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vfiler-ad-pers.ad.unistra.fr\allan.lange\Bureau\BCPE\2020-2021\Tests\Résultats\"/>
    </mc:Choice>
  </mc:AlternateContent>
  <bookViews>
    <workbookView xWindow="0" yWindow="0" windowWidth="15360" windowHeight="7185" tabRatio="721"/>
  </bookViews>
  <sheets>
    <sheet name="Affichage" sheetId="19" r:id="rId1"/>
    <sheet name="Feuil2" sheetId="26" r:id="rId2"/>
    <sheet name="résultats RV" sheetId="22" r:id="rId3"/>
    <sheet name="Feuil1" sheetId="25" r:id="rId4"/>
    <sheet name="Covid" sheetId="23" r:id="rId5"/>
    <sheet name="Podiums" sheetId="20" r:id="rId6"/>
    <sheet name="Notes écrit" sheetId="24" r:id="rId7"/>
    <sheet name="Barèmes" sheetId="9" r:id="rId8"/>
  </sheets>
  <externalReferences>
    <externalReference r:id="rId9"/>
    <externalReference r:id="rId10"/>
    <externalReference r:id="rId11"/>
    <externalReference r:id="rId12"/>
  </externalReferences>
  <definedNames>
    <definedName name="_xlnm._FilterDatabase" localSheetId="4" hidden="1">Covid!$A$2:$AR$115</definedName>
    <definedName name="_xlnm._FilterDatabase" localSheetId="1" hidden="1">Feuil2!$A$1:$S$609</definedName>
    <definedName name="_xlnm._FilterDatabase" localSheetId="2" hidden="1">'résultats RV'!$A$1:$AK$606</definedName>
    <definedName name="abdofille" localSheetId="5">[1]force!#REF!</definedName>
    <definedName name="abdofille" localSheetId="2">#REF!</definedName>
    <definedName name="abdofille">#REF!</definedName>
    <definedName name="abdogarçon" localSheetId="5">[1]force!#REF!</definedName>
    <definedName name="abdogarçon" localSheetId="2">#REF!</definedName>
    <definedName name="abdogarçon">#REF!</definedName>
    <definedName name="Allure" localSheetId="2">'résultats RV'!$F$4:$F$600</definedName>
    <definedName name="Allure">#REF!</definedName>
    <definedName name="BCPE" localSheetId="2">'résultats RV'!$AK$4:$AK$600</definedName>
    <definedName name="BCPE">#REF!</definedName>
    <definedName name="BCPEPratique" localSheetId="2">'résultats RV'!$AE$4:$AE$600</definedName>
    <definedName name="BCPEPratique">#REF!</definedName>
    <definedName name="BCPEThéorie" localSheetId="2">'résultats RV'!$AH$4:$AH$600</definedName>
    <definedName name="BCPEThéorie">#REF!</definedName>
    <definedName name="CinquanteMètres" localSheetId="2">'résultats RV'!$K$4:$K$600</definedName>
    <definedName name="CinquanteMètres">#REF!</definedName>
    <definedName name="CinquantMètres" localSheetId="2">'résultats RV'!$K$4:$K$600</definedName>
    <definedName name="CinquantMètres">#REF!</definedName>
    <definedName name="coordfille">Barèmes!$D$32:$E$54</definedName>
    <definedName name="coordgarçon">Barèmes!$A$32:$B$54</definedName>
    <definedName name="Coordination" localSheetId="2">'résultats RV'!$U$4:$U$600</definedName>
    <definedName name="Coordination">#REF!</definedName>
    <definedName name="CoordinationNote" localSheetId="2">'résultats RV'!$V$4:$V$600</definedName>
    <definedName name="CoordinationNote">#REF!</definedName>
    <definedName name="coorfille" localSheetId="5">[1]coordination!$D$3:$E$45</definedName>
    <definedName name="coorfille">Barèmes!$D$32:$E$74</definedName>
    <definedName name="coorfilles">Barèmes!$D$34:$E$74</definedName>
    <definedName name="coorgarçon" localSheetId="5">[1]coordination!$A$3:$B$45</definedName>
    <definedName name="coorgarçon">Barèmes!$A$32:$B$74</definedName>
    <definedName name="Détente" localSheetId="2">'résultats RV'!$R$4:$R$600</definedName>
    <definedName name="Détente">#REF!</definedName>
    <definedName name="DétenteVerticale" localSheetId="2">'résultats RV'!$S$4:$S$600</definedName>
    <definedName name="DétenteVerticale">#REF!</definedName>
    <definedName name="détfille" localSheetId="5">[1]force!$D$3:$E$24</definedName>
    <definedName name="détfille">Barèmes!$D$80:$E$101</definedName>
    <definedName name="détgarçon" localSheetId="5">[1]force!$A$3:$B$24</definedName>
    <definedName name="détgarçon">Barèmes!$A$80:$B$101</definedName>
    <definedName name="DVC" localSheetId="2">'résultats RV'!$N$4:$N$600</definedName>
    <definedName name="DVC">#REF!</definedName>
    <definedName name="DVCNote" localSheetId="2">'résultats RV'!$Q$4:$Q$600</definedName>
    <definedName name="DVCNote">#REF!</definedName>
    <definedName name="Endurance" localSheetId="2">'résultats RV'!$H$4:$H$600</definedName>
    <definedName name="Endurance">#REF!</definedName>
    <definedName name="endurfille" localSheetId="5">[1]endurance!$D$3:$E$24</definedName>
    <definedName name="endurfille">Barèmes!$X$32:$Y$53</definedName>
    <definedName name="endurgarçon" localSheetId="5">[1]endurance!$A$3:$B$24</definedName>
    <definedName name="endurgarçon">Barèmes!$U$32:$V$53</definedName>
    <definedName name="eqfille" localSheetId="5">[1]équilibre!$D$3:$E$14</definedName>
    <definedName name="eqfille">Barèmes!$R$32:$S$43</definedName>
    <definedName name="eqgarçon" localSheetId="5">[1]équilibre!$A$3:$B$14</definedName>
    <definedName name="eqgarçon">Barèmes!$O$32:$P$43</definedName>
    <definedName name="Equilibre" localSheetId="2">'résultats RV'!$Y$4:$Y$600</definedName>
    <definedName name="Equilibre">#REF!</definedName>
    <definedName name="EquilibreNote" localSheetId="2">'résultats RV'!$Z$4:$Z$600</definedName>
    <definedName name="EquilibreNote">#REF!</definedName>
    <definedName name="essai" localSheetId="5">[1]coordination!#REF!</definedName>
    <definedName name="essai" localSheetId="2">#REF!</definedName>
    <definedName name="essai">#REF!</definedName>
    <definedName name="Force" localSheetId="2">'résultats RV'!$T$4:$T$600</definedName>
    <definedName name="Force">#REF!</definedName>
    <definedName name="forcefille" localSheetId="5">[1]force!$J$3:$K$24</definedName>
    <definedName name="forcefille">Barèmes!$J$80:$K$101</definedName>
    <definedName name="forcegarçon" localSheetId="5">[1]force!$G$3:$H$24</definedName>
    <definedName name="forcegarçon">Barèmes!$G$80:$H$101</definedName>
    <definedName name="Motricité" localSheetId="2">'résultats RV'!$AA$4:$AA$600</definedName>
    <definedName name="Motricité">#REF!</definedName>
    <definedName name="nagefille" localSheetId="5">[1]Natation!$D$4:$E$27</definedName>
    <definedName name="nagefille">Barèmes!$D$4:$E$27</definedName>
    <definedName name="nagegarçon" localSheetId="5">[1]Natation!$A$4:$B$27</definedName>
    <definedName name="nagegarçon">Barèmes!$A$4:$B$27</definedName>
    <definedName name="Nat" localSheetId="2">'résultats RV'!$AB$4:$AB$600</definedName>
    <definedName name="Nat">#REF!</definedName>
    <definedName name="Natation" localSheetId="2">'résultats RV'!$AD$4:$AD$600</definedName>
    <definedName name="Natation">#REF!</definedName>
    <definedName name="Poids" localSheetId="2">'résultats RV'!$O$4:$O$603</definedName>
    <definedName name="Poids">#REF!</definedName>
    <definedName name="Souplesse" localSheetId="2">'résultats RV'!$W$4:$W$600</definedName>
    <definedName name="Souplesse">#REF!</definedName>
    <definedName name="SouplesseFille" localSheetId="5">[1]souplesse!$D$2:$E$24</definedName>
    <definedName name="SouplesseFille">Barèmes!$J$32:$K$54</definedName>
    <definedName name="SouplesseGarçon" localSheetId="5">[1]souplesse!$A$2:$B$24</definedName>
    <definedName name="SouplesseGarçon">Barèmes!$G$32:$H$54</definedName>
    <definedName name="SouplesseNote" localSheetId="2">'résultats RV'!$X$4:$X$600</definedName>
    <definedName name="SouplesseNote">#REF!</definedName>
    <definedName name="souplfille">Barèmes!$J$32:$K$44</definedName>
    <definedName name="souplgarçon">Barèmes!$G$32:$H$44</definedName>
    <definedName name="SS">Barèmes!$P$4:$Q$27</definedName>
    <definedName name="Temps" localSheetId="2">'résultats RV'!$E$4:$E$600</definedName>
    <definedName name="Temps">#REF!</definedName>
    <definedName name="tpstest" localSheetId="5">[1]endurance!$G$2:$H$27</definedName>
    <definedName name="tpstest">Barèmes!$AA$31:$AB$58</definedName>
    <definedName name="VIT20MF" localSheetId="5">[1]vitesse!$D$3:$E$26</definedName>
    <definedName name="VIT20MF">Barèmes!$J$4:$K$27</definedName>
    <definedName name="Vit20MG" localSheetId="5">[1]vitesse!$A$3:$B$26</definedName>
    <definedName name="Vit20MG">Barèmes!$G$4:$H$27</definedName>
    <definedName name="vit30mf">Barèmes!$V$4:$W$27</definedName>
    <definedName name="vit30mg">Barèmes!$S$4:$T$27</definedName>
    <definedName name="vit50mf" localSheetId="5">[1]vitesse!$J$3:$K$26</definedName>
    <definedName name="vit50mf">Barèmes!$P$4:$Q$27</definedName>
    <definedName name="vit50mg" localSheetId="5">[1]vitesse!$G$3:$H$26</definedName>
    <definedName name="vit50mg">Barèmes!$M$4:$N$27</definedName>
    <definedName name="Vitesse" localSheetId="2">'résultats RV'!$M$4:$M$600</definedName>
    <definedName name="Vitesse">#REF!</definedName>
    <definedName name="_xlnm.Print_Area" localSheetId="0">Affichage!$A$1:$AK$628</definedName>
    <definedName name="_xlnm.Print_Area" localSheetId="2">'résultats RV'!$A$1:$AK$606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61" i="22" l="1"/>
  <c r="G3" i="26" l="1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512" i="26"/>
  <c r="G513" i="26"/>
  <c r="G514" i="26"/>
  <c r="G515" i="26"/>
  <c r="G516" i="26"/>
  <c r="G517" i="26"/>
  <c r="G518" i="26"/>
  <c r="G519" i="26"/>
  <c r="G520" i="26"/>
  <c r="G521" i="26"/>
  <c r="G522" i="26"/>
  <c r="G523" i="26"/>
  <c r="G524" i="26"/>
  <c r="G525" i="26"/>
  <c r="G526" i="26"/>
  <c r="G527" i="26"/>
  <c r="G528" i="26"/>
  <c r="G529" i="26"/>
  <c r="G530" i="26"/>
  <c r="G531" i="26"/>
  <c r="G532" i="26"/>
  <c r="G533" i="26"/>
  <c r="G534" i="26"/>
  <c r="G535" i="26"/>
  <c r="G536" i="26"/>
  <c r="G537" i="26"/>
  <c r="G538" i="26"/>
  <c r="G539" i="26"/>
  <c r="G540" i="26"/>
  <c r="G541" i="26"/>
  <c r="G542" i="26"/>
  <c r="G543" i="26"/>
  <c r="G544" i="26"/>
  <c r="G545" i="26"/>
  <c r="G546" i="26"/>
  <c r="G547" i="26"/>
  <c r="G548" i="26"/>
  <c r="G549" i="26"/>
  <c r="G550" i="26"/>
  <c r="G551" i="26"/>
  <c r="G552" i="26"/>
  <c r="G553" i="26"/>
  <c r="G554" i="26"/>
  <c r="G555" i="26"/>
  <c r="G556" i="26"/>
  <c r="G557" i="26"/>
  <c r="G558" i="26"/>
  <c r="G559" i="26"/>
  <c r="G560" i="26"/>
  <c r="G561" i="26"/>
  <c r="G562" i="26"/>
  <c r="G563" i="26"/>
  <c r="G564" i="26"/>
  <c r="G565" i="26"/>
  <c r="G566" i="26"/>
  <c r="G567" i="26"/>
  <c r="G568" i="26"/>
  <c r="G569" i="26"/>
  <c r="G570" i="26"/>
  <c r="G571" i="26"/>
  <c r="G572" i="26"/>
  <c r="G573" i="26"/>
  <c r="G574" i="26"/>
  <c r="G575" i="26"/>
  <c r="G576" i="26"/>
  <c r="G577" i="26"/>
  <c r="G578" i="26"/>
  <c r="G579" i="26"/>
  <c r="G580" i="26"/>
  <c r="G581" i="26"/>
  <c r="G582" i="26"/>
  <c r="G583" i="26"/>
  <c r="G584" i="26"/>
  <c r="G585" i="26"/>
  <c r="G586" i="26"/>
  <c r="G587" i="26"/>
  <c r="G588" i="26"/>
  <c r="G589" i="26"/>
  <c r="G590" i="26"/>
  <c r="G591" i="26"/>
  <c r="G592" i="26"/>
  <c r="G593" i="26"/>
  <c r="G594" i="26"/>
  <c r="G595" i="26"/>
  <c r="G596" i="26"/>
  <c r="G597" i="26"/>
  <c r="G598" i="26"/>
  <c r="G599" i="26"/>
  <c r="G600" i="26"/>
  <c r="G601" i="26"/>
  <c r="G602" i="26"/>
  <c r="G2" i="26"/>
  <c r="S3" i="26"/>
  <c r="S4" i="26"/>
  <c r="S5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3" i="26"/>
  <c r="S64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1" i="26"/>
  <c r="S83" i="26"/>
  <c r="S84" i="26"/>
  <c r="S86" i="26"/>
  <c r="S87" i="26"/>
  <c r="S88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7" i="26"/>
  <c r="S148" i="26"/>
  <c r="S149" i="26"/>
  <c r="S150" i="26"/>
  <c r="S151" i="26"/>
  <c r="S153" i="26"/>
  <c r="S154" i="26"/>
  <c r="S155" i="26"/>
  <c r="S157" i="26"/>
  <c r="S158" i="26"/>
  <c r="S159" i="26"/>
  <c r="S160" i="26"/>
  <c r="S161" i="26"/>
  <c r="S162" i="26"/>
  <c r="S164" i="26"/>
  <c r="S165" i="26"/>
  <c r="S166" i="26"/>
  <c r="S167" i="26"/>
  <c r="S168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4" i="26"/>
  <c r="S186" i="26"/>
  <c r="S187" i="26"/>
  <c r="S188" i="26"/>
  <c r="S189" i="26"/>
  <c r="S190" i="26"/>
  <c r="S191" i="26"/>
  <c r="S192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10" i="26"/>
  <c r="S211" i="26"/>
  <c r="S212" i="26"/>
  <c r="S213" i="26"/>
  <c r="S214" i="26"/>
  <c r="S215" i="26"/>
  <c r="S216" i="26"/>
  <c r="S217" i="26"/>
  <c r="S218" i="26"/>
  <c r="S219" i="26"/>
  <c r="S220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3" i="26"/>
  <c r="S294" i="26"/>
  <c r="S295" i="26"/>
  <c r="S296" i="26"/>
  <c r="S297" i="26"/>
  <c r="S298" i="26"/>
  <c r="S299" i="26"/>
  <c r="S300" i="26"/>
  <c r="S301" i="26"/>
  <c r="S303" i="26"/>
  <c r="S304" i="26"/>
  <c r="S305" i="26"/>
  <c r="S306" i="26"/>
  <c r="S307" i="26"/>
  <c r="S308" i="26"/>
  <c r="S309" i="26"/>
  <c r="S310" i="26"/>
  <c r="S312" i="26"/>
  <c r="S313" i="26"/>
  <c r="S314" i="26"/>
  <c r="S315" i="26"/>
  <c r="S316" i="26"/>
  <c r="S317" i="26"/>
  <c r="S318" i="26"/>
  <c r="S319" i="26"/>
  <c r="S320" i="26"/>
  <c r="S321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4" i="26"/>
  <c r="S345" i="26"/>
  <c r="S346" i="26"/>
  <c r="S347" i="26"/>
  <c r="S348" i="26"/>
  <c r="S349" i="26"/>
  <c r="S350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2" i="26"/>
  <c r="S373" i="26"/>
  <c r="S374" i="26"/>
  <c r="S375" i="26"/>
  <c r="S377" i="26"/>
  <c r="S379" i="26"/>
  <c r="S380" i="26"/>
  <c r="S381" i="26"/>
  <c r="S382" i="26"/>
  <c r="S383" i="26"/>
  <c r="S384" i="26"/>
  <c r="S385" i="26"/>
  <c r="S386" i="26"/>
  <c r="S387" i="26"/>
  <c r="S389" i="26"/>
  <c r="S390" i="26"/>
  <c r="S391" i="26"/>
  <c r="S393" i="26"/>
  <c r="S394" i="26"/>
  <c r="S395" i="26"/>
  <c r="S396" i="26"/>
  <c r="S397" i="26"/>
  <c r="S398" i="26"/>
  <c r="S400" i="26"/>
  <c r="S402" i="26"/>
  <c r="S403" i="26"/>
  <c r="S404" i="26"/>
  <c r="S405" i="26"/>
  <c r="S406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7" i="26"/>
  <c r="S428" i="26"/>
  <c r="S430" i="26"/>
  <c r="S431" i="26"/>
  <c r="S432" i="26"/>
  <c r="S433" i="26"/>
  <c r="S435" i="26"/>
  <c r="S436" i="26"/>
  <c r="S437" i="26"/>
  <c r="S438" i="26"/>
  <c r="S439" i="26"/>
  <c r="S441" i="26"/>
  <c r="S444" i="26"/>
  <c r="S445" i="26"/>
  <c r="S446" i="26"/>
  <c r="S447" i="26"/>
  <c r="S448" i="26"/>
  <c r="S449" i="26"/>
  <c r="S450" i="26"/>
  <c r="S452" i="26"/>
  <c r="S453" i="26"/>
  <c r="S454" i="26"/>
  <c r="S455" i="26"/>
  <c r="S456" i="26"/>
  <c r="S458" i="26"/>
  <c r="S459" i="26"/>
  <c r="S460" i="26"/>
  <c r="S461" i="26"/>
  <c r="S462" i="26"/>
  <c r="S463" i="26"/>
  <c r="S464" i="26"/>
  <c r="S466" i="26"/>
  <c r="S467" i="26"/>
  <c r="S468" i="26"/>
  <c r="S469" i="26"/>
  <c r="S470" i="26"/>
  <c r="S471" i="26"/>
  <c r="S472" i="26"/>
  <c r="S474" i="26"/>
  <c r="S475" i="26"/>
  <c r="S476" i="26"/>
  <c r="S477" i="26"/>
  <c r="S478" i="26"/>
  <c r="S479" i="26"/>
  <c r="S480" i="26"/>
  <c r="S481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20" i="26"/>
  <c r="S521" i="26"/>
  <c r="S523" i="26"/>
  <c r="S524" i="26"/>
  <c r="S525" i="26"/>
  <c r="S527" i="26"/>
  <c r="S528" i="26"/>
  <c r="S529" i="26"/>
  <c r="S530" i="26"/>
  <c r="S531" i="26"/>
  <c r="S532" i="26"/>
  <c r="S533" i="26"/>
  <c r="S534" i="26"/>
  <c r="S535" i="26"/>
  <c r="S536" i="26"/>
  <c r="S538" i="26"/>
  <c r="S539" i="26"/>
  <c r="S540" i="26"/>
  <c r="S541" i="26"/>
  <c r="S542" i="26"/>
  <c r="S543" i="26"/>
  <c r="S544" i="26"/>
  <c r="S545" i="26"/>
  <c r="S546" i="26"/>
  <c r="S2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F60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2" i="26"/>
  <c r="N268" i="22" l="1"/>
  <c r="O123" i="22" l="1"/>
  <c r="O265" i="22"/>
  <c r="AG4" i="22" l="1"/>
  <c r="AG5" i="22"/>
  <c r="AG6" i="22"/>
  <c r="AG7" i="22"/>
  <c r="AG8" i="22"/>
  <c r="AG9" i="22"/>
  <c r="AG10" i="22"/>
  <c r="AG11" i="22"/>
  <c r="AG12" i="22"/>
  <c r="AG13" i="22"/>
  <c r="AG14" i="22"/>
  <c r="AG15" i="22"/>
  <c r="AG16" i="22"/>
  <c r="AG17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67" i="22"/>
  <c r="AG68" i="22"/>
  <c r="AG69" i="22"/>
  <c r="AG70" i="22"/>
  <c r="AG71" i="22"/>
  <c r="AG72" i="22"/>
  <c r="AG73" i="22"/>
  <c r="AG74" i="22"/>
  <c r="AG75" i="22"/>
  <c r="AG76" i="22"/>
  <c r="AG77" i="22"/>
  <c r="AG78" i="22"/>
  <c r="AG79" i="22"/>
  <c r="AG80" i="22"/>
  <c r="AG81" i="22"/>
  <c r="AG82" i="22"/>
  <c r="AG83" i="22"/>
  <c r="AG84" i="22"/>
  <c r="AG85" i="22"/>
  <c r="AG86" i="22"/>
  <c r="AG87" i="22"/>
  <c r="AG88" i="22"/>
  <c r="AG89" i="22"/>
  <c r="AG90" i="22"/>
  <c r="AG91" i="22"/>
  <c r="AG92" i="22"/>
  <c r="AG93" i="22"/>
  <c r="AG94" i="22"/>
  <c r="AG95" i="22"/>
  <c r="AG96" i="22"/>
  <c r="AG97" i="22"/>
  <c r="AG98" i="22"/>
  <c r="AG99" i="22"/>
  <c r="AG100" i="22"/>
  <c r="AG101" i="22"/>
  <c r="AG102" i="22"/>
  <c r="AG103" i="22"/>
  <c r="AG104" i="22"/>
  <c r="AG105" i="22"/>
  <c r="AG106" i="22"/>
  <c r="AG107" i="22"/>
  <c r="AG108" i="22"/>
  <c r="AG109" i="22"/>
  <c r="AG110" i="22"/>
  <c r="AG111" i="22"/>
  <c r="AG112" i="22"/>
  <c r="AG113" i="22"/>
  <c r="AG114" i="22"/>
  <c r="AG115" i="22"/>
  <c r="AG116" i="22"/>
  <c r="AG117" i="22"/>
  <c r="AG118" i="22"/>
  <c r="AG119" i="22"/>
  <c r="AG120" i="22"/>
  <c r="AG121" i="22"/>
  <c r="AG122" i="22"/>
  <c r="AG123" i="22"/>
  <c r="AG124" i="22"/>
  <c r="AG125" i="22"/>
  <c r="AG126" i="22"/>
  <c r="AG127" i="22"/>
  <c r="AG128" i="22"/>
  <c r="AG129" i="22"/>
  <c r="AG130" i="22"/>
  <c r="AG131" i="22"/>
  <c r="AG132" i="22"/>
  <c r="AG133" i="22"/>
  <c r="AG134" i="22"/>
  <c r="AG135" i="22"/>
  <c r="AG136" i="22"/>
  <c r="AG137" i="22"/>
  <c r="AG138" i="22"/>
  <c r="AG139" i="22"/>
  <c r="AG140" i="22"/>
  <c r="AG141" i="22"/>
  <c r="AG142" i="22"/>
  <c r="AG143" i="22"/>
  <c r="AG144" i="22"/>
  <c r="AG145" i="22"/>
  <c r="AG146" i="22"/>
  <c r="AG147" i="22"/>
  <c r="AG148" i="22"/>
  <c r="AG149" i="22"/>
  <c r="AG150" i="22"/>
  <c r="AG151" i="22"/>
  <c r="AG152" i="22"/>
  <c r="AG153" i="22"/>
  <c r="AG154" i="22"/>
  <c r="AG155" i="22"/>
  <c r="AG156" i="22"/>
  <c r="AG157" i="22"/>
  <c r="AG158" i="22"/>
  <c r="AG159" i="22"/>
  <c r="AG160" i="22"/>
  <c r="AG161" i="22"/>
  <c r="AG162" i="22"/>
  <c r="AG163" i="22"/>
  <c r="AG164" i="22"/>
  <c r="AG165" i="22"/>
  <c r="AG166" i="22"/>
  <c r="AG167" i="22"/>
  <c r="AG168" i="22"/>
  <c r="AG169" i="22"/>
  <c r="AG170" i="22"/>
  <c r="AG171" i="22"/>
  <c r="AG172" i="22"/>
  <c r="AG173" i="22"/>
  <c r="AG174" i="22"/>
  <c r="AG175" i="22"/>
  <c r="AG176" i="22"/>
  <c r="AG177" i="22"/>
  <c r="AG178" i="22"/>
  <c r="AG179" i="22"/>
  <c r="AG180" i="22"/>
  <c r="AG181" i="22"/>
  <c r="AG182" i="22"/>
  <c r="AG183" i="22"/>
  <c r="AG184" i="22"/>
  <c r="AG185" i="22"/>
  <c r="AG186" i="22"/>
  <c r="AG187" i="22"/>
  <c r="AG188" i="22"/>
  <c r="AG189" i="22"/>
  <c r="AG190" i="22"/>
  <c r="AG191" i="22"/>
  <c r="AG192" i="22"/>
  <c r="AG193" i="22"/>
  <c r="AG194" i="22"/>
  <c r="AG195" i="22"/>
  <c r="AG196" i="22"/>
  <c r="AG197" i="22"/>
  <c r="AG198" i="22"/>
  <c r="AG199" i="22"/>
  <c r="AG200" i="22"/>
  <c r="AG201" i="22"/>
  <c r="AG202" i="22"/>
  <c r="AG203" i="22"/>
  <c r="AG204" i="22"/>
  <c r="AG205" i="22"/>
  <c r="AG206" i="22"/>
  <c r="AG207" i="22"/>
  <c r="AG208" i="22"/>
  <c r="AG209" i="22"/>
  <c r="AG210" i="22"/>
  <c r="AG211" i="22"/>
  <c r="AG212" i="22"/>
  <c r="AG213" i="22"/>
  <c r="AG214" i="22"/>
  <c r="AG215" i="22"/>
  <c r="AG216" i="22"/>
  <c r="AG217" i="22"/>
  <c r="AG218" i="22"/>
  <c r="AG219" i="22"/>
  <c r="AG220" i="22"/>
  <c r="AG221" i="22"/>
  <c r="AG222" i="22"/>
  <c r="AG223" i="22"/>
  <c r="AG224" i="22"/>
  <c r="AG225" i="22"/>
  <c r="AG226" i="22"/>
  <c r="AG227" i="22"/>
  <c r="AG228" i="22"/>
  <c r="AG229" i="22"/>
  <c r="AG230" i="22"/>
  <c r="AG231" i="22"/>
  <c r="AG232" i="22"/>
  <c r="AG233" i="22"/>
  <c r="AG234" i="22"/>
  <c r="AG235" i="22"/>
  <c r="AG236" i="22"/>
  <c r="AG237" i="22"/>
  <c r="AG238" i="22"/>
  <c r="AG239" i="22"/>
  <c r="AG240" i="22"/>
  <c r="AG241" i="22"/>
  <c r="AG242" i="22"/>
  <c r="AG243" i="22"/>
  <c r="AG244" i="22"/>
  <c r="AG245" i="22"/>
  <c r="AG246" i="22"/>
  <c r="AG247" i="22"/>
  <c r="AG248" i="22"/>
  <c r="AG249" i="22"/>
  <c r="AG250" i="22"/>
  <c r="AG251" i="22"/>
  <c r="AG252" i="22"/>
  <c r="AG253" i="22"/>
  <c r="AG254" i="22"/>
  <c r="AG255" i="22"/>
  <c r="AG256" i="22"/>
  <c r="AG257" i="22"/>
  <c r="AG258" i="22"/>
  <c r="AG259" i="22"/>
  <c r="AG260" i="22"/>
  <c r="AG261" i="22"/>
  <c r="AG262" i="22"/>
  <c r="AG263" i="22"/>
  <c r="AG264" i="22"/>
  <c r="AG265" i="22"/>
  <c r="AG266" i="22"/>
  <c r="AG267" i="22"/>
  <c r="AG268" i="22"/>
  <c r="AG269" i="22"/>
  <c r="AG270" i="22"/>
  <c r="AG271" i="22"/>
  <c r="AG272" i="22"/>
  <c r="AG273" i="22"/>
  <c r="AG274" i="22"/>
  <c r="AG275" i="22"/>
  <c r="AG276" i="22"/>
  <c r="AG277" i="22"/>
  <c r="AG278" i="22"/>
  <c r="AG279" i="22"/>
  <c r="AG280" i="22"/>
  <c r="AG281" i="22"/>
  <c r="AG282" i="22"/>
  <c r="AG283" i="22"/>
  <c r="AG284" i="22"/>
  <c r="AG285" i="22"/>
  <c r="AG286" i="22"/>
  <c r="AG287" i="22"/>
  <c r="AG288" i="22"/>
  <c r="AG289" i="22"/>
  <c r="AG290" i="22"/>
  <c r="AG291" i="22"/>
  <c r="AG292" i="22"/>
  <c r="AG293" i="22"/>
  <c r="AG294" i="22"/>
  <c r="AG295" i="22"/>
  <c r="AG296" i="22"/>
  <c r="AG297" i="22"/>
  <c r="AG298" i="22"/>
  <c r="AG299" i="22"/>
  <c r="AG300" i="22"/>
  <c r="AG301" i="22"/>
  <c r="AG302" i="22"/>
  <c r="AG303" i="22"/>
  <c r="AG304" i="22"/>
  <c r="AG305" i="22"/>
  <c r="AG306" i="22"/>
  <c r="AG307" i="22"/>
  <c r="AG308" i="22"/>
  <c r="AG309" i="22"/>
  <c r="AG310" i="22"/>
  <c r="AG311" i="22"/>
  <c r="AG312" i="22"/>
  <c r="AG313" i="22"/>
  <c r="AG314" i="22"/>
  <c r="AG315" i="22"/>
  <c r="AG316" i="22"/>
  <c r="AG317" i="22"/>
  <c r="AG318" i="22"/>
  <c r="AG319" i="22"/>
  <c r="AG320" i="22"/>
  <c r="AG321" i="22"/>
  <c r="AG322" i="22"/>
  <c r="AG323" i="22"/>
  <c r="AG324" i="22"/>
  <c r="AG325" i="22"/>
  <c r="AG326" i="22"/>
  <c r="AG327" i="22"/>
  <c r="AG328" i="22"/>
  <c r="AG329" i="22"/>
  <c r="AG330" i="22"/>
  <c r="AG331" i="22"/>
  <c r="AG332" i="22"/>
  <c r="AG333" i="22"/>
  <c r="AG334" i="22"/>
  <c r="AG335" i="22"/>
  <c r="AG336" i="22"/>
  <c r="AG337" i="22"/>
  <c r="AG338" i="22"/>
  <c r="AG339" i="22"/>
  <c r="AG340" i="22"/>
  <c r="AG341" i="22"/>
  <c r="AG342" i="22"/>
  <c r="AG343" i="22"/>
  <c r="AG344" i="22"/>
  <c r="AG345" i="22"/>
  <c r="AG346" i="22"/>
  <c r="AG347" i="22"/>
  <c r="AG348" i="22"/>
  <c r="AG349" i="22"/>
  <c r="AG350" i="22"/>
  <c r="AG351" i="22"/>
  <c r="AG352" i="22"/>
  <c r="AG353" i="22"/>
  <c r="AG354" i="22"/>
  <c r="AG355" i="22"/>
  <c r="AG356" i="22"/>
  <c r="AG357" i="22"/>
  <c r="AG358" i="22"/>
  <c r="AG359" i="22"/>
  <c r="AG360" i="22"/>
  <c r="AG361" i="22"/>
  <c r="AG362" i="22"/>
  <c r="AG363" i="22"/>
  <c r="AG364" i="22"/>
  <c r="AG365" i="22"/>
  <c r="AG366" i="22"/>
  <c r="AG367" i="22"/>
  <c r="AG368" i="22"/>
  <c r="AG369" i="22"/>
  <c r="AG370" i="22"/>
  <c r="AG371" i="22"/>
  <c r="AG372" i="22"/>
  <c r="AG373" i="22"/>
  <c r="AG374" i="22"/>
  <c r="AG375" i="22"/>
  <c r="AG376" i="22"/>
  <c r="AG377" i="22"/>
  <c r="AG378" i="22"/>
  <c r="AG379" i="22"/>
  <c r="AG380" i="22"/>
  <c r="AG381" i="22"/>
  <c r="AG382" i="22"/>
  <c r="AG383" i="22"/>
  <c r="AG384" i="22"/>
  <c r="AG385" i="22"/>
  <c r="AG386" i="22"/>
  <c r="AG387" i="22"/>
  <c r="AG388" i="22"/>
  <c r="AG389" i="22"/>
  <c r="AG390" i="22"/>
  <c r="AG391" i="22"/>
  <c r="AG392" i="22"/>
  <c r="AG393" i="22"/>
  <c r="AG394" i="22"/>
  <c r="AG395" i="22"/>
  <c r="AG396" i="22"/>
  <c r="AG397" i="22"/>
  <c r="AG398" i="22"/>
  <c r="AG399" i="22"/>
  <c r="AG400" i="22"/>
  <c r="AG401" i="22"/>
  <c r="AG402" i="22"/>
  <c r="AG403" i="22"/>
  <c r="AG404" i="22"/>
  <c r="AG405" i="22"/>
  <c r="AG406" i="22"/>
  <c r="AG407" i="22"/>
  <c r="AG408" i="22"/>
  <c r="AG409" i="22"/>
  <c r="AG410" i="22"/>
  <c r="AG411" i="22"/>
  <c r="AG412" i="22"/>
  <c r="AG413" i="22"/>
  <c r="AG414" i="22"/>
  <c r="AG415" i="22"/>
  <c r="AG416" i="22"/>
  <c r="AG417" i="22"/>
  <c r="AG418" i="22"/>
  <c r="AG419" i="22"/>
  <c r="AG420" i="22"/>
  <c r="AG421" i="22"/>
  <c r="AG422" i="22"/>
  <c r="AG423" i="22"/>
  <c r="AG424" i="22"/>
  <c r="AG425" i="22"/>
  <c r="AG426" i="22"/>
  <c r="AG427" i="22"/>
  <c r="AG428" i="22"/>
  <c r="AG429" i="22"/>
  <c r="AG430" i="22"/>
  <c r="AG431" i="22"/>
  <c r="AG432" i="22"/>
  <c r="AG433" i="22"/>
  <c r="AG434" i="22"/>
  <c r="AG435" i="22"/>
  <c r="AG436" i="22"/>
  <c r="AG437" i="22"/>
  <c r="AG438" i="22"/>
  <c r="AG439" i="22"/>
  <c r="AG440" i="22"/>
  <c r="AG441" i="22"/>
  <c r="AG442" i="22"/>
  <c r="AG443" i="22"/>
  <c r="AG444" i="22"/>
  <c r="AG445" i="22"/>
  <c r="AG446" i="22"/>
  <c r="AG447" i="22"/>
  <c r="AG448" i="22"/>
  <c r="AG449" i="22"/>
  <c r="AG450" i="22"/>
  <c r="AG451" i="22"/>
  <c r="AG452" i="22"/>
  <c r="AG453" i="22"/>
  <c r="AG454" i="22"/>
  <c r="AG455" i="22"/>
  <c r="AG456" i="22"/>
  <c r="AG457" i="22"/>
  <c r="AG458" i="22"/>
  <c r="AG459" i="22"/>
  <c r="AG460" i="22"/>
  <c r="AG461" i="22"/>
  <c r="AG462" i="22"/>
  <c r="AG463" i="22"/>
  <c r="AG464" i="22"/>
  <c r="AG465" i="22"/>
  <c r="AG466" i="22"/>
  <c r="AG467" i="22"/>
  <c r="AG468" i="22"/>
  <c r="AG469" i="22"/>
  <c r="AG470" i="22"/>
  <c r="AG471" i="22"/>
  <c r="AG472" i="22"/>
  <c r="AG473" i="22"/>
  <c r="AG474" i="22"/>
  <c r="AG475" i="22"/>
  <c r="AG476" i="22"/>
  <c r="AG477" i="22"/>
  <c r="AG478" i="22"/>
  <c r="AG479" i="22"/>
  <c r="AG480" i="22"/>
  <c r="AG481" i="22"/>
  <c r="AG482" i="22"/>
  <c r="AG483" i="22"/>
  <c r="AG484" i="22"/>
  <c r="AG485" i="22"/>
  <c r="AG486" i="22"/>
  <c r="AG487" i="22"/>
  <c r="AG488" i="22"/>
  <c r="AG489" i="22"/>
  <c r="AG490" i="22"/>
  <c r="AG491" i="22"/>
  <c r="AG492" i="22"/>
  <c r="AG493" i="22"/>
  <c r="AG494" i="22"/>
  <c r="AG495" i="22"/>
  <c r="AG496" i="22"/>
  <c r="AG497" i="22"/>
  <c r="AG498" i="22"/>
  <c r="AG499" i="22"/>
  <c r="AG500" i="22"/>
  <c r="AG501" i="22"/>
  <c r="AG502" i="22"/>
  <c r="AG503" i="22"/>
  <c r="AG504" i="22"/>
  <c r="AG505" i="22"/>
  <c r="AG506" i="22"/>
  <c r="AG507" i="22"/>
  <c r="AG508" i="22"/>
  <c r="AG509" i="22"/>
  <c r="AG510" i="22"/>
  <c r="AG511" i="22"/>
  <c r="AG512" i="22"/>
  <c r="AG513" i="22"/>
  <c r="AG514" i="22"/>
  <c r="AG515" i="22"/>
  <c r="AG516" i="22"/>
  <c r="AG517" i="22"/>
  <c r="AG518" i="22"/>
  <c r="AG519" i="22"/>
  <c r="AG520" i="22"/>
  <c r="AG521" i="22"/>
  <c r="AG522" i="22"/>
  <c r="AG523" i="22"/>
  <c r="AG524" i="22"/>
  <c r="AG525" i="22"/>
  <c r="AG526" i="22"/>
  <c r="AG527" i="22"/>
  <c r="AG528" i="22"/>
  <c r="AG529" i="22"/>
  <c r="AG530" i="22"/>
  <c r="AG531" i="22"/>
  <c r="AG532" i="22"/>
  <c r="AG533" i="22"/>
  <c r="AG534" i="22"/>
  <c r="AG535" i="22"/>
  <c r="AG536" i="22"/>
  <c r="AG537" i="22"/>
  <c r="AG538" i="22"/>
  <c r="AG539" i="22"/>
  <c r="AG540" i="22"/>
  <c r="AG541" i="22"/>
  <c r="AG542" i="22"/>
  <c r="AG543" i="22"/>
  <c r="AG544" i="22"/>
  <c r="AG545" i="22"/>
  <c r="AG546" i="22"/>
  <c r="AG547" i="22"/>
  <c r="AG548" i="22"/>
  <c r="AG549" i="22"/>
  <c r="AG550" i="22"/>
  <c r="AG551" i="22"/>
  <c r="AG552" i="22"/>
  <c r="AG553" i="22"/>
  <c r="AG554" i="22"/>
  <c r="AG555" i="22"/>
  <c r="AG556" i="22"/>
  <c r="AG557" i="22"/>
  <c r="AG558" i="22"/>
  <c r="AG559" i="22"/>
  <c r="AG560" i="22"/>
  <c r="AG561" i="22"/>
  <c r="AG562" i="22"/>
  <c r="AG563" i="22"/>
  <c r="AG564" i="22"/>
  <c r="AG565" i="22"/>
  <c r="AG566" i="22"/>
  <c r="AG567" i="22"/>
  <c r="AG568" i="22"/>
  <c r="AG569" i="22"/>
  <c r="AG570" i="22"/>
  <c r="AG571" i="22"/>
  <c r="AG572" i="22"/>
  <c r="AG573" i="22"/>
  <c r="AG574" i="22"/>
  <c r="AG575" i="22"/>
  <c r="AG576" i="22"/>
  <c r="AG577" i="22"/>
  <c r="AG578" i="22"/>
  <c r="AG579" i="22"/>
  <c r="AG580" i="22"/>
  <c r="AG581" i="22"/>
  <c r="AG582" i="22"/>
  <c r="AG583" i="22"/>
  <c r="AG584" i="22"/>
  <c r="AG585" i="22"/>
  <c r="AG586" i="22"/>
  <c r="AG587" i="22"/>
  <c r="AG588" i="22"/>
  <c r="AG589" i="22"/>
  <c r="AG590" i="22"/>
  <c r="AG591" i="22"/>
  <c r="AG592" i="22"/>
  <c r="AG593" i="22"/>
  <c r="AG594" i="22"/>
  <c r="AG595" i="22"/>
  <c r="AG596" i="22"/>
  <c r="AG597" i="22"/>
  <c r="AG598" i="22"/>
  <c r="AG599" i="22"/>
  <c r="AG600" i="22"/>
  <c r="AG601" i="22"/>
  <c r="AG602" i="22"/>
  <c r="AG603" i="22"/>
  <c r="AG3" i="22"/>
  <c r="K603" i="22" l="1"/>
  <c r="L603" i="22" s="1"/>
  <c r="I603" i="22"/>
  <c r="J603" i="22" s="1"/>
  <c r="K601" i="22"/>
  <c r="L601" i="22" s="1"/>
  <c r="I601" i="22"/>
  <c r="J601" i="22" s="1"/>
  <c r="K600" i="22"/>
  <c r="L600" i="22" s="1"/>
  <c r="I600" i="22"/>
  <c r="J600" i="22" s="1"/>
  <c r="K599" i="22"/>
  <c r="L599" i="22" s="1"/>
  <c r="I599" i="22"/>
  <c r="J599" i="22" s="1"/>
  <c r="K598" i="22"/>
  <c r="L598" i="22" s="1"/>
  <c r="I598" i="22"/>
  <c r="J598" i="22" s="1"/>
  <c r="K597" i="22"/>
  <c r="L597" i="22" s="1"/>
  <c r="I597" i="22"/>
  <c r="J597" i="22" s="1"/>
  <c r="K595" i="22"/>
  <c r="L595" i="22" s="1"/>
  <c r="I595" i="22"/>
  <c r="J595" i="22" s="1"/>
  <c r="K594" i="22"/>
  <c r="L594" i="22" s="1"/>
  <c r="I594" i="22"/>
  <c r="J594" i="22" s="1"/>
  <c r="K593" i="22"/>
  <c r="L593" i="22" s="1"/>
  <c r="I593" i="22"/>
  <c r="J593" i="22" s="1"/>
  <c r="K592" i="22"/>
  <c r="L592" i="22" s="1"/>
  <c r="I592" i="22"/>
  <c r="J592" i="22" s="1"/>
  <c r="K591" i="22"/>
  <c r="L591" i="22" s="1"/>
  <c r="I591" i="22"/>
  <c r="J591" i="22" s="1"/>
  <c r="K590" i="22"/>
  <c r="L590" i="22" s="1"/>
  <c r="I590" i="22"/>
  <c r="J590" i="22" s="1"/>
  <c r="K588" i="22"/>
  <c r="L588" i="22" s="1"/>
  <c r="I588" i="22"/>
  <c r="J588" i="22" s="1"/>
  <c r="K587" i="22"/>
  <c r="L587" i="22" s="1"/>
  <c r="I587" i="22"/>
  <c r="J587" i="22" s="1"/>
  <c r="K586" i="22"/>
  <c r="L586" i="22" s="1"/>
  <c r="I586" i="22"/>
  <c r="J586" i="22" s="1"/>
  <c r="K584" i="22"/>
  <c r="L584" i="22" s="1"/>
  <c r="I584" i="22"/>
  <c r="J584" i="22" s="1"/>
  <c r="K583" i="22"/>
  <c r="L583" i="22" s="1"/>
  <c r="I583" i="22"/>
  <c r="J583" i="22" s="1"/>
  <c r="K580" i="22"/>
  <c r="L580" i="22" s="1"/>
  <c r="I580" i="22"/>
  <c r="J580" i="22" s="1"/>
  <c r="K578" i="22"/>
  <c r="L578" i="22" s="1"/>
  <c r="I578" i="22"/>
  <c r="J578" i="22" s="1"/>
  <c r="K577" i="22"/>
  <c r="L577" i="22" s="1"/>
  <c r="I577" i="22"/>
  <c r="J577" i="22" s="1"/>
  <c r="K576" i="22"/>
  <c r="L576" i="22" s="1"/>
  <c r="I576" i="22"/>
  <c r="J576" i="22" s="1"/>
  <c r="K575" i="22"/>
  <c r="L575" i="22" s="1"/>
  <c r="I575" i="22"/>
  <c r="J575" i="22" s="1"/>
  <c r="K574" i="22"/>
  <c r="L574" i="22" s="1"/>
  <c r="I574" i="22"/>
  <c r="J574" i="22" s="1"/>
  <c r="K573" i="22"/>
  <c r="L573" i="22" s="1"/>
  <c r="I573" i="22"/>
  <c r="J573" i="22" s="1"/>
  <c r="K572" i="22"/>
  <c r="L572" i="22" s="1"/>
  <c r="I572" i="22"/>
  <c r="J572" i="22" s="1"/>
  <c r="K571" i="22"/>
  <c r="L571" i="22" s="1"/>
  <c r="I571" i="22"/>
  <c r="J571" i="22" s="1"/>
  <c r="K570" i="22"/>
  <c r="L570" i="22" s="1"/>
  <c r="I570" i="22"/>
  <c r="J570" i="22" s="1"/>
  <c r="K569" i="22"/>
  <c r="L569" i="22" s="1"/>
  <c r="I569" i="22"/>
  <c r="J569" i="22" s="1"/>
  <c r="K568" i="22"/>
  <c r="L568" i="22" s="1"/>
  <c r="I568" i="22"/>
  <c r="J568" i="22" s="1"/>
  <c r="K567" i="22"/>
  <c r="L567" i="22" s="1"/>
  <c r="I567" i="22"/>
  <c r="J567" i="22" s="1"/>
  <c r="K566" i="22"/>
  <c r="L566" i="22" s="1"/>
  <c r="I566" i="22"/>
  <c r="J566" i="22" s="1"/>
  <c r="K565" i="22"/>
  <c r="L565" i="22" s="1"/>
  <c r="I565" i="22"/>
  <c r="J565" i="22" s="1"/>
  <c r="K564" i="22"/>
  <c r="L564" i="22" s="1"/>
  <c r="I564" i="22"/>
  <c r="J564" i="22" s="1"/>
  <c r="K563" i="22"/>
  <c r="L563" i="22" s="1"/>
  <c r="I563" i="22"/>
  <c r="J563" i="22" s="1"/>
  <c r="K562" i="22"/>
  <c r="L562" i="22" s="1"/>
  <c r="I562" i="22"/>
  <c r="J562" i="22" s="1"/>
  <c r="K560" i="22"/>
  <c r="L560" i="22" s="1"/>
  <c r="I560" i="22"/>
  <c r="J560" i="22" s="1"/>
  <c r="K559" i="22"/>
  <c r="L559" i="22" s="1"/>
  <c r="I559" i="22"/>
  <c r="J559" i="22" s="1"/>
  <c r="K558" i="22"/>
  <c r="L558" i="22" s="1"/>
  <c r="I558" i="22"/>
  <c r="J558" i="22" s="1"/>
  <c r="K557" i="22"/>
  <c r="L557" i="22" s="1"/>
  <c r="I557" i="22"/>
  <c r="J557" i="22" s="1"/>
  <c r="K556" i="22"/>
  <c r="L556" i="22" s="1"/>
  <c r="I556" i="22"/>
  <c r="J556" i="22" s="1"/>
  <c r="K555" i="22"/>
  <c r="L555" i="22" s="1"/>
  <c r="I555" i="22"/>
  <c r="J555" i="22" s="1"/>
  <c r="K554" i="22"/>
  <c r="L554" i="22" s="1"/>
  <c r="I554" i="22"/>
  <c r="J554" i="22" s="1"/>
  <c r="K553" i="22"/>
  <c r="L553" i="22" s="1"/>
  <c r="I553" i="22"/>
  <c r="J553" i="22" s="1"/>
  <c r="K552" i="22"/>
  <c r="L552" i="22" s="1"/>
  <c r="I552" i="22"/>
  <c r="J552" i="22" s="1"/>
  <c r="K551" i="22"/>
  <c r="L551" i="22" s="1"/>
  <c r="I551" i="22"/>
  <c r="J551" i="22" s="1"/>
  <c r="K550" i="22"/>
  <c r="L550" i="22" s="1"/>
  <c r="I550" i="22"/>
  <c r="J550" i="22" s="1"/>
  <c r="K547" i="22"/>
  <c r="L547" i="22" s="1"/>
  <c r="I547" i="22"/>
  <c r="J547" i="22" s="1"/>
  <c r="K546" i="22"/>
  <c r="L546" i="22" s="1"/>
  <c r="I546" i="22"/>
  <c r="J546" i="22" s="1"/>
  <c r="K545" i="22"/>
  <c r="L545" i="22" s="1"/>
  <c r="I545" i="22"/>
  <c r="J545" i="22" s="1"/>
  <c r="K544" i="22"/>
  <c r="L544" i="22" s="1"/>
  <c r="I544" i="22"/>
  <c r="J544" i="22" s="1"/>
  <c r="K543" i="22"/>
  <c r="L543" i="22" s="1"/>
  <c r="I543" i="22"/>
  <c r="J543" i="22" s="1"/>
  <c r="K542" i="22"/>
  <c r="L542" i="22" s="1"/>
  <c r="I542" i="22"/>
  <c r="J542" i="22" s="1"/>
  <c r="K540" i="22"/>
  <c r="L540" i="22" s="1"/>
  <c r="I540" i="22"/>
  <c r="J540" i="22" s="1"/>
  <c r="K539" i="22"/>
  <c r="L539" i="22" s="1"/>
  <c r="I539" i="22"/>
  <c r="J539" i="22" s="1"/>
  <c r="K538" i="22"/>
  <c r="L538" i="22" s="1"/>
  <c r="I538" i="22"/>
  <c r="J538" i="22" s="1"/>
  <c r="K537" i="22"/>
  <c r="L537" i="22" s="1"/>
  <c r="I537" i="22"/>
  <c r="J537" i="22" s="1"/>
  <c r="K535" i="22"/>
  <c r="L535" i="22" s="1"/>
  <c r="I535" i="22"/>
  <c r="J535" i="22" s="1"/>
  <c r="K533" i="22"/>
  <c r="L533" i="22" s="1"/>
  <c r="I533" i="22"/>
  <c r="J533" i="22" s="1"/>
  <c r="K532" i="22"/>
  <c r="L532" i="22" s="1"/>
  <c r="I532" i="22"/>
  <c r="J532" i="22" s="1"/>
  <c r="K531" i="22"/>
  <c r="L531" i="22" s="1"/>
  <c r="I531" i="22"/>
  <c r="J531" i="22" s="1"/>
  <c r="K530" i="22"/>
  <c r="L530" i="22" s="1"/>
  <c r="I530" i="22"/>
  <c r="J530" i="22" s="1"/>
  <c r="K529" i="22"/>
  <c r="L529" i="22" s="1"/>
  <c r="I529" i="22"/>
  <c r="J529" i="22" s="1"/>
  <c r="K526" i="22"/>
  <c r="L526" i="22" s="1"/>
  <c r="I526" i="22"/>
  <c r="J526" i="22" s="1"/>
  <c r="K524" i="22"/>
  <c r="L524" i="22" s="1"/>
  <c r="I524" i="22"/>
  <c r="J524" i="22" s="1"/>
  <c r="K523" i="22"/>
  <c r="L523" i="22" s="1"/>
  <c r="I523" i="22"/>
  <c r="J523" i="22" s="1"/>
  <c r="K522" i="22"/>
  <c r="L522" i="22" s="1"/>
  <c r="I522" i="22"/>
  <c r="J522" i="22" s="1"/>
  <c r="K521" i="22"/>
  <c r="L521" i="22" s="1"/>
  <c r="I521" i="22"/>
  <c r="J521" i="22" s="1"/>
  <c r="K520" i="22"/>
  <c r="L520" i="22" s="1"/>
  <c r="I520" i="22"/>
  <c r="J520" i="22" s="1"/>
  <c r="K519" i="22"/>
  <c r="L519" i="22" s="1"/>
  <c r="I519" i="22"/>
  <c r="J519" i="22" s="1"/>
  <c r="K517" i="22"/>
  <c r="L517" i="22" s="1"/>
  <c r="I517" i="22"/>
  <c r="J517" i="22" s="1"/>
  <c r="K516" i="22"/>
  <c r="L516" i="22" s="1"/>
  <c r="I516" i="22"/>
  <c r="J516" i="22" s="1"/>
  <c r="K515" i="22"/>
  <c r="L515" i="22" s="1"/>
  <c r="I515" i="22"/>
  <c r="J515" i="22" s="1"/>
  <c r="K514" i="22"/>
  <c r="L514" i="22" s="1"/>
  <c r="I514" i="22"/>
  <c r="J514" i="22" s="1"/>
  <c r="K513" i="22"/>
  <c r="L513" i="22" s="1"/>
  <c r="I513" i="22"/>
  <c r="J513" i="22" s="1"/>
  <c r="K512" i="22"/>
  <c r="L512" i="22" s="1"/>
  <c r="I512" i="22"/>
  <c r="J512" i="22" s="1"/>
  <c r="K511" i="22"/>
  <c r="L511" i="22" s="1"/>
  <c r="I511" i="22"/>
  <c r="J511" i="22" s="1"/>
  <c r="K510" i="22"/>
  <c r="L510" i="22" s="1"/>
  <c r="I510" i="22"/>
  <c r="J510" i="22" s="1"/>
  <c r="K508" i="22"/>
  <c r="L508" i="22" s="1"/>
  <c r="I508" i="22"/>
  <c r="J508" i="22" s="1"/>
  <c r="K507" i="22"/>
  <c r="L507" i="22" s="1"/>
  <c r="I507" i="22"/>
  <c r="J507" i="22" s="1"/>
  <c r="K506" i="22"/>
  <c r="L506" i="22" s="1"/>
  <c r="I506" i="22"/>
  <c r="J506" i="22" s="1"/>
  <c r="K505" i="22"/>
  <c r="L505" i="22" s="1"/>
  <c r="I505" i="22"/>
  <c r="J505" i="22" s="1"/>
  <c r="K504" i="22"/>
  <c r="L504" i="22" s="1"/>
  <c r="I504" i="22"/>
  <c r="J504" i="22" s="1"/>
  <c r="K503" i="22"/>
  <c r="L503" i="22" s="1"/>
  <c r="I503" i="22"/>
  <c r="J503" i="22" s="1"/>
  <c r="K501" i="22"/>
  <c r="L501" i="22" s="1"/>
  <c r="I501" i="22"/>
  <c r="J501" i="22" s="1"/>
  <c r="K500" i="22"/>
  <c r="L500" i="22" s="1"/>
  <c r="I500" i="22"/>
  <c r="J500" i="22" s="1"/>
  <c r="K499" i="22"/>
  <c r="L499" i="22" s="1"/>
  <c r="I499" i="22"/>
  <c r="J499" i="22" s="1"/>
  <c r="K498" i="22"/>
  <c r="L498" i="22" s="1"/>
  <c r="I498" i="22"/>
  <c r="J498" i="22" s="1"/>
  <c r="K497" i="22"/>
  <c r="L497" i="22" s="1"/>
  <c r="I497" i="22"/>
  <c r="J497" i="22" s="1"/>
  <c r="K496" i="22"/>
  <c r="L496" i="22" s="1"/>
  <c r="I496" i="22"/>
  <c r="J496" i="22" s="1"/>
  <c r="K495" i="22"/>
  <c r="L495" i="22" s="1"/>
  <c r="I495" i="22"/>
  <c r="J495" i="22" s="1"/>
  <c r="K494" i="22"/>
  <c r="L494" i="22" s="1"/>
  <c r="I494" i="22"/>
  <c r="J494" i="22" s="1"/>
  <c r="K493" i="22"/>
  <c r="L493" i="22" s="1"/>
  <c r="I493" i="22"/>
  <c r="J493" i="22" s="1"/>
  <c r="K492" i="22"/>
  <c r="L492" i="22" s="1"/>
  <c r="I492" i="22"/>
  <c r="J492" i="22" s="1"/>
  <c r="K491" i="22"/>
  <c r="L491" i="22" s="1"/>
  <c r="I491" i="22"/>
  <c r="J491" i="22" s="1"/>
  <c r="K490" i="22"/>
  <c r="L490" i="22" s="1"/>
  <c r="I490" i="22"/>
  <c r="J490" i="22" s="1"/>
  <c r="K489" i="22"/>
  <c r="L489" i="22" s="1"/>
  <c r="I489" i="22"/>
  <c r="J489" i="22" s="1"/>
  <c r="K488" i="22"/>
  <c r="L488" i="22" s="1"/>
  <c r="I488" i="22"/>
  <c r="J488" i="22" s="1"/>
  <c r="K487" i="22"/>
  <c r="L487" i="22" s="1"/>
  <c r="I487" i="22"/>
  <c r="J487" i="22" s="1"/>
  <c r="K485" i="22"/>
  <c r="L485" i="22" s="1"/>
  <c r="I485" i="22"/>
  <c r="J485" i="22" s="1"/>
  <c r="K484" i="22"/>
  <c r="L484" i="22" s="1"/>
  <c r="I484" i="22"/>
  <c r="J484" i="22" s="1"/>
  <c r="K483" i="22"/>
  <c r="L483" i="22" s="1"/>
  <c r="I483" i="22"/>
  <c r="J483" i="22" s="1"/>
  <c r="K482" i="22"/>
  <c r="L482" i="22" s="1"/>
  <c r="I482" i="22"/>
  <c r="J482" i="22" s="1"/>
  <c r="K481" i="22"/>
  <c r="L481" i="22" s="1"/>
  <c r="I481" i="22"/>
  <c r="J481" i="22" s="1"/>
  <c r="K480" i="22"/>
  <c r="L480" i="22" s="1"/>
  <c r="I480" i="22"/>
  <c r="J480" i="22" s="1"/>
  <c r="K479" i="22"/>
  <c r="L479" i="22" s="1"/>
  <c r="I479" i="22"/>
  <c r="J479" i="22" s="1"/>
  <c r="K478" i="22"/>
  <c r="L478" i="22" s="1"/>
  <c r="I478" i="22"/>
  <c r="J478" i="22" s="1"/>
  <c r="K477" i="22"/>
  <c r="L477" i="22" s="1"/>
  <c r="I477" i="22"/>
  <c r="J477" i="22" s="1"/>
  <c r="K476" i="22"/>
  <c r="L476" i="22" s="1"/>
  <c r="I476" i="22"/>
  <c r="J476" i="22" s="1"/>
  <c r="K474" i="22"/>
  <c r="L474" i="22" s="1"/>
  <c r="I474" i="22"/>
  <c r="J474" i="22" s="1"/>
  <c r="K472" i="22"/>
  <c r="L472" i="22" s="1"/>
  <c r="I472" i="22"/>
  <c r="J472" i="22" s="1"/>
  <c r="K471" i="22"/>
  <c r="L471" i="22" s="1"/>
  <c r="I471" i="22"/>
  <c r="J471" i="22" s="1"/>
  <c r="K469" i="22"/>
  <c r="L469" i="22" s="1"/>
  <c r="I469" i="22"/>
  <c r="J469" i="22" s="1"/>
  <c r="K468" i="22"/>
  <c r="L468" i="22" s="1"/>
  <c r="I468" i="22"/>
  <c r="J468" i="22" s="1"/>
  <c r="K467" i="22"/>
  <c r="L467" i="22" s="1"/>
  <c r="I467" i="22"/>
  <c r="J467" i="22" s="1"/>
  <c r="K466" i="22"/>
  <c r="L466" i="22" s="1"/>
  <c r="I466" i="22"/>
  <c r="J466" i="22" s="1"/>
  <c r="K465" i="22"/>
  <c r="L465" i="22" s="1"/>
  <c r="I465" i="22"/>
  <c r="J465" i="22" s="1"/>
  <c r="K464" i="22"/>
  <c r="L464" i="22" s="1"/>
  <c r="I464" i="22"/>
  <c r="J464" i="22" s="1"/>
  <c r="K463" i="22"/>
  <c r="L463" i="22" s="1"/>
  <c r="I463" i="22"/>
  <c r="J463" i="22" s="1"/>
  <c r="K462" i="22"/>
  <c r="L462" i="22" s="1"/>
  <c r="I462" i="22"/>
  <c r="J462" i="22" s="1"/>
  <c r="K461" i="22"/>
  <c r="L461" i="22" s="1"/>
  <c r="I461" i="22"/>
  <c r="J461" i="22" s="1"/>
  <c r="K460" i="22"/>
  <c r="L460" i="22" s="1"/>
  <c r="I460" i="22"/>
  <c r="J460" i="22" s="1"/>
  <c r="K459" i="22"/>
  <c r="L459" i="22" s="1"/>
  <c r="I459" i="22"/>
  <c r="J459" i="22" s="1"/>
  <c r="K458" i="22"/>
  <c r="L458" i="22" s="1"/>
  <c r="I458" i="22"/>
  <c r="J458" i="22" s="1"/>
  <c r="K457" i="22"/>
  <c r="L457" i="22" s="1"/>
  <c r="I457" i="22"/>
  <c r="J457" i="22" s="1"/>
  <c r="K455" i="22"/>
  <c r="L455" i="22" s="1"/>
  <c r="I455" i="22"/>
  <c r="J455" i="22" s="1"/>
  <c r="K454" i="22"/>
  <c r="L454" i="22" s="1"/>
  <c r="I454" i="22"/>
  <c r="J454" i="22" s="1"/>
  <c r="K452" i="22"/>
  <c r="L452" i="22" s="1"/>
  <c r="I452" i="22"/>
  <c r="J452" i="22" s="1"/>
  <c r="K450" i="22"/>
  <c r="L450" i="22" s="1"/>
  <c r="I450" i="22"/>
  <c r="J450" i="22" s="1"/>
  <c r="K449" i="22"/>
  <c r="L449" i="22" s="1"/>
  <c r="I449" i="22"/>
  <c r="J449" i="22" s="1"/>
  <c r="K448" i="22"/>
  <c r="L448" i="22" s="1"/>
  <c r="I448" i="22"/>
  <c r="J448" i="22" s="1"/>
  <c r="K447" i="22"/>
  <c r="L447" i="22" s="1"/>
  <c r="I447" i="22"/>
  <c r="J447" i="22" s="1"/>
  <c r="K446" i="22"/>
  <c r="L446" i="22" s="1"/>
  <c r="I446" i="22"/>
  <c r="J446" i="22" s="1"/>
  <c r="K444" i="22"/>
  <c r="L444" i="22" s="1"/>
  <c r="I444" i="22"/>
  <c r="J444" i="22" s="1"/>
  <c r="K443" i="22"/>
  <c r="L443" i="22" s="1"/>
  <c r="I443" i="22"/>
  <c r="J443" i="22" s="1"/>
  <c r="K442" i="22"/>
  <c r="L442" i="22" s="1"/>
  <c r="I442" i="22"/>
  <c r="J442" i="22" s="1"/>
  <c r="K441" i="22"/>
  <c r="L441" i="22" s="1"/>
  <c r="I441" i="22"/>
  <c r="J441" i="22" s="1"/>
  <c r="K440" i="22"/>
  <c r="L440" i="22" s="1"/>
  <c r="I440" i="22"/>
  <c r="J440" i="22" s="1"/>
  <c r="K439" i="22"/>
  <c r="L439" i="22" s="1"/>
  <c r="I439" i="22"/>
  <c r="J439" i="22" s="1"/>
  <c r="K438" i="22"/>
  <c r="L438" i="22" s="1"/>
  <c r="I438" i="22"/>
  <c r="J438" i="22" s="1"/>
  <c r="K437" i="22"/>
  <c r="L437" i="22" s="1"/>
  <c r="I437" i="22"/>
  <c r="J437" i="22" s="1"/>
  <c r="K436" i="22"/>
  <c r="L436" i="22" s="1"/>
  <c r="I436" i="22"/>
  <c r="J436" i="22" s="1"/>
  <c r="K435" i="22"/>
  <c r="L435" i="22" s="1"/>
  <c r="I435" i="22"/>
  <c r="J435" i="22" s="1"/>
  <c r="K434" i="22"/>
  <c r="L434" i="22" s="1"/>
  <c r="I434" i="22"/>
  <c r="J434" i="22" s="1"/>
  <c r="K432" i="22"/>
  <c r="L432" i="22" s="1"/>
  <c r="I432" i="22"/>
  <c r="J432" i="22" s="1"/>
  <c r="K431" i="22"/>
  <c r="L431" i="22" s="1"/>
  <c r="I431" i="22"/>
  <c r="J431" i="22" s="1"/>
  <c r="K430" i="22"/>
  <c r="L430" i="22" s="1"/>
  <c r="I430" i="22"/>
  <c r="J430" i="22" s="1"/>
  <c r="K429" i="22"/>
  <c r="L429" i="22" s="1"/>
  <c r="I429" i="22"/>
  <c r="J429" i="22" s="1"/>
  <c r="K428" i="22"/>
  <c r="L428" i="22" s="1"/>
  <c r="I428" i="22"/>
  <c r="J428" i="22" s="1"/>
  <c r="K427" i="22"/>
  <c r="L427" i="22" s="1"/>
  <c r="I427" i="22"/>
  <c r="J427" i="22" s="1"/>
  <c r="K426" i="22"/>
  <c r="L426" i="22" s="1"/>
  <c r="I426" i="22"/>
  <c r="J426" i="22" s="1"/>
  <c r="K425" i="22"/>
  <c r="L425" i="22" s="1"/>
  <c r="I425" i="22"/>
  <c r="J425" i="22" s="1"/>
  <c r="K424" i="22"/>
  <c r="L424" i="22" s="1"/>
  <c r="I424" i="22"/>
  <c r="J424" i="22" s="1"/>
  <c r="K422" i="22"/>
  <c r="L422" i="22" s="1"/>
  <c r="I422" i="22"/>
  <c r="J422" i="22" s="1"/>
  <c r="K421" i="22"/>
  <c r="L421" i="22" s="1"/>
  <c r="I421" i="22"/>
  <c r="J421" i="22" s="1"/>
  <c r="K420" i="22"/>
  <c r="L420" i="22" s="1"/>
  <c r="I420" i="22"/>
  <c r="J420" i="22" s="1"/>
  <c r="K419" i="22"/>
  <c r="L419" i="22" s="1"/>
  <c r="I419" i="22"/>
  <c r="J419" i="22" s="1"/>
  <c r="K418" i="22"/>
  <c r="L418" i="22" s="1"/>
  <c r="I418" i="22"/>
  <c r="J418" i="22" s="1"/>
  <c r="K417" i="22"/>
  <c r="L417" i="22" s="1"/>
  <c r="I417" i="22"/>
  <c r="J417" i="22" s="1"/>
  <c r="K416" i="22"/>
  <c r="L416" i="22" s="1"/>
  <c r="I416" i="22"/>
  <c r="J416" i="22" s="1"/>
  <c r="K415" i="22"/>
  <c r="L415" i="22" s="1"/>
  <c r="I415" i="22"/>
  <c r="J415" i="22" s="1"/>
  <c r="K414" i="22"/>
  <c r="L414" i="22" s="1"/>
  <c r="I414" i="22"/>
  <c r="J414" i="22" s="1"/>
  <c r="K413" i="22"/>
  <c r="L413" i="22" s="1"/>
  <c r="I413" i="22"/>
  <c r="J413" i="22" s="1"/>
  <c r="K412" i="22"/>
  <c r="L412" i="22" s="1"/>
  <c r="I412" i="22"/>
  <c r="J412" i="22" s="1"/>
  <c r="K411" i="22"/>
  <c r="L411" i="22" s="1"/>
  <c r="I411" i="22"/>
  <c r="J411" i="22" s="1"/>
  <c r="K410" i="22"/>
  <c r="L410" i="22" s="1"/>
  <c r="I410" i="22"/>
  <c r="J410" i="22" s="1"/>
  <c r="K409" i="22"/>
  <c r="L409" i="22" s="1"/>
  <c r="I409" i="22"/>
  <c r="J409" i="22" s="1"/>
  <c r="K408" i="22"/>
  <c r="L408" i="22" s="1"/>
  <c r="I408" i="22"/>
  <c r="J408" i="22" s="1"/>
  <c r="K406" i="22"/>
  <c r="L406" i="22" s="1"/>
  <c r="I406" i="22"/>
  <c r="J406" i="22" s="1"/>
  <c r="K405" i="22"/>
  <c r="L405" i="22" s="1"/>
  <c r="I405" i="22"/>
  <c r="J405" i="22" s="1"/>
  <c r="K403" i="22"/>
  <c r="L403" i="22" s="1"/>
  <c r="I403" i="22"/>
  <c r="J403" i="22" s="1"/>
  <c r="K402" i="22"/>
  <c r="L402" i="22" s="1"/>
  <c r="I402" i="22"/>
  <c r="J402" i="22" s="1"/>
  <c r="K401" i="22"/>
  <c r="L401" i="22" s="1"/>
  <c r="I401" i="22"/>
  <c r="J401" i="22" s="1"/>
  <c r="K400" i="22"/>
  <c r="L400" i="22" s="1"/>
  <c r="I400" i="22"/>
  <c r="J400" i="22" s="1"/>
  <c r="K399" i="22"/>
  <c r="L399" i="22" s="1"/>
  <c r="I399" i="22"/>
  <c r="J399" i="22" s="1"/>
  <c r="K397" i="22"/>
  <c r="L397" i="22" s="1"/>
  <c r="I397" i="22"/>
  <c r="J397" i="22" s="1"/>
  <c r="K396" i="22"/>
  <c r="L396" i="22" s="1"/>
  <c r="I396" i="22"/>
  <c r="J396" i="22" s="1"/>
  <c r="K395" i="22"/>
  <c r="L395" i="22" s="1"/>
  <c r="I395" i="22"/>
  <c r="J395" i="22" s="1"/>
  <c r="K394" i="22"/>
  <c r="L394" i="22" s="1"/>
  <c r="I394" i="22"/>
  <c r="J394" i="22" s="1"/>
  <c r="K393" i="22"/>
  <c r="L393" i="22" s="1"/>
  <c r="I393" i="22"/>
  <c r="J393" i="22" s="1"/>
  <c r="K392" i="22"/>
  <c r="L392" i="22" s="1"/>
  <c r="I392" i="22"/>
  <c r="J392" i="22" s="1"/>
  <c r="K391" i="22"/>
  <c r="L391" i="22" s="1"/>
  <c r="I391" i="22"/>
  <c r="J391" i="22" s="1"/>
  <c r="K389" i="22"/>
  <c r="L389" i="22" s="1"/>
  <c r="I389" i="22"/>
  <c r="J389" i="22" s="1"/>
  <c r="K388" i="22"/>
  <c r="L388" i="22" s="1"/>
  <c r="I388" i="22"/>
  <c r="J388" i="22" s="1"/>
  <c r="K387" i="22"/>
  <c r="L387" i="22" s="1"/>
  <c r="I387" i="22"/>
  <c r="J387" i="22" s="1"/>
  <c r="K386" i="22"/>
  <c r="L386" i="22" s="1"/>
  <c r="I386" i="22"/>
  <c r="J386" i="22" s="1"/>
  <c r="K385" i="22"/>
  <c r="L385" i="22" s="1"/>
  <c r="I385" i="22"/>
  <c r="J385" i="22" s="1"/>
  <c r="K383" i="22"/>
  <c r="L383" i="22" s="1"/>
  <c r="I383" i="22"/>
  <c r="J383" i="22" s="1"/>
  <c r="K382" i="22"/>
  <c r="L382" i="22" s="1"/>
  <c r="I382" i="22"/>
  <c r="J382" i="22" s="1"/>
  <c r="K381" i="22"/>
  <c r="L381" i="22" s="1"/>
  <c r="I381" i="22"/>
  <c r="J381" i="22" s="1"/>
  <c r="K380" i="22"/>
  <c r="L380" i="22" s="1"/>
  <c r="I380" i="22"/>
  <c r="J380" i="22" s="1"/>
  <c r="K379" i="22"/>
  <c r="L379" i="22" s="1"/>
  <c r="I379" i="22"/>
  <c r="J379" i="22" s="1"/>
  <c r="K378" i="22"/>
  <c r="L378" i="22" s="1"/>
  <c r="I378" i="22"/>
  <c r="J378" i="22" s="1"/>
  <c r="K377" i="22"/>
  <c r="L377" i="22" s="1"/>
  <c r="I377" i="22"/>
  <c r="J377" i="22" s="1"/>
  <c r="K375" i="22"/>
  <c r="L375" i="22" s="1"/>
  <c r="I375" i="22"/>
  <c r="J375" i="22" s="1"/>
  <c r="K373" i="22"/>
  <c r="L373" i="22" s="1"/>
  <c r="I373" i="22"/>
  <c r="J373" i="22" s="1"/>
  <c r="K372" i="22"/>
  <c r="L372" i="22" s="1"/>
  <c r="I372" i="22"/>
  <c r="J372" i="22" s="1"/>
  <c r="K371" i="22"/>
  <c r="L371" i="22" s="1"/>
  <c r="I371" i="22"/>
  <c r="J371" i="22" s="1"/>
  <c r="K370" i="22"/>
  <c r="L370" i="22" s="1"/>
  <c r="I370" i="22"/>
  <c r="J370" i="22" s="1"/>
  <c r="K369" i="22"/>
  <c r="L369" i="22" s="1"/>
  <c r="I369" i="22"/>
  <c r="J369" i="22" s="1"/>
  <c r="K368" i="22"/>
  <c r="L368" i="22" s="1"/>
  <c r="I368" i="22"/>
  <c r="J368" i="22" s="1"/>
  <c r="K367" i="22"/>
  <c r="L367" i="22" s="1"/>
  <c r="I367" i="22"/>
  <c r="J367" i="22" s="1"/>
  <c r="K366" i="22"/>
  <c r="L366" i="22" s="1"/>
  <c r="I366" i="22"/>
  <c r="J366" i="22" s="1"/>
  <c r="K364" i="22"/>
  <c r="L364" i="22" s="1"/>
  <c r="I364" i="22"/>
  <c r="J364" i="22" s="1"/>
  <c r="K363" i="22"/>
  <c r="L363" i="22" s="1"/>
  <c r="I363" i="22"/>
  <c r="J363" i="22" s="1"/>
  <c r="K362" i="22"/>
  <c r="L362" i="22" s="1"/>
  <c r="I362" i="22"/>
  <c r="J362" i="22" s="1"/>
  <c r="K361" i="22"/>
  <c r="L361" i="22" s="1"/>
  <c r="I361" i="22"/>
  <c r="J361" i="22" s="1"/>
  <c r="K360" i="22"/>
  <c r="L360" i="22" s="1"/>
  <c r="I360" i="22"/>
  <c r="J360" i="22" s="1"/>
  <c r="K359" i="22"/>
  <c r="L359" i="22" s="1"/>
  <c r="I359" i="22"/>
  <c r="J359" i="22" s="1"/>
  <c r="K358" i="22"/>
  <c r="L358" i="22" s="1"/>
  <c r="I358" i="22"/>
  <c r="J358" i="22" s="1"/>
  <c r="K357" i="22"/>
  <c r="L357" i="22" s="1"/>
  <c r="I357" i="22"/>
  <c r="J357" i="22" s="1"/>
  <c r="K356" i="22"/>
  <c r="L356" i="22" s="1"/>
  <c r="I356" i="22"/>
  <c r="J356" i="22" s="1"/>
  <c r="K355" i="22"/>
  <c r="L355" i="22" s="1"/>
  <c r="I355" i="22"/>
  <c r="J355" i="22" s="1"/>
  <c r="K354" i="22"/>
  <c r="L354" i="22" s="1"/>
  <c r="I354" i="22"/>
  <c r="J354" i="22" s="1"/>
  <c r="K353" i="22"/>
  <c r="L353" i="22" s="1"/>
  <c r="I353" i="22"/>
  <c r="J353" i="22" s="1"/>
  <c r="K352" i="22"/>
  <c r="L352" i="22" s="1"/>
  <c r="I352" i="22"/>
  <c r="J352" i="22" s="1"/>
  <c r="K351" i="22"/>
  <c r="L351" i="22" s="1"/>
  <c r="I351" i="22"/>
  <c r="J351" i="22" s="1"/>
  <c r="K350" i="22"/>
  <c r="L350" i="22" s="1"/>
  <c r="I350" i="22"/>
  <c r="J350" i="22" s="1"/>
  <c r="K349" i="22"/>
  <c r="L349" i="22" s="1"/>
  <c r="I349" i="22"/>
  <c r="J349" i="22" s="1"/>
  <c r="K348" i="22"/>
  <c r="L348" i="22" s="1"/>
  <c r="I348" i="22"/>
  <c r="J348" i="22" s="1"/>
  <c r="K347" i="22"/>
  <c r="L347" i="22" s="1"/>
  <c r="I347" i="22"/>
  <c r="J347" i="22" s="1"/>
  <c r="K346" i="22"/>
  <c r="L346" i="22" s="1"/>
  <c r="I346" i="22"/>
  <c r="J346" i="22" s="1"/>
  <c r="K345" i="22"/>
  <c r="L345" i="22" s="1"/>
  <c r="I345" i="22"/>
  <c r="J345" i="22" s="1"/>
  <c r="K344" i="22"/>
  <c r="L344" i="22" s="1"/>
  <c r="I344" i="22"/>
  <c r="J344" i="22" s="1"/>
  <c r="K343" i="22"/>
  <c r="L343" i="22" s="1"/>
  <c r="I343" i="22"/>
  <c r="J343" i="22" s="1"/>
  <c r="K342" i="22"/>
  <c r="L342" i="22" s="1"/>
  <c r="I342" i="22"/>
  <c r="J342" i="22" s="1"/>
  <c r="K340" i="22"/>
  <c r="L340" i="22" s="1"/>
  <c r="I340" i="22"/>
  <c r="J340" i="22" s="1"/>
  <c r="K339" i="22"/>
  <c r="L339" i="22" s="1"/>
  <c r="I339" i="22"/>
  <c r="J339" i="22" s="1"/>
  <c r="K338" i="22"/>
  <c r="L338" i="22" s="1"/>
  <c r="I338" i="22"/>
  <c r="J338" i="22" s="1"/>
  <c r="K337" i="22"/>
  <c r="L337" i="22" s="1"/>
  <c r="I337" i="22"/>
  <c r="J337" i="22" s="1"/>
  <c r="K336" i="22"/>
  <c r="L336" i="22" s="1"/>
  <c r="I336" i="22"/>
  <c r="J336" i="22" s="1"/>
  <c r="K335" i="22"/>
  <c r="L335" i="22" s="1"/>
  <c r="I335" i="22"/>
  <c r="J335" i="22" s="1"/>
  <c r="K334" i="22"/>
  <c r="L334" i="22" s="1"/>
  <c r="I334" i="22"/>
  <c r="J334" i="22" s="1"/>
  <c r="K333" i="22"/>
  <c r="L333" i="22" s="1"/>
  <c r="I333" i="22"/>
  <c r="J333" i="22" s="1"/>
  <c r="K332" i="22"/>
  <c r="L332" i="22" s="1"/>
  <c r="I332" i="22"/>
  <c r="J332" i="22" s="1"/>
  <c r="K331" i="22"/>
  <c r="L331" i="22" s="1"/>
  <c r="I331" i="22"/>
  <c r="J331" i="22" s="1"/>
  <c r="K330" i="22"/>
  <c r="L330" i="22" s="1"/>
  <c r="I330" i="22"/>
  <c r="J330" i="22" s="1"/>
  <c r="K328" i="22"/>
  <c r="L328" i="22" s="1"/>
  <c r="I328" i="22"/>
  <c r="J328" i="22" s="1"/>
  <c r="K327" i="22"/>
  <c r="L327" i="22" s="1"/>
  <c r="I327" i="22"/>
  <c r="J327" i="22" s="1"/>
  <c r="K325" i="22"/>
  <c r="L325" i="22" s="1"/>
  <c r="I325" i="22"/>
  <c r="J325" i="22" s="1"/>
  <c r="K323" i="22"/>
  <c r="L323" i="22" s="1"/>
  <c r="I323" i="22"/>
  <c r="J323" i="22" s="1"/>
  <c r="K322" i="22"/>
  <c r="L322" i="22" s="1"/>
  <c r="I322" i="22"/>
  <c r="J322" i="22" s="1"/>
  <c r="K321" i="22"/>
  <c r="L321" i="22" s="1"/>
  <c r="I321" i="22"/>
  <c r="J321" i="22" s="1"/>
  <c r="K320" i="22"/>
  <c r="L320" i="22" s="1"/>
  <c r="I320" i="22"/>
  <c r="J320" i="22" s="1"/>
  <c r="K318" i="22"/>
  <c r="L318" i="22" s="1"/>
  <c r="I318" i="22"/>
  <c r="J318" i="22" s="1"/>
  <c r="K317" i="22"/>
  <c r="L317" i="22" s="1"/>
  <c r="I317" i="22"/>
  <c r="J317" i="22" s="1"/>
  <c r="K316" i="22"/>
  <c r="L316" i="22" s="1"/>
  <c r="I316" i="22"/>
  <c r="J316" i="22" s="1"/>
  <c r="K315" i="22"/>
  <c r="L315" i="22" s="1"/>
  <c r="I315" i="22"/>
  <c r="J315" i="22" s="1"/>
  <c r="K314" i="22"/>
  <c r="L314" i="22" s="1"/>
  <c r="I314" i="22"/>
  <c r="J314" i="22" s="1"/>
  <c r="K313" i="22"/>
  <c r="L313" i="22" s="1"/>
  <c r="I313" i="22"/>
  <c r="J313" i="22" s="1"/>
  <c r="K312" i="22"/>
  <c r="L312" i="22" s="1"/>
  <c r="I312" i="22"/>
  <c r="J312" i="22" s="1"/>
  <c r="K311" i="22"/>
  <c r="L311" i="22" s="1"/>
  <c r="I311" i="22"/>
  <c r="J311" i="22" s="1"/>
  <c r="K310" i="22"/>
  <c r="L310" i="22" s="1"/>
  <c r="I310" i="22"/>
  <c r="J310" i="22" s="1"/>
  <c r="K309" i="22"/>
  <c r="L309" i="22" s="1"/>
  <c r="I309" i="22"/>
  <c r="J309" i="22" s="1"/>
  <c r="K308" i="22"/>
  <c r="L308" i="22" s="1"/>
  <c r="I308" i="22"/>
  <c r="J308" i="22" s="1"/>
  <c r="K307" i="22"/>
  <c r="L307" i="22" s="1"/>
  <c r="I307" i="22"/>
  <c r="J307" i="22" s="1"/>
  <c r="K306" i="22"/>
  <c r="L306" i="22" s="1"/>
  <c r="I306" i="22"/>
  <c r="J306" i="22" s="1"/>
  <c r="K305" i="22"/>
  <c r="L305" i="22" s="1"/>
  <c r="I305" i="22"/>
  <c r="J305" i="22" s="1"/>
  <c r="K304" i="22"/>
  <c r="L304" i="22" s="1"/>
  <c r="I304" i="22"/>
  <c r="J304" i="22" s="1"/>
  <c r="K303" i="22"/>
  <c r="L303" i="22" s="1"/>
  <c r="I303" i="22"/>
  <c r="J303" i="22" s="1"/>
  <c r="K302" i="22"/>
  <c r="L302" i="22" s="1"/>
  <c r="I302" i="22"/>
  <c r="J302" i="22" s="1"/>
  <c r="K301" i="22"/>
  <c r="L301" i="22" s="1"/>
  <c r="I301" i="22"/>
  <c r="J301" i="22" s="1"/>
  <c r="K298" i="22"/>
  <c r="L298" i="22" s="1"/>
  <c r="I298" i="22"/>
  <c r="J298" i="22" s="1"/>
  <c r="K297" i="22"/>
  <c r="L297" i="22" s="1"/>
  <c r="I297" i="22"/>
  <c r="J297" i="22" s="1"/>
  <c r="K295" i="22"/>
  <c r="L295" i="22" s="1"/>
  <c r="I295" i="22"/>
  <c r="J295" i="22" s="1"/>
  <c r="K294" i="22"/>
  <c r="L294" i="22" s="1"/>
  <c r="I294" i="22"/>
  <c r="J294" i="22" s="1"/>
  <c r="K293" i="22"/>
  <c r="L293" i="22" s="1"/>
  <c r="I293" i="22"/>
  <c r="J293" i="22" s="1"/>
  <c r="K292" i="22"/>
  <c r="L292" i="22" s="1"/>
  <c r="I292" i="22"/>
  <c r="J292" i="22" s="1"/>
  <c r="K291" i="22"/>
  <c r="L291" i="22" s="1"/>
  <c r="I291" i="22"/>
  <c r="J291" i="22" s="1"/>
  <c r="K290" i="22"/>
  <c r="L290" i="22" s="1"/>
  <c r="I290" i="22"/>
  <c r="J290" i="22" s="1"/>
  <c r="K289" i="22"/>
  <c r="L289" i="22" s="1"/>
  <c r="I289" i="22"/>
  <c r="J289" i="22" s="1"/>
  <c r="K288" i="22"/>
  <c r="L288" i="22" s="1"/>
  <c r="I288" i="22"/>
  <c r="J288" i="22" s="1"/>
  <c r="K287" i="22"/>
  <c r="L287" i="22" s="1"/>
  <c r="I287" i="22"/>
  <c r="J287" i="22" s="1"/>
  <c r="K286" i="22"/>
  <c r="L286" i="22" s="1"/>
  <c r="I286" i="22"/>
  <c r="J286" i="22" s="1"/>
  <c r="K285" i="22"/>
  <c r="L285" i="22" s="1"/>
  <c r="I285" i="22"/>
  <c r="J285" i="22" s="1"/>
  <c r="K284" i="22"/>
  <c r="L284" i="22" s="1"/>
  <c r="I284" i="22"/>
  <c r="J284" i="22" s="1"/>
  <c r="K283" i="22"/>
  <c r="L283" i="22" s="1"/>
  <c r="I283" i="22"/>
  <c r="J283" i="22" s="1"/>
  <c r="K282" i="22"/>
  <c r="L282" i="22" s="1"/>
  <c r="I282" i="22"/>
  <c r="J282" i="22" s="1"/>
  <c r="K281" i="22"/>
  <c r="L281" i="22" s="1"/>
  <c r="I281" i="22"/>
  <c r="J281" i="22" s="1"/>
  <c r="K280" i="22"/>
  <c r="L280" i="22" s="1"/>
  <c r="I280" i="22"/>
  <c r="J280" i="22" s="1"/>
  <c r="K279" i="22"/>
  <c r="L279" i="22" s="1"/>
  <c r="I279" i="22"/>
  <c r="J279" i="22" s="1"/>
  <c r="K278" i="22"/>
  <c r="L278" i="22" s="1"/>
  <c r="I278" i="22"/>
  <c r="J278" i="22" s="1"/>
  <c r="K277" i="22"/>
  <c r="L277" i="22" s="1"/>
  <c r="I277" i="22"/>
  <c r="J277" i="22" s="1"/>
  <c r="K276" i="22"/>
  <c r="L276" i="22" s="1"/>
  <c r="I276" i="22"/>
  <c r="J276" i="22" s="1"/>
  <c r="K275" i="22"/>
  <c r="L275" i="22" s="1"/>
  <c r="I275" i="22"/>
  <c r="J275" i="22" s="1"/>
  <c r="K274" i="22"/>
  <c r="L274" i="22" s="1"/>
  <c r="I274" i="22"/>
  <c r="J274" i="22" s="1"/>
  <c r="K273" i="22"/>
  <c r="L273" i="22" s="1"/>
  <c r="I273" i="22"/>
  <c r="J273" i="22" s="1"/>
  <c r="K272" i="22"/>
  <c r="L272" i="22" s="1"/>
  <c r="I272" i="22"/>
  <c r="J272" i="22" s="1"/>
  <c r="K271" i="22"/>
  <c r="L271" i="22" s="1"/>
  <c r="I271" i="22"/>
  <c r="J271" i="22" s="1"/>
  <c r="K270" i="22"/>
  <c r="L270" i="22" s="1"/>
  <c r="I270" i="22"/>
  <c r="J270" i="22" s="1"/>
  <c r="K269" i="22"/>
  <c r="L269" i="22" s="1"/>
  <c r="I269" i="22"/>
  <c r="J269" i="22" s="1"/>
  <c r="K268" i="22"/>
  <c r="L268" i="22" s="1"/>
  <c r="I268" i="22"/>
  <c r="J268" i="22" s="1"/>
  <c r="K267" i="22"/>
  <c r="L267" i="22" s="1"/>
  <c r="I267" i="22"/>
  <c r="J267" i="22" s="1"/>
  <c r="K266" i="22"/>
  <c r="L266" i="22" s="1"/>
  <c r="I266" i="22"/>
  <c r="J266" i="22" s="1"/>
  <c r="K265" i="22"/>
  <c r="L265" i="22" s="1"/>
  <c r="I265" i="22"/>
  <c r="J265" i="22" s="1"/>
  <c r="K264" i="22"/>
  <c r="L264" i="22" s="1"/>
  <c r="I264" i="22"/>
  <c r="J264" i="22" s="1"/>
  <c r="K263" i="22"/>
  <c r="L263" i="22" s="1"/>
  <c r="I263" i="22"/>
  <c r="J263" i="22" s="1"/>
  <c r="K262" i="22"/>
  <c r="L262" i="22" s="1"/>
  <c r="I262" i="22"/>
  <c r="J262" i="22" s="1"/>
  <c r="K261" i="22"/>
  <c r="L261" i="22" s="1"/>
  <c r="I261" i="22"/>
  <c r="J261" i="22" s="1"/>
  <c r="K259" i="22"/>
  <c r="L259" i="22" s="1"/>
  <c r="I259" i="22"/>
  <c r="J259" i="22" s="1"/>
  <c r="K258" i="22"/>
  <c r="L258" i="22" s="1"/>
  <c r="I258" i="22"/>
  <c r="J258" i="22" s="1"/>
  <c r="K257" i="22"/>
  <c r="L257" i="22" s="1"/>
  <c r="I257" i="22"/>
  <c r="J257" i="22" s="1"/>
  <c r="K256" i="22"/>
  <c r="L256" i="22" s="1"/>
  <c r="I256" i="22"/>
  <c r="J256" i="22" s="1"/>
  <c r="K255" i="22"/>
  <c r="L255" i="22" s="1"/>
  <c r="I255" i="22"/>
  <c r="J255" i="22" s="1"/>
  <c r="K254" i="22"/>
  <c r="L254" i="22" s="1"/>
  <c r="I254" i="22"/>
  <c r="J254" i="22" s="1"/>
  <c r="K253" i="22"/>
  <c r="L253" i="22" s="1"/>
  <c r="I253" i="22"/>
  <c r="J253" i="22" s="1"/>
  <c r="K252" i="22"/>
  <c r="L252" i="22" s="1"/>
  <c r="I252" i="22"/>
  <c r="J252" i="22" s="1"/>
  <c r="K251" i="22"/>
  <c r="L251" i="22" s="1"/>
  <c r="I251" i="22"/>
  <c r="J251" i="22" s="1"/>
  <c r="K250" i="22"/>
  <c r="L250" i="22" s="1"/>
  <c r="I250" i="22"/>
  <c r="J250" i="22" s="1"/>
  <c r="K249" i="22"/>
  <c r="L249" i="22" s="1"/>
  <c r="I249" i="22"/>
  <c r="J249" i="22" s="1"/>
  <c r="K248" i="22"/>
  <c r="L248" i="22" s="1"/>
  <c r="I248" i="22"/>
  <c r="J248" i="22" s="1"/>
  <c r="K246" i="22"/>
  <c r="L246" i="22" s="1"/>
  <c r="I246" i="22"/>
  <c r="J246" i="22" s="1"/>
  <c r="K245" i="22"/>
  <c r="L245" i="22" s="1"/>
  <c r="I245" i="22"/>
  <c r="J245" i="22" s="1"/>
  <c r="K244" i="22"/>
  <c r="L244" i="22" s="1"/>
  <c r="I244" i="22"/>
  <c r="J244" i="22" s="1"/>
  <c r="K243" i="22"/>
  <c r="L243" i="22" s="1"/>
  <c r="I243" i="22"/>
  <c r="J243" i="22" s="1"/>
  <c r="K242" i="22"/>
  <c r="L242" i="22" s="1"/>
  <c r="I242" i="22"/>
  <c r="J242" i="22" s="1"/>
  <c r="K241" i="22"/>
  <c r="L241" i="22" s="1"/>
  <c r="I241" i="22"/>
  <c r="J241" i="22" s="1"/>
  <c r="K240" i="22"/>
  <c r="L240" i="22" s="1"/>
  <c r="I240" i="22"/>
  <c r="J240" i="22" s="1"/>
  <c r="K239" i="22"/>
  <c r="L239" i="22" s="1"/>
  <c r="I239" i="22"/>
  <c r="J239" i="22" s="1"/>
  <c r="K238" i="22"/>
  <c r="L238" i="22" s="1"/>
  <c r="I238" i="22"/>
  <c r="J238" i="22" s="1"/>
  <c r="K237" i="22"/>
  <c r="L237" i="22" s="1"/>
  <c r="I237" i="22"/>
  <c r="J237" i="22" s="1"/>
  <c r="K236" i="22"/>
  <c r="L236" i="22" s="1"/>
  <c r="I236" i="22"/>
  <c r="J236" i="22" s="1"/>
  <c r="K233" i="22"/>
  <c r="L233" i="22" s="1"/>
  <c r="I233" i="22"/>
  <c r="J233" i="22" s="1"/>
  <c r="K232" i="22"/>
  <c r="L232" i="22" s="1"/>
  <c r="I232" i="22"/>
  <c r="J232" i="22" s="1"/>
  <c r="K231" i="22"/>
  <c r="L231" i="22" s="1"/>
  <c r="I231" i="22"/>
  <c r="J231" i="22" s="1"/>
  <c r="K229" i="22"/>
  <c r="L229" i="22" s="1"/>
  <c r="I229" i="22"/>
  <c r="J229" i="22" s="1"/>
  <c r="K227" i="22"/>
  <c r="L227" i="22" s="1"/>
  <c r="I227" i="22"/>
  <c r="J227" i="22" s="1"/>
  <c r="K226" i="22"/>
  <c r="L226" i="22" s="1"/>
  <c r="I226" i="22"/>
  <c r="J226" i="22" s="1"/>
  <c r="K225" i="22"/>
  <c r="L225" i="22" s="1"/>
  <c r="I225" i="22"/>
  <c r="J225" i="22" s="1"/>
  <c r="K224" i="22"/>
  <c r="L224" i="22" s="1"/>
  <c r="I224" i="22"/>
  <c r="J224" i="22" s="1"/>
  <c r="K222" i="22"/>
  <c r="L222" i="22" s="1"/>
  <c r="I222" i="22"/>
  <c r="J222" i="22" s="1"/>
  <c r="K221" i="22"/>
  <c r="L221" i="22" s="1"/>
  <c r="I221" i="22"/>
  <c r="J221" i="22" s="1"/>
  <c r="K220" i="22"/>
  <c r="L220" i="22" s="1"/>
  <c r="I220" i="22"/>
  <c r="J220" i="22" s="1"/>
  <c r="K219" i="22"/>
  <c r="L219" i="22" s="1"/>
  <c r="I219" i="22"/>
  <c r="J219" i="22" s="1"/>
  <c r="K217" i="22"/>
  <c r="L217" i="22" s="1"/>
  <c r="I217" i="22"/>
  <c r="J217" i="22" s="1"/>
  <c r="K216" i="22"/>
  <c r="L216" i="22" s="1"/>
  <c r="I216" i="22"/>
  <c r="J216" i="22" s="1"/>
  <c r="K215" i="22"/>
  <c r="L215" i="22" s="1"/>
  <c r="I215" i="22"/>
  <c r="J215" i="22" s="1"/>
  <c r="K214" i="22"/>
  <c r="L214" i="22" s="1"/>
  <c r="I214" i="22"/>
  <c r="J214" i="22" s="1"/>
  <c r="K213" i="22"/>
  <c r="L213" i="22" s="1"/>
  <c r="I213" i="22"/>
  <c r="J213" i="22" s="1"/>
  <c r="K212" i="22"/>
  <c r="L212" i="22" s="1"/>
  <c r="I212" i="22"/>
  <c r="J212" i="22" s="1"/>
  <c r="K210" i="22"/>
  <c r="L210" i="22" s="1"/>
  <c r="I210" i="22"/>
  <c r="J210" i="22" s="1"/>
  <c r="K209" i="22"/>
  <c r="L209" i="22" s="1"/>
  <c r="I209" i="22"/>
  <c r="J209" i="22" s="1"/>
  <c r="K208" i="22"/>
  <c r="L208" i="22" s="1"/>
  <c r="I208" i="22"/>
  <c r="J208" i="22" s="1"/>
  <c r="K207" i="22"/>
  <c r="L207" i="22" s="1"/>
  <c r="I207" i="22"/>
  <c r="J207" i="22" s="1"/>
  <c r="K206" i="22"/>
  <c r="L206" i="22" s="1"/>
  <c r="I206" i="22"/>
  <c r="J206" i="22" s="1"/>
  <c r="K205" i="22"/>
  <c r="L205" i="22" s="1"/>
  <c r="I205" i="22"/>
  <c r="J205" i="22" s="1"/>
  <c r="K204" i="22"/>
  <c r="L204" i="22" s="1"/>
  <c r="I204" i="22"/>
  <c r="J204" i="22" s="1"/>
  <c r="K203" i="22"/>
  <c r="L203" i="22" s="1"/>
  <c r="I203" i="22"/>
  <c r="J203" i="22" s="1"/>
  <c r="K202" i="22"/>
  <c r="L202" i="22" s="1"/>
  <c r="I202" i="22"/>
  <c r="J202" i="22" s="1"/>
  <c r="K201" i="22"/>
  <c r="L201" i="22" s="1"/>
  <c r="I201" i="22"/>
  <c r="J201" i="22" s="1"/>
  <c r="K200" i="22"/>
  <c r="L200" i="22" s="1"/>
  <c r="I200" i="22"/>
  <c r="J200" i="22" s="1"/>
  <c r="K199" i="22"/>
  <c r="L199" i="22" s="1"/>
  <c r="I199" i="22"/>
  <c r="J199" i="22" s="1"/>
  <c r="K198" i="22"/>
  <c r="L198" i="22" s="1"/>
  <c r="I198" i="22"/>
  <c r="J198" i="22" s="1"/>
  <c r="K197" i="22"/>
  <c r="L197" i="22" s="1"/>
  <c r="I197" i="22"/>
  <c r="J197" i="22" s="1"/>
  <c r="K196" i="22"/>
  <c r="L196" i="22" s="1"/>
  <c r="I196" i="22"/>
  <c r="J196" i="22" s="1"/>
  <c r="K194" i="22"/>
  <c r="L194" i="22" s="1"/>
  <c r="I194" i="22"/>
  <c r="J194" i="22" s="1"/>
  <c r="K193" i="22"/>
  <c r="L193" i="22" s="1"/>
  <c r="I193" i="22"/>
  <c r="J193" i="22" s="1"/>
  <c r="K192" i="22"/>
  <c r="L192" i="22" s="1"/>
  <c r="I192" i="22"/>
  <c r="J192" i="22" s="1"/>
  <c r="K191" i="22"/>
  <c r="L191" i="22" s="1"/>
  <c r="I191" i="22"/>
  <c r="J191" i="22" s="1"/>
  <c r="K190" i="22"/>
  <c r="L190" i="22" s="1"/>
  <c r="I190" i="22"/>
  <c r="J190" i="22" s="1"/>
  <c r="K189" i="22"/>
  <c r="L189" i="22" s="1"/>
  <c r="I189" i="22"/>
  <c r="J189" i="22" s="1"/>
  <c r="K188" i="22"/>
  <c r="L188" i="22" s="1"/>
  <c r="I188" i="22"/>
  <c r="J188" i="22" s="1"/>
  <c r="K187" i="22"/>
  <c r="L187" i="22" s="1"/>
  <c r="I187" i="22"/>
  <c r="J187" i="22" s="1"/>
  <c r="K186" i="22"/>
  <c r="L186" i="22" s="1"/>
  <c r="I186" i="22"/>
  <c r="J186" i="22" s="1"/>
  <c r="K185" i="22"/>
  <c r="L185" i="22" s="1"/>
  <c r="I185" i="22"/>
  <c r="J185" i="22" s="1"/>
  <c r="K184" i="22"/>
  <c r="L184" i="22" s="1"/>
  <c r="I184" i="22"/>
  <c r="J184" i="22" s="1"/>
  <c r="K183" i="22"/>
  <c r="L183" i="22" s="1"/>
  <c r="I183" i="22"/>
  <c r="J183" i="22" s="1"/>
  <c r="K182" i="22"/>
  <c r="L182" i="22" s="1"/>
  <c r="I182" i="22"/>
  <c r="J182" i="22" s="1"/>
  <c r="K181" i="22"/>
  <c r="L181" i="22" s="1"/>
  <c r="I181" i="22"/>
  <c r="J181" i="22" s="1"/>
  <c r="K179" i="22"/>
  <c r="L179" i="22" s="1"/>
  <c r="I179" i="22"/>
  <c r="J179" i="22" s="1"/>
  <c r="K178" i="22"/>
  <c r="L178" i="22" s="1"/>
  <c r="I178" i="22"/>
  <c r="J178" i="22" s="1"/>
  <c r="K177" i="22"/>
  <c r="L177" i="22" s="1"/>
  <c r="I177" i="22"/>
  <c r="J177" i="22" s="1"/>
  <c r="K176" i="22"/>
  <c r="L176" i="22" s="1"/>
  <c r="I176" i="22"/>
  <c r="J176" i="22" s="1"/>
  <c r="K175" i="22"/>
  <c r="L175" i="22" s="1"/>
  <c r="I175" i="22"/>
  <c r="J175" i="22" s="1"/>
  <c r="K174" i="22"/>
  <c r="L174" i="22" s="1"/>
  <c r="I174" i="22"/>
  <c r="J174" i="22" s="1"/>
  <c r="K173" i="22"/>
  <c r="L173" i="22" s="1"/>
  <c r="I173" i="22"/>
  <c r="J173" i="22" s="1"/>
  <c r="K172" i="22"/>
  <c r="L172" i="22" s="1"/>
  <c r="I172" i="22"/>
  <c r="J172" i="22" s="1"/>
  <c r="K171" i="22"/>
  <c r="L171" i="22" s="1"/>
  <c r="I171" i="22"/>
  <c r="J171" i="22" s="1"/>
  <c r="K170" i="22"/>
  <c r="L170" i="22" s="1"/>
  <c r="I170" i="22"/>
  <c r="J170" i="22" s="1"/>
  <c r="K169" i="22"/>
  <c r="L169" i="22" s="1"/>
  <c r="I169" i="22"/>
  <c r="J169" i="22" s="1"/>
  <c r="K167" i="22"/>
  <c r="L167" i="22" s="1"/>
  <c r="I167" i="22"/>
  <c r="J167" i="22" s="1"/>
  <c r="K166" i="22"/>
  <c r="L166" i="22" s="1"/>
  <c r="I166" i="22"/>
  <c r="J166" i="22" s="1"/>
  <c r="K165" i="22"/>
  <c r="L165" i="22" s="1"/>
  <c r="I165" i="22"/>
  <c r="J165" i="22" s="1"/>
  <c r="K164" i="22"/>
  <c r="L164" i="22" s="1"/>
  <c r="I164" i="22"/>
  <c r="J164" i="22" s="1"/>
  <c r="K163" i="22"/>
  <c r="L163" i="22" s="1"/>
  <c r="I163" i="22"/>
  <c r="J163" i="22" s="1"/>
  <c r="K162" i="22"/>
  <c r="L162" i="22" s="1"/>
  <c r="I162" i="22"/>
  <c r="J162" i="22" s="1"/>
  <c r="K161" i="22"/>
  <c r="L161" i="22" s="1"/>
  <c r="I161" i="22"/>
  <c r="J161" i="22" s="1"/>
  <c r="K160" i="22"/>
  <c r="L160" i="22" s="1"/>
  <c r="I160" i="22"/>
  <c r="J160" i="22" s="1"/>
  <c r="K158" i="22"/>
  <c r="L158" i="22" s="1"/>
  <c r="I158" i="22"/>
  <c r="J158" i="22" s="1"/>
  <c r="K156" i="22"/>
  <c r="L156" i="22" s="1"/>
  <c r="I156" i="22"/>
  <c r="J156" i="22" s="1"/>
  <c r="K155" i="22"/>
  <c r="L155" i="22" s="1"/>
  <c r="I155" i="22"/>
  <c r="J155" i="22" s="1"/>
  <c r="K154" i="22"/>
  <c r="L154" i="22" s="1"/>
  <c r="I154" i="22"/>
  <c r="J154" i="22" s="1"/>
  <c r="K153" i="22"/>
  <c r="L153" i="22" s="1"/>
  <c r="I153" i="22"/>
  <c r="J153" i="22" s="1"/>
  <c r="K150" i="22"/>
  <c r="L150" i="22" s="1"/>
  <c r="I150" i="22"/>
  <c r="J150" i="22" s="1"/>
  <c r="K149" i="22"/>
  <c r="L149" i="22" s="1"/>
  <c r="I149" i="22"/>
  <c r="J149" i="22" s="1"/>
  <c r="K147" i="22"/>
  <c r="L147" i="22" s="1"/>
  <c r="I147" i="22"/>
  <c r="J147" i="22" s="1"/>
  <c r="K146" i="22"/>
  <c r="L146" i="22" s="1"/>
  <c r="I146" i="22"/>
  <c r="J146" i="22" s="1"/>
  <c r="K144" i="22"/>
  <c r="L144" i="22" s="1"/>
  <c r="I144" i="22"/>
  <c r="J144" i="22" s="1"/>
  <c r="K143" i="22"/>
  <c r="L143" i="22" s="1"/>
  <c r="I143" i="22"/>
  <c r="J143" i="22" s="1"/>
  <c r="K142" i="22"/>
  <c r="L142" i="22" s="1"/>
  <c r="I142" i="22"/>
  <c r="J142" i="22" s="1"/>
  <c r="K141" i="22"/>
  <c r="L141" i="22" s="1"/>
  <c r="I141" i="22"/>
  <c r="J141" i="22" s="1"/>
  <c r="K140" i="22"/>
  <c r="L140" i="22" s="1"/>
  <c r="I140" i="22"/>
  <c r="J140" i="22" s="1"/>
  <c r="K139" i="22"/>
  <c r="L139" i="22" s="1"/>
  <c r="I139" i="22"/>
  <c r="J139" i="22" s="1"/>
  <c r="K138" i="22"/>
  <c r="L138" i="22" s="1"/>
  <c r="I138" i="22"/>
  <c r="J138" i="22" s="1"/>
  <c r="K136" i="22"/>
  <c r="L136" i="22" s="1"/>
  <c r="I136" i="22"/>
  <c r="J136" i="22" s="1"/>
  <c r="K135" i="22"/>
  <c r="L135" i="22" s="1"/>
  <c r="I135" i="22"/>
  <c r="J135" i="22" s="1"/>
  <c r="K134" i="22"/>
  <c r="L134" i="22" s="1"/>
  <c r="I134" i="22"/>
  <c r="J134" i="22" s="1"/>
  <c r="K133" i="22"/>
  <c r="L133" i="22" s="1"/>
  <c r="I133" i="22"/>
  <c r="J133" i="22" s="1"/>
  <c r="K132" i="22"/>
  <c r="L132" i="22" s="1"/>
  <c r="I132" i="22"/>
  <c r="J132" i="22" s="1"/>
  <c r="K131" i="22"/>
  <c r="L131" i="22" s="1"/>
  <c r="I131" i="22"/>
  <c r="J131" i="22" s="1"/>
  <c r="K130" i="22"/>
  <c r="L130" i="22" s="1"/>
  <c r="I130" i="22"/>
  <c r="J130" i="22" s="1"/>
  <c r="K129" i="22"/>
  <c r="L129" i="22" s="1"/>
  <c r="I129" i="22"/>
  <c r="J129" i="22" s="1"/>
  <c r="K128" i="22"/>
  <c r="L128" i="22" s="1"/>
  <c r="I128" i="22"/>
  <c r="J128" i="22" s="1"/>
  <c r="K127" i="22"/>
  <c r="L127" i="22" s="1"/>
  <c r="I127" i="22"/>
  <c r="J127" i="22" s="1"/>
  <c r="K126" i="22"/>
  <c r="L126" i="22" s="1"/>
  <c r="I126" i="22"/>
  <c r="J126" i="22" s="1"/>
  <c r="K125" i="22"/>
  <c r="L125" i="22" s="1"/>
  <c r="I125" i="22"/>
  <c r="J125" i="22" s="1"/>
  <c r="K123" i="22"/>
  <c r="L123" i="22" s="1"/>
  <c r="I123" i="22"/>
  <c r="J123" i="22" s="1"/>
  <c r="K122" i="22"/>
  <c r="L122" i="22" s="1"/>
  <c r="I122" i="22"/>
  <c r="J122" i="22" s="1"/>
  <c r="K121" i="22"/>
  <c r="L121" i="22" s="1"/>
  <c r="I121" i="22"/>
  <c r="J121" i="22" s="1"/>
  <c r="K120" i="22"/>
  <c r="L120" i="22" s="1"/>
  <c r="I120" i="22"/>
  <c r="J120" i="22" s="1"/>
  <c r="K119" i="22"/>
  <c r="L119" i="22" s="1"/>
  <c r="I119" i="22"/>
  <c r="J119" i="22" s="1"/>
  <c r="K109" i="22"/>
  <c r="L109" i="22" s="1"/>
  <c r="I109" i="22"/>
  <c r="J109" i="22" s="1"/>
  <c r="K107" i="22"/>
  <c r="L107" i="22" s="1"/>
  <c r="I107" i="22"/>
  <c r="J107" i="22" s="1"/>
  <c r="K105" i="22"/>
  <c r="L105" i="22" s="1"/>
  <c r="I105" i="22"/>
  <c r="J105" i="22" s="1"/>
  <c r="K104" i="22"/>
  <c r="L104" i="22" s="1"/>
  <c r="I104" i="22"/>
  <c r="J104" i="22" s="1"/>
  <c r="K103" i="22"/>
  <c r="L103" i="22" s="1"/>
  <c r="I103" i="22"/>
  <c r="J103" i="22" s="1"/>
  <c r="K100" i="22"/>
  <c r="L100" i="22" s="1"/>
  <c r="I100" i="22"/>
  <c r="J100" i="22" s="1"/>
  <c r="K99" i="22"/>
  <c r="L99" i="22" s="1"/>
  <c r="I99" i="22"/>
  <c r="J99" i="22" s="1"/>
  <c r="K97" i="22"/>
  <c r="L97" i="22" s="1"/>
  <c r="I97" i="22"/>
  <c r="J97" i="22" s="1"/>
  <c r="K89" i="22"/>
  <c r="L89" i="22" s="1"/>
  <c r="I89" i="22"/>
  <c r="J89" i="22" s="1"/>
  <c r="K88" i="22"/>
  <c r="L88" i="22" s="1"/>
  <c r="I88" i="22"/>
  <c r="J88" i="22" s="1"/>
  <c r="K86" i="22"/>
  <c r="L86" i="22" s="1"/>
  <c r="I86" i="22"/>
  <c r="J86" i="22" s="1"/>
  <c r="K83" i="22"/>
  <c r="L83" i="22" s="1"/>
  <c r="I83" i="22"/>
  <c r="J83" i="22" s="1"/>
  <c r="K82" i="22"/>
  <c r="L82" i="22" s="1"/>
  <c r="I82" i="22"/>
  <c r="J82" i="22" s="1"/>
  <c r="K80" i="22"/>
  <c r="L80" i="22" s="1"/>
  <c r="I80" i="22"/>
  <c r="J80" i="22" s="1"/>
  <c r="K76" i="22"/>
  <c r="L76" i="22" s="1"/>
  <c r="I76" i="22"/>
  <c r="J76" i="22" s="1"/>
  <c r="K74" i="22"/>
  <c r="L74" i="22" s="1"/>
  <c r="I74" i="22"/>
  <c r="J74" i="22" s="1"/>
  <c r="K71" i="22"/>
  <c r="L71" i="22" s="1"/>
  <c r="I71" i="22"/>
  <c r="J71" i="22" s="1"/>
  <c r="K66" i="22"/>
  <c r="L66" i="22" s="1"/>
  <c r="I66" i="22"/>
  <c r="J66" i="22" s="1"/>
  <c r="K65" i="22"/>
  <c r="L65" i="22" s="1"/>
  <c r="I65" i="22"/>
  <c r="J65" i="22" s="1"/>
  <c r="K61" i="22"/>
  <c r="L61" i="22" s="1"/>
  <c r="I61" i="22"/>
  <c r="J61" i="22" s="1"/>
  <c r="K60" i="22"/>
  <c r="L60" i="22" s="1"/>
  <c r="I60" i="22"/>
  <c r="J60" i="22" s="1"/>
  <c r="K59" i="22"/>
  <c r="L59" i="22" s="1"/>
  <c r="I59" i="22"/>
  <c r="J59" i="22" s="1"/>
  <c r="K55" i="22"/>
  <c r="L55" i="22" s="1"/>
  <c r="I55" i="22"/>
  <c r="J55" i="22" s="1"/>
  <c r="K53" i="22"/>
  <c r="L53" i="22" s="1"/>
  <c r="I53" i="22"/>
  <c r="J53" i="22" s="1"/>
  <c r="K51" i="22"/>
  <c r="L51" i="22" s="1"/>
  <c r="I51" i="22"/>
  <c r="J51" i="22" s="1"/>
  <c r="K47" i="22"/>
  <c r="L47" i="22" s="1"/>
  <c r="I47" i="22"/>
  <c r="J47" i="22" s="1"/>
  <c r="K46" i="22"/>
  <c r="L46" i="22" s="1"/>
  <c r="I46" i="22"/>
  <c r="J46" i="22" s="1"/>
  <c r="K45" i="22"/>
  <c r="L45" i="22" s="1"/>
  <c r="I45" i="22"/>
  <c r="J45" i="22" s="1"/>
  <c r="K44" i="22"/>
  <c r="L44" i="22" s="1"/>
  <c r="I44" i="22"/>
  <c r="J44" i="22" s="1"/>
  <c r="K43" i="22"/>
  <c r="L43" i="22" s="1"/>
  <c r="I43" i="22"/>
  <c r="J43" i="22" s="1"/>
  <c r="K42" i="22"/>
  <c r="L42" i="22" s="1"/>
  <c r="I42" i="22"/>
  <c r="J42" i="22" s="1"/>
  <c r="K41" i="22"/>
  <c r="L41" i="22" s="1"/>
  <c r="I41" i="22"/>
  <c r="J41" i="22" s="1"/>
  <c r="K38" i="22"/>
  <c r="L38" i="22" s="1"/>
  <c r="I38" i="22"/>
  <c r="J38" i="22" s="1"/>
  <c r="K37" i="22"/>
  <c r="L37" i="22" s="1"/>
  <c r="I37" i="22"/>
  <c r="J37" i="22" s="1"/>
  <c r="K36" i="22"/>
  <c r="L36" i="22" s="1"/>
  <c r="I36" i="22"/>
  <c r="J36" i="22" s="1"/>
  <c r="K35" i="22"/>
  <c r="L35" i="22" s="1"/>
  <c r="I35" i="22"/>
  <c r="J35" i="22" s="1"/>
  <c r="K34" i="22"/>
  <c r="L34" i="22" s="1"/>
  <c r="I34" i="22"/>
  <c r="J34" i="22" s="1"/>
  <c r="K32" i="22"/>
  <c r="L32" i="22" s="1"/>
  <c r="I32" i="22"/>
  <c r="J32" i="22" s="1"/>
  <c r="K26" i="22"/>
  <c r="L26" i="22" s="1"/>
  <c r="I26" i="22"/>
  <c r="J26" i="22" s="1"/>
  <c r="K25" i="22"/>
  <c r="L25" i="22" s="1"/>
  <c r="I25" i="22"/>
  <c r="J25" i="22" s="1"/>
  <c r="K21" i="22"/>
  <c r="L21" i="22" s="1"/>
  <c r="I21" i="22"/>
  <c r="J21" i="22" s="1"/>
  <c r="K17" i="22"/>
  <c r="L17" i="22" s="1"/>
  <c r="I17" i="22"/>
  <c r="J17" i="22" s="1"/>
  <c r="K12" i="22"/>
  <c r="L12" i="22" s="1"/>
  <c r="I12" i="22"/>
  <c r="J12" i="22" s="1"/>
  <c r="K8" i="22"/>
  <c r="L8" i="22" s="1"/>
  <c r="I8" i="22"/>
  <c r="J8" i="22" s="1"/>
  <c r="K7" i="22"/>
  <c r="L7" i="22" s="1"/>
  <c r="I7" i="22"/>
  <c r="J7" i="22" s="1"/>
  <c r="K6" i="22"/>
  <c r="L6" i="22" s="1"/>
  <c r="I6" i="22"/>
  <c r="J6" i="22" s="1"/>
  <c r="K5" i="22"/>
  <c r="L5" i="22" s="1"/>
  <c r="I5" i="22"/>
  <c r="J5" i="22" s="1"/>
  <c r="K4" i="22"/>
  <c r="L4" i="22" s="1"/>
  <c r="I4" i="22"/>
  <c r="J4" i="22" s="1"/>
  <c r="E332" i="22" l="1"/>
  <c r="E340" i="22" l="1"/>
  <c r="AJ4" i="22" l="1"/>
  <c r="AJ5" i="22"/>
  <c r="AJ6" i="22"/>
  <c r="AJ7" i="22"/>
  <c r="AJ8" i="22"/>
  <c r="AJ9" i="22"/>
  <c r="AJ10" i="22"/>
  <c r="AJ11" i="22"/>
  <c r="AJ12" i="22"/>
  <c r="AJ13" i="22"/>
  <c r="AJ14" i="22"/>
  <c r="AJ15" i="22"/>
  <c r="AJ16" i="22"/>
  <c r="AJ17" i="22"/>
  <c r="AJ18" i="22"/>
  <c r="AJ19" i="22"/>
  <c r="AJ20" i="22"/>
  <c r="AJ21" i="22"/>
  <c r="AJ22" i="22"/>
  <c r="AJ23" i="22"/>
  <c r="AJ24" i="22"/>
  <c r="AJ25" i="22"/>
  <c r="AJ26" i="22"/>
  <c r="AJ27" i="22"/>
  <c r="AJ28" i="22"/>
  <c r="AJ29" i="22"/>
  <c r="AJ30" i="22"/>
  <c r="AJ31" i="22"/>
  <c r="AJ32" i="22"/>
  <c r="AJ33" i="22"/>
  <c r="AJ34" i="22"/>
  <c r="AJ35" i="22"/>
  <c r="AJ36" i="22"/>
  <c r="AJ37" i="22"/>
  <c r="AJ38" i="22"/>
  <c r="AJ39" i="22"/>
  <c r="AJ40" i="22"/>
  <c r="AJ41" i="22"/>
  <c r="AJ42" i="22"/>
  <c r="AJ43" i="22"/>
  <c r="AJ44" i="22"/>
  <c r="AJ45" i="22"/>
  <c r="AJ46" i="22"/>
  <c r="AJ47" i="22"/>
  <c r="AJ48" i="22"/>
  <c r="AJ49" i="22"/>
  <c r="AJ50" i="22"/>
  <c r="AJ51" i="22"/>
  <c r="AJ52" i="22"/>
  <c r="AJ53" i="22"/>
  <c r="AJ54" i="22"/>
  <c r="AJ55" i="22"/>
  <c r="AJ56" i="22"/>
  <c r="AJ57" i="22"/>
  <c r="AJ58" i="22"/>
  <c r="AJ59" i="22"/>
  <c r="AJ60" i="22"/>
  <c r="AJ61" i="22"/>
  <c r="AJ62" i="22"/>
  <c r="AJ63" i="22"/>
  <c r="AJ64" i="22"/>
  <c r="AJ65" i="22"/>
  <c r="AJ66" i="22"/>
  <c r="AJ67" i="22"/>
  <c r="AJ68" i="22"/>
  <c r="AJ69" i="22"/>
  <c r="AJ70" i="22"/>
  <c r="AJ71" i="22"/>
  <c r="AJ72" i="22"/>
  <c r="AJ73" i="22"/>
  <c r="AJ74" i="22"/>
  <c r="AJ75" i="22"/>
  <c r="AJ76" i="22"/>
  <c r="AJ77" i="22"/>
  <c r="AJ78" i="22"/>
  <c r="AJ79" i="22"/>
  <c r="AJ80" i="22"/>
  <c r="AJ81" i="22"/>
  <c r="AJ82" i="22"/>
  <c r="AJ83" i="22"/>
  <c r="AJ84" i="22"/>
  <c r="AJ85" i="22"/>
  <c r="AJ86" i="22"/>
  <c r="AJ87" i="22"/>
  <c r="AJ88" i="22"/>
  <c r="AJ89" i="22"/>
  <c r="AJ90" i="22"/>
  <c r="AJ91" i="22"/>
  <c r="AJ92" i="22"/>
  <c r="AJ93" i="22"/>
  <c r="AJ94" i="22"/>
  <c r="AJ95" i="22"/>
  <c r="AJ96" i="22"/>
  <c r="AJ97" i="22"/>
  <c r="AJ98" i="22"/>
  <c r="AJ99" i="22"/>
  <c r="AJ100" i="22"/>
  <c r="AJ101" i="22"/>
  <c r="AJ102" i="22"/>
  <c r="AJ103" i="22"/>
  <c r="AJ104" i="22"/>
  <c r="AJ105" i="22"/>
  <c r="AJ106" i="22"/>
  <c r="AJ107" i="22"/>
  <c r="AJ108" i="22"/>
  <c r="AJ109" i="22"/>
  <c r="AJ110" i="22"/>
  <c r="AJ111" i="22"/>
  <c r="AJ112" i="22"/>
  <c r="AJ113" i="22"/>
  <c r="AJ114" i="22"/>
  <c r="AJ115" i="22"/>
  <c r="AJ116" i="22"/>
  <c r="AJ117" i="22"/>
  <c r="AJ118" i="22"/>
  <c r="AJ119" i="22"/>
  <c r="AJ120" i="22"/>
  <c r="AJ121" i="22"/>
  <c r="AJ122" i="22"/>
  <c r="AJ123" i="22"/>
  <c r="AJ124" i="22"/>
  <c r="AJ125" i="22"/>
  <c r="AJ126" i="22"/>
  <c r="AJ127" i="22"/>
  <c r="AJ128" i="22"/>
  <c r="AJ129" i="22"/>
  <c r="AJ130" i="22"/>
  <c r="AJ131" i="22"/>
  <c r="AJ132" i="22"/>
  <c r="AJ133" i="22"/>
  <c r="AJ134" i="22"/>
  <c r="AJ135" i="22"/>
  <c r="AJ136" i="22"/>
  <c r="AJ137" i="22"/>
  <c r="AJ138" i="22"/>
  <c r="AJ139" i="22"/>
  <c r="AJ140" i="22"/>
  <c r="AJ141" i="22"/>
  <c r="AJ142" i="22"/>
  <c r="AJ143" i="22"/>
  <c r="AJ144" i="22"/>
  <c r="AJ145" i="22"/>
  <c r="AJ146" i="22"/>
  <c r="AJ147" i="22"/>
  <c r="AJ148" i="22"/>
  <c r="AJ149" i="22"/>
  <c r="AJ150" i="22"/>
  <c r="AJ151" i="22"/>
  <c r="AJ152" i="22"/>
  <c r="AJ153" i="22"/>
  <c r="AJ154" i="22"/>
  <c r="AJ155" i="22"/>
  <c r="AJ156" i="22"/>
  <c r="AJ157" i="22"/>
  <c r="AJ158" i="22"/>
  <c r="AJ159" i="22"/>
  <c r="AJ160" i="22"/>
  <c r="AJ161" i="22"/>
  <c r="AJ162" i="22"/>
  <c r="AJ163" i="22"/>
  <c r="AJ164" i="22"/>
  <c r="AJ165" i="22"/>
  <c r="AJ166" i="22"/>
  <c r="AJ167" i="22"/>
  <c r="AJ168" i="22"/>
  <c r="AJ169" i="22"/>
  <c r="AJ170" i="22"/>
  <c r="AJ171" i="22"/>
  <c r="AJ172" i="22"/>
  <c r="AJ173" i="22"/>
  <c r="AJ174" i="22"/>
  <c r="AJ175" i="22"/>
  <c r="AJ176" i="22"/>
  <c r="AJ177" i="22"/>
  <c r="AJ178" i="22"/>
  <c r="AJ179" i="22"/>
  <c r="AJ180" i="22"/>
  <c r="AJ181" i="22"/>
  <c r="AJ182" i="22"/>
  <c r="AJ183" i="22"/>
  <c r="AJ184" i="22"/>
  <c r="AJ185" i="22"/>
  <c r="AJ186" i="22"/>
  <c r="AJ187" i="22"/>
  <c r="AJ188" i="22"/>
  <c r="AJ189" i="22"/>
  <c r="AJ190" i="22"/>
  <c r="AJ191" i="22"/>
  <c r="AJ192" i="22"/>
  <c r="AJ193" i="22"/>
  <c r="AJ194" i="22"/>
  <c r="AJ195" i="22"/>
  <c r="AJ196" i="22"/>
  <c r="AJ197" i="22"/>
  <c r="AJ198" i="22"/>
  <c r="AJ199" i="22"/>
  <c r="AJ200" i="22"/>
  <c r="AJ201" i="22"/>
  <c r="AJ202" i="22"/>
  <c r="AJ203" i="22"/>
  <c r="AJ204" i="22"/>
  <c r="AJ205" i="22"/>
  <c r="AJ206" i="22"/>
  <c r="AJ207" i="22"/>
  <c r="AJ208" i="22"/>
  <c r="AJ209" i="22"/>
  <c r="AJ210" i="22"/>
  <c r="AJ211" i="22"/>
  <c r="AJ212" i="22"/>
  <c r="AJ213" i="22"/>
  <c r="AJ214" i="22"/>
  <c r="AJ215" i="22"/>
  <c r="AJ216" i="22"/>
  <c r="AJ217" i="22"/>
  <c r="AJ218" i="22"/>
  <c r="AJ219" i="22"/>
  <c r="AJ220" i="22"/>
  <c r="AJ221" i="22"/>
  <c r="AJ222" i="22"/>
  <c r="AJ223" i="22"/>
  <c r="AJ224" i="22"/>
  <c r="AJ225" i="22"/>
  <c r="AJ226" i="22"/>
  <c r="AJ227" i="22"/>
  <c r="AJ228" i="22"/>
  <c r="AJ229" i="22"/>
  <c r="AJ230" i="22"/>
  <c r="AJ231" i="22"/>
  <c r="AJ232" i="22"/>
  <c r="AJ233" i="22"/>
  <c r="AJ234" i="22"/>
  <c r="AJ235" i="22"/>
  <c r="AJ236" i="22"/>
  <c r="AJ237" i="22"/>
  <c r="AJ238" i="22"/>
  <c r="AJ239" i="22"/>
  <c r="AJ240" i="22"/>
  <c r="AJ241" i="22"/>
  <c r="AJ242" i="22"/>
  <c r="AJ243" i="22"/>
  <c r="AJ244" i="22"/>
  <c r="AJ245" i="22"/>
  <c r="AJ246" i="22"/>
  <c r="AJ247" i="22"/>
  <c r="AJ248" i="22"/>
  <c r="AJ249" i="22"/>
  <c r="AJ250" i="22"/>
  <c r="AJ251" i="22"/>
  <c r="AJ252" i="22"/>
  <c r="AJ253" i="22"/>
  <c r="AJ254" i="22"/>
  <c r="AJ255" i="22"/>
  <c r="AJ256" i="22"/>
  <c r="AJ257" i="22"/>
  <c r="AJ258" i="22"/>
  <c r="AJ259" i="22"/>
  <c r="AJ260" i="22"/>
  <c r="AJ261" i="22"/>
  <c r="AJ262" i="22"/>
  <c r="AJ263" i="22"/>
  <c r="AJ264" i="22"/>
  <c r="AJ265" i="22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J501" i="22"/>
  <c r="AJ502" i="22"/>
  <c r="AJ503" i="22"/>
  <c r="AJ504" i="22"/>
  <c r="AJ505" i="22"/>
  <c r="AJ506" i="22"/>
  <c r="AJ507" i="22"/>
  <c r="AJ508" i="22"/>
  <c r="AJ509" i="22"/>
  <c r="AJ510" i="22"/>
  <c r="AJ511" i="22"/>
  <c r="AJ512" i="22"/>
  <c r="AJ513" i="22"/>
  <c r="AJ514" i="22"/>
  <c r="AJ515" i="22"/>
  <c r="AJ516" i="22"/>
  <c r="AJ517" i="22"/>
  <c r="AJ518" i="22"/>
  <c r="AJ519" i="22"/>
  <c r="AJ520" i="22"/>
  <c r="AJ521" i="22"/>
  <c r="AJ522" i="22"/>
  <c r="AJ523" i="22"/>
  <c r="AJ524" i="22"/>
  <c r="AJ525" i="22"/>
  <c r="AJ526" i="22"/>
  <c r="AJ527" i="22"/>
  <c r="AJ528" i="22"/>
  <c r="AJ529" i="22"/>
  <c r="AJ530" i="22"/>
  <c r="AJ531" i="22"/>
  <c r="AJ532" i="22"/>
  <c r="AJ533" i="22"/>
  <c r="AJ534" i="22"/>
  <c r="AJ535" i="22"/>
  <c r="AJ536" i="22"/>
  <c r="AJ537" i="22"/>
  <c r="AJ538" i="22"/>
  <c r="AJ539" i="22"/>
  <c r="AJ540" i="22"/>
  <c r="AJ541" i="22"/>
  <c r="AJ542" i="22"/>
  <c r="AJ543" i="22"/>
  <c r="AJ544" i="22"/>
  <c r="AJ545" i="22"/>
  <c r="AJ546" i="22"/>
  <c r="AJ547" i="22"/>
  <c r="AJ548" i="22"/>
  <c r="AJ549" i="22"/>
  <c r="AJ550" i="22"/>
  <c r="AJ551" i="22"/>
  <c r="AJ552" i="22"/>
  <c r="AJ553" i="22"/>
  <c r="AJ554" i="22"/>
  <c r="AJ555" i="22"/>
  <c r="AJ556" i="22"/>
  <c r="AJ557" i="22"/>
  <c r="AJ558" i="22"/>
  <c r="AJ559" i="22"/>
  <c r="AJ560" i="22"/>
  <c r="AJ561" i="22"/>
  <c r="AJ562" i="22"/>
  <c r="AJ563" i="22"/>
  <c r="AJ564" i="22"/>
  <c r="AJ565" i="22"/>
  <c r="AJ566" i="22"/>
  <c r="AJ567" i="22"/>
  <c r="AJ568" i="22"/>
  <c r="AJ569" i="22"/>
  <c r="AJ570" i="22"/>
  <c r="AJ571" i="22"/>
  <c r="AJ572" i="22"/>
  <c r="AJ573" i="22"/>
  <c r="AJ574" i="22"/>
  <c r="AJ575" i="22"/>
  <c r="AJ576" i="22"/>
  <c r="AJ577" i="22"/>
  <c r="AJ578" i="22"/>
  <c r="AJ579" i="22"/>
  <c r="AJ580" i="22"/>
  <c r="AJ581" i="22"/>
  <c r="AJ582" i="22"/>
  <c r="AJ583" i="22"/>
  <c r="AJ584" i="22"/>
  <c r="AJ585" i="22"/>
  <c r="AJ586" i="22"/>
  <c r="AJ587" i="22"/>
  <c r="AJ588" i="22"/>
  <c r="AJ589" i="22"/>
  <c r="AJ590" i="22"/>
  <c r="AJ591" i="22"/>
  <c r="AJ592" i="22"/>
  <c r="AJ593" i="22"/>
  <c r="AJ594" i="22"/>
  <c r="AJ595" i="22"/>
  <c r="AJ596" i="22"/>
  <c r="AJ597" i="22"/>
  <c r="AJ598" i="22"/>
  <c r="AJ599" i="22"/>
  <c r="AJ600" i="22"/>
  <c r="AJ601" i="22"/>
  <c r="AJ602" i="22"/>
  <c r="AJ603" i="22"/>
  <c r="AJ3" i="22"/>
  <c r="F195" i="22"/>
  <c r="E3" i="22"/>
  <c r="AB210" i="22" l="1"/>
  <c r="O171" i="22" l="1"/>
  <c r="N401" i="22"/>
  <c r="P11" i="22" l="1"/>
  <c r="P13" i="22"/>
  <c r="P14" i="22"/>
  <c r="P15" i="22"/>
  <c r="P16" i="22"/>
  <c r="P22" i="22"/>
  <c r="P24" i="22"/>
  <c r="P27" i="22"/>
  <c r="P28" i="22"/>
  <c r="P30" i="22"/>
  <c r="P31" i="22"/>
  <c r="P33" i="22"/>
  <c r="P39" i="22"/>
  <c r="P40" i="22"/>
  <c r="P48" i="22"/>
  <c r="P49" i="22"/>
  <c r="P50" i="22"/>
  <c r="P52" i="22"/>
  <c r="P54" i="22"/>
  <c r="P57" i="22"/>
  <c r="P58" i="22"/>
  <c r="P62" i="22"/>
  <c r="P63" i="22"/>
  <c r="P64" i="22"/>
  <c r="P67" i="22"/>
  <c r="P68" i="22"/>
  <c r="P69" i="22"/>
  <c r="P70" i="22"/>
  <c r="P72" i="22"/>
  <c r="P73" i="22"/>
  <c r="P77" i="22"/>
  <c r="P78" i="22"/>
  <c r="P84" i="22"/>
  <c r="P85" i="22"/>
  <c r="P87" i="22"/>
  <c r="P90" i="22"/>
  <c r="P91" i="22"/>
  <c r="P93" i="22"/>
  <c r="P95" i="22"/>
  <c r="P96" i="22"/>
  <c r="P98" i="22"/>
  <c r="P101" i="22"/>
  <c r="P102" i="22"/>
  <c r="P106" i="22"/>
  <c r="P108" i="22"/>
  <c r="P111" i="22"/>
  <c r="P112" i="22"/>
  <c r="P116" i="22"/>
  <c r="P582" i="22"/>
  <c r="Z374" i="22" l="1"/>
  <c r="X374" i="22"/>
  <c r="V374" i="22"/>
  <c r="S374" i="22"/>
  <c r="L374" i="22"/>
  <c r="J374" i="22"/>
  <c r="F374" i="22"/>
  <c r="G374" i="22" s="1"/>
  <c r="H374" i="22" s="1"/>
  <c r="Z118" i="22"/>
  <c r="X118" i="22"/>
  <c r="V118" i="22"/>
  <c r="S118" i="22"/>
  <c r="Q118" i="22"/>
  <c r="O118" i="22"/>
  <c r="P118" i="22" s="1"/>
  <c r="L118" i="22"/>
  <c r="J118" i="22"/>
  <c r="F118" i="22"/>
  <c r="G118" i="22" s="1"/>
  <c r="H118" i="22" s="1"/>
  <c r="AA374" i="22" l="1"/>
  <c r="M118" i="22"/>
  <c r="AA118" i="22"/>
  <c r="M374" i="22"/>
  <c r="T118" i="22"/>
  <c r="O46" i="22" l="1"/>
  <c r="AB588" i="22" l="1"/>
  <c r="AE23" i="22"/>
  <c r="AE9" i="22"/>
  <c r="U540" i="22" l="1"/>
  <c r="V540" i="22" s="1"/>
  <c r="W540" i="22"/>
  <c r="X540" i="22" s="1"/>
  <c r="Y540" i="22"/>
  <c r="Z540" i="22" s="1"/>
  <c r="R382" i="22"/>
  <c r="S382" i="22" s="1"/>
  <c r="O382" i="22"/>
  <c r="U382" i="22"/>
  <c r="V382" i="22" s="1"/>
  <c r="W382" i="22"/>
  <c r="X382" i="22" s="1"/>
  <c r="Y382" i="22"/>
  <c r="Z382" i="22" s="1"/>
  <c r="N382" i="22"/>
  <c r="AB110" i="22"/>
  <c r="AC110" i="22" s="1"/>
  <c r="AD110" i="22" s="1"/>
  <c r="AB7" i="22"/>
  <c r="AC7" i="22" s="1"/>
  <c r="AD7" i="22" s="1"/>
  <c r="AB88" i="22"/>
  <c r="AC88" i="22" s="1"/>
  <c r="AD88" i="22" s="1"/>
  <c r="AB445" i="22"/>
  <c r="AC445" i="22" s="1"/>
  <c r="AD445" i="22" s="1"/>
  <c r="AC100" i="22"/>
  <c r="AD100" i="22" s="1"/>
  <c r="AB599" i="22"/>
  <c r="AC599" i="22" s="1"/>
  <c r="AD599" i="22" s="1"/>
  <c r="AB315" i="22"/>
  <c r="AC315" i="22" s="1"/>
  <c r="AD315" i="22" s="1"/>
  <c r="AB192" i="22"/>
  <c r="AC192" i="22" s="1"/>
  <c r="AD192" i="22" s="1"/>
  <c r="AB312" i="22"/>
  <c r="AC312" i="22" s="1"/>
  <c r="AD312" i="22" s="1"/>
  <c r="AB141" i="22"/>
  <c r="AC141" i="22" s="1"/>
  <c r="AD141" i="22" s="1"/>
  <c r="AC4" i="22"/>
  <c r="AD4" i="22" s="1"/>
  <c r="AB543" i="22"/>
  <c r="AC543" i="22" s="1"/>
  <c r="AD543" i="22" s="1"/>
  <c r="AB338" i="22"/>
  <c r="AC338" i="22" s="1"/>
  <c r="AD338" i="22" s="1"/>
  <c r="AB272" i="22"/>
  <c r="AC272" i="22" s="1"/>
  <c r="AD272" i="22" s="1"/>
  <c r="AB564" i="22"/>
  <c r="AC564" i="22" s="1"/>
  <c r="AD564" i="22" s="1"/>
  <c r="AB222" i="22"/>
  <c r="AC222" i="22" s="1"/>
  <c r="AD222" i="22" s="1"/>
  <c r="AB41" i="22"/>
  <c r="AC41" i="22" s="1"/>
  <c r="AD41" i="22" s="1"/>
  <c r="AB159" i="22"/>
  <c r="AC159" i="22" s="1"/>
  <c r="AD159" i="22" s="1"/>
  <c r="AB270" i="22"/>
  <c r="AC270" i="22" s="1"/>
  <c r="AD270" i="22" s="1"/>
  <c r="AB59" i="22"/>
  <c r="AB562" i="22"/>
  <c r="AC562" i="22" s="1"/>
  <c r="AD562" i="22" s="1"/>
  <c r="AB472" i="22"/>
  <c r="AC472" i="22" s="1"/>
  <c r="AD472" i="22" s="1"/>
  <c r="AB453" i="22"/>
  <c r="AC453" i="22" s="1"/>
  <c r="AD453" i="22" s="1"/>
  <c r="AB589" i="22"/>
  <c r="AC589" i="22" s="1"/>
  <c r="AD589" i="22" s="1"/>
  <c r="AB504" i="22"/>
  <c r="AC504" i="22" s="1"/>
  <c r="AD504" i="22" s="1"/>
  <c r="AB53" i="22"/>
  <c r="AC53" i="22" s="1"/>
  <c r="AD53" i="22" s="1"/>
  <c r="AB566" i="22"/>
  <c r="AC566" i="22" s="1"/>
  <c r="AD566" i="22" s="1"/>
  <c r="AB540" i="22"/>
  <c r="AC540" i="22" s="1"/>
  <c r="AD540" i="22" s="1"/>
  <c r="AB276" i="22"/>
  <c r="AC276" i="22" s="1"/>
  <c r="AD276" i="22" s="1"/>
  <c r="AB364" i="22"/>
  <c r="AC364" i="22" s="1"/>
  <c r="AD364" i="22" s="1"/>
  <c r="AB303" i="22"/>
  <c r="AC303" i="22" s="1"/>
  <c r="AD303" i="22" s="1"/>
  <c r="AB182" i="22"/>
  <c r="AC182" i="22" s="1"/>
  <c r="AD182" i="22" s="1"/>
  <c r="AC434" i="22"/>
  <c r="AD434" i="22" s="1"/>
  <c r="AB35" i="22"/>
  <c r="AC35" i="22" s="1"/>
  <c r="AD35" i="22" s="1"/>
  <c r="AC75" i="22"/>
  <c r="AD75" i="22" s="1"/>
  <c r="AB248" i="22"/>
  <c r="AC248" i="22" s="1"/>
  <c r="AD248" i="22" s="1"/>
  <c r="AC20" i="22"/>
  <c r="AD20" i="22" s="1"/>
  <c r="AB580" i="22"/>
  <c r="AC580" i="22" s="1"/>
  <c r="AD580" i="22" s="1"/>
  <c r="AB12" i="22"/>
  <c r="AC12" i="22" s="1"/>
  <c r="AD12" i="22" s="1"/>
  <c r="AB516" i="22"/>
  <c r="AC516" i="22" s="1"/>
  <c r="AD516" i="22" s="1"/>
  <c r="AB190" i="22"/>
  <c r="AC190" i="22" s="1"/>
  <c r="AD190" i="22" s="1"/>
  <c r="AB42" i="22"/>
  <c r="AC42" i="22" s="1"/>
  <c r="AD42" i="22" s="1"/>
  <c r="AB301" i="22"/>
  <c r="AC301" i="22" s="1"/>
  <c r="AD301" i="22" s="1"/>
  <c r="AB553" i="22"/>
  <c r="AC553" i="22" s="1"/>
  <c r="AD553" i="22" s="1"/>
  <c r="AB107" i="22"/>
  <c r="AC107" i="22" s="1"/>
  <c r="AD107" i="22" s="1"/>
  <c r="AB514" i="22"/>
  <c r="AC514" i="22" s="1"/>
  <c r="AD514" i="22" s="1"/>
  <c r="AB274" i="22"/>
  <c r="AC274" i="22" s="1"/>
  <c r="AD274" i="22" s="1"/>
  <c r="AB163" i="22"/>
  <c r="AC163" i="22" s="1"/>
  <c r="AD163" i="22" s="1"/>
  <c r="AB344" i="22"/>
  <c r="AC344" i="22" s="1"/>
  <c r="AD344" i="22" s="1"/>
  <c r="AB446" i="22"/>
  <c r="AC446" i="22" s="1"/>
  <c r="AD446" i="22" s="1"/>
  <c r="AB528" i="22"/>
  <c r="AC528" i="22" s="1"/>
  <c r="AD528" i="22" s="1"/>
  <c r="AB225" i="22"/>
  <c r="AC225" i="22" s="1"/>
  <c r="AD225" i="22" s="1"/>
  <c r="AB104" i="22"/>
  <c r="AC104" i="22" s="1"/>
  <c r="AD104" i="22" s="1"/>
  <c r="AB156" i="22"/>
  <c r="AC156" i="22" s="1"/>
  <c r="AD156" i="22" s="1"/>
  <c r="AB482" i="22"/>
  <c r="AC482" i="22" s="1"/>
  <c r="AD482" i="22" s="1"/>
  <c r="AC195" i="22"/>
  <c r="AD195" i="22" s="1"/>
  <c r="AB532" i="22"/>
  <c r="AB360" i="22"/>
  <c r="AC360" i="22" s="1"/>
  <c r="AD360" i="22" s="1"/>
  <c r="AB390" i="22"/>
  <c r="AC390" i="22" s="1"/>
  <c r="AD390" i="22" s="1"/>
  <c r="AB341" i="22"/>
  <c r="AC341" i="22" s="1"/>
  <c r="AD341" i="22" s="1"/>
  <c r="AB425" i="22"/>
  <c r="AC425" i="22" s="1"/>
  <c r="AD425" i="22" s="1"/>
  <c r="AB602" i="22"/>
  <c r="AC602" i="22" s="1"/>
  <c r="AD602" i="22" s="1"/>
  <c r="AB146" i="22"/>
  <c r="AC146" i="22" s="1"/>
  <c r="AD146" i="22" s="1"/>
  <c r="AB160" i="22"/>
  <c r="AC160" i="22" s="1"/>
  <c r="AD160" i="22" s="1"/>
  <c r="AB495" i="22"/>
  <c r="AC495" i="22" s="1"/>
  <c r="AD495" i="22" s="1"/>
  <c r="AB253" i="22"/>
  <c r="AC253" i="22" s="1"/>
  <c r="AD253" i="22" s="1"/>
  <c r="AC588" i="22"/>
  <c r="AD588" i="22" s="1"/>
  <c r="AB334" i="22"/>
  <c r="AC334" i="22" s="1"/>
  <c r="AD334" i="22" s="1"/>
  <c r="AB317" i="22"/>
  <c r="AB422" i="22"/>
  <c r="AC422" i="22" s="1"/>
  <c r="AD422" i="22" s="1"/>
  <c r="AB369" i="22"/>
  <c r="AC369" i="22" s="1"/>
  <c r="AD369" i="22" s="1"/>
  <c r="AB420" i="22"/>
  <c r="AC420" i="22" s="1"/>
  <c r="AD420" i="22" s="1"/>
  <c r="AC17" i="22"/>
  <c r="AD17" i="22" s="1"/>
  <c r="AB83" i="22"/>
  <c r="AC83" i="22" s="1"/>
  <c r="AD83" i="22" s="1"/>
  <c r="AB563" i="22"/>
  <c r="AC563" i="22" s="1"/>
  <c r="AD563" i="22" s="1"/>
  <c r="AB220" i="22"/>
  <c r="AC220" i="22" s="1"/>
  <c r="AD220" i="22" s="1"/>
  <c r="AB171" i="22"/>
  <c r="AC171" i="22" s="1"/>
  <c r="AD171" i="22" s="1"/>
  <c r="AB199" i="22"/>
  <c r="AC199" i="22" s="1"/>
  <c r="AD199" i="22" s="1"/>
  <c r="AB32" i="22"/>
  <c r="AC32" i="22" s="1"/>
  <c r="AD32" i="22" s="1"/>
  <c r="AB144" i="22"/>
  <c r="AC144" i="22" s="1"/>
  <c r="AD144" i="22" s="1"/>
  <c r="AB571" i="22"/>
  <c r="AB468" i="22"/>
  <c r="AC468" i="22" s="1"/>
  <c r="AD468" i="22" s="1"/>
  <c r="AB594" i="22"/>
  <c r="AC594" i="22" s="1"/>
  <c r="AD594" i="22" s="1"/>
  <c r="AB371" i="22"/>
  <c r="AC371" i="22" s="1"/>
  <c r="AD371" i="22" s="1"/>
  <c r="AB581" i="22"/>
  <c r="AC581" i="22" s="1"/>
  <c r="AD581" i="22" s="1"/>
  <c r="AB165" i="22"/>
  <c r="AC165" i="22" s="1"/>
  <c r="AD165" i="22" s="1"/>
  <c r="AB382" i="22"/>
  <c r="AC382" i="22" s="1"/>
  <c r="AD382" i="22" s="1"/>
  <c r="AB103" i="22"/>
  <c r="AC103" i="22" s="1"/>
  <c r="AD103" i="22" s="1"/>
  <c r="AB486" i="22"/>
  <c r="AC486" i="22" s="1"/>
  <c r="AD486" i="22" s="1"/>
  <c r="AB450" i="22"/>
  <c r="AC450" i="22" s="1"/>
  <c r="AD450" i="22" s="1"/>
  <c r="AB125" i="22"/>
  <c r="AC125" i="22" s="1"/>
  <c r="AD125" i="22" s="1"/>
  <c r="AB512" i="22"/>
  <c r="AC512" i="22" s="1"/>
  <c r="AD512" i="22" s="1"/>
  <c r="AB350" i="22"/>
  <c r="AB124" i="22"/>
  <c r="AC124" i="22" s="1"/>
  <c r="AD124" i="22" s="1"/>
  <c r="AB8" i="22"/>
  <c r="AC8" i="22" s="1"/>
  <c r="AD8" i="22" s="1"/>
  <c r="AB322" i="22"/>
  <c r="AC322" i="22" s="1"/>
  <c r="AD322" i="22" s="1"/>
  <c r="AB585" i="22"/>
  <c r="AC585" i="22" s="1"/>
  <c r="AD585" i="22" s="1"/>
  <c r="AB113" i="22"/>
  <c r="AC113" i="22" s="1"/>
  <c r="AD113" i="22" s="1"/>
  <c r="AB161" i="22"/>
  <c r="AC161" i="22" s="1"/>
  <c r="AD161" i="22" s="1"/>
  <c r="AB153" i="22"/>
  <c r="AC153" i="22" s="1"/>
  <c r="AD153" i="22" s="1"/>
  <c r="K110" i="22"/>
  <c r="L110" i="22" s="1"/>
  <c r="I110" i="22"/>
  <c r="J110" i="22" s="1"/>
  <c r="E110" i="22"/>
  <c r="F110" i="22" s="1"/>
  <c r="G110" i="22" s="1"/>
  <c r="H110" i="22" s="1"/>
  <c r="E7" i="22"/>
  <c r="F7" i="22" s="1"/>
  <c r="G7" i="22" s="1"/>
  <c r="H7" i="22" s="1"/>
  <c r="K445" i="22"/>
  <c r="L445" i="22" s="1"/>
  <c r="I445" i="22"/>
  <c r="J445" i="22" s="1"/>
  <c r="E445" i="22"/>
  <c r="F445" i="22" s="1"/>
  <c r="G445" i="22" s="1"/>
  <c r="H445" i="22" s="1"/>
  <c r="E367" i="22"/>
  <c r="F367" i="22" s="1"/>
  <c r="G367" i="22" s="1"/>
  <c r="H367" i="22" s="1"/>
  <c r="E315" i="22"/>
  <c r="F315" i="22" s="1"/>
  <c r="G315" i="22" s="1"/>
  <c r="H315" i="22" s="1"/>
  <c r="E312" i="22"/>
  <c r="F312" i="22" s="1"/>
  <c r="G312" i="22" s="1"/>
  <c r="H312" i="22" s="1"/>
  <c r="E543" i="22"/>
  <c r="F543" i="22" s="1"/>
  <c r="G543" i="22" s="1"/>
  <c r="H543" i="22" s="1"/>
  <c r="K159" i="22"/>
  <c r="L159" i="22" s="1"/>
  <c r="I159" i="22"/>
  <c r="J159" i="22" s="1"/>
  <c r="E159" i="22"/>
  <c r="F159" i="22" s="1"/>
  <c r="G159" i="22" s="1"/>
  <c r="H159" i="22" s="1"/>
  <c r="K589" i="22"/>
  <c r="L589" i="22" s="1"/>
  <c r="I589" i="22"/>
  <c r="J589" i="22" s="1"/>
  <c r="E589" i="22"/>
  <c r="F589" i="22" s="1"/>
  <c r="G589" i="22" s="1"/>
  <c r="H589" i="22" s="1"/>
  <c r="E53" i="22"/>
  <c r="F53" i="22" s="1"/>
  <c r="G53" i="22" s="1"/>
  <c r="H53" i="22" s="1"/>
  <c r="E303" i="22"/>
  <c r="F303" i="22" s="1"/>
  <c r="G303" i="22" s="1"/>
  <c r="H303" i="22" s="1"/>
  <c r="L75" i="22"/>
  <c r="J75" i="22"/>
  <c r="F75" i="22"/>
  <c r="G75" i="22" s="1"/>
  <c r="H75" i="22" s="1"/>
  <c r="L20" i="22"/>
  <c r="J20" i="22"/>
  <c r="F20" i="22"/>
  <c r="G20" i="22" s="1"/>
  <c r="H20" i="22" s="1"/>
  <c r="E580" i="22"/>
  <c r="F580" i="22" s="1"/>
  <c r="G580" i="22" s="1"/>
  <c r="H580" i="22" s="1"/>
  <c r="E190" i="22"/>
  <c r="F190" i="22" s="1"/>
  <c r="G190" i="22" s="1"/>
  <c r="H190" i="22" s="1"/>
  <c r="E65" i="22"/>
  <c r="F65" i="22" s="1"/>
  <c r="G65" i="22" s="1"/>
  <c r="H65" i="22" s="1"/>
  <c r="E301" i="22"/>
  <c r="F301" i="22" s="1"/>
  <c r="G301" i="22" s="1"/>
  <c r="H301" i="22" s="1"/>
  <c r="E107" i="22"/>
  <c r="F107" i="22" s="1"/>
  <c r="G107" i="22" s="1"/>
  <c r="H107" i="22" s="1"/>
  <c r="E514" i="22"/>
  <c r="F514" i="22" s="1"/>
  <c r="G514" i="22" s="1"/>
  <c r="H514" i="22" s="1"/>
  <c r="E274" i="22"/>
  <c r="F274" i="22" s="1"/>
  <c r="G274" i="22" s="1"/>
  <c r="H274" i="22" s="1"/>
  <c r="E163" i="22"/>
  <c r="F163" i="22" s="1"/>
  <c r="G163" i="22" s="1"/>
  <c r="H163" i="22" s="1"/>
  <c r="L528" i="22"/>
  <c r="J528" i="22"/>
  <c r="F528" i="22"/>
  <c r="G528" i="22" s="1"/>
  <c r="H528" i="22" s="1"/>
  <c r="E47" i="22"/>
  <c r="F47" i="22" s="1"/>
  <c r="G47" i="22" s="1"/>
  <c r="H47" i="22" s="1"/>
  <c r="E104" i="22"/>
  <c r="F104" i="22" s="1"/>
  <c r="G104" i="22" s="1"/>
  <c r="H104" i="22" s="1"/>
  <c r="L195" i="22"/>
  <c r="J195" i="22"/>
  <c r="G195" i="22"/>
  <c r="H195" i="22" s="1"/>
  <c r="E532" i="22"/>
  <c r="F532" i="22" s="1"/>
  <c r="G532" i="22" s="1"/>
  <c r="H532" i="22" s="1"/>
  <c r="E360" i="22"/>
  <c r="F360" i="22" s="1"/>
  <c r="G360" i="22" s="1"/>
  <c r="H360" i="22" s="1"/>
  <c r="K341" i="22"/>
  <c r="L341" i="22" s="1"/>
  <c r="I341" i="22"/>
  <c r="J341" i="22" s="1"/>
  <c r="E341" i="22"/>
  <c r="F341" i="22" s="1"/>
  <c r="G341" i="22" s="1"/>
  <c r="H341" i="22" s="1"/>
  <c r="L299" i="22"/>
  <c r="J299" i="22"/>
  <c r="F299" i="22"/>
  <c r="G299" i="22" s="1"/>
  <c r="H299" i="22" s="1"/>
  <c r="E146" i="22"/>
  <c r="F146" i="22" s="1"/>
  <c r="G146" i="22" s="1"/>
  <c r="H146" i="22" s="1"/>
  <c r="E160" i="22"/>
  <c r="F160" i="22" s="1"/>
  <c r="G160" i="22" s="1"/>
  <c r="H160" i="22" s="1"/>
  <c r="E495" i="22"/>
  <c r="F495" i="22" s="1"/>
  <c r="G495" i="22" s="1"/>
  <c r="H495" i="22" s="1"/>
  <c r="E253" i="22"/>
  <c r="F253" i="22" s="1"/>
  <c r="G253" i="22" s="1"/>
  <c r="H253" i="22" s="1"/>
  <c r="E588" i="22"/>
  <c r="F588" i="22" s="1"/>
  <c r="G588" i="22" s="1"/>
  <c r="H588" i="22" s="1"/>
  <c r="E334" i="22"/>
  <c r="F334" i="22" s="1"/>
  <c r="G334" i="22" s="1"/>
  <c r="H334" i="22" s="1"/>
  <c r="E317" i="22"/>
  <c r="F317" i="22" s="1"/>
  <c r="G317" i="22" s="1"/>
  <c r="H317" i="22" s="1"/>
  <c r="E422" i="22"/>
  <c r="F422" i="22" s="1"/>
  <c r="G422" i="22" s="1"/>
  <c r="H422" i="22" s="1"/>
  <c r="E369" i="22"/>
  <c r="F369" i="22" s="1"/>
  <c r="G369" i="22" s="1"/>
  <c r="H369" i="22" s="1"/>
  <c r="E563" i="22"/>
  <c r="F563" i="22" s="1"/>
  <c r="G563" i="22" s="1"/>
  <c r="H563" i="22" s="1"/>
  <c r="E220" i="22"/>
  <c r="F220" i="22" s="1"/>
  <c r="G220" i="22" s="1"/>
  <c r="H220" i="22" s="1"/>
  <c r="E199" i="22"/>
  <c r="F199" i="22" s="1"/>
  <c r="G199" i="22" s="1"/>
  <c r="H199" i="22" s="1"/>
  <c r="E571" i="22"/>
  <c r="F571" i="22" s="1"/>
  <c r="G571" i="22" s="1"/>
  <c r="H571" i="22" s="1"/>
  <c r="E144" i="22"/>
  <c r="F144" i="22" s="1"/>
  <c r="G144" i="22" s="1"/>
  <c r="H144" i="22" s="1"/>
  <c r="E468" i="22"/>
  <c r="F468" i="22" s="1"/>
  <c r="G468" i="22" s="1"/>
  <c r="H468" i="22" s="1"/>
  <c r="E371" i="22"/>
  <c r="F371" i="22" s="1"/>
  <c r="G371" i="22" s="1"/>
  <c r="H371" i="22" s="1"/>
  <c r="E581" i="22"/>
  <c r="F581" i="22" s="1"/>
  <c r="G581" i="22" s="1"/>
  <c r="H581" i="22" s="1"/>
  <c r="I581" i="22"/>
  <c r="J581" i="22" s="1"/>
  <c r="K581" i="22"/>
  <c r="L581" i="22" s="1"/>
  <c r="E165" i="22"/>
  <c r="F165" i="22" s="1"/>
  <c r="G165" i="22" s="1"/>
  <c r="H165" i="22" s="1"/>
  <c r="E442" i="22"/>
  <c r="F442" i="22" s="1"/>
  <c r="G442" i="22" s="1"/>
  <c r="H442" i="22" s="1"/>
  <c r="E382" i="22"/>
  <c r="F382" i="22" s="1"/>
  <c r="G382" i="22" s="1"/>
  <c r="H382" i="22" s="1"/>
  <c r="E103" i="22"/>
  <c r="F103" i="22" s="1"/>
  <c r="G103" i="22" s="1"/>
  <c r="H103" i="22" s="1"/>
  <c r="E486" i="22"/>
  <c r="F486" i="22" s="1"/>
  <c r="G486" i="22" s="1"/>
  <c r="H486" i="22" s="1"/>
  <c r="I486" i="22"/>
  <c r="J486" i="22" s="1"/>
  <c r="K486" i="22"/>
  <c r="L486" i="22" s="1"/>
  <c r="E450" i="22"/>
  <c r="F450" i="22" s="1"/>
  <c r="G450" i="22" s="1"/>
  <c r="H450" i="22" s="1"/>
  <c r="E125" i="22"/>
  <c r="F125" i="22" s="1"/>
  <c r="G125" i="22" s="1"/>
  <c r="H125" i="22" s="1"/>
  <c r="E124" i="22"/>
  <c r="F124" i="22" s="1"/>
  <c r="G124" i="22" s="1"/>
  <c r="H124" i="22" s="1"/>
  <c r="I124" i="22"/>
  <c r="J124" i="22" s="1"/>
  <c r="K124" i="22"/>
  <c r="L124" i="22" s="1"/>
  <c r="E490" i="22"/>
  <c r="F490" i="22" s="1"/>
  <c r="G490" i="22" s="1"/>
  <c r="H490" i="22" s="1"/>
  <c r="E350" i="22"/>
  <c r="F350" i="22" s="1"/>
  <c r="G350" i="22" s="1"/>
  <c r="H350" i="22" s="1"/>
  <c r="E8" i="22"/>
  <c r="F8" i="22" s="1"/>
  <c r="G8" i="22" s="1"/>
  <c r="H8" i="22" s="1"/>
  <c r="E585" i="22"/>
  <c r="F585" i="22" s="1"/>
  <c r="G585" i="22" s="1"/>
  <c r="H585" i="22" s="1"/>
  <c r="I585" i="22"/>
  <c r="J585" i="22" s="1"/>
  <c r="K585" i="22"/>
  <c r="L585" i="22" s="1"/>
  <c r="E113" i="22"/>
  <c r="F113" i="22" s="1"/>
  <c r="G113" i="22" s="1"/>
  <c r="H113" i="22" s="1"/>
  <c r="I113" i="22"/>
  <c r="J113" i="22" s="1"/>
  <c r="K113" i="22"/>
  <c r="L113" i="22" s="1"/>
  <c r="F161" i="22"/>
  <c r="G161" i="22" s="1"/>
  <c r="H161" i="22" s="1"/>
  <c r="E153" i="22"/>
  <c r="F153" i="22" s="1"/>
  <c r="G153" i="22" s="1"/>
  <c r="H153" i="22" s="1"/>
  <c r="Y110" i="22"/>
  <c r="Z110" i="22" s="1"/>
  <c r="W110" i="22"/>
  <c r="X110" i="22" s="1"/>
  <c r="U110" i="22"/>
  <c r="V110" i="22" s="1"/>
  <c r="R110" i="22"/>
  <c r="S110" i="22" s="1"/>
  <c r="O110" i="22"/>
  <c r="P110" i="22" s="1"/>
  <c r="N110" i="22"/>
  <c r="Q110" i="22" s="1"/>
  <c r="Y7" i="22"/>
  <c r="Z7" i="22" s="1"/>
  <c r="W7" i="22"/>
  <c r="X7" i="22" s="1"/>
  <c r="U7" i="22"/>
  <c r="V7" i="22" s="1"/>
  <c r="R7" i="22"/>
  <c r="S7" i="22" s="1"/>
  <c r="O7" i="22"/>
  <c r="N7" i="22"/>
  <c r="Y445" i="22"/>
  <c r="Z445" i="22" s="1"/>
  <c r="W445" i="22"/>
  <c r="X445" i="22" s="1"/>
  <c r="U445" i="22"/>
  <c r="V445" i="22" s="1"/>
  <c r="R445" i="22"/>
  <c r="S445" i="22" s="1"/>
  <c r="O445" i="22"/>
  <c r="P445" i="22" s="1"/>
  <c r="N445" i="22"/>
  <c r="Q445" i="22" s="1"/>
  <c r="Y367" i="22"/>
  <c r="Z367" i="22" s="1"/>
  <c r="W367" i="22"/>
  <c r="X367" i="22" s="1"/>
  <c r="U367" i="22"/>
  <c r="V367" i="22" s="1"/>
  <c r="R367" i="22"/>
  <c r="S367" i="22" s="1"/>
  <c r="O367" i="22"/>
  <c r="N367" i="22"/>
  <c r="Y218" i="22"/>
  <c r="Z218" i="22" s="1"/>
  <c r="W218" i="22"/>
  <c r="X218" i="22" s="1"/>
  <c r="U218" i="22"/>
  <c r="V218" i="22" s="1"/>
  <c r="R218" i="22"/>
  <c r="S218" i="22" s="1"/>
  <c r="O218" i="22"/>
  <c r="N218" i="22"/>
  <c r="Y315" i="22"/>
  <c r="Z315" i="22" s="1"/>
  <c r="W315" i="22"/>
  <c r="X315" i="22" s="1"/>
  <c r="U315" i="22"/>
  <c r="V315" i="22" s="1"/>
  <c r="R315" i="22"/>
  <c r="S315" i="22" s="1"/>
  <c r="O315" i="22"/>
  <c r="N315" i="22"/>
  <c r="Y312" i="22"/>
  <c r="Z312" i="22" s="1"/>
  <c r="W312" i="22"/>
  <c r="X312" i="22" s="1"/>
  <c r="U312" i="22"/>
  <c r="V312" i="22" s="1"/>
  <c r="R312" i="22"/>
  <c r="S312" i="22" s="1"/>
  <c r="O312" i="22"/>
  <c r="N312" i="22"/>
  <c r="Y543" i="22"/>
  <c r="Z543" i="22" s="1"/>
  <c r="W543" i="22"/>
  <c r="X543" i="22" s="1"/>
  <c r="U543" i="22"/>
  <c r="V543" i="22" s="1"/>
  <c r="R543" i="22"/>
  <c r="S543" i="22" s="1"/>
  <c r="O543" i="22"/>
  <c r="N543" i="22"/>
  <c r="Y159" i="22"/>
  <c r="Z159" i="22" s="1"/>
  <c r="W159" i="22"/>
  <c r="X159" i="22" s="1"/>
  <c r="U159" i="22"/>
  <c r="V159" i="22" s="1"/>
  <c r="R159" i="22"/>
  <c r="S159" i="22" s="1"/>
  <c r="O159" i="22"/>
  <c r="P159" i="22" s="1"/>
  <c r="N159" i="22"/>
  <c r="Q159" i="22" s="1"/>
  <c r="Y589" i="22"/>
  <c r="Z589" i="22" s="1"/>
  <c r="W589" i="22"/>
  <c r="X589" i="22" s="1"/>
  <c r="U589" i="22"/>
  <c r="V589" i="22" s="1"/>
  <c r="R589" i="22"/>
  <c r="S589" i="22" s="1"/>
  <c r="O589" i="22"/>
  <c r="P589" i="22" s="1"/>
  <c r="N589" i="22"/>
  <c r="Q589" i="22" s="1"/>
  <c r="Y53" i="22"/>
  <c r="Z53" i="22" s="1"/>
  <c r="W53" i="22"/>
  <c r="X53" i="22" s="1"/>
  <c r="U53" i="22"/>
  <c r="V53" i="22" s="1"/>
  <c r="R53" i="22"/>
  <c r="S53" i="22" s="1"/>
  <c r="O53" i="22"/>
  <c r="N53" i="22"/>
  <c r="Y303" i="22"/>
  <c r="Z303" i="22" s="1"/>
  <c r="W303" i="22"/>
  <c r="X303" i="22" s="1"/>
  <c r="U303" i="22"/>
  <c r="V303" i="22" s="1"/>
  <c r="R303" i="22"/>
  <c r="S303" i="22" s="1"/>
  <c r="O303" i="22"/>
  <c r="N303" i="22"/>
  <c r="O75" i="22"/>
  <c r="P75" i="22" s="1"/>
  <c r="Q75" i="22"/>
  <c r="S75" i="22"/>
  <c r="V75" i="22"/>
  <c r="X75" i="22"/>
  <c r="Z75" i="22"/>
  <c r="Z20" i="22"/>
  <c r="X20" i="22"/>
  <c r="V20" i="22"/>
  <c r="S20" i="22"/>
  <c r="Q20" i="22"/>
  <c r="O20" i="22"/>
  <c r="P20" i="22" s="1"/>
  <c r="Y580" i="22"/>
  <c r="Z580" i="22" s="1"/>
  <c r="W580" i="22"/>
  <c r="X580" i="22" s="1"/>
  <c r="U580" i="22"/>
  <c r="V580" i="22" s="1"/>
  <c r="R580" i="22"/>
  <c r="S580" i="22" s="1"/>
  <c r="O580" i="22"/>
  <c r="N580" i="22"/>
  <c r="Z65" i="22"/>
  <c r="X65" i="22"/>
  <c r="V65" i="22"/>
  <c r="S65" i="22"/>
  <c r="O65" i="22"/>
  <c r="P65" i="22" s="1"/>
  <c r="Q65" i="22"/>
  <c r="Y190" i="22"/>
  <c r="Z190" i="22" s="1"/>
  <c r="W190" i="22"/>
  <c r="X190" i="22" s="1"/>
  <c r="U190" i="22"/>
  <c r="V190" i="22" s="1"/>
  <c r="R190" i="22"/>
  <c r="S190" i="22" s="1"/>
  <c r="O190" i="22"/>
  <c r="N190" i="22"/>
  <c r="N301" i="22"/>
  <c r="O301" i="22"/>
  <c r="R301" i="22"/>
  <c r="S301" i="22" s="1"/>
  <c r="U301" i="22"/>
  <c r="V301" i="22" s="1"/>
  <c r="W301" i="22"/>
  <c r="X301" i="22" s="1"/>
  <c r="Y301" i="22"/>
  <c r="Z301" i="22" s="1"/>
  <c r="Y274" i="22"/>
  <c r="Z274" i="22" s="1"/>
  <c r="W274" i="22"/>
  <c r="X274" i="22" s="1"/>
  <c r="U274" i="22"/>
  <c r="V274" i="22" s="1"/>
  <c r="R274" i="22"/>
  <c r="S274" i="22" s="1"/>
  <c r="O274" i="22"/>
  <c r="N274" i="22"/>
  <c r="N514" i="22"/>
  <c r="O514" i="22"/>
  <c r="R514" i="22"/>
  <c r="S514" i="22" s="1"/>
  <c r="U514" i="22"/>
  <c r="V514" i="22" s="1"/>
  <c r="W514" i="22"/>
  <c r="X514" i="22" s="1"/>
  <c r="Y514" i="22"/>
  <c r="Z514" i="22" s="1"/>
  <c r="N107" i="22"/>
  <c r="O107" i="22"/>
  <c r="R107" i="22"/>
  <c r="S107" i="22" s="1"/>
  <c r="U107" i="22"/>
  <c r="V107" i="22" s="1"/>
  <c r="W107" i="22"/>
  <c r="X107" i="22" s="1"/>
  <c r="Y107" i="22"/>
  <c r="Z107" i="22" s="1"/>
  <c r="N163" i="22"/>
  <c r="O163" i="22"/>
  <c r="R163" i="22"/>
  <c r="S163" i="22" s="1"/>
  <c r="U163" i="22"/>
  <c r="V163" i="22" s="1"/>
  <c r="W163" i="22"/>
  <c r="X163" i="22" s="1"/>
  <c r="Y163" i="22"/>
  <c r="Z163" i="22" s="1"/>
  <c r="N528" i="22"/>
  <c r="O528" i="22"/>
  <c r="S528" i="22"/>
  <c r="V528" i="22"/>
  <c r="W528" i="22"/>
  <c r="X528" i="22" s="1"/>
  <c r="Y528" i="22"/>
  <c r="Z528" i="22" s="1"/>
  <c r="N104" i="22"/>
  <c r="O104" i="22"/>
  <c r="R104" i="22"/>
  <c r="S104" i="22" s="1"/>
  <c r="U104" i="22"/>
  <c r="V104" i="22" s="1"/>
  <c r="W104" i="22"/>
  <c r="X104" i="22" s="1"/>
  <c r="Y104" i="22"/>
  <c r="Z104" i="22" s="1"/>
  <c r="N47" i="22"/>
  <c r="O47" i="22"/>
  <c r="R47" i="22"/>
  <c r="S47" i="22" s="1"/>
  <c r="U47" i="22"/>
  <c r="V47" i="22" s="1"/>
  <c r="W47" i="22"/>
  <c r="X47" i="22" s="1"/>
  <c r="Y47" i="22"/>
  <c r="Z47" i="22" s="1"/>
  <c r="Q195" i="22"/>
  <c r="S195" i="22"/>
  <c r="O195" i="22"/>
  <c r="P195" i="22" s="1"/>
  <c r="V195" i="22"/>
  <c r="X195" i="22"/>
  <c r="Z195" i="22"/>
  <c r="N360" i="22"/>
  <c r="O360" i="22"/>
  <c r="R360" i="22"/>
  <c r="S360" i="22" s="1"/>
  <c r="U360" i="22"/>
  <c r="V360" i="22" s="1"/>
  <c r="W360" i="22"/>
  <c r="X360" i="22" s="1"/>
  <c r="Y360" i="22"/>
  <c r="Z360" i="22" s="1"/>
  <c r="N532" i="22"/>
  <c r="O532" i="22"/>
  <c r="R532" i="22"/>
  <c r="S532" i="22" s="1"/>
  <c r="U532" i="22"/>
  <c r="V532" i="22" s="1"/>
  <c r="W532" i="22"/>
  <c r="X532" i="22" s="1"/>
  <c r="Y532" i="22"/>
  <c r="Z532" i="22" s="1"/>
  <c r="N306" i="22"/>
  <c r="O306" i="22"/>
  <c r="R306" i="22"/>
  <c r="S306" i="22" s="1"/>
  <c r="U306" i="22"/>
  <c r="V306" i="22" s="1"/>
  <c r="W306" i="22"/>
  <c r="X306" i="22" s="1"/>
  <c r="Y306" i="22"/>
  <c r="Z306" i="22" s="1"/>
  <c r="N341" i="22"/>
  <c r="Q341" i="22" s="1"/>
  <c r="O341" i="22"/>
  <c r="P341" i="22" s="1"/>
  <c r="R341" i="22"/>
  <c r="S341" i="22" s="1"/>
  <c r="U341" i="22"/>
  <c r="V341" i="22" s="1"/>
  <c r="W341" i="22"/>
  <c r="X341" i="22" s="1"/>
  <c r="Y341" i="22"/>
  <c r="Z341" i="22" s="1"/>
  <c r="O299" i="22"/>
  <c r="P299" i="22" s="1"/>
  <c r="Q299" i="22"/>
  <c r="S299" i="22"/>
  <c r="V299" i="22"/>
  <c r="X299" i="22"/>
  <c r="Z299" i="22"/>
  <c r="N425" i="22"/>
  <c r="O425" i="22"/>
  <c r="R425" i="22"/>
  <c r="S425" i="22" s="1"/>
  <c r="U425" i="22"/>
  <c r="V425" i="22" s="1"/>
  <c r="W425" i="22"/>
  <c r="X425" i="22" s="1"/>
  <c r="Y425" i="22"/>
  <c r="Z425" i="22" s="1"/>
  <c r="N146" i="22"/>
  <c r="O146" i="22"/>
  <c r="R146" i="22"/>
  <c r="S146" i="22" s="1"/>
  <c r="U146" i="22"/>
  <c r="V146" i="22" s="1"/>
  <c r="W146" i="22"/>
  <c r="X146" i="22" s="1"/>
  <c r="Y146" i="22"/>
  <c r="Z146" i="22" s="1"/>
  <c r="Y160" i="22"/>
  <c r="Z160" i="22" s="1"/>
  <c r="W160" i="22"/>
  <c r="X160" i="22" s="1"/>
  <c r="U160" i="22"/>
  <c r="V160" i="22" s="1"/>
  <c r="R160" i="22"/>
  <c r="S160" i="22" s="1"/>
  <c r="O160" i="22"/>
  <c r="N160" i="22"/>
  <c r="N253" i="22"/>
  <c r="O253" i="22"/>
  <c r="R253" i="22"/>
  <c r="S253" i="22" s="1"/>
  <c r="U253" i="22"/>
  <c r="V253" i="22" s="1"/>
  <c r="W253" i="22"/>
  <c r="X253" i="22" s="1"/>
  <c r="Y253" i="22"/>
  <c r="Z253" i="22" s="1"/>
  <c r="N495" i="22"/>
  <c r="O495" i="22"/>
  <c r="R495" i="22"/>
  <c r="S495" i="22" s="1"/>
  <c r="U495" i="22"/>
  <c r="V495" i="22" s="1"/>
  <c r="W495" i="22"/>
  <c r="X495" i="22" s="1"/>
  <c r="Y495" i="22"/>
  <c r="Z495" i="22" s="1"/>
  <c r="N550" i="22"/>
  <c r="O550" i="22"/>
  <c r="R550" i="22"/>
  <c r="S550" i="22" s="1"/>
  <c r="U550" i="22"/>
  <c r="V550" i="22" s="1"/>
  <c r="W550" i="22"/>
  <c r="X550" i="22" s="1"/>
  <c r="Y550" i="22"/>
  <c r="Z550" i="22" s="1"/>
  <c r="N317" i="22"/>
  <c r="O317" i="22"/>
  <c r="R317" i="22"/>
  <c r="S317" i="22" s="1"/>
  <c r="U317" i="22"/>
  <c r="V317" i="22" s="1"/>
  <c r="W317" i="22"/>
  <c r="X317" i="22" s="1"/>
  <c r="Y317" i="22"/>
  <c r="Z317" i="22" s="1"/>
  <c r="N44" i="22"/>
  <c r="O44" i="22"/>
  <c r="R44" i="22"/>
  <c r="S44" i="22" s="1"/>
  <c r="U44" i="22"/>
  <c r="V44" i="22" s="1"/>
  <c r="W44" i="22"/>
  <c r="X44" i="22" s="1"/>
  <c r="Y44" i="22"/>
  <c r="Z44" i="22" s="1"/>
  <c r="N334" i="22"/>
  <c r="O334" i="22"/>
  <c r="R334" i="22"/>
  <c r="S334" i="22" s="1"/>
  <c r="U334" i="22"/>
  <c r="V334" i="22" s="1"/>
  <c r="W334" i="22"/>
  <c r="X334" i="22" s="1"/>
  <c r="Y334" i="22"/>
  <c r="Z334" i="22" s="1"/>
  <c r="N588" i="22"/>
  <c r="O588" i="22"/>
  <c r="R588" i="22"/>
  <c r="S588" i="22" s="1"/>
  <c r="U588" i="22"/>
  <c r="V588" i="22" s="1"/>
  <c r="W588" i="22"/>
  <c r="X588" i="22" s="1"/>
  <c r="Y588" i="22"/>
  <c r="Z588" i="22" s="1"/>
  <c r="N422" i="22"/>
  <c r="O422" i="22"/>
  <c r="R422" i="22"/>
  <c r="S422" i="22" s="1"/>
  <c r="U422" i="22"/>
  <c r="V422" i="22" s="1"/>
  <c r="W422" i="22"/>
  <c r="X422" i="22" s="1"/>
  <c r="Y422" i="22"/>
  <c r="Z422" i="22" s="1"/>
  <c r="N369" i="22"/>
  <c r="O369" i="22"/>
  <c r="R369" i="22"/>
  <c r="S369" i="22" s="1"/>
  <c r="U369" i="22"/>
  <c r="V369" i="22" s="1"/>
  <c r="W369" i="22"/>
  <c r="X369" i="22" s="1"/>
  <c r="Y369" i="22"/>
  <c r="Z369" i="22" s="1"/>
  <c r="N563" i="22"/>
  <c r="O563" i="22"/>
  <c r="R563" i="22"/>
  <c r="S563" i="22" s="1"/>
  <c r="U563" i="22"/>
  <c r="V563" i="22" s="1"/>
  <c r="W563" i="22"/>
  <c r="X563" i="22" s="1"/>
  <c r="Y563" i="22"/>
  <c r="Z563" i="22" s="1"/>
  <c r="Y220" i="22"/>
  <c r="Z220" i="22" s="1"/>
  <c r="W220" i="22"/>
  <c r="X220" i="22" s="1"/>
  <c r="U220" i="22"/>
  <c r="V220" i="22" s="1"/>
  <c r="R220" i="22"/>
  <c r="S220" i="22" s="1"/>
  <c r="O220" i="22"/>
  <c r="N220" i="22"/>
  <c r="Y199" i="22"/>
  <c r="Z199" i="22" s="1"/>
  <c r="W199" i="22"/>
  <c r="X199" i="22" s="1"/>
  <c r="U199" i="22"/>
  <c r="V199" i="22" s="1"/>
  <c r="R199" i="22"/>
  <c r="S199" i="22" s="1"/>
  <c r="O199" i="22"/>
  <c r="N199" i="22"/>
  <c r="Y144" i="22"/>
  <c r="Z144" i="22" s="1"/>
  <c r="W144" i="22"/>
  <c r="X144" i="22" s="1"/>
  <c r="U144" i="22"/>
  <c r="V144" i="22" s="1"/>
  <c r="R144" i="22"/>
  <c r="S144" i="22" s="1"/>
  <c r="O144" i="22"/>
  <c r="N144" i="22"/>
  <c r="Y571" i="22"/>
  <c r="Z571" i="22" s="1"/>
  <c r="W571" i="22"/>
  <c r="X571" i="22" s="1"/>
  <c r="U571" i="22"/>
  <c r="V571" i="22" s="1"/>
  <c r="R571" i="22"/>
  <c r="S571" i="22" s="1"/>
  <c r="O571" i="22"/>
  <c r="N571" i="22"/>
  <c r="Q579" i="22"/>
  <c r="S579" i="22"/>
  <c r="O579" i="22"/>
  <c r="P579" i="22" s="1"/>
  <c r="V579" i="22"/>
  <c r="X579" i="22"/>
  <c r="Z579" i="22"/>
  <c r="N468" i="22"/>
  <c r="O468" i="22"/>
  <c r="R468" i="22"/>
  <c r="S468" i="22" s="1"/>
  <c r="U468" i="22"/>
  <c r="V468" i="22" s="1"/>
  <c r="W468" i="22"/>
  <c r="X468" i="22" s="1"/>
  <c r="Y468" i="22"/>
  <c r="Z468" i="22" s="1"/>
  <c r="N371" i="22"/>
  <c r="O371" i="22"/>
  <c r="R371" i="22"/>
  <c r="S371" i="22" s="1"/>
  <c r="U371" i="22"/>
  <c r="V371" i="22" s="1"/>
  <c r="W371" i="22"/>
  <c r="X371" i="22" s="1"/>
  <c r="Y371" i="22"/>
  <c r="Z371" i="22" s="1"/>
  <c r="N581" i="22"/>
  <c r="Q581" i="22" s="1"/>
  <c r="O581" i="22"/>
  <c r="P581" i="22" s="1"/>
  <c r="R581" i="22"/>
  <c r="S581" i="22" s="1"/>
  <c r="U581" i="22"/>
  <c r="V581" i="22" s="1"/>
  <c r="W581" i="22"/>
  <c r="X581" i="22" s="1"/>
  <c r="Y581" i="22"/>
  <c r="Z581" i="22" s="1"/>
  <c r="N165" i="22"/>
  <c r="O165" i="22"/>
  <c r="R165" i="22"/>
  <c r="S165" i="22" s="1"/>
  <c r="U165" i="22"/>
  <c r="V165" i="22" s="1"/>
  <c r="W165" i="22"/>
  <c r="X165" i="22" s="1"/>
  <c r="Y165" i="22"/>
  <c r="Z165" i="22" s="1"/>
  <c r="N442" i="22"/>
  <c r="Q442" i="22" s="1"/>
  <c r="R442" i="22"/>
  <c r="S442" i="22" s="1"/>
  <c r="O442" i="22"/>
  <c r="P442" i="22" s="1"/>
  <c r="U442" i="22"/>
  <c r="V442" i="22" s="1"/>
  <c r="W442" i="22"/>
  <c r="X442" i="22" s="1"/>
  <c r="Y442" i="22"/>
  <c r="Z442" i="22" s="1"/>
  <c r="N103" i="22"/>
  <c r="O103" i="22"/>
  <c r="R103" i="22"/>
  <c r="S103" i="22" s="1"/>
  <c r="U103" i="22"/>
  <c r="V103" i="22" s="1"/>
  <c r="W103" i="22"/>
  <c r="X103" i="22" s="1"/>
  <c r="Y103" i="22"/>
  <c r="Z103" i="22" s="1"/>
  <c r="N486" i="22"/>
  <c r="O486" i="22"/>
  <c r="R486" i="22"/>
  <c r="S486" i="22" s="1"/>
  <c r="U486" i="22"/>
  <c r="V486" i="22" s="1"/>
  <c r="W486" i="22"/>
  <c r="X486" i="22" s="1"/>
  <c r="Y486" i="22"/>
  <c r="Z486" i="22" s="1"/>
  <c r="N450" i="22"/>
  <c r="O450" i="22"/>
  <c r="R450" i="22"/>
  <c r="S450" i="22" s="1"/>
  <c r="U450" i="22"/>
  <c r="V450" i="22" s="1"/>
  <c r="W450" i="22"/>
  <c r="X450" i="22" s="1"/>
  <c r="Y450" i="22"/>
  <c r="Z450" i="22" s="1"/>
  <c r="N125" i="22"/>
  <c r="O125" i="22"/>
  <c r="R125" i="22"/>
  <c r="S125" i="22" s="1"/>
  <c r="U125" i="22"/>
  <c r="V125" i="22" s="1"/>
  <c r="W125" i="22"/>
  <c r="X125" i="22" s="1"/>
  <c r="Y125" i="22"/>
  <c r="Z125" i="22" s="1"/>
  <c r="N350" i="22"/>
  <c r="O350" i="22"/>
  <c r="R350" i="22"/>
  <c r="S350" i="22" s="1"/>
  <c r="U350" i="22"/>
  <c r="V350" i="22" s="1"/>
  <c r="W350" i="22"/>
  <c r="X350" i="22" s="1"/>
  <c r="Y350" i="22"/>
  <c r="Z350" i="22" s="1"/>
  <c r="N124" i="22"/>
  <c r="Q124" i="22" s="1"/>
  <c r="O124" i="22"/>
  <c r="P124" i="22" s="1"/>
  <c r="R124" i="22"/>
  <c r="S124" i="22" s="1"/>
  <c r="U124" i="22"/>
  <c r="V124" i="22" s="1"/>
  <c r="W124" i="22"/>
  <c r="X124" i="22" s="1"/>
  <c r="Y124" i="22"/>
  <c r="Z124" i="22" s="1"/>
  <c r="N8" i="22"/>
  <c r="O8" i="22"/>
  <c r="R8" i="22"/>
  <c r="S8" i="22" s="1"/>
  <c r="U8" i="22"/>
  <c r="V8" i="22" s="1"/>
  <c r="W8" i="22"/>
  <c r="X8" i="22" s="1"/>
  <c r="Y8" i="22"/>
  <c r="Z8" i="22" s="1"/>
  <c r="N585" i="22"/>
  <c r="O585" i="22"/>
  <c r="R585" i="22"/>
  <c r="S585" i="22" s="1"/>
  <c r="U585" i="22"/>
  <c r="V585" i="22" s="1"/>
  <c r="W585" i="22"/>
  <c r="X585" i="22" s="1"/>
  <c r="Y585" i="22"/>
  <c r="Z585" i="22" s="1"/>
  <c r="N113" i="22"/>
  <c r="Q113" i="22" s="1"/>
  <c r="O113" i="22"/>
  <c r="P113" i="22" s="1"/>
  <c r="R113" i="22"/>
  <c r="S113" i="22" s="1"/>
  <c r="U113" i="22"/>
  <c r="V113" i="22" s="1"/>
  <c r="W113" i="22"/>
  <c r="X113" i="22" s="1"/>
  <c r="Y113" i="22"/>
  <c r="Z113" i="22" s="1"/>
  <c r="N161" i="22"/>
  <c r="O161" i="22"/>
  <c r="R161" i="22"/>
  <c r="S161" i="22" s="1"/>
  <c r="U161" i="22"/>
  <c r="V161" i="22" s="1"/>
  <c r="W161" i="22"/>
  <c r="X161" i="22" s="1"/>
  <c r="Y161" i="22"/>
  <c r="Z161" i="22" s="1"/>
  <c r="N153" i="22"/>
  <c r="O153" i="22"/>
  <c r="R153" i="22"/>
  <c r="S153" i="22" s="1"/>
  <c r="U153" i="22"/>
  <c r="V153" i="22" s="1"/>
  <c r="W153" i="22"/>
  <c r="X153" i="22" s="1"/>
  <c r="Y153" i="22"/>
  <c r="Z153" i="22" s="1"/>
  <c r="E101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4" i="23"/>
  <c r="E3" i="23"/>
  <c r="AJ33" i="23"/>
  <c r="AM33" i="23" s="1"/>
  <c r="AD33" i="23"/>
  <c r="AE33" i="23"/>
  <c r="AJ25" i="23"/>
  <c r="AK25" i="23"/>
  <c r="AD25" i="23"/>
  <c r="AE25" i="23"/>
  <c r="F579" i="22"/>
  <c r="G579" i="22" s="1"/>
  <c r="H579" i="22" s="1"/>
  <c r="J579" i="22"/>
  <c r="L579" i="22"/>
  <c r="AC579" i="22"/>
  <c r="AD579" i="22" s="1"/>
  <c r="AH579" i="22"/>
  <c r="AJ18" i="23"/>
  <c r="AM18" i="23" s="1"/>
  <c r="AK18" i="23"/>
  <c r="AD18" i="23"/>
  <c r="AE18" i="23"/>
  <c r="AF25" i="23"/>
  <c r="AK33" i="23"/>
  <c r="AJ604" i="22"/>
  <c r="AJ605" i="22"/>
  <c r="AJ606" i="22"/>
  <c r="AH273" i="22"/>
  <c r="AH15" i="22"/>
  <c r="AH302" i="22"/>
  <c r="AH176" i="22"/>
  <c r="AH393" i="22"/>
  <c r="AH574" i="22"/>
  <c r="AH577" i="22"/>
  <c r="AH293" i="22"/>
  <c r="AH307" i="22"/>
  <c r="AH45" i="22"/>
  <c r="AH114" i="22"/>
  <c r="AK114" i="22" s="1"/>
  <c r="AH131" i="22"/>
  <c r="AH164" i="22"/>
  <c r="AH575" i="22"/>
  <c r="AH279" i="22"/>
  <c r="AH598" i="22"/>
  <c r="AH153" i="22"/>
  <c r="AH56" i="22"/>
  <c r="AK56" i="22" s="1"/>
  <c r="AH232" i="22"/>
  <c r="AH357" i="22"/>
  <c r="AH10" i="22"/>
  <c r="AK10" i="22" s="1"/>
  <c r="AH16" i="22"/>
  <c r="AH345" i="22"/>
  <c r="AH351" i="22"/>
  <c r="AH368" i="22"/>
  <c r="AH36" i="22"/>
  <c r="AH161" i="22"/>
  <c r="AH413" i="22"/>
  <c r="AH68" i="22"/>
  <c r="AH113" i="22"/>
  <c r="AK113" i="22" s="1"/>
  <c r="AH139" i="22"/>
  <c r="AH513" i="22"/>
  <c r="AH216" i="22"/>
  <c r="AH126" i="22"/>
  <c r="AH250" i="22"/>
  <c r="AH340" i="22"/>
  <c r="AH527" i="22"/>
  <c r="AK527" i="22" s="1"/>
  <c r="AH361" i="22"/>
  <c r="AH183" i="22"/>
  <c r="AH381" i="22"/>
  <c r="AH475" i="22"/>
  <c r="AH507" i="22"/>
  <c r="AH585" i="22"/>
  <c r="AH558" i="22"/>
  <c r="AH97" i="22"/>
  <c r="AH14" i="22"/>
  <c r="AK14" i="22" s="1"/>
  <c r="AH503" i="22"/>
  <c r="AH9" i="22"/>
  <c r="AK9" i="22" s="1"/>
  <c r="AH578" i="22"/>
  <c r="AH531" i="22"/>
  <c r="AH489" i="22"/>
  <c r="AH322" i="22"/>
  <c r="AH401" i="22"/>
  <c r="AH260" i="22"/>
  <c r="AH313" i="22"/>
  <c r="AH342" i="22"/>
  <c r="AH461" i="22"/>
  <c r="AH95" i="22"/>
  <c r="AK95" i="22" s="1"/>
  <c r="AH271" i="22"/>
  <c r="AH185" i="22"/>
  <c r="AH8" i="22"/>
  <c r="AH203" i="22"/>
  <c r="AH13" i="22"/>
  <c r="AH330" i="22"/>
  <c r="AH124" i="22"/>
  <c r="AK124" i="22" s="1"/>
  <c r="AH490" i="22"/>
  <c r="AH350" i="22"/>
  <c r="AH421" i="22"/>
  <c r="AH385" i="22"/>
  <c r="AH462" i="22"/>
  <c r="AH416" i="22"/>
  <c r="AH60" i="22"/>
  <c r="AH518" i="22"/>
  <c r="AH449" i="22"/>
  <c r="AH58" i="22"/>
  <c r="AH288" i="22"/>
  <c r="AH535" i="22"/>
  <c r="AH459" i="22"/>
  <c r="AH601" i="22"/>
  <c r="AH493" i="22"/>
  <c r="AH512" i="22"/>
  <c r="AH196" i="22"/>
  <c r="AH119" i="22"/>
  <c r="AH38" i="22"/>
  <c r="AH439" i="22"/>
  <c r="AH328" i="22"/>
  <c r="AH275" i="22"/>
  <c r="AH125" i="22"/>
  <c r="AH374" i="22"/>
  <c r="AH546" i="22"/>
  <c r="AH79" i="22"/>
  <c r="AH363" i="22"/>
  <c r="AH450" i="22"/>
  <c r="AH541" i="22"/>
  <c r="AH486" i="22"/>
  <c r="AH480" i="22"/>
  <c r="AH335" i="22"/>
  <c r="AH151" i="22"/>
  <c r="AH547" i="22"/>
  <c r="AH429" i="22"/>
  <c r="AH492" i="22"/>
  <c r="AH111" i="22"/>
  <c r="AH80" i="22"/>
  <c r="AH387" i="22"/>
  <c r="AH264" i="22"/>
  <c r="AH103" i="22"/>
  <c r="AH417" i="22"/>
  <c r="AH494" i="22"/>
  <c r="AH63" i="22"/>
  <c r="AH430" i="22"/>
  <c r="AH54" i="22"/>
  <c r="AH382" i="22"/>
  <c r="AH437" i="22"/>
  <c r="AH34" i="22"/>
  <c r="AH202" i="22"/>
  <c r="AH438" i="22"/>
  <c r="AH376" i="22"/>
  <c r="AK376" i="22" s="1"/>
  <c r="AH172" i="22"/>
  <c r="AH442" i="22"/>
  <c r="AH523" i="22"/>
  <c r="AH231" i="22"/>
  <c r="AH71" i="22"/>
  <c r="AH456" i="22"/>
  <c r="AH529" i="22"/>
  <c r="AH230" i="22"/>
  <c r="AK230" i="22" s="1"/>
  <c r="AH410" i="22"/>
  <c r="AH333" i="22"/>
  <c r="AH244" i="22"/>
  <c r="AH165" i="22"/>
  <c r="AH544" i="22"/>
  <c r="AH266" i="22"/>
  <c r="AH167" i="22"/>
  <c r="AH464" i="22"/>
  <c r="AH458" i="22"/>
  <c r="AH424" i="22"/>
  <c r="AH365" i="22"/>
  <c r="AH209" i="22"/>
  <c r="AH431" i="22"/>
  <c r="AH208" i="22"/>
  <c r="AH508" i="22"/>
  <c r="AH389" i="22"/>
  <c r="AH337" i="22"/>
  <c r="AH123" i="22"/>
  <c r="AH549" i="22"/>
  <c r="AK549" i="22" s="1"/>
  <c r="AH581" i="22"/>
  <c r="AH377" i="22"/>
  <c r="AH40" i="22"/>
  <c r="AH336" i="22"/>
  <c r="AH74" i="22"/>
  <c r="AH465" i="22"/>
  <c r="AH224" i="22"/>
  <c r="AH98" i="22"/>
  <c r="AH178" i="22"/>
  <c r="AH294" i="22"/>
  <c r="AH48" i="22"/>
  <c r="AH121" i="22"/>
  <c r="AH371" i="22"/>
  <c r="AH499" i="22"/>
  <c r="AH594" i="22"/>
  <c r="AH468" i="22"/>
  <c r="AH300" i="22"/>
  <c r="AH305" i="22"/>
  <c r="AH246" i="22"/>
  <c r="AH23" i="22"/>
  <c r="AK23" i="22" s="1"/>
  <c r="AH573" i="22"/>
  <c r="AH77" i="22"/>
  <c r="AH93" i="22"/>
  <c r="AH366" i="22"/>
  <c r="AH353" i="22"/>
  <c r="AH407" i="22"/>
  <c r="AH483" i="22"/>
  <c r="AH404" i="22"/>
  <c r="AK404" i="22" s="1"/>
  <c r="AH31" i="22"/>
  <c r="AH571" i="22"/>
  <c r="AH144" i="22"/>
  <c r="AH477" i="22"/>
  <c r="AH32" i="22"/>
  <c r="AH229" i="22"/>
  <c r="AH87" i="22"/>
  <c r="AK87" i="22" s="1"/>
  <c r="AH561" i="22"/>
  <c r="AK561" i="22" s="1"/>
  <c r="AH199" i="22"/>
  <c r="AH533" i="22"/>
  <c r="AH444" i="22"/>
  <c r="AH286" i="22"/>
  <c r="AH419" i="22"/>
  <c r="AH220" i="22"/>
  <c r="AH51" i="22"/>
  <c r="AH324" i="22"/>
  <c r="AH570" i="22"/>
  <c r="AH94" i="22"/>
  <c r="AH414" i="22"/>
  <c r="AH327" i="22"/>
  <c r="AH572" i="22"/>
  <c r="AH171" i="22"/>
  <c r="AH470" i="22"/>
  <c r="AK470" i="22" s="1"/>
  <c r="AH347" i="22"/>
  <c r="AH331" i="22"/>
  <c r="AH563" i="22"/>
  <c r="AH398" i="22"/>
  <c r="AH358" i="22"/>
  <c r="AH370" i="22"/>
  <c r="AH290" i="22"/>
  <c r="AH122" i="22"/>
  <c r="AH90" i="22"/>
  <c r="AH112" i="22"/>
  <c r="AH329" i="22"/>
  <c r="AH505" i="22"/>
  <c r="AH22" i="22"/>
  <c r="AK22" i="22" s="1"/>
  <c r="AH372" i="22"/>
  <c r="AH435" i="22"/>
  <c r="AH106" i="22"/>
  <c r="AH556" i="22"/>
  <c r="AH83" i="22"/>
  <c r="AH254" i="22"/>
  <c r="AH137" i="22"/>
  <c r="AH384" i="22"/>
  <c r="AH227" i="22"/>
  <c r="AH27" i="22"/>
  <c r="AH420" i="22"/>
  <c r="AH591" i="22"/>
  <c r="AK591" i="22" s="1"/>
  <c r="AH285" i="22"/>
  <c r="AH379" i="22"/>
  <c r="AH500" i="22"/>
  <c r="AH162" i="22"/>
  <c r="AH397" i="22"/>
  <c r="AH551" i="22"/>
  <c r="AH235" i="22"/>
  <c r="AH226" i="22"/>
  <c r="AH26" i="22"/>
  <c r="AH197" i="22"/>
  <c r="AH64" i="22"/>
  <c r="AH284" i="22"/>
  <c r="AH426" i="22"/>
  <c r="AH17" i="22"/>
  <c r="AH339" i="22"/>
  <c r="AH519" i="22"/>
  <c r="AH21" i="22"/>
  <c r="AH369" i="22"/>
  <c r="AH380" i="22"/>
  <c r="AH66" i="22"/>
  <c r="AH283" i="22"/>
  <c r="AH237" i="22"/>
  <c r="AH189" i="22"/>
  <c r="AH422" i="22"/>
  <c r="AH296" i="22"/>
  <c r="AK296" i="22" s="1"/>
  <c r="AH317" i="22"/>
  <c r="AH44" i="22"/>
  <c r="AH334" i="22"/>
  <c r="AH588" i="22"/>
  <c r="AH522" i="22"/>
  <c r="AH403" i="22"/>
  <c r="AH251" i="22"/>
  <c r="AH85" i="22"/>
  <c r="AH213" i="22"/>
  <c r="AH253" i="22"/>
  <c r="AH495" i="22"/>
  <c r="AH550" i="22"/>
  <c r="AH72" i="22"/>
  <c r="AH136" i="22"/>
  <c r="AH158" i="22"/>
  <c r="AH247" i="22"/>
  <c r="AH460" i="22"/>
  <c r="AH474" i="22"/>
  <c r="AH242" i="22"/>
  <c r="AH173" i="22"/>
  <c r="AH57" i="22"/>
  <c r="AH160" i="22"/>
  <c r="AH92" i="22"/>
  <c r="AK92" i="22" s="1"/>
  <c r="AH191" i="22"/>
  <c r="AH30" i="22"/>
  <c r="AH565" i="22"/>
  <c r="AH457" i="22"/>
  <c r="AH166" i="22"/>
  <c r="AH96" i="22"/>
  <c r="AH150" i="22"/>
  <c r="AH534" i="22"/>
  <c r="AK534" i="22" s="1"/>
  <c r="AH169" i="22"/>
  <c r="AH559" i="22"/>
  <c r="AH463" i="22"/>
  <c r="AH240" i="22"/>
  <c r="AH128" i="22"/>
  <c r="AH146" i="22"/>
  <c r="AH593" i="22"/>
  <c r="AH586" i="22"/>
  <c r="AH375" i="22"/>
  <c r="AH261" i="22"/>
  <c r="AH289" i="22"/>
  <c r="AH602" i="22"/>
  <c r="AH299" i="22"/>
  <c r="AH425" i="22"/>
  <c r="AH278" i="22"/>
  <c r="AH174" i="22"/>
  <c r="AH241" i="22"/>
  <c r="AH306" i="22"/>
  <c r="AH341" i="22"/>
  <c r="AH61" i="22"/>
  <c r="AH502" i="22"/>
  <c r="AK502" i="22" s="1"/>
  <c r="AH309" i="22"/>
  <c r="AH346" i="22"/>
  <c r="AH576" i="22"/>
  <c r="AH396" i="22"/>
  <c r="AH105" i="22"/>
  <c r="AH320" i="22"/>
  <c r="AH140" i="22"/>
  <c r="AH81" i="22"/>
  <c r="AH280" i="22"/>
  <c r="AH583" i="22"/>
  <c r="AH11" i="22"/>
  <c r="AH479" i="22"/>
  <c r="AH412" i="22"/>
  <c r="AH142" i="22"/>
  <c r="AH395" i="22"/>
  <c r="AH390" i="22"/>
  <c r="AK390" i="22" s="1"/>
  <c r="AH256" i="22"/>
  <c r="AH411" i="22"/>
  <c r="AH179" i="22"/>
  <c r="AH99" i="22"/>
  <c r="AH360" i="22"/>
  <c r="AH532" i="22"/>
  <c r="AH243" i="22"/>
  <c r="AH295" i="22"/>
  <c r="AH277" i="22"/>
  <c r="AH304" i="22"/>
  <c r="AH195" i="22"/>
  <c r="AH238" i="22"/>
  <c r="AH482" i="22"/>
  <c r="AH193" i="22"/>
  <c r="AH156" i="22"/>
  <c r="AH252" i="22"/>
  <c r="AH484" i="22"/>
  <c r="AH73" i="22"/>
  <c r="AK73" i="22" s="1"/>
  <c r="AH104" i="22"/>
  <c r="AH311" i="22"/>
  <c r="AH47" i="22"/>
  <c r="AH548" i="22"/>
  <c r="AH78" i="22"/>
  <c r="AH225" i="22"/>
  <c r="AH452" i="22"/>
  <c r="AH6" i="22"/>
  <c r="AH526" i="22"/>
  <c r="AH130" i="22"/>
  <c r="AH292" i="22"/>
  <c r="AH129" i="22"/>
  <c r="AH402" i="22"/>
  <c r="AH223" i="22"/>
  <c r="AH418" i="22"/>
  <c r="AH521" i="22"/>
  <c r="AH249" i="22"/>
  <c r="AH84" i="22"/>
  <c r="AH175" i="22"/>
  <c r="AH545" i="22"/>
  <c r="AH488" i="22"/>
  <c r="AH91" i="22"/>
  <c r="AH554" i="22"/>
  <c r="AH476" i="22"/>
  <c r="AH515" i="22"/>
  <c r="AH436" i="22"/>
  <c r="AH148" i="22"/>
  <c r="AK148" i="22" s="1"/>
  <c r="AH528" i="22"/>
  <c r="AH170" i="22"/>
  <c r="AH133" i="22"/>
  <c r="AH326" i="22"/>
  <c r="AK326" i="22" s="1"/>
  <c r="AH597" i="22"/>
  <c r="AH86" i="22"/>
  <c r="AH134" i="22"/>
  <c r="AH359" i="22"/>
  <c r="AH446" i="22"/>
  <c r="AH25" i="22"/>
  <c r="AH560" i="22"/>
  <c r="AH491" i="22"/>
  <c r="AH344" i="22"/>
  <c r="AH537" i="22"/>
  <c r="AH205" i="22"/>
  <c r="AH432" i="22"/>
  <c r="AH188" i="22"/>
  <c r="AH259" i="22"/>
  <c r="AH455" i="22"/>
  <c r="AH33" i="22"/>
  <c r="AH163" i="22"/>
  <c r="AH255" i="22"/>
  <c r="AH433" i="22"/>
  <c r="AH274" i="22"/>
  <c r="AH101" i="22"/>
  <c r="AK101" i="22" s="1"/>
  <c r="AH514" i="22"/>
  <c r="AH107" i="22"/>
  <c r="AH553" i="22"/>
  <c r="AH120" i="22"/>
  <c r="AH198" i="22"/>
  <c r="AH323" i="22"/>
  <c r="AH443" i="22"/>
  <c r="AH155" i="22"/>
  <c r="AH524" i="22"/>
  <c r="AH510" i="22"/>
  <c r="AH310" i="22"/>
  <c r="AH67" i="22"/>
  <c r="AH354" i="22"/>
  <c r="AH301" i="22"/>
  <c r="AH394" i="22"/>
  <c r="AH383" i="22"/>
  <c r="AH42" i="22"/>
  <c r="AH62" i="22"/>
  <c r="AH65" i="22"/>
  <c r="AH39" i="22"/>
  <c r="AH428" i="22"/>
  <c r="AH70" i="22"/>
  <c r="AH190" i="22"/>
  <c r="AH511" i="22"/>
  <c r="AH267" i="22"/>
  <c r="AH501" i="22"/>
  <c r="AH552" i="22"/>
  <c r="AH135" i="22"/>
  <c r="AH215" i="22"/>
  <c r="AH516" i="22"/>
  <c r="AH181" i="22"/>
  <c r="AH108" i="22"/>
  <c r="AK108" i="22" s="1"/>
  <c r="AH582" i="22"/>
  <c r="AH12" i="22"/>
  <c r="AH580" i="22"/>
  <c r="AH509" i="22"/>
  <c r="AK509" i="22" s="1"/>
  <c r="AH20" i="22"/>
  <c r="AH542" i="22"/>
  <c r="AH536" i="22"/>
  <c r="AH555" i="22"/>
  <c r="AH378" i="22"/>
  <c r="AH391" i="22"/>
  <c r="AH343" i="22"/>
  <c r="AH352" i="22"/>
  <c r="AH186" i="22"/>
  <c r="AH567" i="22"/>
  <c r="AH603" i="22"/>
  <c r="AH557" i="22"/>
  <c r="AH569" i="22"/>
  <c r="AH248" i="22"/>
  <c r="AH219" i="22"/>
  <c r="AH332" i="22"/>
  <c r="AH211" i="22"/>
  <c r="AH5" i="22"/>
  <c r="AH239" i="22"/>
  <c r="AH50" i="22"/>
  <c r="AH440" i="22"/>
  <c r="AH386" i="22"/>
  <c r="AH262" i="22"/>
  <c r="AH405" i="22"/>
  <c r="AH52" i="22"/>
  <c r="AH525" i="22"/>
  <c r="AH467" i="22"/>
  <c r="AH145" i="22"/>
  <c r="AH245" i="22"/>
  <c r="AH355" i="22"/>
  <c r="AH206" i="22"/>
  <c r="AH28" i="22"/>
  <c r="AH427" i="22"/>
  <c r="AH321" i="22"/>
  <c r="AH75" i="22"/>
  <c r="AH35" i="22"/>
  <c r="AH434" i="22"/>
  <c r="AH143" i="22"/>
  <c r="AH182" i="22"/>
  <c r="AH233" i="22"/>
  <c r="AH138" i="22"/>
  <c r="AH116" i="22"/>
  <c r="AH303" i="22"/>
  <c r="AH154" i="22"/>
  <c r="AH592" i="22"/>
  <c r="AH364" i="22"/>
  <c r="AH388" i="22"/>
  <c r="AH406" i="22"/>
  <c r="AH373" i="22"/>
  <c r="AH276" i="22"/>
  <c r="AH448" i="22"/>
  <c r="AH540" i="22"/>
  <c r="AH566" i="22"/>
  <c r="AH46" i="22"/>
  <c r="AH118" i="22"/>
  <c r="AH53" i="22"/>
  <c r="AH127" i="22"/>
  <c r="AH117" i="22"/>
  <c r="AH204" i="22"/>
  <c r="AH187" i="22"/>
  <c r="AH258" i="22"/>
  <c r="AH454" i="22"/>
  <c r="AH102" i="22"/>
  <c r="AH269" i="22"/>
  <c r="AH504" i="22"/>
  <c r="AH466" i="22"/>
  <c r="AH589" i="22"/>
  <c r="AK589" i="22" s="1"/>
  <c r="AH481" i="22"/>
  <c r="AH89" i="22"/>
  <c r="AH180" i="22"/>
  <c r="AH590" i="22"/>
  <c r="AH29" i="22"/>
  <c r="AH453" i="22"/>
  <c r="AH297" i="22"/>
  <c r="AH184" i="22"/>
  <c r="AH82" i="22"/>
  <c r="AH472" i="22"/>
  <c r="AH177" i="22"/>
  <c r="AH298" i="22"/>
  <c r="AH409" i="22"/>
  <c r="AH210" i="22"/>
  <c r="AH530" i="22"/>
  <c r="AH69" i="22"/>
  <c r="AH349" i="22"/>
  <c r="AH55" i="22"/>
  <c r="AH319" i="22"/>
  <c r="AH356" i="22"/>
  <c r="AH152" i="22"/>
  <c r="AH517" i="22"/>
  <c r="AH562" i="22"/>
  <c r="AH471" i="22"/>
  <c r="AH538" i="22"/>
  <c r="AH539" i="22"/>
  <c r="AH59" i="22"/>
  <c r="AH234" i="22"/>
  <c r="AK234" i="22" s="1"/>
  <c r="AH584" i="22"/>
  <c r="AH447" i="22"/>
  <c r="AH287" i="22"/>
  <c r="AH149" i="22"/>
  <c r="AH270" i="22"/>
  <c r="AH318" i="22"/>
  <c r="AH159" i="22"/>
  <c r="AH282" i="22"/>
  <c r="AH43" i="22"/>
  <c r="AH497" i="22"/>
  <c r="AH423" i="22"/>
  <c r="AH19" i="22"/>
  <c r="AK19" i="22" s="1"/>
  <c r="AH41" i="22"/>
  <c r="AH316" i="22"/>
  <c r="AH222" i="22"/>
  <c r="AH564" i="22"/>
  <c r="AH362" i="22"/>
  <c r="AH76" i="22"/>
  <c r="AH157" i="22"/>
  <c r="AH272" i="22"/>
  <c r="AH338" i="22"/>
  <c r="AH415" i="22"/>
  <c r="AH3" i="22"/>
  <c r="AH400" i="22"/>
  <c r="AH392" i="22"/>
  <c r="AH200" i="22"/>
  <c r="AH498" i="22"/>
  <c r="AH568" i="22"/>
  <c r="AH587" i="22"/>
  <c r="AK587" i="22" s="1"/>
  <c r="AH543" i="22"/>
  <c r="AH4" i="22"/>
  <c r="AH263" i="22"/>
  <c r="AH141" i="22"/>
  <c r="AH596" i="22"/>
  <c r="AK596" i="22" s="1"/>
  <c r="AH496" i="22"/>
  <c r="AH408" i="22"/>
  <c r="AH132" i="22"/>
  <c r="AH291" i="22"/>
  <c r="AH506" i="22"/>
  <c r="AH18" i="22"/>
  <c r="AH487" i="22"/>
  <c r="AH268" i="22"/>
  <c r="AH595" i="22"/>
  <c r="AH308" i="22"/>
  <c r="AH312" i="22"/>
  <c r="AH109" i="22"/>
  <c r="AH192" i="22"/>
  <c r="AH315" i="22"/>
  <c r="AH325" i="22"/>
  <c r="AH314" i="22"/>
  <c r="AH469" i="22"/>
  <c r="AH599" i="22"/>
  <c r="AH265" i="22"/>
  <c r="AH520" i="22"/>
  <c r="AH478" i="22"/>
  <c r="AH168" i="22"/>
  <c r="AH600" i="22"/>
  <c r="AH348" i="22"/>
  <c r="AH218" i="22"/>
  <c r="AH217" i="22"/>
  <c r="AH100" i="22"/>
  <c r="AH281" i="22"/>
  <c r="AH115" i="22"/>
  <c r="AH207" i="22"/>
  <c r="AH367" i="22"/>
  <c r="AH221" i="22"/>
  <c r="AH441" i="22"/>
  <c r="AH236" i="22"/>
  <c r="AH445" i="22"/>
  <c r="AH214" i="22"/>
  <c r="AH257" i="22"/>
  <c r="AH88" i="22"/>
  <c r="AH473" i="22"/>
  <c r="AK473" i="22" s="1"/>
  <c r="AH228" i="22"/>
  <c r="AH201" i="22"/>
  <c r="AH399" i="22"/>
  <c r="AH37" i="22"/>
  <c r="AH212" i="22"/>
  <c r="AH7" i="22"/>
  <c r="AH485" i="22"/>
  <c r="AH194" i="22"/>
  <c r="AH49" i="22"/>
  <c r="AH110" i="22"/>
  <c r="AH147" i="22"/>
  <c r="AH24" i="22"/>
  <c r="AF33" i="23"/>
  <c r="AG33" i="23"/>
  <c r="AG25" i="23"/>
  <c r="AM25" i="23"/>
  <c r="AF18" i="23"/>
  <c r="AG18" i="23"/>
  <c r="W478" i="22"/>
  <c r="X478" i="22" s="1"/>
  <c r="Q518" i="22"/>
  <c r="Q79" i="22"/>
  <c r="Q541" i="22"/>
  <c r="Q151" i="22"/>
  <c r="Q365" i="22"/>
  <c r="Q300" i="22"/>
  <c r="Q407" i="22"/>
  <c r="Q324" i="22"/>
  <c r="Q398" i="22"/>
  <c r="Q329" i="22"/>
  <c r="Q384" i="22"/>
  <c r="Q235" i="22"/>
  <c r="Q296" i="22"/>
  <c r="Q548" i="22"/>
  <c r="Q223" i="22"/>
  <c r="Q433" i="22"/>
  <c r="Q443" i="22"/>
  <c r="Q582" i="22"/>
  <c r="Q536" i="22"/>
  <c r="Q211" i="22"/>
  <c r="Q525" i="22"/>
  <c r="Q145" i="22"/>
  <c r="Q117" i="22"/>
  <c r="Q29" i="22"/>
  <c r="Q319" i="22"/>
  <c r="Q423" i="22"/>
  <c r="Q157" i="22"/>
  <c r="Q109" i="22"/>
  <c r="Q115" i="22"/>
  <c r="Q228" i="22"/>
  <c r="Q260" i="22"/>
  <c r="AE92" i="22"/>
  <c r="AE56" i="22"/>
  <c r="AE49" i="22"/>
  <c r="AE69" i="22"/>
  <c r="AE102" i="22"/>
  <c r="AE116" i="22"/>
  <c r="AE28" i="22"/>
  <c r="AE52" i="22"/>
  <c r="AE50" i="22"/>
  <c r="AE108" i="22"/>
  <c r="AE70" i="22"/>
  <c r="AE39" i="22"/>
  <c r="AE62" i="22"/>
  <c r="AE67" i="22"/>
  <c r="AE101" i="22"/>
  <c r="AE33" i="22"/>
  <c r="AE91" i="22"/>
  <c r="AE84" i="22"/>
  <c r="AE78" i="22"/>
  <c r="AE73" i="22"/>
  <c r="AE11" i="22"/>
  <c r="AE96" i="22"/>
  <c r="AE30" i="22"/>
  <c r="AE57" i="22"/>
  <c r="AE72" i="22"/>
  <c r="AE85" i="22"/>
  <c r="AE64" i="22"/>
  <c r="AE27" i="22"/>
  <c r="AE106" i="22"/>
  <c r="AE22" i="22"/>
  <c r="AE112" i="22"/>
  <c r="AE90" i="22"/>
  <c r="AE87" i="22"/>
  <c r="AE31" i="22"/>
  <c r="AE93" i="22"/>
  <c r="AE77" i="22"/>
  <c r="AE48" i="22"/>
  <c r="AE98" i="22"/>
  <c r="AE40" i="22"/>
  <c r="AE54" i="22"/>
  <c r="AE63" i="22"/>
  <c r="AE111" i="22"/>
  <c r="AE58" i="22"/>
  <c r="AE13" i="22"/>
  <c r="AE95" i="22"/>
  <c r="AE14" i="22"/>
  <c r="AE68" i="22"/>
  <c r="AE16" i="22"/>
  <c r="AE15" i="22"/>
  <c r="AE24" i="22"/>
  <c r="AC15" i="22"/>
  <c r="AD15" i="22" s="1"/>
  <c r="AC575" i="22"/>
  <c r="AD575" i="22" s="1"/>
  <c r="AC56" i="22"/>
  <c r="AD56" i="22" s="1"/>
  <c r="AC16" i="22"/>
  <c r="AD16" i="22" s="1"/>
  <c r="AC36" i="22"/>
  <c r="AD36" i="22" s="1"/>
  <c r="AC68" i="22"/>
  <c r="AD68" i="22" s="1"/>
  <c r="AC14" i="22"/>
  <c r="AD14" i="22" s="1"/>
  <c r="AC260" i="22"/>
  <c r="AD260" i="22" s="1"/>
  <c r="AC95" i="22"/>
  <c r="AD95" i="22" s="1"/>
  <c r="AC13" i="22"/>
  <c r="AD13" i="22" s="1"/>
  <c r="AC350" i="22"/>
  <c r="AD350" i="22" s="1"/>
  <c r="AC518" i="22"/>
  <c r="AD518" i="22" s="1"/>
  <c r="AC58" i="22"/>
  <c r="AD58" i="22" s="1"/>
  <c r="AC79" i="22"/>
  <c r="AD79" i="22" s="1"/>
  <c r="AC541" i="22"/>
  <c r="AD541" i="22" s="1"/>
  <c r="AC151" i="22"/>
  <c r="AD151" i="22" s="1"/>
  <c r="AC111" i="22"/>
  <c r="AD111" i="22" s="1"/>
  <c r="AC63" i="22"/>
  <c r="AD63" i="22" s="1"/>
  <c r="AC54" i="22"/>
  <c r="AD54" i="22" s="1"/>
  <c r="AC442" i="22"/>
  <c r="AD442" i="22" s="1"/>
  <c r="AC424" i="22"/>
  <c r="AD424" i="22" s="1"/>
  <c r="AC365" i="22"/>
  <c r="AD365" i="22" s="1"/>
  <c r="AC40" i="22"/>
  <c r="AD40" i="22" s="1"/>
  <c r="AC98" i="22"/>
  <c r="AD98" i="22" s="1"/>
  <c r="AC48" i="22"/>
  <c r="AD48" i="22" s="1"/>
  <c r="AC300" i="22"/>
  <c r="AD300" i="22" s="1"/>
  <c r="AC246" i="22"/>
  <c r="AD246" i="22" s="1"/>
  <c r="AC77" i="22"/>
  <c r="AD77" i="22" s="1"/>
  <c r="AC93" i="22"/>
  <c r="AD93" i="22" s="1"/>
  <c r="AC407" i="22"/>
  <c r="AD407" i="22" s="1"/>
  <c r="AC31" i="22"/>
  <c r="AD31" i="22" s="1"/>
  <c r="AC571" i="22"/>
  <c r="AD571" i="22" s="1"/>
  <c r="AC87" i="22"/>
  <c r="AD87" i="22" s="1"/>
  <c r="AC324" i="22"/>
  <c r="AD324" i="22" s="1"/>
  <c r="AC398" i="22"/>
  <c r="AD398" i="22" s="1"/>
  <c r="AC290" i="22"/>
  <c r="AD290" i="22" s="1"/>
  <c r="AC90" i="22"/>
  <c r="AD90" i="22" s="1"/>
  <c r="AC112" i="22"/>
  <c r="AD112" i="22" s="1"/>
  <c r="AC329" i="22"/>
  <c r="AD329" i="22" s="1"/>
  <c r="AC22" i="22"/>
  <c r="AD22" i="22" s="1"/>
  <c r="AC106" i="22"/>
  <c r="AD106" i="22" s="1"/>
  <c r="AC384" i="22"/>
  <c r="AD384" i="22" s="1"/>
  <c r="AC27" i="22"/>
  <c r="AD27" i="22" s="1"/>
  <c r="AC235" i="22"/>
  <c r="AD235" i="22" s="1"/>
  <c r="AC64" i="22"/>
  <c r="AD64" i="22" s="1"/>
  <c r="AC296" i="22"/>
  <c r="AD296" i="22" s="1"/>
  <c r="AC317" i="22"/>
  <c r="AD317" i="22" s="1"/>
  <c r="AC85" i="22"/>
  <c r="AD85" i="22" s="1"/>
  <c r="AC72" i="22"/>
  <c r="AD72" i="22" s="1"/>
  <c r="AC57" i="22"/>
  <c r="AD57" i="22" s="1"/>
  <c r="AC30" i="22"/>
  <c r="AD30" i="22" s="1"/>
  <c r="AC96" i="22"/>
  <c r="AD96" i="22" s="1"/>
  <c r="AC593" i="22"/>
  <c r="AD593" i="22" s="1"/>
  <c r="AC299" i="22"/>
  <c r="AD299" i="22" s="1"/>
  <c r="AC11" i="22"/>
  <c r="AD11" i="22" s="1"/>
  <c r="AC532" i="22"/>
  <c r="AD532" i="22" s="1"/>
  <c r="AC73" i="22"/>
  <c r="AD73" i="22" s="1"/>
  <c r="AC47" i="22"/>
  <c r="AD47" i="22" s="1"/>
  <c r="AC548" i="22"/>
  <c r="AD548" i="22" s="1"/>
  <c r="AC78" i="22"/>
  <c r="AD78" i="22" s="1"/>
  <c r="AC223" i="22"/>
  <c r="AD223" i="22" s="1"/>
  <c r="AC84" i="22"/>
  <c r="AD84" i="22" s="1"/>
  <c r="AC91" i="22"/>
  <c r="AD91" i="22" s="1"/>
  <c r="AC33" i="22"/>
  <c r="AD33" i="22" s="1"/>
  <c r="AC433" i="22"/>
  <c r="AD433" i="22" s="1"/>
  <c r="AC101" i="22"/>
  <c r="AD101" i="22" s="1"/>
  <c r="AC443" i="22"/>
  <c r="AD443" i="22" s="1"/>
  <c r="AC67" i="22"/>
  <c r="AD67" i="22" s="1"/>
  <c r="AC62" i="22"/>
  <c r="AD62" i="22" s="1"/>
  <c r="AC65" i="22"/>
  <c r="AD65" i="22" s="1"/>
  <c r="AC39" i="22"/>
  <c r="AD39" i="22" s="1"/>
  <c r="AC70" i="22"/>
  <c r="AD70" i="22" s="1"/>
  <c r="AC108" i="22"/>
  <c r="AD108" i="22" s="1"/>
  <c r="AC582" i="22"/>
  <c r="AD582" i="22" s="1"/>
  <c r="AC536" i="22"/>
  <c r="AD536" i="22" s="1"/>
  <c r="AC569" i="22"/>
  <c r="AD569" i="22" s="1"/>
  <c r="AC211" i="22"/>
  <c r="AD211" i="22" s="1"/>
  <c r="AC50" i="22"/>
  <c r="AD50" i="22" s="1"/>
  <c r="AC52" i="22"/>
  <c r="AD52" i="22" s="1"/>
  <c r="AC525" i="22"/>
  <c r="AD525" i="22" s="1"/>
  <c r="AC145" i="22"/>
  <c r="AD145" i="22" s="1"/>
  <c r="AC28" i="22"/>
  <c r="AD28" i="22" s="1"/>
  <c r="AC116" i="22"/>
  <c r="AD116" i="22" s="1"/>
  <c r="AC117" i="22"/>
  <c r="AD117" i="22" s="1"/>
  <c r="AC102" i="22"/>
  <c r="AD102" i="22" s="1"/>
  <c r="AC29" i="22"/>
  <c r="AD29" i="22" s="1"/>
  <c r="AC69" i="22"/>
  <c r="AD69" i="22" s="1"/>
  <c r="AC319" i="22"/>
  <c r="AD319" i="22" s="1"/>
  <c r="AC59" i="22"/>
  <c r="AD59" i="22" s="1"/>
  <c r="AC447" i="22"/>
  <c r="AD447" i="22" s="1"/>
  <c r="AC497" i="22"/>
  <c r="AD497" i="22" s="1"/>
  <c r="AC423" i="22"/>
  <c r="AD423" i="22" s="1"/>
  <c r="AC157" i="22"/>
  <c r="AD157" i="22" s="1"/>
  <c r="AC18" i="22"/>
  <c r="AD18" i="22" s="1"/>
  <c r="AC595" i="22"/>
  <c r="AD595" i="22" s="1"/>
  <c r="AC115" i="22"/>
  <c r="AD115" i="22" s="1"/>
  <c r="AC228" i="22"/>
  <c r="AD228" i="22" s="1"/>
  <c r="AC49" i="22"/>
  <c r="AD49" i="22" s="1"/>
  <c r="Z15" i="22"/>
  <c r="Z16" i="22"/>
  <c r="Z68" i="22"/>
  <c r="Z14" i="22"/>
  <c r="Z260" i="22"/>
  <c r="Z95" i="22"/>
  <c r="Z13" i="22"/>
  <c r="Z518" i="22"/>
  <c r="Z58" i="22"/>
  <c r="Z79" i="22"/>
  <c r="Z541" i="22"/>
  <c r="Z151" i="22"/>
  <c r="Z111" i="22"/>
  <c r="Z63" i="22"/>
  <c r="Z54" i="22"/>
  <c r="Z365" i="22"/>
  <c r="Z40" i="22"/>
  <c r="Z98" i="22"/>
  <c r="Z48" i="22"/>
  <c r="Z300" i="22"/>
  <c r="Z77" i="22"/>
  <c r="Z93" i="22"/>
  <c r="Z407" i="22"/>
  <c r="Z31" i="22"/>
  <c r="Z87" i="22"/>
  <c r="Z324" i="22"/>
  <c r="Z90" i="22"/>
  <c r="Z112" i="22"/>
  <c r="Z329" i="22"/>
  <c r="Z22" i="22"/>
  <c r="Z106" i="22"/>
  <c r="Z384" i="22"/>
  <c r="Z27" i="22"/>
  <c r="Z64" i="22"/>
  <c r="Z296" i="22"/>
  <c r="Z85" i="22"/>
  <c r="Z72" i="22"/>
  <c r="Z57" i="22"/>
  <c r="Z30" i="22"/>
  <c r="Z96" i="22"/>
  <c r="Z11" i="22"/>
  <c r="Z73" i="22"/>
  <c r="Z548" i="22"/>
  <c r="Z78" i="22"/>
  <c r="Z223" i="22"/>
  <c r="Z84" i="22"/>
  <c r="Z91" i="22"/>
  <c r="Z33" i="22"/>
  <c r="Z433" i="22"/>
  <c r="Z101" i="22"/>
  <c r="Z67" i="22"/>
  <c r="Z62" i="22"/>
  <c r="Z39" i="22"/>
  <c r="Z70" i="22"/>
  <c r="Z108" i="22"/>
  <c r="Z582" i="22"/>
  <c r="Z536" i="22"/>
  <c r="Z211" i="22"/>
  <c r="Z50" i="22"/>
  <c r="Z52" i="22"/>
  <c r="Z525" i="22"/>
  <c r="Z145" i="22"/>
  <c r="Z28" i="22"/>
  <c r="Z116" i="22"/>
  <c r="Z117" i="22"/>
  <c r="Z102" i="22"/>
  <c r="Z29" i="22"/>
  <c r="Z69" i="22"/>
  <c r="Z319" i="22"/>
  <c r="Z447" i="22"/>
  <c r="Z423" i="22"/>
  <c r="Z157" i="22"/>
  <c r="Z18" i="22"/>
  <c r="Z115" i="22"/>
  <c r="Z228" i="22"/>
  <c r="Z49" i="22"/>
  <c r="X15" i="22"/>
  <c r="X16" i="22"/>
  <c r="X68" i="22"/>
  <c r="X14" i="22"/>
  <c r="X260" i="22"/>
  <c r="X95" i="22"/>
  <c r="X13" i="22"/>
  <c r="X518" i="22"/>
  <c r="X58" i="22"/>
  <c r="X79" i="22"/>
  <c r="X541" i="22"/>
  <c r="X151" i="22"/>
  <c r="X111" i="22"/>
  <c r="X63" i="22"/>
  <c r="X54" i="22"/>
  <c r="X365" i="22"/>
  <c r="X40" i="22"/>
  <c r="X98" i="22"/>
  <c r="X48" i="22"/>
  <c r="X300" i="22"/>
  <c r="X77" i="22"/>
  <c r="X93" i="22"/>
  <c r="X407" i="22"/>
  <c r="X31" i="22"/>
  <c r="X87" i="22"/>
  <c r="X324" i="22"/>
  <c r="X90" i="22"/>
  <c r="X112" i="22"/>
  <c r="X329" i="22"/>
  <c r="X22" i="22"/>
  <c r="X106" i="22"/>
  <c r="X384" i="22"/>
  <c r="X27" i="22"/>
  <c r="X64" i="22"/>
  <c r="X296" i="22"/>
  <c r="X85" i="22"/>
  <c r="X72" i="22"/>
  <c r="X57" i="22"/>
  <c r="X30" i="22"/>
  <c r="X96" i="22"/>
  <c r="X11" i="22"/>
  <c r="X73" i="22"/>
  <c r="X548" i="22"/>
  <c r="X78" i="22"/>
  <c r="X223" i="22"/>
  <c r="X84" i="22"/>
  <c r="X91" i="22"/>
  <c r="X33" i="22"/>
  <c r="X433" i="22"/>
  <c r="X101" i="22"/>
  <c r="X67" i="22"/>
  <c r="X62" i="22"/>
  <c r="X39" i="22"/>
  <c r="X70" i="22"/>
  <c r="X108" i="22"/>
  <c r="X582" i="22"/>
  <c r="X536" i="22"/>
  <c r="X211" i="22"/>
  <c r="X50" i="22"/>
  <c r="X52" i="22"/>
  <c r="X525" i="22"/>
  <c r="X145" i="22"/>
  <c r="X28" i="22"/>
  <c r="X116" i="22"/>
  <c r="X117" i="22"/>
  <c r="X102" i="22"/>
  <c r="X29" i="22"/>
  <c r="X69" i="22"/>
  <c r="X319" i="22"/>
  <c r="X447" i="22"/>
  <c r="X423" i="22"/>
  <c r="X157" i="22"/>
  <c r="X115" i="22"/>
  <c r="X228" i="22"/>
  <c r="X49" i="22"/>
  <c r="V15" i="22"/>
  <c r="V16" i="22"/>
  <c r="V68" i="22"/>
  <c r="V14" i="22"/>
  <c r="V260" i="22"/>
  <c r="V95" i="22"/>
  <c r="V13" i="22"/>
  <c r="V518" i="22"/>
  <c r="V58" i="22"/>
  <c r="V79" i="22"/>
  <c r="V541" i="22"/>
  <c r="V151" i="22"/>
  <c r="V111" i="22"/>
  <c r="V63" i="22"/>
  <c r="V54" i="22"/>
  <c r="V365" i="22"/>
  <c r="V40" i="22"/>
  <c r="V98" i="22"/>
  <c r="V48" i="22"/>
  <c r="V300" i="22"/>
  <c r="V77" i="22"/>
  <c r="V93" i="22"/>
  <c r="V407" i="22"/>
  <c r="V31" i="22"/>
  <c r="V87" i="22"/>
  <c r="V324" i="22"/>
  <c r="V398" i="22"/>
  <c r="V90" i="22"/>
  <c r="AA90" i="22" s="1"/>
  <c r="V112" i="22"/>
  <c r="AA112" i="22" s="1"/>
  <c r="V329" i="22"/>
  <c r="V22" i="22"/>
  <c r="V106" i="22"/>
  <c r="V384" i="22"/>
  <c r="V27" i="22"/>
  <c r="V235" i="22"/>
  <c r="V64" i="22"/>
  <c r="V296" i="22"/>
  <c r="V85" i="22"/>
  <c r="V72" i="22"/>
  <c r="V57" i="22"/>
  <c r="V30" i="22"/>
  <c r="V96" i="22"/>
  <c r="V11" i="22"/>
  <c r="V73" i="22"/>
  <c r="V548" i="22"/>
  <c r="V78" i="22"/>
  <c r="V223" i="22"/>
  <c r="V84" i="22"/>
  <c r="V91" i="22"/>
  <c r="V33" i="22"/>
  <c r="V433" i="22"/>
  <c r="V101" i="22"/>
  <c r="V67" i="22"/>
  <c r="V62" i="22"/>
  <c r="V39" i="22"/>
  <c r="V70" i="22"/>
  <c r="V108" i="22"/>
  <c r="V582" i="22"/>
  <c r="V536" i="22"/>
  <c r="V211" i="22"/>
  <c r="V50" i="22"/>
  <c r="V52" i="22"/>
  <c r="V525" i="22"/>
  <c r="V145" i="22"/>
  <c r="V28" i="22"/>
  <c r="V116" i="22"/>
  <c r="V117" i="22"/>
  <c r="V102" i="22"/>
  <c r="V29" i="22"/>
  <c r="V69" i="22"/>
  <c r="V319" i="22"/>
  <c r="V447" i="22"/>
  <c r="V423" i="22"/>
  <c r="V157" i="22"/>
  <c r="V18" i="22"/>
  <c r="V115" i="22"/>
  <c r="V228" i="22"/>
  <c r="V49" i="22"/>
  <c r="S15" i="22"/>
  <c r="S16" i="22"/>
  <c r="S68" i="22"/>
  <c r="S14" i="22"/>
  <c r="S260" i="22"/>
  <c r="S95" i="22"/>
  <c r="S13" i="22"/>
  <c r="S518" i="22"/>
  <c r="S58" i="22"/>
  <c r="S79" i="22"/>
  <c r="S541" i="22"/>
  <c r="S151" i="22"/>
  <c r="S111" i="22"/>
  <c r="S63" i="22"/>
  <c r="S54" i="22"/>
  <c r="S365" i="22"/>
  <c r="S40" i="22"/>
  <c r="S98" i="22"/>
  <c r="S48" i="22"/>
  <c r="S300" i="22"/>
  <c r="S77" i="22"/>
  <c r="S93" i="22"/>
  <c r="S407" i="22"/>
  <c r="S31" i="22"/>
  <c r="S87" i="22"/>
  <c r="S324" i="22"/>
  <c r="S90" i="22"/>
  <c r="S112" i="22"/>
  <c r="S329" i="22"/>
  <c r="S22" i="22"/>
  <c r="S106" i="22"/>
  <c r="S384" i="22"/>
  <c r="S27" i="22"/>
  <c r="S235" i="22"/>
  <c r="S64" i="22"/>
  <c r="S296" i="22"/>
  <c r="S85" i="22"/>
  <c r="S72" i="22"/>
  <c r="S57" i="22"/>
  <c r="S30" i="22"/>
  <c r="S96" i="22"/>
  <c r="S11" i="22"/>
  <c r="S73" i="22"/>
  <c r="S548" i="22"/>
  <c r="S78" i="22"/>
  <c r="S223" i="22"/>
  <c r="S84" i="22"/>
  <c r="S91" i="22"/>
  <c r="S33" i="22"/>
  <c r="S433" i="22"/>
  <c r="S101" i="22"/>
  <c r="S67" i="22"/>
  <c r="S62" i="22"/>
  <c r="S39" i="22"/>
  <c r="S70" i="22"/>
  <c r="S108" i="22"/>
  <c r="S582" i="22"/>
  <c r="S536" i="22"/>
  <c r="S211" i="22"/>
  <c r="S50" i="22"/>
  <c r="S52" i="22"/>
  <c r="S525" i="22"/>
  <c r="S145" i="22"/>
  <c r="S28" i="22"/>
  <c r="S116" i="22"/>
  <c r="S117" i="22"/>
  <c r="S102" i="22"/>
  <c r="S29" i="22"/>
  <c r="T29" i="22" s="1"/>
  <c r="S69" i="22"/>
  <c r="S319" i="22"/>
  <c r="S423" i="22"/>
  <c r="S157" i="22"/>
  <c r="S18" i="22"/>
  <c r="S115" i="22"/>
  <c r="S228" i="22"/>
  <c r="S49" i="22"/>
  <c r="Q15" i="22"/>
  <c r="Q16" i="22"/>
  <c r="T16" i="22" s="1"/>
  <c r="Q68" i="22"/>
  <c r="Q14" i="22"/>
  <c r="Q95" i="22"/>
  <c r="Q13" i="22"/>
  <c r="Q58" i="22"/>
  <c r="Q111" i="22"/>
  <c r="Q63" i="22"/>
  <c r="Q54" i="22"/>
  <c r="Q40" i="22"/>
  <c r="Q98" i="22"/>
  <c r="Q48" i="22"/>
  <c r="Q77" i="22"/>
  <c r="Q93" i="22"/>
  <c r="Q31" i="22"/>
  <c r="Q87" i="22"/>
  <c r="Q90" i="22"/>
  <c r="Q112" i="22"/>
  <c r="Q22" i="22"/>
  <c r="Q106" i="22"/>
  <c r="Q27" i="22"/>
  <c r="Q64" i="22"/>
  <c r="Q85" i="22"/>
  <c r="Q72" i="22"/>
  <c r="Q57" i="22"/>
  <c r="Q30" i="22"/>
  <c r="Q96" i="22"/>
  <c r="Q11" i="22"/>
  <c r="Q73" i="22"/>
  <c r="Q78" i="22"/>
  <c r="Q84" i="22"/>
  <c r="Q91" i="22"/>
  <c r="Q33" i="22"/>
  <c r="Q101" i="22"/>
  <c r="Q67" i="22"/>
  <c r="Q62" i="22"/>
  <c r="Q39" i="22"/>
  <c r="Q70" i="22"/>
  <c r="Q108" i="22"/>
  <c r="Q50" i="22"/>
  <c r="Q52" i="22"/>
  <c r="Q28" i="22"/>
  <c r="Q116" i="22"/>
  <c r="Q102" i="22"/>
  <c r="Q69" i="22"/>
  <c r="Q49" i="22"/>
  <c r="L15" i="22"/>
  <c r="L16" i="22"/>
  <c r="L68" i="22"/>
  <c r="L14" i="22"/>
  <c r="L260" i="22"/>
  <c r="L95" i="22"/>
  <c r="L13" i="22"/>
  <c r="L518" i="22"/>
  <c r="L58" i="22"/>
  <c r="L79" i="22"/>
  <c r="L541" i="22"/>
  <c r="L151" i="22"/>
  <c r="L111" i="22"/>
  <c r="L63" i="22"/>
  <c r="L54" i="22"/>
  <c r="L365" i="22"/>
  <c r="L40" i="22"/>
  <c r="L98" i="22"/>
  <c r="L48" i="22"/>
  <c r="L300" i="22"/>
  <c r="L77" i="22"/>
  <c r="L93" i="22"/>
  <c r="L407" i="22"/>
  <c r="L31" i="22"/>
  <c r="L87" i="22"/>
  <c r="L324" i="22"/>
  <c r="L398" i="22"/>
  <c r="L90" i="22"/>
  <c r="L112" i="22"/>
  <c r="L329" i="22"/>
  <c r="L22" i="22"/>
  <c r="L106" i="22"/>
  <c r="L384" i="22"/>
  <c r="L27" i="22"/>
  <c r="L235" i="22"/>
  <c r="L64" i="22"/>
  <c r="L296" i="22"/>
  <c r="L85" i="22"/>
  <c r="L72" i="22"/>
  <c r="L57" i="22"/>
  <c r="L30" i="22"/>
  <c r="L96" i="22"/>
  <c r="L11" i="22"/>
  <c r="L73" i="22"/>
  <c r="L548" i="22"/>
  <c r="L78" i="22"/>
  <c r="L223" i="22"/>
  <c r="L84" i="22"/>
  <c r="L91" i="22"/>
  <c r="L33" i="22"/>
  <c r="L433" i="22"/>
  <c r="L101" i="22"/>
  <c r="L67" i="22"/>
  <c r="L62" i="22"/>
  <c r="L39" i="22"/>
  <c r="L70" i="22"/>
  <c r="L108" i="22"/>
  <c r="L582" i="22"/>
  <c r="L536" i="22"/>
  <c r="L211" i="22"/>
  <c r="L50" i="22"/>
  <c r="L52" i="22"/>
  <c r="L525" i="22"/>
  <c r="L145" i="22"/>
  <c r="L28" i="22"/>
  <c r="L116" i="22"/>
  <c r="L117" i="22"/>
  <c r="L102" i="22"/>
  <c r="L29" i="22"/>
  <c r="L69" i="22"/>
  <c r="L319" i="22"/>
  <c r="L423" i="22"/>
  <c r="L157" i="22"/>
  <c r="L18" i="22"/>
  <c r="L218" i="22"/>
  <c r="L115" i="22"/>
  <c r="L228" i="22"/>
  <c r="L49" i="22"/>
  <c r="J15" i="22"/>
  <c r="J16" i="22"/>
  <c r="J68" i="22"/>
  <c r="J14" i="22"/>
  <c r="J260" i="22"/>
  <c r="J95" i="22"/>
  <c r="J13" i="22"/>
  <c r="J518" i="22"/>
  <c r="J58" i="22"/>
  <c r="J79" i="22"/>
  <c r="J541" i="22"/>
  <c r="J151" i="22"/>
  <c r="J111" i="22"/>
  <c r="J63" i="22"/>
  <c r="J54" i="22"/>
  <c r="J365" i="22"/>
  <c r="J40" i="22"/>
  <c r="J98" i="22"/>
  <c r="J48" i="22"/>
  <c r="J300" i="22"/>
  <c r="J77" i="22"/>
  <c r="J93" i="22"/>
  <c r="J407" i="22"/>
  <c r="J31" i="22"/>
  <c r="J87" i="22"/>
  <c r="J324" i="22"/>
  <c r="J398" i="22"/>
  <c r="J90" i="22"/>
  <c r="J112" i="22"/>
  <c r="J329" i="22"/>
  <c r="J22" i="22"/>
  <c r="J106" i="22"/>
  <c r="J384" i="22"/>
  <c r="J27" i="22"/>
  <c r="J235" i="22"/>
  <c r="J64" i="22"/>
  <c r="J296" i="22"/>
  <c r="J85" i="22"/>
  <c r="J72" i="22"/>
  <c r="J57" i="22"/>
  <c r="J30" i="22"/>
  <c r="J96" i="22"/>
  <c r="J11" i="22"/>
  <c r="J73" i="22"/>
  <c r="J548" i="22"/>
  <c r="J78" i="22"/>
  <c r="J223" i="22"/>
  <c r="J84" i="22"/>
  <c r="J91" i="22"/>
  <c r="J33" i="22"/>
  <c r="J433" i="22"/>
  <c r="J101" i="22"/>
  <c r="J67" i="22"/>
  <c r="J62" i="22"/>
  <c r="J39" i="22"/>
  <c r="J70" i="22"/>
  <c r="J108" i="22"/>
  <c r="J582" i="22"/>
  <c r="J536" i="22"/>
  <c r="J211" i="22"/>
  <c r="J50" i="22"/>
  <c r="J52" i="22"/>
  <c r="J525" i="22"/>
  <c r="J145" i="22"/>
  <c r="J28" i="22"/>
  <c r="J116" i="22"/>
  <c r="J117" i="22"/>
  <c r="J102" i="22"/>
  <c r="J29" i="22"/>
  <c r="J69" i="22"/>
  <c r="J319" i="22"/>
  <c r="J423" i="22"/>
  <c r="J157" i="22"/>
  <c r="J18" i="22"/>
  <c r="J218" i="22"/>
  <c r="J115" i="22"/>
  <c r="J228" i="22"/>
  <c r="J49" i="22"/>
  <c r="F15" i="22"/>
  <c r="G15" i="22" s="1"/>
  <c r="H15" i="22" s="1"/>
  <c r="F16" i="22"/>
  <c r="G16" i="22" s="1"/>
  <c r="H16" i="22" s="1"/>
  <c r="F68" i="22"/>
  <c r="G68" i="22" s="1"/>
  <c r="H68" i="22" s="1"/>
  <c r="F14" i="22"/>
  <c r="G14" i="22" s="1"/>
  <c r="H14" i="22" s="1"/>
  <c r="F260" i="22"/>
  <c r="G260" i="22" s="1"/>
  <c r="H260" i="22" s="1"/>
  <c r="F95" i="22"/>
  <c r="G95" i="22" s="1"/>
  <c r="H95" i="22" s="1"/>
  <c r="F13" i="22"/>
  <c r="G13" i="22" s="1"/>
  <c r="H13" i="22" s="1"/>
  <c r="F518" i="22"/>
  <c r="G518" i="22" s="1"/>
  <c r="H518" i="22" s="1"/>
  <c r="F58" i="22"/>
  <c r="G58" i="22" s="1"/>
  <c r="H58" i="22" s="1"/>
  <c r="F79" i="22"/>
  <c r="G79" i="22" s="1"/>
  <c r="H79" i="22" s="1"/>
  <c r="F541" i="22"/>
  <c r="G541" i="22" s="1"/>
  <c r="H541" i="22" s="1"/>
  <c r="F151" i="22"/>
  <c r="G151" i="22" s="1"/>
  <c r="H151" i="22" s="1"/>
  <c r="F111" i="22"/>
  <c r="G111" i="22" s="1"/>
  <c r="H111" i="22" s="1"/>
  <c r="F63" i="22"/>
  <c r="G63" i="22" s="1"/>
  <c r="H63" i="22" s="1"/>
  <c r="F54" i="22"/>
  <c r="G54" i="22" s="1"/>
  <c r="H54" i="22" s="1"/>
  <c r="F365" i="22"/>
  <c r="G365" i="22" s="1"/>
  <c r="H365" i="22" s="1"/>
  <c r="F40" i="22"/>
  <c r="G40" i="22" s="1"/>
  <c r="H40" i="22" s="1"/>
  <c r="F98" i="22"/>
  <c r="G98" i="22" s="1"/>
  <c r="H98" i="22" s="1"/>
  <c r="F48" i="22"/>
  <c r="G48" i="22" s="1"/>
  <c r="H48" i="22" s="1"/>
  <c r="F300" i="22"/>
  <c r="G300" i="22" s="1"/>
  <c r="H300" i="22" s="1"/>
  <c r="F77" i="22"/>
  <c r="G77" i="22" s="1"/>
  <c r="H77" i="22" s="1"/>
  <c r="F93" i="22"/>
  <c r="G93" i="22" s="1"/>
  <c r="H93" i="22" s="1"/>
  <c r="F407" i="22"/>
  <c r="G407" i="22" s="1"/>
  <c r="H407" i="22" s="1"/>
  <c r="F31" i="22"/>
  <c r="G31" i="22" s="1"/>
  <c r="H31" i="22" s="1"/>
  <c r="F87" i="22"/>
  <c r="G87" i="22" s="1"/>
  <c r="H87" i="22" s="1"/>
  <c r="F324" i="22"/>
  <c r="G324" i="22" s="1"/>
  <c r="H324" i="22" s="1"/>
  <c r="F398" i="22"/>
  <c r="G398" i="22" s="1"/>
  <c r="H398" i="22" s="1"/>
  <c r="F90" i="22"/>
  <c r="G90" i="22" s="1"/>
  <c r="H90" i="22" s="1"/>
  <c r="F112" i="22"/>
  <c r="G112" i="22" s="1"/>
  <c r="H112" i="22" s="1"/>
  <c r="F329" i="22"/>
  <c r="G329" i="22" s="1"/>
  <c r="H329" i="22" s="1"/>
  <c r="F22" i="22"/>
  <c r="G22" i="22" s="1"/>
  <c r="H22" i="22" s="1"/>
  <c r="F106" i="22"/>
  <c r="G106" i="22" s="1"/>
  <c r="H106" i="22" s="1"/>
  <c r="F384" i="22"/>
  <c r="G384" i="22" s="1"/>
  <c r="H384" i="22" s="1"/>
  <c r="F27" i="22"/>
  <c r="G27" i="22" s="1"/>
  <c r="H27" i="22" s="1"/>
  <c r="F235" i="22"/>
  <c r="G235" i="22" s="1"/>
  <c r="H235" i="22" s="1"/>
  <c r="F64" i="22"/>
  <c r="G64" i="22" s="1"/>
  <c r="H64" i="22" s="1"/>
  <c r="F296" i="22"/>
  <c r="G296" i="22" s="1"/>
  <c r="H296" i="22" s="1"/>
  <c r="F85" i="22"/>
  <c r="G85" i="22" s="1"/>
  <c r="H85" i="22" s="1"/>
  <c r="F72" i="22"/>
  <c r="G72" i="22" s="1"/>
  <c r="H72" i="22" s="1"/>
  <c r="F57" i="22"/>
  <c r="G57" i="22" s="1"/>
  <c r="H57" i="22" s="1"/>
  <c r="F30" i="22"/>
  <c r="G30" i="22" s="1"/>
  <c r="H30" i="22" s="1"/>
  <c r="F96" i="22"/>
  <c r="G96" i="22" s="1"/>
  <c r="H96" i="22" s="1"/>
  <c r="F11" i="22"/>
  <c r="G11" i="22" s="1"/>
  <c r="H11" i="22" s="1"/>
  <c r="F73" i="22"/>
  <c r="G73" i="22" s="1"/>
  <c r="H73" i="22" s="1"/>
  <c r="F548" i="22"/>
  <c r="G548" i="22" s="1"/>
  <c r="H548" i="22" s="1"/>
  <c r="F78" i="22"/>
  <c r="G78" i="22" s="1"/>
  <c r="H78" i="22" s="1"/>
  <c r="F223" i="22"/>
  <c r="G223" i="22" s="1"/>
  <c r="H223" i="22" s="1"/>
  <c r="F84" i="22"/>
  <c r="G84" i="22" s="1"/>
  <c r="H84" i="22" s="1"/>
  <c r="F91" i="22"/>
  <c r="G91" i="22" s="1"/>
  <c r="H91" i="22" s="1"/>
  <c r="F33" i="22"/>
  <c r="G33" i="22" s="1"/>
  <c r="H33" i="22" s="1"/>
  <c r="F433" i="22"/>
  <c r="G433" i="22" s="1"/>
  <c r="H433" i="22" s="1"/>
  <c r="F101" i="22"/>
  <c r="G101" i="22" s="1"/>
  <c r="H101" i="22" s="1"/>
  <c r="F67" i="22"/>
  <c r="G67" i="22" s="1"/>
  <c r="H67" i="22" s="1"/>
  <c r="F62" i="22"/>
  <c r="G62" i="22" s="1"/>
  <c r="H62" i="22" s="1"/>
  <c r="F39" i="22"/>
  <c r="G39" i="22" s="1"/>
  <c r="H39" i="22" s="1"/>
  <c r="F70" i="22"/>
  <c r="G70" i="22" s="1"/>
  <c r="H70" i="22" s="1"/>
  <c r="F108" i="22"/>
  <c r="G108" i="22" s="1"/>
  <c r="H108" i="22" s="1"/>
  <c r="F582" i="22"/>
  <c r="G582" i="22" s="1"/>
  <c r="H582" i="22" s="1"/>
  <c r="F536" i="22"/>
  <c r="G536" i="22" s="1"/>
  <c r="H536" i="22" s="1"/>
  <c r="F211" i="22"/>
  <c r="G211" i="22" s="1"/>
  <c r="H211" i="22" s="1"/>
  <c r="F50" i="22"/>
  <c r="G50" i="22" s="1"/>
  <c r="H50" i="22" s="1"/>
  <c r="F52" i="22"/>
  <c r="G52" i="22" s="1"/>
  <c r="H52" i="22" s="1"/>
  <c r="F525" i="22"/>
  <c r="G525" i="22" s="1"/>
  <c r="H525" i="22" s="1"/>
  <c r="F145" i="22"/>
  <c r="G145" i="22" s="1"/>
  <c r="H145" i="22" s="1"/>
  <c r="F28" i="22"/>
  <c r="G28" i="22" s="1"/>
  <c r="H28" i="22" s="1"/>
  <c r="F116" i="22"/>
  <c r="G116" i="22" s="1"/>
  <c r="H116" i="22" s="1"/>
  <c r="F117" i="22"/>
  <c r="G117" i="22" s="1"/>
  <c r="H117" i="22" s="1"/>
  <c r="F102" i="22"/>
  <c r="G102" i="22" s="1"/>
  <c r="H102" i="22" s="1"/>
  <c r="F29" i="22"/>
  <c r="G29" i="22" s="1"/>
  <c r="H29" i="22" s="1"/>
  <c r="F69" i="22"/>
  <c r="G69" i="22" s="1"/>
  <c r="H69" i="22" s="1"/>
  <c r="F319" i="22"/>
  <c r="G319" i="22" s="1"/>
  <c r="H319" i="22" s="1"/>
  <c r="F423" i="22"/>
  <c r="G423" i="22" s="1"/>
  <c r="H423" i="22" s="1"/>
  <c r="F157" i="22"/>
  <c r="G157" i="22" s="1"/>
  <c r="H157" i="22" s="1"/>
  <c r="F18" i="22"/>
  <c r="G18" i="22" s="1"/>
  <c r="H18" i="22" s="1"/>
  <c r="F218" i="22"/>
  <c r="G218" i="22" s="1"/>
  <c r="H218" i="22" s="1"/>
  <c r="F115" i="22"/>
  <c r="G115" i="22" s="1"/>
  <c r="H115" i="22" s="1"/>
  <c r="F228" i="22"/>
  <c r="G228" i="22" s="1"/>
  <c r="H228" i="22" s="1"/>
  <c r="F49" i="22"/>
  <c r="G49" i="22" s="1"/>
  <c r="H49" i="22" s="1"/>
  <c r="AC24" i="22"/>
  <c r="AD24" i="22" s="1"/>
  <c r="Z24" i="22"/>
  <c r="X24" i="22"/>
  <c r="V24" i="22"/>
  <c r="S24" i="22"/>
  <c r="Q24" i="22"/>
  <c r="L24" i="22"/>
  <c r="J24" i="22"/>
  <c r="F24" i="22"/>
  <c r="G24" i="22" s="1"/>
  <c r="H24" i="22" s="1"/>
  <c r="E109" i="22"/>
  <c r="F109" i="22" s="1"/>
  <c r="G109" i="22" s="1"/>
  <c r="H109" i="22" s="1"/>
  <c r="N18" i="22"/>
  <c r="W18" i="22"/>
  <c r="X18" i="22" s="1"/>
  <c r="O423" i="22"/>
  <c r="P423" i="22" s="1"/>
  <c r="AB302" i="22"/>
  <c r="AC302" i="22" s="1"/>
  <c r="AD302" i="22" s="1"/>
  <c r="AB176" i="22"/>
  <c r="AC176" i="22" s="1"/>
  <c r="AD176" i="22" s="1"/>
  <c r="AB393" i="22"/>
  <c r="AC393" i="22" s="1"/>
  <c r="AD393" i="22" s="1"/>
  <c r="AC574" i="22"/>
  <c r="AD574" i="22" s="1"/>
  <c r="AB577" i="22"/>
  <c r="AC577" i="22" s="1"/>
  <c r="AD577" i="22" s="1"/>
  <c r="AB293" i="22"/>
  <c r="AC293" i="22" s="1"/>
  <c r="AD293" i="22" s="1"/>
  <c r="AB307" i="22"/>
  <c r="AC307" i="22" s="1"/>
  <c r="AD307" i="22" s="1"/>
  <c r="AB45" i="22"/>
  <c r="AC45" i="22" s="1"/>
  <c r="AD45" i="22" s="1"/>
  <c r="AB114" i="22"/>
  <c r="AC114" i="22" s="1"/>
  <c r="AD114" i="22" s="1"/>
  <c r="AB131" i="22"/>
  <c r="AC131" i="22" s="1"/>
  <c r="AD131" i="22" s="1"/>
  <c r="AB164" i="22"/>
  <c r="AC164" i="22" s="1"/>
  <c r="AD164" i="22" s="1"/>
  <c r="AB279" i="22"/>
  <c r="AC279" i="22" s="1"/>
  <c r="AD279" i="22" s="1"/>
  <c r="AB598" i="22"/>
  <c r="AC598" i="22" s="1"/>
  <c r="AD598" i="22" s="1"/>
  <c r="AB232" i="22"/>
  <c r="AC232" i="22" s="1"/>
  <c r="AD232" i="22" s="1"/>
  <c r="AB357" i="22"/>
  <c r="AC357" i="22" s="1"/>
  <c r="AD357" i="22" s="1"/>
  <c r="AB10" i="22"/>
  <c r="AC10" i="22" s="1"/>
  <c r="AD10" i="22" s="1"/>
  <c r="AB345" i="22"/>
  <c r="AC345" i="22" s="1"/>
  <c r="AD345" i="22" s="1"/>
  <c r="AB351" i="22"/>
  <c r="AC351" i="22" s="1"/>
  <c r="AD351" i="22" s="1"/>
  <c r="AC451" i="22"/>
  <c r="AD451" i="22" s="1"/>
  <c r="AB368" i="22"/>
  <c r="AC368" i="22" s="1"/>
  <c r="AD368" i="22" s="1"/>
  <c r="AB413" i="22"/>
  <c r="AC413" i="22" s="1"/>
  <c r="AD413" i="22" s="1"/>
  <c r="AB139" i="22"/>
  <c r="AC139" i="22" s="1"/>
  <c r="AD139" i="22" s="1"/>
  <c r="AB513" i="22"/>
  <c r="AC513" i="22" s="1"/>
  <c r="AD513" i="22" s="1"/>
  <c r="AB216" i="22"/>
  <c r="AC216" i="22" s="1"/>
  <c r="AD216" i="22" s="1"/>
  <c r="AB126" i="22"/>
  <c r="AC126" i="22" s="1"/>
  <c r="AD126" i="22" s="1"/>
  <c r="AB250" i="22"/>
  <c r="AC250" i="22" s="1"/>
  <c r="AD250" i="22" s="1"/>
  <c r="AB340" i="22"/>
  <c r="AC340" i="22" s="1"/>
  <c r="AD340" i="22" s="1"/>
  <c r="AB527" i="22"/>
  <c r="AC527" i="22" s="1"/>
  <c r="AD527" i="22" s="1"/>
  <c r="AB361" i="22"/>
  <c r="AC361" i="22" s="1"/>
  <c r="AD361" i="22" s="1"/>
  <c r="AB183" i="22"/>
  <c r="AC183" i="22" s="1"/>
  <c r="AD183" i="22" s="1"/>
  <c r="AB381" i="22"/>
  <c r="AC381" i="22" s="1"/>
  <c r="AD381" i="22" s="1"/>
  <c r="AB475" i="22"/>
  <c r="AC475" i="22" s="1"/>
  <c r="AD475" i="22" s="1"/>
  <c r="AB507" i="22"/>
  <c r="AC507" i="22" s="1"/>
  <c r="AD507" i="22" s="1"/>
  <c r="AB558" i="22"/>
  <c r="AC558" i="22" s="1"/>
  <c r="AD558" i="22" s="1"/>
  <c r="AB97" i="22"/>
  <c r="AC97" i="22" s="1"/>
  <c r="AD97" i="22" s="1"/>
  <c r="AB503" i="22"/>
  <c r="AC503" i="22" s="1"/>
  <c r="AD503" i="22" s="1"/>
  <c r="AC9" i="22"/>
  <c r="AD9" i="22" s="1"/>
  <c r="AB578" i="22"/>
  <c r="AC578" i="22" s="1"/>
  <c r="AD578" i="22" s="1"/>
  <c r="AB531" i="22"/>
  <c r="AC531" i="22" s="1"/>
  <c r="AD531" i="22" s="1"/>
  <c r="AB489" i="22"/>
  <c r="AC489" i="22" s="1"/>
  <c r="AD489" i="22" s="1"/>
  <c r="AB401" i="22"/>
  <c r="AC401" i="22" s="1"/>
  <c r="AD401" i="22" s="1"/>
  <c r="AB313" i="22"/>
  <c r="AC313" i="22" s="1"/>
  <c r="AD313" i="22" s="1"/>
  <c r="AC342" i="22"/>
  <c r="AD342" i="22" s="1"/>
  <c r="AB461" i="22"/>
  <c r="AC461" i="22" s="1"/>
  <c r="AD461" i="22" s="1"/>
  <c r="AB271" i="22"/>
  <c r="AC271" i="22" s="1"/>
  <c r="AD271" i="22" s="1"/>
  <c r="AB185" i="22"/>
  <c r="AC185" i="22" s="1"/>
  <c r="AD185" i="22" s="1"/>
  <c r="AB203" i="22"/>
  <c r="AC203" i="22" s="1"/>
  <c r="AD203" i="22" s="1"/>
  <c r="AB330" i="22"/>
  <c r="AC330" i="22" s="1"/>
  <c r="AD330" i="22" s="1"/>
  <c r="AB490" i="22"/>
  <c r="AC490" i="22" s="1"/>
  <c r="AD490" i="22" s="1"/>
  <c r="AB421" i="22"/>
  <c r="AC421" i="22" s="1"/>
  <c r="AD421" i="22" s="1"/>
  <c r="AB385" i="22"/>
  <c r="AC385" i="22" s="1"/>
  <c r="AD385" i="22" s="1"/>
  <c r="AC462" i="22"/>
  <c r="AD462" i="22" s="1"/>
  <c r="AB416" i="22"/>
  <c r="AC416" i="22" s="1"/>
  <c r="AD416" i="22" s="1"/>
  <c r="AB60" i="22"/>
  <c r="AC60" i="22" s="1"/>
  <c r="AD60" i="22" s="1"/>
  <c r="AB449" i="22"/>
  <c r="AC449" i="22" s="1"/>
  <c r="AD449" i="22" s="1"/>
  <c r="AB288" i="22"/>
  <c r="AC288" i="22" s="1"/>
  <c r="AD288" i="22" s="1"/>
  <c r="AB535" i="22"/>
  <c r="AC535" i="22" s="1"/>
  <c r="AD535" i="22" s="1"/>
  <c r="AB459" i="22"/>
  <c r="AC459" i="22" s="1"/>
  <c r="AD459" i="22" s="1"/>
  <c r="AB601" i="22"/>
  <c r="AC601" i="22" s="1"/>
  <c r="AD601" i="22" s="1"/>
  <c r="AB493" i="22"/>
  <c r="AC493" i="22" s="1"/>
  <c r="AD493" i="22" s="1"/>
  <c r="AB196" i="22"/>
  <c r="AC196" i="22" s="1"/>
  <c r="AD196" i="22" s="1"/>
  <c r="AB119" i="22"/>
  <c r="AC119" i="22" s="1"/>
  <c r="AD119" i="22" s="1"/>
  <c r="AB38" i="22"/>
  <c r="AC38" i="22" s="1"/>
  <c r="AD38" i="22" s="1"/>
  <c r="AB439" i="22"/>
  <c r="AC439" i="22" s="1"/>
  <c r="AD439" i="22" s="1"/>
  <c r="AB328" i="22"/>
  <c r="AC328" i="22" s="1"/>
  <c r="AD328" i="22" s="1"/>
  <c r="AB275" i="22"/>
  <c r="AC275" i="22" s="1"/>
  <c r="AD275" i="22" s="1"/>
  <c r="AC374" i="22"/>
  <c r="AD374" i="22" s="1"/>
  <c r="AB546" i="22"/>
  <c r="AC546" i="22" s="1"/>
  <c r="AD546" i="22" s="1"/>
  <c r="AB363" i="22"/>
  <c r="AC363" i="22" s="1"/>
  <c r="AD363" i="22" s="1"/>
  <c r="AB480" i="22"/>
  <c r="AC480" i="22" s="1"/>
  <c r="AD480" i="22" s="1"/>
  <c r="AB335" i="22"/>
  <c r="AC335" i="22" s="1"/>
  <c r="AD335" i="22" s="1"/>
  <c r="AB547" i="22"/>
  <c r="AC547" i="22" s="1"/>
  <c r="AD547" i="22" s="1"/>
  <c r="AB429" i="22"/>
  <c r="AC429" i="22" s="1"/>
  <c r="AD429" i="22" s="1"/>
  <c r="AB492" i="22"/>
  <c r="AC492" i="22" s="1"/>
  <c r="AD492" i="22" s="1"/>
  <c r="AB80" i="22"/>
  <c r="AC80" i="22" s="1"/>
  <c r="AD80" i="22" s="1"/>
  <c r="AB387" i="22"/>
  <c r="AC387" i="22" s="1"/>
  <c r="AD387" i="22" s="1"/>
  <c r="AB264" i="22"/>
  <c r="AC264" i="22" s="1"/>
  <c r="AD264" i="22" s="1"/>
  <c r="AB417" i="22"/>
  <c r="AC417" i="22" s="1"/>
  <c r="AD417" i="22" s="1"/>
  <c r="AB494" i="22"/>
  <c r="AC494" i="22" s="1"/>
  <c r="AD494" i="22" s="1"/>
  <c r="AB430" i="22"/>
  <c r="AC430" i="22" s="1"/>
  <c r="AD430" i="22" s="1"/>
  <c r="AB437" i="22"/>
  <c r="AC437" i="22" s="1"/>
  <c r="AD437" i="22" s="1"/>
  <c r="AB34" i="22"/>
  <c r="AC34" i="22" s="1"/>
  <c r="AB202" i="22"/>
  <c r="AC202" i="22" s="1"/>
  <c r="AD202" i="22" s="1"/>
  <c r="AB438" i="22"/>
  <c r="AC438" i="22" s="1"/>
  <c r="AD438" i="22" s="1"/>
  <c r="AB376" i="22"/>
  <c r="AC376" i="22" s="1"/>
  <c r="AD376" i="22" s="1"/>
  <c r="AB172" i="22"/>
  <c r="AC172" i="22" s="1"/>
  <c r="AD172" i="22" s="1"/>
  <c r="AB523" i="22"/>
  <c r="AC523" i="22" s="1"/>
  <c r="AD523" i="22" s="1"/>
  <c r="AB231" i="22"/>
  <c r="AC231" i="22" s="1"/>
  <c r="AD231" i="22" s="1"/>
  <c r="AB71" i="22"/>
  <c r="AC71" i="22" s="1"/>
  <c r="AD71" i="22" s="1"/>
  <c r="AB456" i="22"/>
  <c r="AC456" i="22" s="1"/>
  <c r="AD456" i="22" s="1"/>
  <c r="AB529" i="22"/>
  <c r="AC529" i="22" s="1"/>
  <c r="AD529" i="22" s="1"/>
  <c r="AB230" i="22"/>
  <c r="AC230" i="22" s="1"/>
  <c r="AD230" i="22" s="1"/>
  <c r="AB410" i="22"/>
  <c r="AC410" i="22" s="1"/>
  <c r="AD410" i="22" s="1"/>
  <c r="AB333" i="22"/>
  <c r="AC333" i="22" s="1"/>
  <c r="AD333" i="22" s="1"/>
  <c r="AB244" i="22"/>
  <c r="AC244" i="22" s="1"/>
  <c r="AD244" i="22" s="1"/>
  <c r="AC544" i="22"/>
  <c r="AD544" i="22" s="1"/>
  <c r="AB266" i="22"/>
  <c r="AC266" i="22" s="1"/>
  <c r="AD266" i="22" s="1"/>
  <c r="AB167" i="22"/>
  <c r="AC167" i="22" s="1"/>
  <c r="AD167" i="22" s="1"/>
  <c r="AB464" i="22"/>
  <c r="AC464" i="22" s="1"/>
  <c r="AD464" i="22" s="1"/>
  <c r="AB458" i="22"/>
  <c r="AC458" i="22" s="1"/>
  <c r="AD458" i="22" s="1"/>
  <c r="AB209" i="22"/>
  <c r="AC209" i="22" s="1"/>
  <c r="AD209" i="22" s="1"/>
  <c r="AB431" i="22"/>
  <c r="AC431" i="22" s="1"/>
  <c r="AD431" i="22" s="1"/>
  <c r="AB208" i="22"/>
  <c r="AC208" i="22" s="1"/>
  <c r="AD208" i="22" s="1"/>
  <c r="AB508" i="22"/>
  <c r="AC508" i="22" s="1"/>
  <c r="AD508" i="22" s="1"/>
  <c r="AB389" i="22"/>
  <c r="AC389" i="22" s="1"/>
  <c r="AD389" i="22" s="1"/>
  <c r="AB337" i="22"/>
  <c r="AC337" i="22" s="1"/>
  <c r="AD337" i="22" s="1"/>
  <c r="AB123" i="22"/>
  <c r="AC123" i="22" s="1"/>
  <c r="AD123" i="22" s="1"/>
  <c r="AB549" i="22"/>
  <c r="AC549" i="22" s="1"/>
  <c r="AD549" i="22" s="1"/>
  <c r="AB377" i="22"/>
  <c r="AC377" i="22" s="1"/>
  <c r="AD377" i="22" s="1"/>
  <c r="AB336" i="22"/>
  <c r="AC336" i="22" s="1"/>
  <c r="AD336" i="22" s="1"/>
  <c r="AB74" i="22"/>
  <c r="AC74" i="22" s="1"/>
  <c r="AD74" i="22" s="1"/>
  <c r="AB465" i="22"/>
  <c r="AC465" i="22" s="1"/>
  <c r="AD465" i="22" s="1"/>
  <c r="AB224" i="22"/>
  <c r="AC224" i="22" s="1"/>
  <c r="AD224" i="22" s="1"/>
  <c r="AB178" i="22"/>
  <c r="AC178" i="22" s="1"/>
  <c r="AD178" i="22" s="1"/>
  <c r="AB294" i="22"/>
  <c r="AC294" i="22" s="1"/>
  <c r="AD294" i="22" s="1"/>
  <c r="AB121" i="22"/>
  <c r="AC121" i="22" s="1"/>
  <c r="AD121" i="22" s="1"/>
  <c r="AB499" i="22"/>
  <c r="AC499" i="22" s="1"/>
  <c r="AD499" i="22" s="1"/>
  <c r="AB305" i="22"/>
  <c r="AC305" i="22" s="1"/>
  <c r="AD305" i="22" s="1"/>
  <c r="AC23" i="22"/>
  <c r="AD23" i="22" s="1"/>
  <c r="AB573" i="22"/>
  <c r="AC573" i="22" s="1"/>
  <c r="AD573" i="22" s="1"/>
  <c r="AB366" i="22"/>
  <c r="AC366" i="22" s="1"/>
  <c r="AD366" i="22" s="1"/>
  <c r="AB353" i="22"/>
  <c r="AC353" i="22" s="1"/>
  <c r="AD353" i="22" s="1"/>
  <c r="AB483" i="22"/>
  <c r="AC483" i="22" s="1"/>
  <c r="AD483" i="22" s="1"/>
  <c r="AB404" i="22"/>
  <c r="AC404" i="22" s="1"/>
  <c r="AD404" i="22" s="1"/>
  <c r="AB477" i="22"/>
  <c r="AC477" i="22" s="1"/>
  <c r="AD477" i="22" s="1"/>
  <c r="AB229" i="22"/>
  <c r="AC229" i="22" s="1"/>
  <c r="AD229" i="22" s="1"/>
  <c r="AB561" i="22"/>
  <c r="AC561" i="22" s="1"/>
  <c r="AD561" i="22" s="1"/>
  <c r="AC533" i="22"/>
  <c r="AD533" i="22" s="1"/>
  <c r="AB444" i="22"/>
  <c r="AC444" i="22" s="1"/>
  <c r="AD444" i="22" s="1"/>
  <c r="AB286" i="22"/>
  <c r="AC286" i="22" s="1"/>
  <c r="AD286" i="22" s="1"/>
  <c r="AB419" i="22"/>
  <c r="AC419" i="22" s="1"/>
  <c r="AD419" i="22" s="1"/>
  <c r="AB51" i="22"/>
  <c r="AC51" i="22" s="1"/>
  <c r="AD51" i="22" s="1"/>
  <c r="AB570" i="22"/>
  <c r="AC570" i="22" s="1"/>
  <c r="AD570" i="22" s="1"/>
  <c r="AB94" i="22"/>
  <c r="AC94" i="22" s="1"/>
  <c r="AD94" i="22" s="1"/>
  <c r="AB414" i="22"/>
  <c r="AC414" i="22" s="1"/>
  <c r="AD414" i="22" s="1"/>
  <c r="AB327" i="22"/>
  <c r="AC327" i="22" s="1"/>
  <c r="AD327" i="22" s="1"/>
  <c r="AB572" i="22"/>
  <c r="AC572" i="22" s="1"/>
  <c r="AD572" i="22" s="1"/>
  <c r="AB470" i="22"/>
  <c r="AC470" i="22" s="1"/>
  <c r="AD470" i="22" s="1"/>
  <c r="AB347" i="22"/>
  <c r="AC347" i="22" s="1"/>
  <c r="AD347" i="22" s="1"/>
  <c r="AB331" i="22"/>
  <c r="AC331" i="22" s="1"/>
  <c r="AD331" i="22" s="1"/>
  <c r="AB358" i="22"/>
  <c r="AC358" i="22" s="1"/>
  <c r="AD358" i="22" s="1"/>
  <c r="AB370" i="22"/>
  <c r="AC370" i="22" s="1"/>
  <c r="AD370" i="22" s="1"/>
  <c r="AB122" i="22"/>
  <c r="AC122" i="22" s="1"/>
  <c r="AD122" i="22" s="1"/>
  <c r="AB505" i="22"/>
  <c r="AC505" i="22" s="1"/>
  <c r="AD505" i="22" s="1"/>
  <c r="AB372" i="22"/>
  <c r="AC372" i="22" s="1"/>
  <c r="AD372" i="22" s="1"/>
  <c r="AB435" i="22"/>
  <c r="AC435" i="22" s="1"/>
  <c r="AD435" i="22" s="1"/>
  <c r="AB556" i="22"/>
  <c r="AC556" i="22" s="1"/>
  <c r="AD556" i="22" s="1"/>
  <c r="AB254" i="22"/>
  <c r="AC254" i="22" s="1"/>
  <c r="AD254" i="22" s="1"/>
  <c r="AC137" i="22"/>
  <c r="AD137" i="22" s="1"/>
  <c r="AB227" i="22"/>
  <c r="AC227" i="22" s="1"/>
  <c r="AD227" i="22" s="1"/>
  <c r="AB591" i="22"/>
  <c r="AC591" i="22" s="1"/>
  <c r="AD591" i="22" s="1"/>
  <c r="AB285" i="22"/>
  <c r="AC285" i="22" s="1"/>
  <c r="AD285" i="22" s="1"/>
  <c r="AB379" i="22"/>
  <c r="AC379" i="22" s="1"/>
  <c r="AD379" i="22" s="1"/>
  <c r="AB500" i="22"/>
  <c r="AC500" i="22" s="1"/>
  <c r="AD500" i="22" s="1"/>
  <c r="AB162" i="22"/>
  <c r="AC162" i="22" s="1"/>
  <c r="AD162" i="22" s="1"/>
  <c r="AB397" i="22"/>
  <c r="AC397" i="22" s="1"/>
  <c r="AD397" i="22" s="1"/>
  <c r="AB551" i="22"/>
  <c r="AC551" i="22" s="1"/>
  <c r="AD551" i="22" s="1"/>
  <c r="AB226" i="22"/>
  <c r="AC226" i="22" s="1"/>
  <c r="AD226" i="22" s="1"/>
  <c r="AB26" i="22"/>
  <c r="AC26" i="22" s="1"/>
  <c r="AD26" i="22" s="1"/>
  <c r="AB197" i="22"/>
  <c r="AC197" i="22" s="1"/>
  <c r="AD197" i="22" s="1"/>
  <c r="AB284" i="22"/>
  <c r="AC284" i="22" s="1"/>
  <c r="AD284" i="22" s="1"/>
  <c r="AB426" i="22"/>
  <c r="AC426" i="22" s="1"/>
  <c r="AD426" i="22" s="1"/>
  <c r="AB339" i="22"/>
  <c r="AC339" i="22" s="1"/>
  <c r="AD339" i="22" s="1"/>
  <c r="AB519" i="22"/>
  <c r="AC519" i="22" s="1"/>
  <c r="AD519" i="22" s="1"/>
  <c r="AB21" i="22"/>
  <c r="AC21" i="22" s="1"/>
  <c r="AD21" i="22" s="1"/>
  <c r="AB380" i="22"/>
  <c r="AC380" i="22" s="1"/>
  <c r="AD380" i="22" s="1"/>
  <c r="AB66" i="22"/>
  <c r="AC66" i="22" s="1"/>
  <c r="AD66" i="22" s="1"/>
  <c r="AB283" i="22"/>
  <c r="AC283" i="22" s="1"/>
  <c r="AD283" i="22" s="1"/>
  <c r="AB237" i="22"/>
  <c r="AC237" i="22" s="1"/>
  <c r="AD237" i="22" s="1"/>
  <c r="AB189" i="22"/>
  <c r="AC189" i="22" s="1"/>
  <c r="AD189" i="22" s="1"/>
  <c r="AB44" i="22"/>
  <c r="AC44" i="22" s="1"/>
  <c r="AD44" i="22" s="1"/>
  <c r="AB522" i="22"/>
  <c r="AC522" i="22" s="1"/>
  <c r="AD522" i="22" s="1"/>
  <c r="AB403" i="22"/>
  <c r="AC403" i="22" s="1"/>
  <c r="AD403" i="22" s="1"/>
  <c r="AB251" i="22"/>
  <c r="AC251" i="22" s="1"/>
  <c r="AD251" i="22" s="1"/>
  <c r="AB213" i="22"/>
  <c r="AC213" i="22" s="1"/>
  <c r="AD213" i="22" s="1"/>
  <c r="AB550" i="22"/>
  <c r="AC550" i="22" s="1"/>
  <c r="AD550" i="22" s="1"/>
  <c r="AB136" i="22"/>
  <c r="AC136" i="22" s="1"/>
  <c r="AD136" i="22" s="1"/>
  <c r="AB158" i="22"/>
  <c r="AC158" i="22" s="1"/>
  <c r="AD158" i="22" s="1"/>
  <c r="AC247" i="22"/>
  <c r="AD247" i="22" s="1"/>
  <c r="AB460" i="22"/>
  <c r="AC460" i="22" s="1"/>
  <c r="AD460" i="22" s="1"/>
  <c r="AB474" i="22"/>
  <c r="AC474" i="22" s="1"/>
  <c r="AD474" i="22" s="1"/>
  <c r="AB242" i="22"/>
  <c r="AC242" i="22" s="1"/>
  <c r="AD242" i="22" s="1"/>
  <c r="AB173" i="22"/>
  <c r="AC173" i="22" s="1"/>
  <c r="AD173" i="22" s="1"/>
  <c r="AC92" i="22"/>
  <c r="AD92" i="22" s="1"/>
  <c r="AB191" i="22"/>
  <c r="AC191" i="22" s="1"/>
  <c r="AD191" i="22" s="1"/>
  <c r="AB565" i="22"/>
  <c r="AC565" i="22" s="1"/>
  <c r="AD565" i="22" s="1"/>
  <c r="AB457" i="22"/>
  <c r="AC457" i="22" s="1"/>
  <c r="AD457" i="22" s="1"/>
  <c r="AB166" i="22"/>
  <c r="AC166" i="22" s="1"/>
  <c r="AD166" i="22" s="1"/>
  <c r="AB150" i="22"/>
  <c r="AC150" i="22" s="1"/>
  <c r="AD150" i="22" s="1"/>
  <c r="AB534" i="22"/>
  <c r="AC534" i="22" s="1"/>
  <c r="AD534" i="22" s="1"/>
  <c r="AB169" i="22"/>
  <c r="AC169" i="22" s="1"/>
  <c r="AD169" i="22" s="1"/>
  <c r="AB559" i="22"/>
  <c r="AC559" i="22" s="1"/>
  <c r="AD559" i="22" s="1"/>
  <c r="AB463" i="22"/>
  <c r="AC463" i="22" s="1"/>
  <c r="AD463" i="22" s="1"/>
  <c r="AB240" i="22"/>
  <c r="AC240" i="22" s="1"/>
  <c r="AD240" i="22" s="1"/>
  <c r="AB128" i="22"/>
  <c r="AC128" i="22" s="1"/>
  <c r="AD128" i="22" s="1"/>
  <c r="AB586" i="22"/>
  <c r="AC586" i="22" s="1"/>
  <c r="AD586" i="22" s="1"/>
  <c r="AB375" i="22"/>
  <c r="AC375" i="22" s="1"/>
  <c r="AD375" i="22" s="1"/>
  <c r="AB261" i="22"/>
  <c r="AC261" i="22" s="1"/>
  <c r="AD261" i="22" s="1"/>
  <c r="AB289" i="22"/>
  <c r="AC289" i="22" s="1"/>
  <c r="AD289" i="22" s="1"/>
  <c r="AB278" i="22"/>
  <c r="AC278" i="22" s="1"/>
  <c r="AD278" i="22" s="1"/>
  <c r="AB174" i="22"/>
  <c r="AC174" i="22" s="1"/>
  <c r="AD174" i="22" s="1"/>
  <c r="AB241" i="22"/>
  <c r="AC241" i="22" s="1"/>
  <c r="AD241" i="22" s="1"/>
  <c r="AB306" i="22"/>
  <c r="AC306" i="22" s="1"/>
  <c r="AD306" i="22" s="1"/>
  <c r="AB61" i="22"/>
  <c r="AC61" i="22" s="1"/>
  <c r="AD61" i="22" s="1"/>
  <c r="AB502" i="22"/>
  <c r="AC502" i="22" s="1"/>
  <c r="AD502" i="22" s="1"/>
  <c r="AB309" i="22"/>
  <c r="AC309" i="22" s="1"/>
  <c r="AD309" i="22" s="1"/>
  <c r="AB346" i="22"/>
  <c r="AC346" i="22" s="1"/>
  <c r="AD346" i="22" s="1"/>
  <c r="AB576" i="22"/>
  <c r="AC576" i="22" s="1"/>
  <c r="AD576" i="22" s="1"/>
  <c r="AB396" i="22"/>
  <c r="AC396" i="22" s="1"/>
  <c r="AD396" i="22" s="1"/>
  <c r="AB105" i="22"/>
  <c r="AC105" i="22" s="1"/>
  <c r="AD105" i="22" s="1"/>
  <c r="AB320" i="22"/>
  <c r="AC320" i="22" s="1"/>
  <c r="AD320" i="22" s="1"/>
  <c r="AB140" i="22"/>
  <c r="AC140" i="22" s="1"/>
  <c r="AD140" i="22" s="1"/>
  <c r="AC81" i="22"/>
  <c r="AD81" i="22" s="1"/>
  <c r="AB280" i="22"/>
  <c r="AC280" i="22" s="1"/>
  <c r="AD280" i="22" s="1"/>
  <c r="AB583" i="22"/>
  <c r="AC583" i="22" s="1"/>
  <c r="AD583" i="22" s="1"/>
  <c r="AB479" i="22"/>
  <c r="AC479" i="22" s="1"/>
  <c r="AD479" i="22" s="1"/>
  <c r="AB412" i="22"/>
  <c r="AC412" i="22" s="1"/>
  <c r="AD412" i="22" s="1"/>
  <c r="AB142" i="22"/>
  <c r="AC142" i="22" s="1"/>
  <c r="AD142" i="22" s="1"/>
  <c r="AB395" i="22"/>
  <c r="AC395" i="22" s="1"/>
  <c r="AD395" i="22" s="1"/>
  <c r="AB256" i="22"/>
  <c r="AC256" i="22" s="1"/>
  <c r="AD256" i="22" s="1"/>
  <c r="AB411" i="22"/>
  <c r="AC411" i="22" s="1"/>
  <c r="AD411" i="22" s="1"/>
  <c r="AB179" i="22"/>
  <c r="AC179" i="22" s="1"/>
  <c r="AD179" i="22" s="1"/>
  <c r="AB99" i="22"/>
  <c r="AC99" i="22" s="1"/>
  <c r="AD99" i="22" s="1"/>
  <c r="AB243" i="22"/>
  <c r="AC243" i="22" s="1"/>
  <c r="AD243" i="22" s="1"/>
  <c r="AB295" i="22"/>
  <c r="AC295" i="22" s="1"/>
  <c r="AD295" i="22" s="1"/>
  <c r="AB277" i="22"/>
  <c r="AC277" i="22" s="1"/>
  <c r="AD277" i="22" s="1"/>
  <c r="AB304" i="22"/>
  <c r="AC304" i="22" s="1"/>
  <c r="AD304" i="22" s="1"/>
  <c r="AB238" i="22"/>
  <c r="AC238" i="22" s="1"/>
  <c r="AD238" i="22" s="1"/>
  <c r="AB193" i="22"/>
  <c r="AC193" i="22" s="1"/>
  <c r="AD193" i="22" s="1"/>
  <c r="AB252" i="22"/>
  <c r="AC252" i="22" s="1"/>
  <c r="AD252" i="22" s="1"/>
  <c r="AB484" i="22"/>
  <c r="AC484" i="22" s="1"/>
  <c r="AD484" i="22" s="1"/>
  <c r="AB311" i="22"/>
  <c r="AC311" i="22" s="1"/>
  <c r="AD311" i="22" s="1"/>
  <c r="AB452" i="22"/>
  <c r="AC452" i="22" s="1"/>
  <c r="AD452" i="22" s="1"/>
  <c r="AB6" i="22"/>
  <c r="AC6" i="22" s="1"/>
  <c r="AD6" i="22" s="1"/>
  <c r="AB526" i="22"/>
  <c r="AC526" i="22" s="1"/>
  <c r="AD526" i="22" s="1"/>
  <c r="AB130" i="22"/>
  <c r="AC130" i="22" s="1"/>
  <c r="AD130" i="22" s="1"/>
  <c r="AB292" i="22"/>
  <c r="AC292" i="22" s="1"/>
  <c r="AD292" i="22" s="1"/>
  <c r="AB129" i="22"/>
  <c r="AC129" i="22" s="1"/>
  <c r="AD129" i="22" s="1"/>
  <c r="AB402" i="22"/>
  <c r="AC402" i="22" s="1"/>
  <c r="AD402" i="22" s="1"/>
  <c r="AB418" i="22"/>
  <c r="AC418" i="22" s="1"/>
  <c r="AD418" i="22" s="1"/>
  <c r="AB521" i="22"/>
  <c r="AC521" i="22" s="1"/>
  <c r="AD521" i="22" s="1"/>
  <c r="AB249" i="22"/>
  <c r="AC249" i="22" s="1"/>
  <c r="AD249" i="22" s="1"/>
  <c r="AB175" i="22"/>
  <c r="AC175" i="22" s="1"/>
  <c r="AD175" i="22" s="1"/>
  <c r="AB545" i="22"/>
  <c r="AC545" i="22" s="1"/>
  <c r="AD545" i="22" s="1"/>
  <c r="AB488" i="22"/>
  <c r="AC488" i="22" s="1"/>
  <c r="AD488" i="22" s="1"/>
  <c r="AB554" i="22"/>
  <c r="AC554" i="22" s="1"/>
  <c r="AD554" i="22" s="1"/>
  <c r="AB476" i="22"/>
  <c r="AC476" i="22" s="1"/>
  <c r="AD476" i="22" s="1"/>
  <c r="AB515" i="22"/>
  <c r="AC515" i="22" s="1"/>
  <c r="AD515" i="22" s="1"/>
  <c r="AB436" i="22"/>
  <c r="AC436" i="22" s="1"/>
  <c r="AD436" i="22" s="1"/>
  <c r="AB148" i="22"/>
  <c r="AC148" i="22" s="1"/>
  <c r="AD148" i="22" s="1"/>
  <c r="AB170" i="22"/>
  <c r="AC170" i="22" s="1"/>
  <c r="AD170" i="22" s="1"/>
  <c r="AB133" i="22"/>
  <c r="AC133" i="22" s="1"/>
  <c r="AD133" i="22" s="1"/>
  <c r="AB326" i="22"/>
  <c r="AC326" i="22" s="1"/>
  <c r="AD326" i="22" s="1"/>
  <c r="AB597" i="22"/>
  <c r="AC597" i="22" s="1"/>
  <c r="AD597" i="22" s="1"/>
  <c r="AB86" i="22"/>
  <c r="AC86" i="22" s="1"/>
  <c r="AD86" i="22" s="1"/>
  <c r="AB134" i="22"/>
  <c r="AC134" i="22" s="1"/>
  <c r="AD134" i="22" s="1"/>
  <c r="AB359" i="22"/>
  <c r="AC359" i="22" s="1"/>
  <c r="AD359" i="22" s="1"/>
  <c r="AB25" i="22"/>
  <c r="AC25" i="22" s="1"/>
  <c r="AD25" i="22" s="1"/>
  <c r="AB560" i="22"/>
  <c r="AC560" i="22" s="1"/>
  <c r="AD560" i="22" s="1"/>
  <c r="AB491" i="22"/>
  <c r="AC491" i="22" s="1"/>
  <c r="AD491" i="22" s="1"/>
  <c r="AB537" i="22"/>
  <c r="AC537" i="22" s="1"/>
  <c r="AD537" i="22" s="1"/>
  <c r="AB205" i="22"/>
  <c r="AC205" i="22" s="1"/>
  <c r="AD205" i="22" s="1"/>
  <c r="AB432" i="22"/>
  <c r="AC432" i="22" s="1"/>
  <c r="AD432" i="22" s="1"/>
  <c r="AB188" i="22"/>
  <c r="AC188" i="22" s="1"/>
  <c r="AD188" i="22" s="1"/>
  <c r="AB259" i="22"/>
  <c r="AC259" i="22" s="1"/>
  <c r="AD259" i="22" s="1"/>
  <c r="AB455" i="22"/>
  <c r="AC455" i="22" s="1"/>
  <c r="AD455" i="22" s="1"/>
  <c r="AB255" i="22"/>
  <c r="AC255" i="22" s="1"/>
  <c r="AD255" i="22" s="1"/>
  <c r="AB120" i="22"/>
  <c r="AC120" i="22" s="1"/>
  <c r="AD120" i="22" s="1"/>
  <c r="AB198" i="22"/>
  <c r="AC198" i="22" s="1"/>
  <c r="AD198" i="22" s="1"/>
  <c r="AB323" i="22"/>
  <c r="AC323" i="22" s="1"/>
  <c r="AD323" i="22" s="1"/>
  <c r="AB155" i="22"/>
  <c r="AC155" i="22" s="1"/>
  <c r="AD155" i="22" s="1"/>
  <c r="AB524" i="22"/>
  <c r="AC524" i="22" s="1"/>
  <c r="AD524" i="22" s="1"/>
  <c r="AB510" i="22"/>
  <c r="AC510" i="22" s="1"/>
  <c r="AD510" i="22" s="1"/>
  <c r="AB310" i="22"/>
  <c r="AC310" i="22" s="1"/>
  <c r="AD310" i="22" s="1"/>
  <c r="AB354" i="22"/>
  <c r="AC354" i="22" s="1"/>
  <c r="AD354" i="22" s="1"/>
  <c r="AB394" i="22"/>
  <c r="AC394" i="22" s="1"/>
  <c r="AD394" i="22" s="1"/>
  <c r="AB383" i="22"/>
  <c r="AC383" i="22" s="1"/>
  <c r="AD383" i="22" s="1"/>
  <c r="AB428" i="22"/>
  <c r="AC428" i="22" s="1"/>
  <c r="AD428" i="22" s="1"/>
  <c r="AB511" i="22"/>
  <c r="AC511" i="22" s="1"/>
  <c r="AD511" i="22" s="1"/>
  <c r="AB267" i="22"/>
  <c r="AC267" i="22" s="1"/>
  <c r="AD267" i="22" s="1"/>
  <c r="AB501" i="22"/>
  <c r="AC501" i="22" s="1"/>
  <c r="AD501" i="22" s="1"/>
  <c r="AB552" i="22"/>
  <c r="AC552" i="22" s="1"/>
  <c r="AD552" i="22" s="1"/>
  <c r="AB135" i="22"/>
  <c r="AC135" i="22" s="1"/>
  <c r="AD135" i="22" s="1"/>
  <c r="AB215" i="22"/>
  <c r="AC215" i="22" s="1"/>
  <c r="AD215" i="22" s="1"/>
  <c r="AB181" i="22"/>
  <c r="AC181" i="22" s="1"/>
  <c r="AD181" i="22" s="1"/>
  <c r="AB509" i="22"/>
  <c r="AC509" i="22" s="1"/>
  <c r="AD509" i="22" s="1"/>
  <c r="AB542" i="22"/>
  <c r="AC542" i="22" s="1"/>
  <c r="AD542" i="22" s="1"/>
  <c r="AB555" i="22"/>
  <c r="AC555" i="22" s="1"/>
  <c r="AD555" i="22" s="1"/>
  <c r="AB378" i="22"/>
  <c r="AC378" i="22" s="1"/>
  <c r="AD378" i="22" s="1"/>
  <c r="AB391" i="22"/>
  <c r="AC391" i="22" s="1"/>
  <c r="AD391" i="22" s="1"/>
  <c r="AB343" i="22"/>
  <c r="AC343" i="22" s="1"/>
  <c r="AD343" i="22" s="1"/>
  <c r="AB352" i="22"/>
  <c r="AC352" i="22" s="1"/>
  <c r="AD352" i="22" s="1"/>
  <c r="AB186" i="22"/>
  <c r="AC186" i="22" s="1"/>
  <c r="AD186" i="22" s="1"/>
  <c r="AB567" i="22"/>
  <c r="AC567" i="22" s="1"/>
  <c r="AD567" i="22" s="1"/>
  <c r="AB603" i="22"/>
  <c r="AC603" i="22" s="1"/>
  <c r="AD603" i="22" s="1"/>
  <c r="AB557" i="22"/>
  <c r="AC557" i="22" s="1"/>
  <c r="AD557" i="22" s="1"/>
  <c r="AB219" i="22"/>
  <c r="AC219" i="22" s="1"/>
  <c r="AD219" i="22" s="1"/>
  <c r="AB332" i="22"/>
  <c r="AC332" i="22" s="1"/>
  <c r="AD332" i="22" s="1"/>
  <c r="AB5" i="22"/>
  <c r="AC5" i="22" s="1"/>
  <c r="AD5" i="22" s="1"/>
  <c r="AB239" i="22"/>
  <c r="AC239" i="22" s="1"/>
  <c r="AD239" i="22" s="1"/>
  <c r="AB440" i="22"/>
  <c r="AC440" i="22" s="1"/>
  <c r="AD440" i="22" s="1"/>
  <c r="AB386" i="22"/>
  <c r="AC386" i="22" s="1"/>
  <c r="AD386" i="22" s="1"/>
  <c r="AB262" i="22"/>
  <c r="AC262" i="22" s="1"/>
  <c r="AD262" i="22" s="1"/>
  <c r="AB405" i="22"/>
  <c r="AC405" i="22" s="1"/>
  <c r="AD405" i="22" s="1"/>
  <c r="AB467" i="22"/>
  <c r="AC467" i="22" s="1"/>
  <c r="AD467" i="22" s="1"/>
  <c r="AB245" i="22"/>
  <c r="AC245" i="22" s="1"/>
  <c r="AD245" i="22" s="1"/>
  <c r="AB355" i="22"/>
  <c r="AC355" i="22" s="1"/>
  <c r="AD355" i="22" s="1"/>
  <c r="AB206" i="22"/>
  <c r="AC206" i="22" s="1"/>
  <c r="AD206" i="22" s="1"/>
  <c r="AB427" i="22"/>
  <c r="AC427" i="22" s="1"/>
  <c r="AD427" i="22" s="1"/>
  <c r="AB321" i="22"/>
  <c r="AC321" i="22" s="1"/>
  <c r="AD321" i="22" s="1"/>
  <c r="AB143" i="22"/>
  <c r="AC143" i="22" s="1"/>
  <c r="AD143" i="22" s="1"/>
  <c r="AB233" i="22"/>
  <c r="AC233" i="22" s="1"/>
  <c r="AD233" i="22" s="1"/>
  <c r="AB138" i="22"/>
  <c r="AC138" i="22" s="1"/>
  <c r="AD138" i="22" s="1"/>
  <c r="AB154" i="22"/>
  <c r="AC154" i="22" s="1"/>
  <c r="AD154" i="22" s="1"/>
  <c r="AB592" i="22"/>
  <c r="AC592" i="22" s="1"/>
  <c r="AD592" i="22" s="1"/>
  <c r="AB388" i="22"/>
  <c r="AC388" i="22" s="1"/>
  <c r="AD388" i="22" s="1"/>
  <c r="AB406" i="22"/>
  <c r="AC406" i="22" s="1"/>
  <c r="AD406" i="22" s="1"/>
  <c r="AB373" i="22"/>
  <c r="AC373" i="22" s="1"/>
  <c r="AD373" i="22" s="1"/>
  <c r="AB448" i="22"/>
  <c r="AC448" i="22" s="1"/>
  <c r="AD448" i="22" s="1"/>
  <c r="AB46" i="22"/>
  <c r="AC46" i="22" s="1"/>
  <c r="AD46" i="22" s="1"/>
  <c r="AC118" i="22"/>
  <c r="AD118" i="22" s="1"/>
  <c r="AB127" i="22"/>
  <c r="AC127" i="22" s="1"/>
  <c r="AD127" i="22" s="1"/>
  <c r="AB204" i="22"/>
  <c r="AC204" i="22" s="1"/>
  <c r="AD204" i="22" s="1"/>
  <c r="AB187" i="22"/>
  <c r="AC187" i="22" s="1"/>
  <c r="AD187" i="22" s="1"/>
  <c r="AB258" i="22"/>
  <c r="AC258" i="22" s="1"/>
  <c r="AD258" i="22" s="1"/>
  <c r="AB454" i="22"/>
  <c r="AC454" i="22" s="1"/>
  <c r="AD454" i="22" s="1"/>
  <c r="AC269" i="22"/>
  <c r="AD269" i="22" s="1"/>
  <c r="AB466" i="22"/>
  <c r="AC466" i="22" s="1"/>
  <c r="AD466" i="22" s="1"/>
  <c r="AB481" i="22"/>
  <c r="AC481" i="22" s="1"/>
  <c r="AD481" i="22" s="1"/>
  <c r="AB89" i="22"/>
  <c r="AC89" i="22" s="1"/>
  <c r="AD89" i="22" s="1"/>
  <c r="AC180" i="22"/>
  <c r="AD180" i="22" s="1"/>
  <c r="AB590" i="22"/>
  <c r="AC590" i="22" s="1"/>
  <c r="AD590" i="22" s="1"/>
  <c r="AB297" i="22"/>
  <c r="AC297" i="22" s="1"/>
  <c r="AD297" i="22" s="1"/>
  <c r="AB184" i="22"/>
  <c r="AC184" i="22" s="1"/>
  <c r="AD184" i="22" s="1"/>
  <c r="AB82" i="22"/>
  <c r="AC82" i="22" s="1"/>
  <c r="AD82" i="22" s="1"/>
  <c r="AB177" i="22"/>
  <c r="AC177" i="22" s="1"/>
  <c r="AD177" i="22" s="1"/>
  <c r="AB298" i="22"/>
  <c r="AC298" i="22" s="1"/>
  <c r="AD298" i="22" s="1"/>
  <c r="AB409" i="22"/>
  <c r="AC409" i="22" s="1"/>
  <c r="AD409" i="22" s="1"/>
  <c r="AC210" i="22"/>
  <c r="AD210" i="22" s="1"/>
  <c r="AB530" i="22"/>
  <c r="AC530" i="22" s="1"/>
  <c r="AD530" i="22" s="1"/>
  <c r="AB349" i="22"/>
  <c r="AC349" i="22" s="1"/>
  <c r="AD349" i="22" s="1"/>
  <c r="AB55" i="22"/>
  <c r="AC55" i="22" s="1"/>
  <c r="AD55" i="22" s="1"/>
  <c r="AB356" i="22"/>
  <c r="AC356" i="22" s="1"/>
  <c r="AD356" i="22" s="1"/>
  <c r="AC152" i="22"/>
  <c r="AD152" i="22" s="1"/>
  <c r="AB517" i="22"/>
  <c r="AC517" i="22" s="1"/>
  <c r="AD517" i="22" s="1"/>
  <c r="AB471" i="22"/>
  <c r="AC471" i="22" s="1"/>
  <c r="AD471" i="22" s="1"/>
  <c r="AB538" i="22"/>
  <c r="AC538" i="22" s="1"/>
  <c r="AD538" i="22" s="1"/>
  <c r="AB539" i="22"/>
  <c r="AC539" i="22" s="1"/>
  <c r="AD539" i="22" s="1"/>
  <c r="AB234" i="22"/>
  <c r="AC234" i="22" s="1"/>
  <c r="AD234" i="22" s="1"/>
  <c r="AB584" i="22"/>
  <c r="AC584" i="22" s="1"/>
  <c r="AD584" i="22" s="1"/>
  <c r="AB287" i="22"/>
  <c r="AC287" i="22" s="1"/>
  <c r="AD287" i="22" s="1"/>
  <c r="AB149" i="22"/>
  <c r="AC149" i="22" s="1"/>
  <c r="AD149" i="22" s="1"/>
  <c r="AB318" i="22"/>
  <c r="AC318" i="22" s="1"/>
  <c r="AD318" i="22" s="1"/>
  <c r="AB282" i="22"/>
  <c r="AC282" i="22" s="1"/>
  <c r="AD282" i="22" s="1"/>
  <c r="AB43" i="22"/>
  <c r="AC43" i="22" s="1"/>
  <c r="AD43" i="22" s="1"/>
  <c r="AB19" i="22"/>
  <c r="AC19" i="22" s="1"/>
  <c r="AD19" i="22" s="1"/>
  <c r="AB316" i="22"/>
  <c r="AC316" i="22" s="1"/>
  <c r="AD316" i="22" s="1"/>
  <c r="AB362" i="22"/>
  <c r="AC362" i="22" s="1"/>
  <c r="AD362" i="22" s="1"/>
  <c r="AB76" i="22"/>
  <c r="AC76" i="22" s="1"/>
  <c r="AD76" i="22" s="1"/>
  <c r="AB415" i="22"/>
  <c r="AC415" i="22" s="1"/>
  <c r="AD415" i="22" s="1"/>
  <c r="AB3" i="22"/>
  <c r="AC3" i="22" s="1"/>
  <c r="AD3" i="22" s="1"/>
  <c r="AB400" i="22"/>
  <c r="AC400" i="22" s="1"/>
  <c r="AD400" i="22" s="1"/>
  <c r="AB392" i="22"/>
  <c r="AC392" i="22" s="1"/>
  <c r="AD392" i="22" s="1"/>
  <c r="AB200" i="22"/>
  <c r="AC200" i="22" s="1"/>
  <c r="AD200" i="22" s="1"/>
  <c r="AB498" i="22"/>
  <c r="AC498" i="22" s="1"/>
  <c r="AD498" i="22" s="1"/>
  <c r="AB568" i="22"/>
  <c r="AC568" i="22" s="1"/>
  <c r="AD568" i="22" s="1"/>
  <c r="AB587" i="22"/>
  <c r="AC587" i="22" s="1"/>
  <c r="AD587" i="22" s="1"/>
  <c r="AB263" i="22"/>
  <c r="AC263" i="22" s="1"/>
  <c r="AD263" i="22" s="1"/>
  <c r="AB596" i="22"/>
  <c r="AC596" i="22" s="1"/>
  <c r="AD596" i="22" s="1"/>
  <c r="AB496" i="22"/>
  <c r="AC496" i="22" s="1"/>
  <c r="AD496" i="22" s="1"/>
  <c r="AB408" i="22"/>
  <c r="AC408" i="22" s="1"/>
  <c r="AD408" i="22" s="1"/>
  <c r="AB132" i="22"/>
  <c r="AC132" i="22" s="1"/>
  <c r="AD132" i="22" s="1"/>
  <c r="AB291" i="22"/>
  <c r="AC291" i="22" s="1"/>
  <c r="AD291" i="22" s="1"/>
  <c r="AB506" i="22"/>
  <c r="AC506" i="22" s="1"/>
  <c r="AD506" i="22" s="1"/>
  <c r="AB487" i="22"/>
  <c r="AC487" i="22" s="1"/>
  <c r="AD487" i="22" s="1"/>
  <c r="AB268" i="22"/>
  <c r="AC268" i="22" s="1"/>
  <c r="AD268" i="22" s="1"/>
  <c r="AB308" i="22"/>
  <c r="AC308" i="22" s="1"/>
  <c r="AD308" i="22" s="1"/>
  <c r="AB109" i="22"/>
  <c r="AC109" i="22" s="1"/>
  <c r="AD109" i="22" s="1"/>
  <c r="AB325" i="22"/>
  <c r="AC325" i="22" s="1"/>
  <c r="AD325" i="22" s="1"/>
  <c r="AB314" i="22"/>
  <c r="AC314" i="22" s="1"/>
  <c r="AD314" i="22" s="1"/>
  <c r="AB469" i="22"/>
  <c r="AC469" i="22" s="1"/>
  <c r="AD469" i="22" s="1"/>
  <c r="AB265" i="22"/>
  <c r="AC265" i="22" s="1"/>
  <c r="AD265" i="22" s="1"/>
  <c r="AB520" i="22"/>
  <c r="AC520" i="22" s="1"/>
  <c r="AD520" i="22" s="1"/>
  <c r="AB478" i="22"/>
  <c r="AC478" i="22" s="1"/>
  <c r="AD478" i="22" s="1"/>
  <c r="AC168" i="22"/>
  <c r="AD168" i="22" s="1"/>
  <c r="AB600" i="22"/>
  <c r="AC600" i="22" s="1"/>
  <c r="AD600" i="22" s="1"/>
  <c r="AB348" i="22"/>
  <c r="AC348" i="22" s="1"/>
  <c r="AD348" i="22" s="1"/>
  <c r="AB218" i="22"/>
  <c r="AC218" i="22" s="1"/>
  <c r="AD218" i="22" s="1"/>
  <c r="AB217" i="22"/>
  <c r="AC217" i="22" s="1"/>
  <c r="AD217" i="22" s="1"/>
  <c r="AB281" i="22"/>
  <c r="AC281" i="22" s="1"/>
  <c r="AD281" i="22" s="1"/>
  <c r="AB207" i="22"/>
  <c r="AC207" i="22" s="1"/>
  <c r="AD207" i="22" s="1"/>
  <c r="AB367" i="22"/>
  <c r="AC367" i="22" s="1"/>
  <c r="AD367" i="22" s="1"/>
  <c r="AB221" i="22"/>
  <c r="AC221" i="22" s="1"/>
  <c r="AD221" i="22" s="1"/>
  <c r="AB441" i="22"/>
  <c r="AC441" i="22" s="1"/>
  <c r="AD441" i="22" s="1"/>
  <c r="AB236" i="22"/>
  <c r="AC236" i="22" s="1"/>
  <c r="AD236" i="22" s="1"/>
  <c r="AB214" i="22"/>
  <c r="AC214" i="22" s="1"/>
  <c r="AD214" i="22" s="1"/>
  <c r="AB257" i="22"/>
  <c r="AC257" i="22" s="1"/>
  <c r="AD257" i="22" s="1"/>
  <c r="AB473" i="22"/>
  <c r="AC473" i="22" s="1"/>
  <c r="AD473" i="22" s="1"/>
  <c r="AB201" i="22"/>
  <c r="AC201" i="22" s="1"/>
  <c r="AD201" i="22" s="1"/>
  <c r="AB399" i="22"/>
  <c r="AC399" i="22" s="1"/>
  <c r="AD399" i="22" s="1"/>
  <c r="AB37" i="22"/>
  <c r="AC37" i="22" s="1"/>
  <c r="AD37" i="22" s="1"/>
  <c r="AB212" i="22"/>
  <c r="AC212" i="22" s="1"/>
  <c r="AD212" i="22" s="1"/>
  <c r="AB485" i="22"/>
  <c r="AC485" i="22" s="1"/>
  <c r="AD485" i="22" s="1"/>
  <c r="AB194" i="22"/>
  <c r="AC194" i="22" s="1"/>
  <c r="AD194" i="22" s="1"/>
  <c r="AB147" i="22"/>
  <c r="AC147" i="22" s="1"/>
  <c r="AD147" i="22" s="1"/>
  <c r="AB273" i="22"/>
  <c r="AC273" i="22" s="1"/>
  <c r="AD273" i="22" s="1"/>
  <c r="Y302" i="22"/>
  <c r="Z302" i="22" s="1"/>
  <c r="Y176" i="22"/>
  <c r="Z176" i="22" s="1"/>
  <c r="Y393" i="22"/>
  <c r="Z393" i="22" s="1"/>
  <c r="Z574" i="22"/>
  <c r="Y577" i="22"/>
  <c r="Z577" i="22" s="1"/>
  <c r="Y293" i="22"/>
  <c r="Z293" i="22" s="1"/>
  <c r="Y307" i="22"/>
  <c r="Z307" i="22" s="1"/>
  <c r="Y45" i="22"/>
  <c r="Z45" i="22" s="1"/>
  <c r="Y114" i="22"/>
  <c r="Z114" i="22" s="1"/>
  <c r="Y131" i="22"/>
  <c r="Z131" i="22" s="1"/>
  <c r="Y164" i="22"/>
  <c r="Z164" i="22" s="1"/>
  <c r="Y575" i="22"/>
  <c r="Z575" i="22" s="1"/>
  <c r="Y279" i="22"/>
  <c r="Z279" i="22" s="1"/>
  <c r="Y598" i="22"/>
  <c r="Z598" i="22" s="1"/>
  <c r="Z56" i="22"/>
  <c r="Y232" i="22"/>
  <c r="Z232" i="22" s="1"/>
  <c r="Y357" i="22"/>
  <c r="Z357" i="22" s="1"/>
  <c r="Y10" i="22"/>
  <c r="Z10" i="22" s="1"/>
  <c r="Y345" i="22"/>
  <c r="Z345" i="22" s="1"/>
  <c r="Y351" i="22"/>
  <c r="Z351" i="22" s="1"/>
  <c r="Z451" i="22"/>
  <c r="Y368" i="22"/>
  <c r="Z368" i="22" s="1"/>
  <c r="Y36" i="22"/>
  <c r="Z36" i="22" s="1"/>
  <c r="Y413" i="22"/>
  <c r="Z413" i="22" s="1"/>
  <c r="Y139" i="22"/>
  <c r="Z139" i="22" s="1"/>
  <c r="Y513" i="22"/>
  <c r="Z513" i="22" s="1"/>
  <c r="Y216" i="22"/>
  <c r="Z216" i="22" s="1"/>
  <c r="Y126" i="22"/>
  <c r="Z126" i="22" s="1"/>
  <c r="Y250" i="22"/>
  <c r="Z250" i="22" s="1"/>
  <c r="Y340" i="22"/>
  <c r="Z340" i="22" s="1"/>
  <c r="Y527" i="22"/>
  <c r="Z527" i="22" s="1"/>
  <c r="Y361" i="22"/>
  <c r="Z361" i="22" s="1"/>
  <c r="Y183" i="22"/>
  <c r="Z183" i="22" s="1"/>
  <c r="Y381" i="22"/>
  <c r="Z381" i="22" s="1"/>
  <c r="Y475" i="22"/>
  <c r="Z475" i="22" s="1"/>
  <c r="Y507" i="22"/>
  <c r="Z507" i="22" s="1"/>
  <c r="Y558" i="22"/>
  <c r="Z558" i="22" s="1"/>
  <c r="Y97" i="22"/>
  <c r="Z97" i="22" s="1"/>
  <c r="Y503" i="22"/>
  <c r="Z503" i="22" s="1"/>
  <c r="Z9" i="22"/>
  <c r="Y578" i="22"/>
  <c r="Z578" i="22" s="1"/>
  <c r="Y531" i="22"/>
  <c r="Z531" i="22" s="1"/>
  <c r="Y489" i="22"/>
  <c r="Z489" i="22" s="1"/>
  <c r="Y322" i="22"/>
  <c r="Z322" i="22" s="1"/>
  <c r="Y401" i="22"/>
  <c r="Z401" i="22" s="1"/>
  <c r="Y313" i="22"/>
  <c r="Z313" i="22" s="1"/>
  <c r="Z342" i="22"/>
  <c r="Y461" i="22"/>
  <c r="Z461" i="22" s="1"/>
  <c r="Y271" i="22"/>
  <c r="Z271" i="22" s="1"/>
  <c r="Y185" i="22"/>
  <c r="Z185" i="22" s="1"/>
  <c r="Y203" i="22"/>
  <c r="Z203" i="22" s="1"/>
  <c r="Y330" i="22"/>
  <c r="Z330" i="22" s="1"/>
  <c r="Y490" i="22"/>
  <c r="Z490" i="22" s="1"/>
  <c r="Y421" i="22"/>
  <c r="Z421" i="22" s="1"/>
  <c r="Y385" i="22"/>
  <c r="Z385" i="22" s="1"/>
  <c r="Y462" i="22"/>
  <c r="Z462" i="22" s="1"/>
  <c r="Y416" i="22"/>
  <c r="Z416" i="22" s="1"/>
  <c r="Y60" i="22"/>
  <c r="Z60" i="22" s="1"/>
  <c r="Y449" i="22"/>
  <c r="Z449" i="22" s="1"/>
  <c r="Y288" i="22"/>
  <c r="Z288" i="22" s="1"/>
  <c r="Y535" i="22"/>
  <c r="Z535" i="22" s="1"/>
  <c r="Y459" i="22"/>
  <c r="Z459" i="22" s="1"/>
  <c r="Y601" i="22"/>
  <c r="Z601" i="22" s="1"/>
  <c r="Y493" i="22"/>
  <c r="Z493" i="22" s="1"/>
  <c r="Y512" i="22"/>
  <c r="Z512" i="22" s="1"/>
  <c r="Y196" i="22"/>
  <c r="Z196" i="22" s="1"/>
  <c r="Y119" i="22"/>
  <c r="Z119" i="22" s="1"/>
  <c r="Y38" i="22"/>
  <c r="Z38" i="22" s="1"/>
  <c r="Y439" i="22"/>
  <c r="Z439" i="22" s="1"/>
  <c r="Y328" i="22"/>
  <c r="Z328" i="22" s="1"/>
  <c r="Y275" i="22"/>
  <c r="Z275" i="22" s="1"/>
  <c r="Y546" i="22"/>
  <c r="Z546" i="22" s="1"/>
  <c r="Y363" i="22"/>
  <c r="Z363" i="22" s="1"/>
  <c r="Y480" i="22"/>
  <c r="Z480" i="22" s="1"/>
  <c r="Y335" i="22"/>
  <c r="Z335" i="22" s="1"/>
  <c r="Y547" i="22"/>
  <c r="Z547" i="22" s="1"/>
  <c r="Y429" i="22"/>
  <c r="Z429" i="22" s="1"/>
  <c r="Y492" i="22"/>
  <c r="Z492" i="22" s="1"/>
  <c r="Y80" i="22"/>
  <c r="Z80" i="22" s="1"/>
  <c r="Y387" i="22"/>
  <c r="Z387" i="22" s="1"/>
  <c r="Y264" i="22"/>
  <c r="Z264" i="22" s="1"/>
  <c r="Y417" i="22"/>
  <c r="Z417" i="22" s="1"/>
  <c r="Y494" i="22"/>
  <c r="Z494" i="22" s="1"/>
  <c r="Y430" i="22"/>
  <c r="Z430" i="22" s="1"/>
  <c r="Y437" i="22"/>
  <c r="Z437" i="22" s="1"/>
  <c r="Y34" i="22"/>
  <c r="Z34" i="22" s="1"/>
  <c r="Y202" i="22"/>
  <c r="Z202" i="22" s="1"/>
  <c r="Y438" i="22"/>
  <c r="Z438" i="22" s="1"/>
  <c r="Y376" i="22"/>
  <c r="Z376" i="22" s="1"/>
  <c r="Y172" i="22"/>
  <c r="Z172" i="22" s="1"/>
  <c r="Y523" i="22"/>
  <c r="Z523" i="22" s="1"/>
  <c r="Y231" i="22"/>
  <c r="Z231" i="22" s="1"/>
  <c r="Y71" i="22"/>
  <c r="Z71" i="22" s="1"/>
  <c r="Z456" i="22"/>
  <c r="Y529" i="22"/>
  <c r="Z529" i="22" s="1"/>
  <c r="Y230" i="22"/>
  <c r="Z230" i="22" s="1"/>
  <c r="Y410" i="22"/>
  <c r="Z410" i="22" s="1"/>
  <c r="Y333" i="22"/>
  <c r="Z333" i="22" s="1"/>
  <c r="Y244" i="22"/>
  <c r="Z244" i="22" s="1"/>
  <c r="Y544" i="22"/>
  <c r="Z544" i="22" s="1"/>
  <c r="Y266" i="22"/>
  <c r="Z266" i="22" s="1"/>
  <c r="Y167" i="22"/>
  <c r="Z167" i="22" s="1"/>
  <c r="Y464" i="22"/>
  <c r="Z464" i="22" s="1"/>
  <c r="Y458" i="22"/>
  <c r="Z458" i="22" s="1"/>
  <c r="Y424" i="22"/>
  <c r="Z424" i="22" s="1"/>
  <c r="Y209" i="22"/>
  <c r="Z209" i="22" s="1"/>
  <c r="Y431" i="22"/>
  <c r="Z431" i="22" s="1"/>
  <c r="Y208" i="22"/>
  <c r="Z208" i="22" s="1"/>
  <c r="Y508" i="22"/>
  <c r="Z508" i="22" s="1"/>
  <c r="Y389" i="22"/>
  <c r="Z389" i="22" s="1"/>
  <c r="Y337" i="22"/>
  <c r="Z337" i="22" s="1"/>
  <c r="Y123" i="22"/>
  <c r="Z123" i="22" s="1"/>
  <c r="Y549" i="22"/>
  <c r="Z549" i="22" s="1"/>
  <c r="Y377" i="22"/>
  <c r="Z377" i="22" s="1"/>
  <c r="Y336" i="22"/>
  <c r="Z336" i="22" s="1"/>
  <c r="Y74" i="22"/>
  <c r="Z74" i="22" s="1"/>
  <c r="Y465" i="22"/>
  <c r="Z465" i="22" s="1"/>
  <c r="Y224" i="22"/>
  <c r="Z224" i="22" s="1"/>
  <c r="Y178" i="22"/>
  <c r="Z178" i="22" s="1"/>
  <c r="Y294" i="22"/>
  <c r="Z294" i="22" s="1"/>
  <c r="Y121" i="22"/>
  <c r="Z121" i="22" s="1"/>
  <c r="Y499" i="22"/>
  <c r="Z499" i="22" s="1"/>
  <c r="Y594" i="22"/>
  <c r="Z594" i="22" s="1"/>
  <c r="Y305" i="22"/>
  <c r="Z305" i="22" s="1"/>
  <c r="Y246" i="22"/>
  <c r="Z246" i="22" s="1"/>
  <c r="Z23" i="22"/>
  <c r="Y573" i="22"/>
  <c r="Z573" i="22" s="1"/>
  <c r="Y366" i="22"/>
  <c r="Z366" i="22" s="1"/>
  <c r="Y353" i="22"/>
  <c r="Z353" i="22" s="1"/>
  <c r="Y483" i="22"/>
  <c r="Z483" i="22" s="1"/>
  <c r="Y404" i="22"/>
  <c r="Z404" i="22" s="1"/>
  <c r="Y477" i="22"/>
  <c r="Z477" i="22" s="1"/>
  <c r="Y32" i="22"/>
  <c r="Z32" i="22" s="1"/>
  <c r="Y229" i="22"/>
  <c r="Z229" i="22" s="1"/>
  <c r="Y561" i="22"/>
  <c r="Z561" i="22" s="1"/>
  <c r="Z533" i="22"/>
  <c r="Y444" i="22"/>
  <c r="Z444" i="22" s="1"/>
  <c r="Y286" i="22"/>
  <c r="Z286" i="22" s="1"/>
  <c r="Y419" i="22"/>
  <c r="Z419" i="22" s="1"/>
  <c r="Y51" i="22"/>
  <c r="Z51" i="22" s="1"/>
  <c r="Y570" i="22"/>
  <c r="Z570" i="22" s="1"/>
  <c r="Y94" i="22"/>
  <c r="Z94" i="22" s="1"/>
  <c r="Y414" i="22"/>
  <c r="Z414" i="22" s="1"/>
  <c r="Y327" i="22"/>
  <c r="Z327" i="22" s="1"/>
  <c r="Y572" i="22"/>
  <c r="Z572" i="22" s="1"/>
  <c r="Y171" i="22"/>
  <c r="Z171" i="22" s="1"/>
  <c r="Y470" i="22"/>
  <c r="Z470" i="22" s="1"/>
  <c r="Y347" i="22"/>
  <c r="Z347" i="22" s="1"/>
  <c r="Y331" i="22"/>
  <c r="Z331" i="22" s="1"/>
  <c r="Y398" i="22"/>
  <c r="Z398" i="22" s="1"/>
  <c r="Y358" i="22"/>
  <c r="Z358" i="22" s="1"/>
  <c r="Y370" i="22"/>
  <c r="Z370" i="22" s="1"/>
  <c r="Y290" i="22"/>
  <c r="Z290" i="22" s="1"/>
  <c r="Y122" i="22"/>
  <c r="Z122" i="22" s="1"/>
  <c r="Y505" i="22"/>
  <c r="Z505" i="22" s="1"/>
  <c r="Y372" i="22"/>
  <c r="Z372" i="22" s="1"/>
  <c r="Y435" i="22"/>
  <c r="Z435" i="22" s="1"/>
  <c r="Y556" i="22"/>
  <c r="Z556" i="22" s="1"/>
  <c r="Y83" i="22"/>
  <c r="Z83" i="22" s="1"/>
  <c r="Y254" i="22"/>
  <c r="Z254" i="22" s="1"/>
  <c r="Z137" i="22"/>
  <c r="Y227" i="22"/>
  <c r="Z227" i="22" s="1"/>
  <c r="Y420" i="22"/>
  <c r="Z420" i="22" s="1"/>
  <c r="Y591" i="22"/>
  <c r="Z591" i="22" s="1"/>
  <c r="Y285" i="22"/>
  <c r="Z285" i="22" s="1"/>
  <c r="Y379" i="22"/>
  <c r="Z379" i="22" s="1"/>
  <c r="Y500" i="22"/>
  <c r="Z500" i="22" s="1"/>
  <c r="Y162" i="22"/>
  <c r="Z162" i="22" s="1"/>
  <c r="Y397" i="22"/>
  <c r="Z397" i="22" s="1"/>
  <c r="Y551" i="22"/>
  <c r="Z551" i="22" s="1"/>
  <c r="Y235" i="22"/>
  <c r="Z235" i="22" s="1"/>
  <c r="Y226" i="22"/>
  <c r="Z226" i="22" s="1"/>
  <c r="Y26" i="22"/>
  <c r="Z26" i="22" s="1"/>
  <c r="Y197" i="22"/>
  <c r="Z197" i="22" s="1"/>
  <c r="Y284" i="22"/>
  <c r="Z284" i="22" s="1"/>
  <c r="Y426" i="22"/>
  <c r="Z426" i="22" s="1"/>
  <c r="Y17" i="22"/>
  <c r="Z17" i="22" s="1"/>
  <c r="Y339" i="22"/>
  <c r="Z339" i="22" s="1"/>
  <c r="Y519" i="22"/>
  <c r="Z519" i="22" s="1"/>
  <c r="Y21" i="22"/>
  <c r="Z21" i="22" s="1"/>
  <c r="Y380" i="22"/>
  <c r="Z380" i="22" s="1"/>
  <c r="Y66" i="22"/>
  <c r="Z66" i="22" s="1"/>
  <c r="Y283" i="22"/>
  <c r="Z283" i="22" s="1"/>
  <c r="Y237" i="22"/>
  <c r="Z237" i="22" s="1"/>
  <c r="Y189" i="22"/>
  <c r="Z189" i="22" s="1"/>
  <c r="Y522" i="22"/>
  <c r="Z522" i="22" s="1"/>
  <c r="Y403" i="22"/>
  <c r="Z403" i="22" s="1"/>
  <c r="Y251" i="22"/>
  <c r="Z251" i="22" s="1"/>
  <c r="Y213" i="22"/>
  <c r="Z213" i="22" s="1"/>
  <c r="Y136" i="22"/>
  <c r="Z136" i="22" s="1"/>
  <c r="Y158" i="22"/>
  <c r="Z158" i="22" s="1"/>
  <c r="Z247" i="22"/>
  <c r="Y460" i="22"/>
  <c r="Z460" i="22" s="1"/>
  <c r="Y474" i="22"/>
  <c r="Z474" i="22" s="1"/>
  <c r="Y242" i="22"/>
  <c r="Z242" i="22" s="1"/>
  <c r="Y173" i="22"/>
  <c r="Z173" i="22" s="1"/>
  <c r="Z92" i="22"/>
  <c r="Y191" i="22"/>
  <c r="Z191" i="22" s="1"/>
  <c r="Y565" i="22"/>
  <c r="Z565" i="22" s="1"/>
  <c r="Y457" i="22"/>
  <c r="Z457" i="22" s="1"/>
  <c r="Y166" i="22"/>
  <c r="Z166" i="22" s="1"/>
  <c r="Y150" i="22"/>
  <c r="Z150" i="22" s="1"/>
  <c r="Y534" i="22"/>
  <c r="Z534" i="22" s="1"/>
  <c r="Y169" i="22"/>
  <c r="Z169" i="22" s="1"/>
  <c r="Y559" i="22"/>
  <c r="Z559" i="22" s="1"/>
  <c r="Y463" i="22"/>
  <c r="Z463" i="22" s="1"/>
  <c r="Y240" i="22"/>
  <c r="Z240" i="22" s="1"/>
  <c r="Y128" i="22"/>
  <c r="Z128" i="22" s="1"/>
  <c r="Y593" i="22"/>
  <c r="Z593" i="22" s="1"/>
  <c r="Y586" i="22"/>
  <c r="Z586" i="22" s="1"/>
  <c r="Y375" i="22"/>
  <c r="Z375" i="22" s="1"/>
  <c r="Y261" i="22"/>
  <c r="Z261" i="22" s="1"/>
  <c r="Y289" i="22"/>
  <c r="Z289" i="22" s="1"/>
  <c r="Y602" i="22"/>
  <c r="Z602" i="22" s="1"/>
  <c r="Y278" i="22"/>
  <c r="Z278" i="22" s="1"/>
  <c r="Y174" i="22"/>
  <c r="Z174" i="22" s="1"/>
  <c r="Y241" i="22"/>
  <c r="Z241" i="22" s="1"/>
  <c r="Y61" i="22"/>
  <c r="Z61" i="22" s="1"/>
  <c r="Y502" i="22"/>
  <c r="Z502" i="22" s="1"/>
  <c r="Y309" i="22"/>
  <c r="Z309" i="22" s="1"/>
  <c r="Y346" i="22"/>
  <c r="Z346" i="22" s="1"/>
  <c r="Y576" i="22"/>
  <c r="Z576" i="22" s="1"/>
  <c r="Y396" i="22"/>
  <c r="Z396" i="22" s="1"/>
  <c r="Y105" i="22"/>
  <c r="Z105" i="22" s="1"/>
  <c r="Y320" i="22"/>
  <c r="Z320" i="22" s="1"/>
  <c r="Y140" i="22"/>
  <c r="Z140" i="22" s="1"/>
  <c r="Z81" i="22"/>
  <c r="Y280" i="22"/>
  <c r="Z280" i="22" s="1"/>
  <c r="Y583" i="22"/>
  <c r="Z583" i="22" s="1"/>
  <c r="Y479" i="22"/>
  <c r="Z479" i="22" s="1"/>
  <c r="Y412" i="22"/>
  <c r="Z412" i="22" s="1"/>
  <c r="Y142" i="22"/>
  <c r="Z142" i="22" s="1"/>
  <c r="Y395" i="22"/>
  <c r="Z395" i="22" s="1"/>
  <c r="Y390" i="22"/>
  <c r="Z390" i="22" s="1"/>
  <c r="Y256" i="22"/>
  <c r="Z256" i="22" s="1"/>
  <c r="Y411" i="22"/>
  <c r="Z411" i="22" s="1"/>
  <c r="Y179" i="22"/>
  <c r="Z179" i="22" s="1"/>
  <c r="Y99" i="22"/>
  <c r="Z99" i="22" s="1"/>
  <c r="Y243" i="22"/>
  <c r="Z243" i="22" s="1"/>
  <c r="Y295" i="22"/>
  <c r="Z295" i="22" s="1"/>
  <c r="Y277" i="22"/>
  <c r="Z277" i="22" s="1"/>
  <c r="Y304" i="22"/>
  <c r="Z304" i="22" s="1"/>
  <c r="Y238" i="22"/>
  <c r="Z238" i="22" s="1"/>
  <c r="Y482" i="22"/>
  <c r="Z482" i="22" s="1"/>
  <c r="Y193" i="22"/>
  <c r="Z193" i="22" s="1"/>
  <c r="Y156" i="22"/>
  <c r="Z156" i="22" s="1"/>
  <c r="Y252" i="22"/>
  <c r="Z252" i="22" s="1"/>
  <c r="Y484" i="22"/>
  <c r="Z484" i="22" s="1"/>
  <c r="Y311" i="22"/>
  <c r="Z311" i="22" s="1"/>
  <c r="Y225" i="22"/>
  <c r="Z225" i="22" s="1"/>
  <c r="Y452" i="22"/>
  <c r="Z452" i="22" s="1"/>
  <c r="Y6" i="22"/>
  <c r="Z6" i="22" s="1"/>
  <c r="Y526" i="22"/>
  <c r="Z526" i="22" s="1"/>
  <c r="Y130" i="22"/>
  <c r="Z130" i="22" s="1"/>
  <c r="Y292" i="22"/>
  <c r="Z292" i="22" s="1"/>
  <c r="Y129" i="22"/>
  <c r="Z129" i="22" s="1"/>
  <c r="Y402" i="22"/>
  <c r="Z402" i="22" s="1"/>
  <c r="Y418" i="22"/>
  <c r="Z418" i="22" s="1"/>
  <c r="Y521" i="22"/>
  <c r="Z521" i="22" s="1"/>
  <c r="Y249" i="22"/>
  <c r="Z249" i="22" s="1"/>
  <c r="Y175" i="22"/>
  <c r="Z175" i="22" s="1"/>
  <c r="Y545" i="22"/>
  <c r="Z545" i="22" s="1"/>
  <c r="Y488" i="22"/>
  <c r="Z488" i="22" s="1"/>
  <c r="Y554" i="22"/>
  <c r="Z554" i="22" s="1"/>
  <c r="Y476" i="22"/>
  <c r="Z476" i="22" s="1"/>
  <c r="Y515" i="22"/>
  <c r="Z515" i="22" s="1"/>
  <c r="Y436" i="22"/>
  <c r="Z436" i="22" s="1"/>
  <c r="Y148" i="22"/>
  <c r="Z148" i="22" s="1"/>
  <c r="Y170" i="22"/>
  <c r="Z170" i="22" s="1"/>
  <c r="Y133" i="22"/>
  <c r="Z133" i="22" s="1"/>
  <c r="Y326" i="22"/>
  <c r="Z326" i="22" s="1"/>
  <c r="Y597" i="22"/>
  <c r="Z597" i="22" s="1"/>
  <c r="Y86" i="22"/>
  <c r="Z86" i="22" s="1"/>
  <c r="Y134" i="22"/>
  <c r="Z134" i="22" s="1"/>
  <c r="Y359" i="22"/>
  <c r="Z359" i="22" s="1"/>
  <c r="Y446" i="22"/>
  <c r="Z446" i="22" s="1"/>
  <c r="Y25" i="22"/>
  <c r="Z25" i="22" s="1"/>
  <c r="Y560" i="22"/>
  <c r="Z560" i="22" s="1"/>
  <c r="Y491" i="22"/>
  <c r="Z491" i="22" s="1"/>
  <c r="Y344" i="22"/>
  <c r="Z344" i="22" s="1"/>
  <c r="Y537" i="22"/>
  <c r="Z537" i="22" s="1"/>
  <c r="Y205" i="22"/>
  <c r="Z205" i="22" s="1"/>
  <c r="Y432" i="22"/>
  <c r="Z432" i="22" s="1"/>
  <c r="Y188" i="22"/>
  <c r="Z188" i="22" s="1"/>
  <c r="Y259" i="22"/>
  <c r="Z259" i="22" s="1"/>
  <c r="Y455" i="22"/>
  <c r="Z455" i="22" s="1"/>
  <c r="Y255" i="22"/>
  <c r="Z255" i="22" s="1"/>
  <c r="Y553" i="22"/>
  <c r="Z553" i="22" s="1"/>
  <c r="Y120" i="22"/>
  <c r="Z120" i="22" s="1"/>
  <c r="Y198" i="22"/>
  <c r="Z198" i="22" s="1"/>
  <c r="Y323" i="22"/>
  <c r="Z323" i="22" s="1"/>
  <c r="Y443" i="22"/>
  <c r="Z443" i="22" s="1"/>
  <c r="Y155" i="22"/>
  <c r="Z155" i="22" s="1"/>
  <c r="Y524" i="22"/>
  <c r="Z524" i="22" s="1"/>
  <c r="Y510" i="22"/>
  <c r="Z510" i="22" s="1"/>
  <c r="Y310" i="22"/>
  <c r="Z310" i="22" s="1"/>
  <c r="Y354" i="22"/>
  <c r="Z354" i="22" s="1"/>
  <c r="Y394" i="22"/>
  <c r="Z394" i="22" s="1"/>
  <c r="Y383" i="22"/>
  <c r="Z383" i="22" s="1"/>
  <c r="Y42" i="22"/>
  <c r="Z42" i="22" s="1"/>
  <c r="Y428" i="22"/>
  <c r="Z428" i="22" s="1"/>
  <c r="Y511" i="22"/>
  <c r="Z511" i="22" s="1"/>
  <c r="Y267" i="22"/>
  <c r="Z267" i="22" s="1"/>
  <c r="Y501" i="22"/>
  <c r="Z501" i="22" s="1"/>
  <c r="Y552" i="22"/>
  <c r="Z552" i="22" s="1"/>
  <c r="Y135" i="22"/>
  <c r="Z135" i="22" s="1"/>
  <c r="Y215" i="22"/>
  <c r="Z215" i="22" s="1"/>
  <c r="Y516" i="22"/>
  <c r="Z516" i="22" s="1"/>
  <c r="Y181" i="22"/>
  <c r="Z181" i="22" s="1"/>
  <c r="Y12" i="22"/>
  <c r="Z12" i="22" s="1"/>
  <c r="Y509" i="22"/>
  <c r="Z509" i="22" s="1"/>
  <c r="Y542" i="22"/>
  <c r="Z542" i="22" s="1"/>
  <c r="Y555" i="22"/>
  <c r="Z555" i="22" s="1"/>
  <c r="Y378" i="22"/>
  <c r="Z378" i="22" s="1"/>
  <c r="Y391" i="22"/>
  <c r="Z391" i="22" s="1"/>
  <c r="Y343" i="22"/>
  <c r="Z343" i="22" s="1"/>
  <c r="Y352" i="22"/>
  <c r="Z352" i="22" s="1"/>
  <c r="Y186" i="22"/>
  <c r="Z186" i="22" s="1"/>
  <c r="Y567" i="22"/>
  <c r="Z567" i="22" s="1"/>
  <c r="Y603" i="22"/>
  <c r="Z603" i="22" s="1"/>
  <c r="Y557" i="22"/>
  <c r="Z557" i="22" s="1"/>
  <c r="Y569" i="22"/>
  <c r="Z569" i="22" s="1"/>
  <c r="Y248" i="22"/>
  <c r="Z248" i="22" s="1"/>
  <c r="Y219" i="22"/>
  <c r="Z219" i="22" s="1"/>
  <c r="Y332" i="22"/>
  <c r="Z332" i="22" s="1"/>
  <c r="Y5" i="22"/>
  <c r="Z5" i="22" s="1"/>
  <c r="Y239" i="22"/>
  <c r="Z239" i="22" s="1"/>
  <c r="Y440" i="22"/>
  <c r="Z440" i="22" s="1"/>
  <c r="Y386" i="22"/>
  <c r="Z386" i="22" s="1"/>
  <c r="Y262" i="22"/>
  <c r="Z262" i="22" s="1"/>
  <c r="Y405" i="22"/>
  <c r="Z405" i="22" s="1"/>
  <c r="Y467" i="22"/>
  <c r="Z467" i="22" s="1"/>
  <c r="Y245" i="22"/>
  <c r="Z245" i="22" s="1"/>
  <c r="Y355" i="22"/>
  <c r="Z355" i="22" s="1"/>
  <c r="Y206" i="22"/>
  <c r="Z206" i="22" s="1"/>
  <c r="Y427" i="22"/>
  <c r="Z427" i="22" s="1"/>
  <c r="Y321" i="22"/>
  <c r="Z321" i="22" s="1"/>
  <c r="Y35" i="22"/>
  <c r="Z35" i="22" s="1"/>
  <c r="Y434" i="22"/>
  <c r="Z434" i="22" s="1"/>
  <c r="Y143" i="22"/>
  <c r="Z143" i="22" s="1"/>
  <c r="Y182" i="22"/>
  <c r="Z182" i="22" s="1"/>
  <c r="Y233" i="22"/>
  <c r="Z233" i="22" s="1"/>
  <c r="Y138" i="22"/>
  <c r="Z138" i="22" s="1"/>
  <c r="Y154" i="22"/>
  <c r="Z154" i="22" s="1"/>
  <c r="Y592" i="22"/>
  <c r="Z592" i="22" s="1"/>
  <c r="Y364" i="22"/>
  <c r="Z364" i="22" s="1"/>
  <c r="Y388" i="22"/>
  <c r="Z388" i="22" s="1"/>
  <c r="Y406" i="22"/>
  <c r="Z406" i="22" s="1"/>
  <c r="Y373" i="22"/>
  <c r="Z373" i="22" s="1"/>
  <c r="Y276" i="22"/>
  <c r="Z276" i="22" s="1"/>
  <c r="Y448" i="22"/>
  <c r="Z448" i="22" s="1"/>
  <c r="Y566" i="22"/>
  <c r="Z566" i="22" s="1"/>
  <c r="Y46" i="22"/>
  <c r="Z46" i="22" s="1"/>
  <c r="Y127" i="22"/>
  <c r="Z127" i="22" s="1"/>
  <c r="Y204" i="22"/>
  <c r="Z204" i="22" s="1"/>
  <c r="Y187" i="22"/>
  <c r="Z187" i="22" s="1"/>
  <c r="Y258" i="22"/>
  <c r="Z258" i="22" s="1"/>
  <c r="Y454" i="22"/>
  <c r="Z454" i="22" s="1"/>
  <c r="Y269" i="22"/>
  <c r="Z269" i="22" s="1"/>
  <c r="Y504" i="22"/>
  <c r="Z504" i="22" s="1"/>
  <c r="Y466" i="22"/>
  <c r="Z466" i="22" s="1"/>
  <c r="Y481" i="22"/>
  <c r="Z481" i="22" s="1"/>
  <c r="Y89" i="22"/>
  <c r="Z89" i="22" s="1"/>
  <c r="Z180" i="22"/>
  <c r="Y590" i="22"/>
  <c r="Z590" i="22" s="1"/>
  <c r="Y453" i="22"/>
  <c r="Z453" i="22" s="1"/>
  <c r="Y297" i="22"/>
  <c r="Z297" i="22" s="1"/>
  <c r="Y184" i="22"/>
  <c r="Z184" i="22" s="1"/>
  <c r="Y82" i="22"/>
  <c r="Z82" i="22" s="1"/>
  <c r="Y472" i="22"/>
  <c r="Z472" i="22" s="1"/>
  <c r="Y177" i="22"/>
  <c r="Z177" i="22" s="1"/>
  <c r="Y298" i="22"/>
  <c r="Z298" i="22" s="1"/>
  <c r="Y409" i="22"/>
  <c r="Z409" i="22" s="1"/>
  <c r="Y210" i="22"/>
  <c r="Z210" i="22" s="1"/>
  <c r="Y530" i="22"/>
  <c r="Z530" i="22" s="1"/>
  <c r="Y349" i="22"/>
  <c r="Z349" i="22" s="1"/>
  <c r="Y55" i="22"/>
  <c r="Z55" i="22" s="1"/>
  <c r="Y356" i="22"/>
  <c r="Z356" i="22" s="1"/>
  <c r="Z152" i="22"/>
  <c r="Y517" i="22"/>
  <c r="Z517" i="22" s="1"/>
  <c r="Y562" i="22"/>
  <c r="Z562" i="22" s="1"/>
  <c r="Y471" i="22"/>
  <c r="Z471" i="22" s="1"/>
  <c r="Y538" i="22"/>
  <c r="Z538" i="22" s="1"/>
  <c r="Y539" i="22"/>
  <c r="Z539" i="22" s="1"/>
  <c r="Y59" i="22"/>
  <c r="Z59" i="22" s="1"/>
  <c r="Y234" i="22"/>
  <c r="Z234" i="22" s="1"/>
  <c r="Y584" i="22"/>
  <c r="Z584" i="22" s="1"/>
  <c r="Y287" i="22"/>
  <c r="Z287" i="22" s="1"/>
  <c r="Y149" i="22"/>
  <c r="Z149" i="22" s="1"/>
  <c r="Y270" i="22"/>
  <c r="Z270" i="22" s="1"/>
  <c r="Y318" i="22"/>
  <c r="Z318" i="22" s="1"/>
  <c r="Y282" i="22"/>
  <c r="Z282" i="22" s="1"/>
  <c r="Y43" i="22"/>
  <c r="Z43" i="22" s="1"/>
  <c r="Y497" i="22"/>
  <c r="Z497" i="22" s="1"/>
  <c r="Y19" i="22"/>
  <c r="Z19" i="22" s="1"/>
  <c r="Y41" i="22"/>
  <c r="Z41" i="22" s="1"/>
  <c r="Y316" i="22"/>
  <c r="Z316" i="22" s="1"/>
  <c r="Y222" i="22"/>
  <c r="Z222" i="22" s="1"/>
  <c r="Y564" i="22"/>
  <c r="Z564" i="22" s="1"/>
  <c r="Y362" i="22"/>
  <c r="Z362" i="22" s="1"/>
  <c r="Y76" i="22"/>
  <c r="Z76" i="22" s="1"/>
  <c r="Y272" i="22"/>
  <c r="Z272" i="22" s="1"/>
  <c r="Y338" i="22"/>
  <c r="Z338" i="22" s="1"/>
  <c r="Y415" i="22"/>
  <c r="Z415" i="22" s="1"/>
  <c r="Y3" i="22"/>
  <c r="Z3" i="22" s="1"/>
  <c r="Y400" i="22"/>
  <c r="Z400" i="22" s="1"/>
  <c r="Y392" i="22"/>
  <c r="Z392" i="22" s="1"/>
  <c r="Y200" i="22"/>
  <c r="Z200" i="22" s="1"/>
  <c r="Y498" i="22"/>
  <c r="Z498" i="22" s="1"/>
  <c r="Y568" i="22"/>
  <c r="Z568" i="22" s="1"/>
  <c r="Y587" i="22"/>
  <c r="Z587" i="22" s="1"/>
  <c r="Y4" i="22"/>
  <c r="Z4" i="22" s="1"/>
  <c r="Y263" i="22"/>
  <c r="Z263" i="22" s="1"/>
  <c r="Y141" i="22"/>
  <c r="Z141" i="22" s="1"/>
  <c r="Y596" i="22"/>
  <c r="Z596" i="22" s="1"/>
  <c r="Y496" i="22"/>
  <c r="Z496" i="22" s="1"/>
  <c r="Y408" i="22"/>
  <c r="Z408" i="22" s="1"/>
  <c r="Y132" i="22"/>
  <c r="Z132" i="22" s="1"/>
  <c r="Y291" i="22"/>
  <c r="Z291" i="22" s="1"/>
  <c r="Y506" i="22"/>
  <c r="Z506" i="22" s="1"/>
  <c r="Y487" i="22"/>
  <c r="Z487" i="22" s="1"/>
  <c r="Y268" i="22"/>
  <c r="Z268" i="22" s="1"/>
  <c r="Y595" i="22"/>
  <c r="Z595" i="22" s="1"/>
  <c r="Y308" i="22"/>
  <c r="Z308" i="22" s="1"/>
  <c r="Y109" i="22"/>
  <c r="Z109" i="22" s="1"/>
  <c r="Y192" i="22"/>
  <c r="Z192" i="22" s="1"/>
  <c r="Y325" i="22"/>
  <c r="Z325" i="22" s="1"/>
  <c r="Y314" i="22"/>
  <c r="Z314" i="22" s="1"/>
  <c r="Y469" i="22"/>
  <c r="Z469" i="22" s="1"/>
  <c r="Y599" i="22"/>
  <c r="Z599" i="22" s="1"/>
  <c r="Y265" i="22"/>
  <c r="Z265" i="22" s="1"/>
  <c r="Y520" i="22"/>
  <c r="Z520" i="22" s="1"/>
  <c r="Y478" i="22"/>
  <c r="Z478" i="22" s="1"/>
  <c r="Z168" i="22"/>
  <c r="Y600" i="22"/>
  <c r="Z600" i="22" s="1"/>
  <c r="Y348" i="22"/>
  <c r="Z348" i="22" s="1"/>
  <c r="Y217" i="22"/>
  <c r="Z217" i="22" s="1"/>
  <c r="Y100" i="22"/>
  <c r="Z100" i="22" s="1"/>
  <c r="Y281" i="22"/>
  <c r="Z281" i="22" s="1"/>
  <c r="Y207" i="22"/>
  <c r="Z207" i="22" s="1"/>
  <c r="Y221" i="22"/>
  <c r="Z221" i="22" s="1"/>
  <c r="Y441" i="22"/>
  <c r="Z441" i="22" s="1"/>
  <c r="Y236" i="22"/>
  <c r="Z236" i="22" s="1"/>
  <c r="Y214" i="22"/>
  <c r="Z214" i="22" s="1"/>
  <c r="Y257" i="22"/>
  <c r="Z257" i="22" s="1"/>
  <c r="Y88" i="22"/>
  <c r="Z88" i="22" s="1"/>
  <c r="Y473" i="22"/>
  <c r="Z473" i="22" s="1"/>
  <c r="Y201" i="22"/>
  <c r="Z201" i="22" s="1"/>
  <c r="Y399" i="22"/>
  <c r="Z399" i="22" s="1"/>
  <c r="Y37" i="22"/>
  <c r="Z37" i="22" s="1"/>
  <c r="Y212" i="22"/>
  <c r="Z212" i="22" s="1"/>
  <c r="Y485" i="22"/>
  <c r="Z485" i="22" s="1"/>
  <c r="Y194" i="22"/>
  <c r="Z194" i="22" s="1"/>
  <c r="Y147" i="22"/>
  <c r="Z147" i="22" s="1"/>
  <c r="Y273" i="22"/>
  <c r="Z273" i="22" s="1"/>
  <c r="W302" i="22"/>
  <c r="X302" i="22" s="1"/>
  <c r="W176" i="22"/>
  <c r="X176" i="22" s="1"/>
  <c r="W393" i="22"/>
  <c r="X393" i="22" s="1"/>
  <c r="X574" i="22"/>
  <c r="W577" i="22"/>
  <c r="X577" i="22" s="1"/>
  <c r="W293" i="22"/>
  <c r="X293" i="22" s="1"/>
  <c r="W307" i="22"/>
  <c r="X307" i="22" s="1"/>
  <c r="W45" i="22"/>
  <c r="X45" i="22" s="1"/>
  <c r="W114" i="22"/>
  <c r="X114" i="22" s="1"/>
  <c r="W131" i="22"/>
  <c r="X131" i="22" s="1"/>
  <c r="W164" i="22"/>
  <c r="X164" i="22" s="1"/>
  <c r="W575" i="22"/>
  <c r="X575" i="22" s="1"/>
  <c r="W279" i="22"/>
  <c r="X279" i="22" s="1"/>
  <c r="W598" i="22"/>
  <c r="X598" i="22" s="1"/>
  <c r="X56" i="22"/>
  <c r="W232" i="22"/>
  <c r="X232" i="22" s="1"/>
  <c r="W357" i="22"/>
  <c r="X357" i="22" s="1"/>
  <c r="W10" i="22"/>
  <c r="X10" i="22" s="1"/>
  <c r="W345" i="22"/>
  <c r="X345" i="22" s="1"/>
  <c r="W351" i="22"/>
  <c r="X351" i="22" s="1"/>
  <c r="X451" i="22"/>
  <c r="W368" i="22"/>
  <c r="X368" i="22" s="1"/>
  <c r="W36" i="22"/>
  <c r="X36" i="22" s="1"/>
  <c r="W413" i="22"/>
  <c r="X413" i="22" s="1"/>
  <c r="W139" i="22"/>
  <c r="X139" i="22" s="1"/>
  <c r="W513" i="22"/>
  <c r="X513" i="22" s="1"/>
  <c r="W216" i="22"/>
  <c r="X216" i="22" s="1"/>
  <c r="W126" i="22"/>
  <c r="X126" i="22" s="1"/>
  <c r="W250" i="22"/>
  <c r="X250" i="22" s="1"/>
  <c r="W340" i="22"/>
  <c r="X340" i="22" s="1"/>
  <c r="W527" i="22"/>
  <c r="X527" i="22" s="1"/>
  <c r="W361" i="22"/>
  <c r="X361" i="22" s="1"/>
  <c r="W183" i="22"/>
  <c r="X183" i="22" s="1"/>
  <c r="W381" i="22"/>
  <c r="X381" i="22" s="1"/>
  <c r="W475" i="22"/>
  <c r="X475" i="22" s="1"/>
  <c r="W507" i="22"/>
  <c r="X507" i="22" s="1"/>
  <c r="W558" i="22"/>
  <c r="X558" i="22" s="1"/>
  <c r="W97" i="22"/>
  <c r="X97" i="22" s="1"/>
  <c r="W503" i="22"/>
  <c r="X503" i="22" s="1"/>
  <c r="X9" i="22"/>
  <c r="W578" i="22"/>
  <c r="X578" i="22" s="1"/>
  <c r="W531" i="22"/>
  <c r="X531" i="22" s="1"/>
  <c r="W489" i="22"/>
  <c r="X489" i="22" s="1"/>
  <c r="W322" i="22"/>
  <c r="X322" i="22" s="1"/>
  <c r="W401" i="22"/>
  <c r="X401" i="22" s="1"/>
  <c r="W313" i="22"/>
  <c r="X313" i="22" s="1"/>
  <c r="X342" i="22"/>
  <c r="W461" i="22"/>
  <c r="X461" i="22" s="1"/>
  <c r="W271" i="22"/>
  <c r="X271" i="22" s="1"/>
  <c r="W185" i="22"/>
  <c r="X185" i="22" s="1"/>
  <c r="W203" i="22"/>
  <c r="X203" i="22" s="1"/>
  <c r="W330" i="22"/>
  <c r="X330" i="22" s="1"/>
  <c r="W490" i="22"/>
  <c r="X490" i="22" s="1"/>
  <c r="W421" i="22"/>
  <c r="X421" i="22" s="1"/>
  <c r="W385" i="22"/>
  <c r="X385" i="22" s="1"/>
  <c r="W462" i="22"/>
  <c r="X462" i="22" s="1"/>
  <c r="W416" i="22"/>
  <c r="X416" i="22" s="1"/>
  <c r="W60" i="22"/>
  <c r="X60" i="22" s="1"/>
  <c r="W449" i="22"/>
  <c r="X449" i="22" s="1"/>
  <c r="W288" i="22"/>
  <c r="X288" i="22" s="1"/>
  <c r="W535" i="22"/>
  <c r="X535" i="22" s="1"/>
  <c r="W459" i="22"/>
  <c r="X459" i="22" s="1"/>
  <c r="W601" i="22"/>
  <c r="X601" i="22" s="1"/>
  <c r="W493" i="22"/>
  <c r="X493" i="22" s="1"/>
  <c r="W512" i="22"/>
  <c r="X512" i="22" s="1"/>
  <c r="W196" i="22"/>
  <c r="X196" i="22" s="1"/>
  <c r="W119" i="22"/>
  <c r="X119" i="22" s="1"/>
  <c r="W38" i="22"/>
  <c r="X38" i="22" s="1"/>
  <c r="W439" i="22"/>
  <c r="X439" i="22" s="1"/>
  <c r="W328" i="22"/>
  <c r="X328" i="22" s="1"/>
  <c r="W275" i="22"/>
  <c r="X275" i="22" s="1"/>
  <c r="W546" i="22"/>
  <c r="X546" i="22" s="1"/>
  <c r="W363" i="22"/>
  <c r="X363" i="22" s="1"/>
  <c r="W480" i="22"/>
  <c r="X480" i="22" s="1"/>
  <c r="W335" i="22"/>
  <c r="X335" i="22" s="1"/>
  <c r="W547" i="22"/>
  <c r="X547" i="22" s="1"/>
  <c r="W429" i="22"/>
  <c r="X429" i="22" s="1"/>
  <c r="W492" i="22"/>
  <c r="X492" i="22" s="1"/>
  <c r="W80" i="22"/>
  <c r="X80" i="22" s="1"/>
  <c r="W387" i="22"/>
  <c r="X387" i="22" s="1"/>
  <c r="W264" i="22"/>
  <c r="X264" i="22" s="1"/>
  <c r="W417" i="22"/>
  <c r="X417" i="22" s="1"/>
  <c r="W494" i="22"/>
  <c r="X494" i="22" s="1"/>
  <c r="W430" i="22"/>
  <c r="X430" i="22" s="1"/>
  <c r="W437" i="22"/>
  <c r="X437" i="22" s="1"/>
  <c r="W34" i="22"/>
  <c r="X34" i="22" s="1"/>
  <c r="W202" i="22"/>
  <c r="X202" i="22" s="1"/>
  <c r="W438" i="22"/>
  <c r="X438" i="22" s="1"/>
  <c r="W376" i="22"/>
  <c r="X376" i="22" s="1"/>
  <c r="W172" i="22"/>
  <c r="X172" i="22" s="1"/>
  <c r="W523" i="22"/>
  <c r="X523" i="22" s="1"/>
  <c r="W231" i="22"/>
  <c r="X231" i="22" s="1"/>
  <c r="W71" i="22"/>
  <c r="X71" i="22" s="1"/>
  <c r="X456" i="22"/>
  <c r="W529" i="22"/>
  <c r="X529" i="22" s="1"/>
  <c r="W230" i="22"/>
  <c r="X230" i="22" s="1"/>
  <c r="W410" i="22"/>
  <c r="X410" i="22" s="1"/>
  <c r="W333" i="22"/>
  <c r="X333" i="22" s="1"/>
  <c r="W244" i="22"/>
  <c r="X244" i="22" s="1"/>
  <c r="W544" i="22"/>
  <c r="X544" i="22" s="1"/>
  <c r="W266" i="22"/>
  <c r="X266" i="22" s="1"/>
  <c r="W167" i="22"/>
  <c r="X167" i="22" s="1"/>
  <c r="W464" i="22"/>
  <c r="X464" i="22" s="1"/>
  <c r="W458" i="22"/>
  <c r="X458" i="22" s="1"/>
  <c r="W424" i="22"/>
  <c r="X424" i="22" s="1"/>
  <c r="W209" i="22"/>
  <c r="X209" i="22" s="1"/>
  <c r="W431" i="22"/>
  <c r="X431" i="22" s="1"/>
  <c r="W208" i="22"/>
  <c r="X208" i="22" s="1"/>
  <c r="W508" i="22"/>
  <c r="X508" i="22" s="1"/>
  <c r="W389" i="22"/>
  <c r="X389" i="22" s="1"/>
  <c r="W337" i="22"/>
  <c r="X337" i="22" s="1"/>
  <c r="W123" i="22"/>
  <c r="X123" i="22" s="1"/>
  <c r="W549" i="22"/>
  <c r="X549" i="22" s="1"/>
  <c r="W377" i="22"/>
  <c r="X377" i="22" s="1"/>
  <c r="W336" i="22"/>
  <c r="X336" i="22" s="1"/>
  <c r="W74" i="22"/>
  <c r="X74" i="22" s="1"/>
  <c r="W465" i="22"/>
  <c r="X465" i="22" s="1"/>
  <c r="W224" i="22"/>
  <c r="X224" i="22" s="1"/>
  <c r="W178" i="22"/>
  <c r="X178" i="22" s="1"/>
  <c r="W294" i="22"/>
  <c r="X294" i="22" s="1"/>
  <c r="W121" i="22"/>
  <c r="X121" i="22" s="1"/>
  <c r="W499" i="22"/>
  <c r="X499" i="22" s="1"/>
  <c r="W594" i="22"/>
  <c r="X594" i="22" s="1"/>
  <c r="W305" i="22"/>
  <c r="X305" i="22" s="1"/>
  <c r="W246" i="22"/>
  <c r="X246" i="22" s="1"/>
  <c r="X23" i="22"/>
  <c r="W573" i="22"/>
  <c r="X573" i="22" s="1"/>
  <c r="W366" i="22"/>
  <c r="X366" i="22" s="1"/>
  <c r="W353" i="22"/>
  <c r="X353" i="22" s="1"/>
  <c r="W483" i="22"/>
  <c r="X483" i="22" s="1"/>
  <c r="W404" i="22"/>
  <c r="X404" i="22" s="1"/>
  <c r="W477" i="22"/>
  <c r="X477" i="22" s="1"/>
  <c r="W32" i="22"/>
  <c r="X32" i="22" s="1"/>
  <c r="W229" i="22"/>
  <c r="X229" i="22" s="1"/>
  <c r="W561" i="22"/>
  <c r="X561" i="22" s="1"/>
  <c r="X533" i="22"/>
  <c r="W444" i="22"/>
  <c r="X444" i="22" s="1"/>
  <c r="W286" i="22"/>
  <c r="X286" i="22" s="1"/>
  <c r="W419" i="22"/>
  <c r="X419" i="22" s="1"/>
  <c r="W51" i="22"/>
  <c r="X51" i="22" s="1"/>
  <c r="W570" i="22"/>
  <c r="X570" i="22" s="1"/>
  <c r="W94" i="22"/>
  <c r="X94" i="22" s="1"/>
  <c r="W414" i="22"/>
  <c r="X414" i="22" s="1"/>
  <c r="W327" i="22"/>
  <c r="X327" i="22" s="1"/>
  <c r="W572" i="22"/>
  <c r="X572" i="22" s="1"/>
  <c r="W171" i="22"/>
  <c r="X171" i="22" s="1"/>
  <c r="W470" i="22"/>
  <c r="X470" i="22" s="1"/>
  <c r="W347" i="22"/>
  <c r="X347" i="22" s="1"/>
  <c r="W331" i="22"/>
  <c r="X331" i="22" s="1"/>
  <c r="W398" i="22"/>
  <c r="X398" i="22" s="1"/>
  <c r="W358" i="22"/>
  <c r="X358" i="22" s="1"/>
  <c r="W370" i="22"/>
  <c r="X370" i="22" s="1"/>
  <c r="W290" i="22"/>
  <c r="X290" i="22" s="1"/>
  <c r="W122" i="22"/>
  <c r="X122" i="22" s="1"/>
  <c r="W505" i="22"/>
  <c r="X505" i="22" s="1"/>
  <c r="W372" i="22"/>
  <c r="X372" i="22" s="1"/>
  <c r="W435" i="22"/>
  <c r="X435" i="22" s="1"/>
  <c r="W556" i="22"/>
  <c r="X556" i="22" s="1"/>
  <c r="W83" i="22"/>
  <c r="X83" i="22" s="1"/>
  <c r="W254" i="22"/>
  <c r="X254" i="22" s="1"/>
  <c r="X137" i="22"/>
  <c r="W227" i="22"/>
  <c r="X227" i="22" s="1"/>
  <c r="W420" i="22"/>
  <c r="X420" i="22" s="1"/>
  <c r="W591" i="22"/>
  <c r="X591" i="22" s="1"/>
  <c r="W285" i="22"/>
  <c r="X285" i="22" s="1"/>
  <c r="W379" i="22"/>
  <c r="X379" i="22" s="1"/>
  <c r="W500" i="22"/>
  <c r="X500" i="22" s="1"/>
  <c r="W162" i="22"/>
  <c r="X162" i="22" s="1"/>
  <c r="W397" i="22"/>
  <c r="X397" i="22" s="1"/>
  <c r="W551" i="22"/>
  <c r="X551" i="22" s="1"/>
  <c r="W235" i="22"/>
  <c r="X235" i="22" s="1"/>
  <c r="W226" i="22"/>
  <c r="X226" i="22" s="1"/>
  <c r="W26" i="22"/>
  <c r="X26" i="22" s="1"/>
  <c r="W197" i="22"/>
  <c r="X197" i="22" s="1"/>
  <c r="W284" i="22"/>
  <c r="X284" i="22" s="1"/>
  <c r="W426" i="22"/>
  <c r="X426" i="22" s="1"/>
  <c r="W17" i="22"/>
  <c r="X17" i="22" s="1"/>
  <c r="W339" i="22"/>
  <c r="X339" i="22" s="1"/>
  <c r="W519" i="22"/>
  <c r="X519" i="22" s="1"/>
  <c r="W21" i="22"/>
  <c r="X21" i="22" s="1"/>
  <c r="W380" i="22"/>
  <c r="X380" i="22" s="1"/>
  <c r="W66" i="22"/>
  <c r="X66" i="22" s="1"/>
  <c r="W283" i="22"/>
  <c r="X283" i="22" s="1"/>
  <c r="W237" i="22"/>
  <c r="X237" i="22" s="1"/>
  <c r="W189" i="22"/>
  <c r="X189" i="22" s="1"/>
  <c r="W522" i="22"/>
  <c r="X522" i="22" s="1"/>
  <c r="W403" i="22"/>
  <c r="X403" i="22" s="1"/>
  <c r="W251" i="22"/>
  <c r="X251" i="22" s="1"/>
  <c r="W213" i="22"/>
  <c r="X213" i="22" s="1"/>
  <c r="W136" i="22"/>
  <c r="X136" i="22" s="1"/>
  <c r="W158" i="22"/>
  <c r="X158" i="22" s="1"/>
  <c r="X247" i="22"/>
  <c r="W460" i="22"/>
  <c r="X460" i="22" s="1"/>
  <c r="W474" i="22"/>
  <c r="X474" i="22" s="1"/>
  <c r="W242" i="22"/>
  <c r="X242" i="22" s="1"/>
  <c r="W173" i="22"/>
  <c r="X173" i="22" s="1"/>
  <c r="X92" i="22"/>
  <c r="W191" i="22"/>
  <c r="X191" i="22" s="1"/>
  <c r="W565" i="22"/>
  <c r="X565" i="22" s="1"/>
  <c r="W457" i="22"/>
  <c r="X457" i="22" s="1"/>
  <c r="W166" i="22"/>
  <c r="X166" i="22" s="1"/>
  <c r="W150" i="22"/>
  <c r="X150" i="22" s="1"/>
  <c r="W534" i="22"/>
  <c r="X534" i="22" s="1"/>
  <c r="W169" i="22"/>
  <c r="X169" i="22" s="1"/>
  <c r="W559" i="22"/>
  <c r="X559" i="22" s="1"/>
  <c r="W463" i="22"/>
  <c r="X463" i="22" s="1"/>
  <c r="W240" i="22"/>
  <c r="X240" i="22" s="1"/>
  <c r="W128" i="22"/>
  <c r="X128" i="22" s="1"/>
  <c r="W593" i="22"/>
  <c r="X593" i="22" s="1"/>
  <c r="W586" i="22"/>
  <c r="X586" i="22" s="1"/>
  <c r="W375" i="22"/>
  <c r="X375" i="22" s="1"/>
  <c r="W261" i="22"/>
  <c r="X261" i="22" s="1"/>
  <c r="W289" i="22"/>
  <c r="X289" i="22" s="1"/>
  <c r="W602" i="22"/>
  <c r="X602" i="22" s="1"/>
  <c r="W278" i="22"/>
  <c r="X278" i="22" s="1"/>
  <c r="W174" i="22"/>
  <c r="X174" i="22" s="1"/>
  <c r="W241" i="22"/>
  <c r="X241" i="22" s="1"/>
  <c r="W61" i="22"/>
  <c r="X61" i="22" s="1"/>
  <c r="W502" i="22"/>
  <c r="X502" i="22" s="1"/>
  <c r="W309" i="22"/>
  <c r="X309" i="22" s="1"/>
  <c r="W346" i="22"/>
  <c r="X346" i="22" s="1"/>
  <c r="W576" i="22"/>
  <c r="X576" i="22" s="1"/>
  <c r="W396" i="22"/>
  <c r="X396" i="22" s="1"/>
  <c r="W105" i="22"/>
  <c r="X105" i="22" s="1"/>
  <c r="W320" i="22"/>
  <c r="X320" i="22" s="1"/>
  <c r="W140" i="22"/>
  <c r="X140" i="22" s="1"/>
  <c r="X81" i="22"/>
  <c r="W280" i="22"/>
  <c r="X280" i="22" s="1"/>
  <c r="W583" i="22"/>
  <c r="X583" i="22" s="1"/>
  <c r="W479" i="22"/>
  <c r="X479" i="22" s="1"/>
  <c r="W412" i="22"/>
  <c r="X412" i="22" s="1"/>
  <c r="W142" i="22"/>
  <c r="X142" i="22" s="1"/>
  <c r="W395" i="22"/>
  <c r="X395" i="22" s="1"/>
  <c r="W390" i="22"/>
  <c r="X390" i="22" s="1"/>
  <c r="W256" i="22"/>
  <c r="X256" i="22" s="1"/>
  <c r="W411" i="22"/>
  <c r="X411" i="22" s="1"/>
  <c r="W179" i="22"/>
  <c r="X179" i="22" s="1"/>
  <c r="W99" i="22"/>
  <c r="X99" i="22" s="1"/>
  <c r="W243" i="22"/>
  <c r="X243" i="22" s="1"/>
  <c r="W295" i="22"/>
  <c r="X295" i="22" s="1"/>
  <c r="W277" i="22"/>
  <c r="X277" i="22" s="1"/>
  <c r="W304" i="22"/>
  <c r="X304" i="22" s="1"/>
  <c r="W238" i="22"/>
  <c r="X238" i="22" s="1"/>
  <c r="W482" i="22"/>
  <c r="X482" i="22" s="1"/>
  <c r="W193" i="22"/>
  <c r="X193" i="22" s="1"/>
  <c r="W156" i="22"/>
  <c r="X156" i="22" s="1"/>
  <c r="W252" i="22"/>
  <c r="X252" i="22" s="1"/>
  <c r="W484" i="22"/>
  <c r="X484" i="22" s="1"/>
  <c r="W311" i="22"/>
  <c r="X311" i="22" s="1"/>
  <c r="W225" i="22"/>
  <c r="X225" i="22" s="1"/>
  <c r="W452" i="22"/>
  <c r="X452" i="22" s="1"/>
  <c r="W6" i="22"/>
  <c r="X6" i="22" s="1"/>
  <c r="W526" i="22"/>
  <c r="X526" i="22" s="1"/>
  <c r="W130" i="22"/>
  <c r="X130" i="22" s="1"/>
  <c r="W292" i="22"/>
  <c r="X292" i="22" s="1"/>
  <c r="W129" i="22"/>
  <c r="X129" i="22" s="1"/>
  <c r="W402" i="22"/>
  <c r="X402" i="22" s="1"/>
  <c r="W418" i="22"/>
  <c r="X418" i="22" s="1"/>
  <c r="W521" i="22"/>
  <c r="X521" i="22" s="1"/>
  <c r="W249" i="22"/>
  <c r="X249" i="22" s="1"/>
  <c r="W175" i="22"/>
  <c r="X175" i="22" s="1"/>
  <c r="W545" i="22"/>
  <c r="X545" i="22" s="1"/>
  <c r="W488" i="22"/>
  <c r="X488" i="22" s="1"/>
  <c r="W554" i="22"/>
  <c r="X554" i="22" s="1"/>
  <c r="W476" i="22"/>
  <c r="X476" i="22" s="1"/>
  <c r="W515" i="22"/>
  <c r="X515" i="22" s="1"/>
  <c r="W436" i="22"/>
  <c r="X436" i="22" s="1"/>
  <c r="W148" i="22"/>
  <c r="X148" i="22" s="1"/>
  <c r="W170" i="22"/>
  <c r="X170" i="22" s="1"/>
  <c r="W133" i="22"/>
  <c r="X133" i="22" s="1"/>
  <c r="W326" i="22"/>
  <c r="X326" i="22" s="1"/>
  <c r="W597" i="22"/>
  <c r="X597" i="22" s="1"/>
  <c r="W86" i="22"/>
  <c r="X86" i="22" s="1"/>
  <c r="W134" i="22"/>
  <c r="X134" i="22" s="1"/>
  <c r="W359" i="22"/>
  <c r="X359" i="22" s="1"/>
  <c r="W446" i="22"/>
  <c r="X446" i="22" s="1"/>
  <c r="W25" i="22"/>
  <c r="X25" i="22" s="1"/>
  <c r="W560" i="22"/>
  <c r="X560" i="22" s="1"/>
  <c r="W491" i="22"/>
  <c r="X491" i="22" s="1"/>
  <c r="W344" i="22"/>
  <c r="X344" i="22" s="1"/>
  <c r="W537" i="22"/>
  <c r="X537" i="22" s="1"/>
  <c r="W205" i="22"/>
  <c r="X205" i="22" s="1"/>
  <c r="W432" i="22"/>
  <c r="X432" i="22" s="1"/>
  <c r="W188" i="22"/>
  <c r="X188" i="22" s="1"/>
  <c r="W259" i="22"/>
  <c r="X259" i="22" s="1"/>
  <c r="W455" i="22"/>
  <c r="X455" i="22" s="1"/>
  <c r="W255" i="22"/>
  <c r="X255" i="22" s="1"/>
  <c r="W553" i="22"/>
  <c r="X553" i="22" s="1"/>
  <c r="W120" i="22"/>
  <c r="X120" i="22" s="1"/>
  <c r="W198" i="22"/>
  <c r="X198" i="22" s="1"/>
  <c r="W323" i="22"/>
  <c r="X323" i="22" s="1"/>
  <c r="W443" i="22"/>
  <c r="X443" i="22" s="1"/>
  <c r="W155" i="22"/>
  <c r="X155" i="22" s="1"/>
  <c r="W524" i="22"/>
  <c r="X524" i="22" s="1"/>
  <c r="W510" i="22"/>
  <c r="X510" i="22" s="1"/>
  <c r="W310" i="22"/>
  <c r="X310" i="22" s="1"/>
  <c r="W354" i="22"/>
  <c r="X354" i="22" s="1"/>
  <c r="W394" i="22"/>
  <c r="X394" i="22" s="1"/>
  <c r="W383" i="22"/>
  <c r="X383" i="22" s="1"/>
  <c r="W42" i="22"/>
  <c r="X42" i="22" s="1"/>
  <c r="W428" i="22"/>
  <c r="X428" i="22" s="1"/>
  <c r="W511" i="22"/>
  <c r="X511" i="22" s="1"/>
  <c r="W267" i="22"/>
  <c r="X267" i="22" s="1"/>
  <c r="W501" i="22"/>
  <c r="X501" i="22" s="1"/>
  <c r="W552" i="22"/>
  <c r="X552" i="22" s="1"/>
  <c r="W135" i="22"/>
  <c r="X135" i="22" s="1"/>
  <c r="W215" i="22"/>
  <c r="X215" i="22" s="1"/>
  <c r="W516" i="22"/>
  <c r="X516" i="22" s="1"/>
  <c r="W181" i="22"/>
  <c r="X181" i="22" s="1"/>
  <c r="W12" i="22"/>
  <c r="X12" i="22" s="1"/>
  <c r="W509" i="22"/>
  <c r="X509" i="22" s="1"/>
  <c r="W542" i="22"/>
  <c r="X542" i="22" s="1"/>
  <c r="W555" i="22"/>
  <c r="X555" i="22" s="1"/>
  <c r="W378" i="22"/>
  <c r="X378" i="22" s="1"/>
  <c r="W391" i="22"/>
  <c r="X391" i="22" s="1"/>
  <c r="W343" i="22"/>
  <c r="X343" i="22" s="1"/>
  <c r="W352" i="22"/>
  <c r="X352" i="22" s="1"/>
  <c r="W186" i="22"/>
  <c r="X186" i="22" s="1"/>
  <c r="W567" i="22"/>
  <c r="X567" i="22" s="1"/>
  <c r="W603" i="22"/>
  <c r="X603" i="22" s="1"/>
  <c r="W557" i="22"/>
  <c r="X557" i="22" s="1"/>
  <c r="W569" i="22"/>
  <c r="X569" i="22" s="1"/>
  <c r="W248" i="22"/>
  <c r="X248" i="22" s="1"/>
  <c r="W219" i="22"/>
  <c r="X219" i="22" s="1"/>
  <c r="W332" i="22"/>
  <c r="X332" i="22" s="1"/>
  <c r="W5" i="22"/>
  <c r="X5" i="22" s="1"/>
  <c r="W239" i="22"/>
  <c r="X239" i="22" s="1"/>
  <c r="W440" i="22"/>
  <c r="X440" i="22" s="1"/>
  <c r="W386" i="22"/>
  <c r="X386" i="22" s="1"/>
  <c r="W262" i="22"/>
  <c r="X262" i="22" s="1"/>
  <c r="W405" i="22"/>
  <c r="X405" i="22" s="1"/>
  <c r="W467" i="22"/>
  <c r="X467" i="22" s="1"/>
  <c r="W245" i="22"/>
  <c r="X245" i="22" s="1"/>
  <c r="W355" i="22"/>
  <c r="X355" i="22" s="1"/>
  <c r="W206" i="22"/>
  <c r="X206" i="22" s="1"/>
  <c r="W427" i="22"/>
  <c r="X427" i="22" s="1"/>
  <c r="W321" i="22"/>
  <c r="X321" i="22" s="1"/>
  <c r="W35" i="22"/>
  <c r="X35" i="22" s="1"/>
  <c r="W434" i="22"/>
  <c r="X434" i="22" s="1"/>
  <c r="W143" i="22"/>
  <c r="X143" i="22" s="1"/>
  <c r="W182" i="22"/>
  <c r="X182" i="22" s="1"/>
  <c r="W233" i="22"/>
  <c r="X233" i="22" s="1"/>
  <c r="W138" i="22"/>
  <c r="X138" i="22" s="1"/>
  <c r="W154" i="22"/>
  <c r="X154" i="22" s="1"/>
  <c r="W592" i="22"/>
  <c r="X592" i="22" s="1"/>
  <c r="W364" i="22"/>
  <c r="X364" i="22" s="1"/>
  <c r="W388" i="22"/>
  <c r="X388" i="22" s="1"/>
  <c r="W406" i="22"/>
  <c r="X406" i="22" s="1"/>
  <c r="W373" i="22"/>
  <c r="X373" i="22" s="1"/>
  <c r="W276" i="22"/>
  <c r="X276" i="22" s="1"/>
  <c r="W448" i="22"/>
  <c r="X448" i="22" s="1"/>
  <c r="W566" i="22"/>
  <c r="X566" i="22" s="1"/>
  <c r="W46" i="22"/>
  <c r="X46" i="22" s="1"/>
  <c r="W127" i="22"/>
  <c r="X127" i="22" s="1"/>
  <c r="W204" i="22"/>
  <c r="X204" i="22" s="1"/>
  <c r="W187" i="22"/>
  <c r="X187" i="22" s="1"/>
  <c r="W258" i="22"/>
  <c r="X258" i="22" s="1"/>
  <c r="W454" i="22"/>
  <c r="X454" i="22" s="1"/>
  <c r="W269" i="22"/>
  <c r="X269" i="22" s="1"/>
  <c r="W504" i="22"/>
  <c r="X504" i="22" s="1"/>
  <c r="W466" i="22"/>
  <c r="X466" i="22" s="1"/>
  <c r="W481" i="22"/>
  <c r="X481" i="22" s="1"/>
  <c r="W89" i="22"/>
  <c r="X89" i="22" s="1"/>
  <c r="X180" i="22"/>
  <c r="W590" i="22"/>
  <c r="X590" i="22" s="1"/>
  <c r="W453" i="22"/>
  <c r="X453" i="22" s="1"/>
  <c r="W297" i="22"/>
  <c r="X297" i="22" s="1"/>
  <c r="W184" i="22"/>
  <c r="X184" i="22" s="1"/>
  <c r="W82" i="22"/>
  <c r="X82" i="22" s="1"/>
  <c r="W472" i="22"/>
  <c r="X472" i="22" s="1"/>
  <c r="W177" i="22"/>
  <c r="X177" i="22" s="1"/>
  <c r="W298" i="22"/>
  <c r="X298" i="22" s="1"/>
  <c r="W409" i="22"/>
  <c r="X409" i="22" s="1"/>
  <c r="W210" i="22"/>
  <c r="X210" i="22" s="1"/>
  <c r="W530" i="22"/>
  <c r="X530" i="22" s="1"/>
  <c r="W349" i="22"/>
  <c r="X349" i="22" s="1"/>
  <c r="W55" i="22"/>
  <c r="X55" i="22" s="1"/>
  <c r="W356" i="22"/>
  <c r="X356" i="22" s="1"/>
  <c r="X152" i="22"/>
  <c r="W517" i="22"/>
  <c r="X517" i="22" s="1"/>
  <c r="W562" i="22"/>
  <c r="X562" i="22" s="1"/>
  <c r="W471" i="22"/>
  <c r="X471" i="22" s="1"/>
  <c r="W538" i="22"/>
  <c r="X538" i="22" s="1"/>
  <c r="W539" i="22"/>
  <c r="X539" i="22" s="1"/>
  <c r="W59" i="22"/>
  <c r="X59" i="22" s="1"/>
  <c r="W234" i="22"/>
  <c r="X234" i="22" s="1"/>
  <c r="W584" i="22"/>
  <c r="X584" i="22" s="1"/>
  <c r="W287" i="22"/>
  <c r="X287" i="22" s="1"/>
  <c r="W149" i="22"/>
  <c r="X149" i="22" s="1"/>
  <c r="W270" i="22"/>
  <c r="X270" i="22" s="1"/>
  <c r="W318" i="22"/>
  <c r="X318" i="22" s="1"/>
  <c r="W282" i="22"/>
  <c r="X282" i="22" s="1"/>
  <c r="W43" i="22"/>
  <c r="X43" i="22" s="1"/>
  <c r="W497" i="22"/>
  <c r="X497" i="22" s="1"/>
  <c r="W19" i="22"/>
  <c r="X19" i="22" s="1"/>
  <c r="W41" i="22"/>
  <c r="X41" i="22" s="1"/>
  <c r="W316" i="22"/>
  <c r="X316" i="22" s="1"/>
  <c r="W222" i="22"/>
  <c r="X222" i="22" s="1"/>
  <c r="W564" i="22"/>
  <c r="X564" i="22" s="1"/>
  <c r="W362" i="22"/>
  <c r="X362" i="22" s="1"/>
  <c r="W76" i="22"/>
  <c r="X76" i="22" s="1"/>
  <c r="W272" i="22"/>
  <c r="X272" i="22" s="1"/>
  <c r="W338" i="22"/>
  <c r="X338" i="22" s="1"/>
  <c r="W415" i="22"/>
  <c r="X415" i="22" s="1"/>
  <c r="W3" i="22"/>
  <c r="X3" i="22" s="1"/>
  <c r="W400" i="22"/>
  <c r="X400" i="22" s="1"/>
  <c r="W392" i="22"/>
  <c r="X392" i="22" s="1"/>
  <c r="W200" i="22"/>
  <c r="X200" i="22" s="1"/>
  <c r="W498" i="22"/>
  <c r="X498" i="22" s="1"/>
  <c r="W568" i="22"/>
  <c r="X568" i="22" s="1"/>
  <c r="W587" i="22"/>
  <c r="X587" i="22" s="1"/>
  <c r="W4" i="22"/>
  <c r="X4" i="22" s="1"/>
  <c r="W263" i="22"/>
  <c r="X263" i="22" s="1"/>
  <c r="W141" i="22"/>
  <c r="X141" i="22" s="1"/>
  <c r="W596" i="22"/>
  <c r="X596" i="22" s="1"/>
  <c r="W496" i="22"/>
  <c r="X496" i="22" s="1"/>
  <c r="W408" i="22"/>
  <c r="X408" i="22" s="1"/>
  <c r="W132" i="22"/>
  <c r="X132" i="22" s="1"/>
  <c r="W291" i="22"/>
  <c r="X291" i="22" s="1"/>
  <c r="W506" i="22"/>
  <c r="X506" i="22" s="1"/>
  <c r="W487" i="22"/>
  <c r="X487" i="22" s="1"/>
  <c r="W268" i="22"/>
  <c r="X268" i="22" s="1"/>
  <c r="X595" i="22"/>
  <c r="W308" i="22"/>
  <c r="X308" i="22" s="1"/>
  <c r="W109" i="22"/>
  <c r="X109" i="22" s="1"/>
  <c r="W192" i="22"/>
  <c r="X192" i="22" s="1"/>
  <c r="W325" i="22"/>
  <c r="X325" i="22" s="1"/>
  <c r="W314" i="22"/>
  <c r="X314" i="22" s="1"/>
  <c r="W469" i="22"/>
  <c r="X469" i="22" s="1"/>
  <c r="W599" i="22"/>
  <c r="X599" i="22" s="1"/>
  <c r="W265" i="22"/>
  <c r="X265" i="22" s="1"/>
  <c r="W520" i="22"/>
  <c r="X520" i="22" s="1"/>
  <c r="X168" i="22"/>
  <c r="W600" i="22"/>
  <c r="X600" i="22" s="1"/>
  <c r="W348" i="22"/>
  <c r="X348" i="22" s="1"/>
  <c r="W217" i="22"/>
  <c r="X217" i="22" s="1"/>
  <c r="W100" i="22"/>
  <c r="X100" i="22" s="1"/>
  <c r="W281" i="22"/>
  <c r="X281" i="22" s="1"/>
  <c r="W207" i="22"/>
  <c r="X207" i="22" s="1"/>
  <c r="W221" i="22"/>
  <c r="X221" i="22" s="1"/>
  <c r="W441" i="22"/>
  <c r="X441" i="22" s="1"/>
  <c r="W236" i="22"/>
  <c r="X236" i="22" s="1"/>
  <c r="W214" i="22"/>
  <c r="X214" i="22" s="1"/>
  <c r="W257" i="22"/>
  <c r="X257" i="22" s="1"/>
  <c r="W88" i="22"/>
  <c r="X88" i="22" s="1"/>
  <c r="W473" i="22"/>
  <c r="X473" i="22" s="1"/>
  <c r="W201" i="22"/>
  <c r="X201" i="22" s="1"/>
  <c r="W399" i="22"/>
  <c r="X399" i="22" s="1"/>
  <c r="W37" i="22"/>
  <c r="X37" i="22" s="1"/>
  <c r="W212" i="22"/>
  <c r="X212" i="22" s="1"/>
  <c r="W485" i="22"/>
  <c r="X485" i="22" s="1"/>
  <c r="W194" i="22"/>
  <c r="X194" i="22" s="1"/>
  <c r="W147" i="22"/>
  <c r="X147" i="22" s="1"/>
  <c r="W273" i="22"/>
  <c r="X273" i="22" s="1"/>
  <c r="U302" i="22"/>
  <c r="V302" i="22" s="1"/>
  <c r="U176" i="22"/>
  <c r="V176" i="22" s="1"/>
  <c r="U393" i="22"/>
  <c r="V393" i="22" s="1"/>
  <c r="V574" i="22"/>
  <c r="U577" i="22"/>
  <c r="V577" i="22" s="1"/>
  <c r="U293" i="22"/>
  <c r="V293" i="22" s="1"/>
  <c r="U307" i="22"/>
  <c r="V307" i="22" s="1"/>
  <c r="U45" i="22"/>
  <c r="V45" i="22" s="1"/>
  <c r="U114" i="22"/>
  <c r="V114" i="22" s="1"/>
  <c r="U131" i="22"/>
  <c r="V131" i="22" s="1"/>
  <c r="U164" i="22"/>
  <c r="V164" i="22" s="1"/>
  <c r="U575" i="22"/>
  <c r="V575" i="22" s="1"/>
  <c r="U279" i="22"/>
  <c r="V279" i="22" s="1"/>
  <c r="U598" i="22"/>
  <c r="V598" i="22" s="1"/>
  <c r="V56" i="22"/>
  <c r="U232" i="22"/>
  <c r="V232" i="22" s="1"/>
  <c r="U357" i="22"/>
  <c r="V357" i="22" s="1"/>
  <c r="U10" i="22"/>
  <c r="V10" i="22" s="1"/>
  <c r="U345" i="22"/>
  <c r="V345" i="22" s="1"/>
  <c r="U351" i="22"/>
  <c r="V351" i="22" s="1"/>
  <c r="V451" i="22"/>
  <c r="U368" i="22"/>
  <c r="V368" i="22" s="1"/>
  <c r="U36" i="22"/>
  <c r="V36" i="22" s="1"/>
  <c r="U413" i="22"/>
  <c r="V413" i="22" s="1"/>
  <c r="U139" i="22"/>
  <c r="V139" i="22" s="1"/>
  <c r="U513" i="22"/>
  <c r="V513" i="22" s="1"/>
  <c r="U216" i="22"/>
  <c r="V216" i="22" s="1"/>
  <c r="U126" i="22"/>
  <c r="V126" i="22" s="1"/>
  <c r="U250" i="22"/>
  <c r="V250" i="22" s="1"/>
  <c r="U340" i="22"/>
  <c r="V340" i="22" s="1"/>
  <c r="U527" i="22"/>
  <c r="V527" i="22" s="1"/>
  <c r="U361" i="22"/>
  <c r="V361" i="22" s="1"/>
  <c r="U183" i="22"/>
  <c r="V183" i="22" s="1"/>
  <c r="U381" i="22"/>
  <c r="V381" i="22" s="1"/>
  <c r="U475" i="22"/>
  <c r="V475" i="22" s="1"/>
  <c r="U507" i="22"/>
  <c r="V507" i="22" s="1"/>
  <c r="U558" i="22"/>
  <c r="V558" i="22" s="1"/>
  <c r="U97" i="22"/>
  <c r="V97" i="22" s="1"/>
  <c r="U503" i="22"/>
  <c r="V503" i="22" s="1"/>
  <c r="V9" i="22"/>
  <c r="U578" i="22"/>
  <c r="V578" i="22" s="1"/>
  <c r="U531" i="22"/>
  <c r="V531" i="22" s="1"/>
  <c r="U489" i="22"/>
  <c r="V489" i="22" s="1"/>
  <c r="U322" i="22"/>
  <c r="V322" i="22" s="1"/>
  <c r="U401" i="22"/>
  <c r="V401" i="22" s="1"/>
  <c r="U313" i="22"/>
  <c r="V313" i="22" s="1"/>
  <c r="V342" i="22"/>
  <c r="U461" i="22"/>
  <c r="V461" i="22" s="1"/>
  <c r="U271" i="22"/>
  <c r="V271" i="22" s="1"/>
  <c r="U185" i="22"/>
  <c r="V185" i="22" s="1"/>
  <c r="U203" i="22"/>
  <c r="V203" i="22" s="1"/>
  <c r="U330" i="22"/>
  <c r="V330" i="22" s="1"/>
  <c r="U490" i="22"/>
  <c r="V490" i="22" s="1"/>
  <c r="U421" i="22"/>
  <c r="V421" i="22" s="1"/>
  <c r="U385" i="22"/>
  <c r="V385" i="22" s="1"/>
  <c r="U462" i="22"/>
  <c r="V462" i="22" s="1"/>
  <c r="U416" i="22"/>
  <c r="V416" i="22" s="1"/>
  <c r="U60" i="22"/>
  <c r="V60" i="22" s="1"/>
  <c r="U449" i="22"/>
  <c r="V449" i="22" s="1"/>
  <c r="U288" i="22"/>
  <c r="V288" i="22" s="1"/>
  <c r="U535" i="22"/>
  <c r="V535" i="22" s="1"/>
  <c r="U459" i="22"/>
  <c r="V459" i="22" s="1"/>
  <c r="U601" i="22"/>
  <c r="V601" i="22" s="1"/>
  <c r="U493" i="22"/>
  <c r="V493" i="22" s="1"/>
  <c r="U512" i="22"/>
  <c r="V512" i="22" s="1"/>
  <c r="U196" i="22"/>
  <c r="V196" i="22" s="1"/>
  <c r="U119" i="22"/>
  <c r="V119" i="22" s="1"/>
  <c r="U38" i="22"/>
  <c r="V38" i="22" s="1"/>
  <c r="U439" i="22"/>
  <c r="V439" i="22" s="1"/>
  <c r="U328" i="22"/>
  <c r="V328" i="22" s="1"/>
  <c r="U275" i="22"/>
  <c r="V275" i="22" s="1"/>
  <c r="U546" i="22"/>
  <c r="V546" i="22" s="1"/>
  <c r="U363" i="22"/>
  <c r="V363" i="22" s="1"/>
  <c r="U480" i="22"/>
  <c r="V480" i="22" s="1"/>
  <c r="U335" i="22"/>
  <c r="V335" i="22" s="1"/>
  <c r="U547" i="22"/>
  <c r="V547" i="22" s="1"/>
  <c r="U429" i="22"/>
  <c r="V429" i="22" s="1"/>
  <c r="U492" i="22"/>
  <c r="V492" i="22" s="1"/>
  <c r="U80" i="22"/>
  <c r="V80" i="22" s="1"/>
  <c r="U387" i="22"/>
  <c r="V387" i="22" s="1"/>
  <c r="U264" i="22"/>
  <c r="V264" i="22" s="1"/>
  <c r="U417" i="22"/>
  <c r="V417" i="22" s="1"/>
  <c r="U494" i="22"/>
  <c r="V494" i="22" s="1"/>
  <c r="U430" i="22"/>
  <c r="V430" i="22" s="1"/>
  <c r="U437" i="22"/>
  <c r="V437" i="22" s="1"/>
  <c r="U34" i="22"/>
  <c r="V34" i="22" s="1"/>
  <c r="U202" i="22"/>
  <c r="V202" i="22" s="1"/>
  <c r="U438" i="22"/>
  <c r="V438" i="22" s="1"/>
  <c r="U376" i="22"/>
  <c r="V376" i="22" s="1"/>
  <c r="U172" i="22"/>
  <c r="V172" i="22" s="1"/>
  <c r="U523" i="22"/>
  <c r="V523" i="22" s="1"/>
  <c r="U231" i="22"/>
  <c r="V231" i="22" s="1"/>
  <c r="U71" i="22"/>
  <c r="V71" i="22" s="1"/>
  <c r="V456" i="22"/>
  <c r="U529" i="22"/>
  <c r="V529" i="22" s="1"/>
  <c r="U230" i="22"/>
  <c r="V230" i="22" s="1"/>
  <c r="U410" i="22"/>
  <c r="V410" i="22" s="1"/>
  <c r="U333" i="22"/>
  <c r="V333" i="22" s="1"/>
  <c r="U244" i="22"/>
  <c r="V244" i="22" s="1"/>
  <c r="U544" i="22"/>
  <c r="V544" i="22" s="1"/>
  <c r="U266" i="22"/>
  <c r="V266" i="22" s="1"/>
  <c r="U167" i="22"/>
  <c r="V167" i="22" s="1"/>
  <c r="U464" i="22"/>
  <c r="V464" i="22" s="1"/>
  <c r="U458" i="22"/>
  <c r="V458" i="22" s="1"/>
  <c r="U424" i="22"/>
  <c r="V424" i="22" s="1"/>
  <c r="U209" i="22"/>
  <c r="V209" i="22" s="1"/>
  <c r="U431" i="22"/>
  <c r="V431" i="22" s="1"/>
  <c r="U208" i="22"/>
  <c r="V208" i="22" s="1"/>
  <c r="U508" i="22"/>
  <c r="V508" i="22" s="1"/>
  <c r="U389" i="22"/>
  <c r="V389" i="22" s="1"/>
  <c r="U337" i="22"/>
  <c r="V337" i="22" s="1"/>
  <c r="U123" i="22"/>
  <c r="V123" i="22" s="1"/>
  <c r="U549" i="22"/>
  <c r="V549" i="22" s="1"/>
  <c r="U377" i="22"/>
  <c r="V377" i="22" s="1"/>
  <c r="U336" i="22"/>
  <c r="V336" i="22" s="1"/>
  <c r="U74" i="22"/>
  <c r="V74" i="22" s="1"/>
  <c r="U465" i="22"/>
  <c r="V465" i="22" s="1"/>
  <c r="U224" i="22"/>
  <c r="V224" i="22" s="1"/>
  <c r="U178" i="22"/>
  <c r="V178" i="22" s="1"/>
  <c r="U294" i="22"/>
  <c r="V294" i="22" s="1"/>
  <c r="U121" i="22"/>
  <c r="V121" i="22" s="1"/>
  <c r="U499" i="22"/>
  <c r="V499" i="22" s="1"/>
  <c r="U594" i="22"/>
  <c r="V594" i="22" s="1"/>
  <c r="U305" i="22"/>
  <c r="V305" i="22" s="1"/>
  <c r="U246" i="22"/>
  <c r="V246" i="22" s="1"/>
  <c r="V23" i="22"/>
  <c r="U573" i="22"/>
  <c r="V573" i="22" s="1"/>
  <c r="U366" i="22"/>
  <c r="V366" i="22" s="1"/>
  <c r="U353" i="22"/>
  <c r="V353" i="22" s="1"/>
  <c r="U483" i="22"/>
  <c r="V483" i="22" s="1"/>
  <c r="U404" i="22"/>
  <c r="V404" i="22" s="1"/>
  <c r="U477" i="22"/>
  <c r="V477" i="22" s="1"/>
  <c r="U32" i="22"/>
  <c r="V32" i="22" s="1"/>
  <c r="U229" i="22"/>
  <c r="V229" i="22" s="1"/>
  <c r="U561" i="22"/>
  <c r="V561" i="22" s="1"/>
  <c r="V533" i="22"/>
  <c r="U444" i="22"/>
  <c r="V444" i="22" s="1"/>
  <c r="U286" i="22"/>
  <c r="V286" i="22" s="1"/>
  <c r="U419" i="22"/>
  <c r="V419" i="22" s="1"/>
  <c r="U51" i="22"/>
  <c r="V51" i="22" s="1"/>
  <c r="U570" i="22"/>
  <c r="V570" i="22" s="1"/>
  <c r="U94" i="22"/>
  <c r="V94" i="22" s="1"/>
  <c r="U414" i="22"/>
  <c r="V414" i="22" s="1"/>
  <c r="U327" i="22"/>
  <c r="V327" i="22" s="1"/>
  <c r="U572" i="22"/>
  <c r="V572" i="22" s="1"/>
  <c r="U171" i="22"/>
  <c r="V171" i="22" s="1"/>
  <c r="U470" i="22"/>
  <c r="V470" i="22" s="1"/>
  <c r="U347" i="22"/>
  <c r="V347" i="22" s="1"/>
  <c r="U331" i="22"/>
  <c r="V331" i="22" s="1"/>
  <c r="U358" i="22"/>
  <c r="V358" i="22" s="1"/>
  <c r="U370" i="22"/>
  <c r="V370" i="22" s="1"/>
  <c r="U290" i="22"/>
  <c r="V290" i="22" s="1"/>
  <c r="U122" i="22"/>
  <c r="V122" i="22" s="1"/>
  <c r="U505" i="22"/>
  <c r="V505" i="22" s="1"/>
  <c r="U372" i="22"/>
  <c r="V372" i="22" s="1"/>
  <c r="U435" i="22"/>
  <c r="V435" i="22" s="1"/>
  <c r="U556" i="22"/>
  <c r="V556" i="22" s="1"/>
  <c r="U83" i="22"/>
  <c r="V83" i="22" s="1"/>
  <c r="U254" i="22"/>
  <c r="V254" i="22" s="1"/>
  <c r="V137" i="22"/>
  <c r="U227" i="22"/>
  <c r="V227" i="22" s="1"/>
  <c r="U420" i="22"/>
  <c r="V420" i="22" s="1"/>
  <c r="U591" i="22"/>
  <c r="V591" i="22" s="1"/>
  <c r="U285" i="22"/>
  <c r="V285" i="22" s="1"/>
  <c r="U379" i="22"/>
  <c r="V379" i="22" s="1"/>
  <c r="U500" i="22"/>
  <c r="V500" i="22" s="1"/>
  <c r="U162" i="22"/>
  <c r="V162" i="22" s="1"/>
  <c r="U397" i="22"/>
  <c r="V397" i="22" s="1"/>
  <c r="U551" i="22"/>
  <c r="V551" i="22" s="1"/>
  <c r="U226" i="22"/>
  <c r="V226" i="22" s="1"/>
  <c r="U26" i="22"/>
  <c r="V26" i="22" s="1"/>
  <c r="U197" i="22"/>
  <c r="V197" i="22" s="1"/>
  <c r="U284" i="22"/>
  <c r="V284" i="22" s="1"/>
  <c r="U426" i="22"/>
  <c r="V426" i="22" s="1"/>
  <c r="U17" i="22"/>
  <c r="V17" i="22" s="1"/>
  <c r="U339" i="22"/>
  <c r="V339" i="22" s="1"/>
  <c r="U519" i="22"/>
  <c r="V519" i="22" s="1"/>
  <c r="U21" i="22"/>
  <c r="V21" i="22" s="1"/>
  <c r="U380" i="22"/>
  <c r="V380" i="22" s="1"/>
  <c r="U66" i="22"/>
  <c r="V66" i="22" s="1"/>
  <c r="U283" i="22"/>
  <c r="V283" i="22" s="1"/>
  <c r="U237" i="22"/>
  <c r="V237" i="22" s="1"/>
  <c r="U189" i="22"/>
  <c r="V189" i="22" s="1"/>
  <c r="U522" i="22"/>
  <c r="V522" i="22" s="1"/>
  <c r="U403" i="22"/>
  <c r="V403" i="22" s="1"/>
  <c r="U251" i="22"/>
  <c r="V251" i="22" s="1"/>
  <c r="U213" i="22"/>
  <c r="V213" i="22" s="1"/>
  <c r="U136" i="22"/>
  <c r="V136" i="22" s="1"/>
  <c r="U158" i="22"/>
  <c r="V158" i="22" s="1"/>
  <c r="V247" i="22"/>
  <c r="U460" i="22"/>
  <c r="V460" i="22" s="1"/>
  <c r="U474" i="22"/>
  <c r="V474" i="22" s="1"/>
  <c r="U242" i="22"/>
  <c r="V242" i="22" s="1"/>
  <c r="U173" i="22"/>
  <c r="V173" i="22" s="1"/>
  <c r="V92" i="22"/>
  <c r="U191" i="22"/>
  <c r="V191" i="22" s="1"/>
  <c r="U565" i="22"/>
  <c r="V565" i="22" s="1"/>
  <c r="U457" i="22"/>
  <c r="V457" i="22" s="1"/>
  <c r="U166" i="22"/>
  <c r="V166" i="22" s="1"/>
  <c r="U150" i="22"/>
  <c r="V150" i="22" s="1"/>
  <c r="U534" i="22"/>
  <c r="V534" i="22" s="1"/>
  <c r="U169" i="22"/>
  <c r="V169" i="22" s="1"/>
  <c r="AA169" i="22" s="1"/>
  <c r="U559" i="22"/>
  <c r="V559" i="22" s="1"/>
  <c r="U463" i="22"/>
  <c r="V463" i="22" s="1"/>
  <c r="U240" i="22"/>
  <c r="V240" i="22" s="1"/>
  <c r="U128" i="22"/>
  <c r="V128" i="22" s="1"/>
  <c r="U593" i="22"/>
  <c r="V593" i="22" s="1"/>
  <c r="U586" i="22"/>
  <c r="V586" i="22" s="1"/>
  <c r="U375" i="22"/>
  <c r="V375" i="22" s="1"/>
  <c r="U261" i="22"/>
  <c r="V261" i="22" s="1"/>
  <c r="U289" i="22"/>
  <c r="V289" i="22" s="1"/>
  <c r="U602" i="22"/>
  <c r="V602" i="22" s="1"/>
  <c r="U278" i="22"/>
  <c r="V278" i="22" s="1"/>
  <c r="U174" i="22"/>
  <c r="V174" i="22" s="1"/>
  <c r="U241" i="22"/>
  <c r="V241" i="22" s="1"/>
  <c r="U61" i="22"/>
  <c r="V61" i="22" s="1"/>
  <c r="U502" i="22"/>
  <c r="V502" i="22" s="1"/>
  <c r="U309" i="22"/>
  <c r="V309" i="22" s="1"/>
  <c r="AA309" i="22" s="1"/>
  <c r="U346" i="22"/>
  <c r="V346" i="22" s="1"/>
  <c r="U576" i="22"/>
  <c r="V576" i="22" s="1"/>
  <c r="U396" i="22"/>
  <c r="V396" i="22" s="1"/>
  <c r="U105" i="22"/>
  <c r="V105" i="22" s="1"/>
  <c r="U320" i="22"/>
  <c r="V320" i="22" s="1"/>
  <c r="U140" i="22"/>
  <c r="V140" i="22" s="1"/>
  <c r="V81" i="22"/>
  <c r="U280" i="22"/>
  <c r="V280" i="22" s="1"/>
  <c r="U583" i="22"/>
  <c r="V583" i="22" s="1"/>
  <c r="U479" i="22"/>
  <c r="V479" i="22" s="1"/>
  <c r="U412" i="22"/>
  <c r="V412" i="22" s="1"/>
  <c r="U142" i="22"/>
  <c r="V142" i="22" s="1"/>
  <c r="U395" i="22"/>
  <c r="V395" i="22" s="1"/>
  <c r="U390" i="22"/>
  <c r="V390" i="22" s="1"/>
  <c r="U256" i="22"/>
  <c r="V256" i="22" s="1"/>
  <c r="U411" i="22"/>
  <c r="V411" i="22" s="1"/>
  <c r="AA411" i="22" s="1"/>
  <c r="U179" i="22"/>
  <c r="V179" i="22" s="1"/>
  <c r="U99" i="22"/>
  <c r="V99" i="22" s="1"/>
  <c r="U243" i="22"/>
  <c r="V243" i="22" s="1"/>
  <c r="U295" i="22"/>
  <c r="V295" i="22" s="1"/>
  <c r="U277" i="22"/>
  <c r="V277" i="22" s="1"/>
  <c r="U304" i="22"/>
  <c r="V304" i="22" s="1"/>
  <c r="U238" i="22"/>
  <c r="V238" i="22" s="1"/>
  <c r="U482" i="22"/>
  <c r="V482" i="22" s="1"/>
  <c r="U193" i="22"/>
  <c r="V193" i="22" s="1"/>
  <c r="U156" i="22"/>
  <c r="V156" i="22" s="1"/>
  <c r="U252" i="22"/>
  <c r="V252" i="22" s="1"/>
  <c r="U484" i="22"/>
  <c r="V484" i="22" s="1"/>
  <c r="U311" i="22"/>
  <c r="V311" i="22" s="1"/>
  <c r="U225" i="22"/>
  <c r="V225" i="22" s="1"/>
  <c r="U452" i="22"/>
  <c r="V452" i="22" s="1"/>
  <c r="U6" i="22"/>
  <c r="V6" i="22" s="1"/>
  <c r="U526" i="22"/>
  <c r="V526" i="22" s="1"/>
  <c r="U130" i="22"/>
  <c r="V130" i="22" s="1"/>
  <c r="U292" i="22"/>
  <c r="V292" i="22" s="1"/>
  <c r="U129" i="22"/>
  <c r="V129" i="22" s="1"/>
  <c r="U402" i="22"/>
  <c r="V402" i="22" s="1"/>
  <c r="U418" i="22"/>
  <c r="V418" i="22" s="1"/>
  <c r="U521" i="22"/>
  <c r="V521" i="22" s="1"/>
  <c r="U249" i="22"/>
  <c r="V249" i="22" s="1"/>
  <c r="AA249" i="22" s="1"/>
  <c r="U175" i="22"/>
  <c r="V175" i="22" s="1"/>
  <c r="U545" i="22"/>
  <c r="V545" i="22" s="1"/>
  <c r="U488" i="22"/>
  <c r="V488" i="22" s="1"/>
  <c r="U554" i="22"/>
  <c r="V554" i="22" s="1"/>
  <c r="U476" i="22"/>
  <c r="V476" i="22" s="1"/>
  <c r="U515" i="22"/>
  <c r="V515" i="22" s="1"/>
  <c r="U436" i="22"/>
  <c r="V436" i="22" s="1"/>
  <c r="U148" i="22"/>
  <c r="V148" i="22" s="1"/>
  <c r="U170" i="22"/>
  <c r="V170" i="22" s="1"/>
  <c r="U133" i="22"/>
  <c r="V133" i="22" s="1"/>
  <c r="U326" i="22"/>
  <c r="V326" i="22" s="1"/>
  <c r="U597" i="22"/>
  <c r="V597" i="22" s="1"/>
  <c r="U86" i="22"/>
  <c r="V86" i="22" s="1"/>
  <c r="U134" i="22"/>
  <c r="V134" i="22" s="1"/>
  <c r="U359" i="22"/>
  <c r="V359" i="22" s="1"/>
  <c r="U446" i="22"/>
  <c r="V446" i="22" s="1"/>
  <c r="AA446" i="22" s="1"/>
  <c r="U25" i="22"/>
  <c r="V25" i="22" s="1"/>
  <c r="U560" i="22"/>
  <c r="V560" i="22" s="1"/>
  <c r="U491" i="22"/>
  <c r="V491" i="22" s="1"/>
  <c r="U344" i="22"/>
  <c r="V344" i="22" s="1"/>
  <c r="U537" i="22"/>
  <c r="V537" i="22" s="1"/>
  <c r="U205" i="22"/>
  <c r="V205" i="22" s="1"/>
  <c r="U432" i="22"/>
  <c r="V432" i="22" s="1"/>
  <c r="U188" i="22"/>
  <c r="V188" i="22" s="1"/>
  <c r="U259" i="22"/>
  <c r="V259" i="22" s="1"/>
  <c r="U455" i="22"/>
  <c r="V455" i="22" s="1"/>
  <c r="U255" i="22"/>
  <c r="V255" i="22" s="1"/>
  <c r="U553" i="22"/>
  <c r="V553" i="22" s="1"/>
  <c r="U120" i="22"/>
  <c r="V120" i="22" s="1"/>
  <c r="U198" i="22"/>
  <c r="V198" i="22" s="1"/>
  <c r="U323" i="22"/>
  <c r="V323" i="22" s="1"/>
  <c r="U443" i="22"/>
  <c r="V443" i="22" s="1"/>
  <c r="U155" i="22"/>
  <c r="V155" i="22" s="1"/>
  <c r="U524" i="22"/>
  <c r="V524" i="22" s="1"/>
  <c r="U510" i="22"/>
  <c r="V510" i="22" s="1"/>
  <c r="U310" i="22"/>
  <c r="V310" i="22" s="1"/>
  <c r="U354" i="22"/>
  <c r="V354" i="22" s="1"/>
  <c r="U394" i="22"/>
  <c r="V394" i="22" s="1"/>
  <c r="U383" i="22"/>
  <c r="V383" i="22" s="1"/>
  <c r="U42" i="22"/>
  <c r="V42" i="22" s="1"/>
  <c r="U428" i="22"/>
  <c r="V428" i="22" s="1"/>
  <c r="U511" i="22"/>
  <c r="V511" i="22" s="1"/>
  <c r="U267" i="22"/>
  <c r="V267" i="22" s="1"/>
  <c r="U501" i="22"/>
  <c r="V501" i="22" s="1"/>
  <c r="U552" i="22"/>
  <c r="V552" i="22" s="1"/>
  <c r="U135" i="22"/>
  <c r="V135" i="22" s="1"/>
  <c r="U215" i="22"/>
  <c r="V215" i="22" s="1"/>
  <c r="U516" i="22"/>
  <c r="V516" i="22" s="1"/>
  <c r="U181" i="22"/>
  <c r="V181" i="22" s="1"/>
  <c r="U12" i="22"/>
  <c r="V12" i="22" s="1"/>
  <c r="U509" i="22"/>
  <c r="V509" i="22" s="1"/>
  <c r="U542" i="22"/>
  <c r="V542" i="22" s="1"/>
  <c r="U555" i="22"/>
  <c r="V555" i="22" s="1"/>
  <c r="U378" i="22"/>
  <c r="V378" i="22" s="1"/>
  <c r="U391" i="22"/>
  <c r="V391" i="22" s="1"/>
  <c r="U343" i="22"/>
  <c r="V343" i="22" s="1"/>
  <c r="U352" i="22"/>
  <c r="V352" i="22" s="1"/>
  <c r="U186" i="22"/>
  <c r="V186" i="22" s="1"/>
  <c r="U567" i="22"/>
  <c r="V567" i="22" s="1"/>
  <c r="U603" i="22"/>
  <c r="V603" i="22" s="1"/>
  <c r="U557" i="22"/>
  <c r="V557" i="22" s="1"/>
  <c r="U569" i="22"/>
  <c r="V569" i="22" s="1"/>
  <c r="U248" i="22"/>
  <c r="V248" i="22" s="1"/>
  <c r="U219" i="22"/>
  <c r="V219" i="22" s="1"/>
  <c r="U332" i="22"/>
  <c r="V332" i="22" s="1"/>
  <c r="U5" i="22"/>
  <c r="V5" i="22" s="1"/>
  <c r="U239" i="22"/>
  <c r="V239" i="22" s="1"/>
  <c r="U440" i="22"/>
  <c r="V440" i="22" s="1"/>
  <c r="U386" i="22"/>
  <c r="V386" i="22" s="1"/>
  <c r="U262" i="22"/>
  <c r="V262" i="22" s="1"/>
  <c r="U405" i="22"/>
  <c r="V405" i="22" s="1"/>
  <c r="U467" i="22"/>
  <c r="V467" i="22" s="1"/>
  <c r="AA467" i="22" s="1"/>
  <c r="U245" i="22"/>
  <c r="V245" i="22" s="1"/>
  <c r="U355" i="22"/>
  <c r="V355" i="22" s="1"/>
  <c r="U206" i="22"/>
  <c r="V206" i="22" s="1"/>
  <c r="U427" i="22"/>
  <c r="V427" i="22" s="1"/>
  <c r="U321" i="22"/>
  <c r="V321" i="22" s="1"/>
  <c r="U35" i="22"/>
  <c r="V35" i="22" s="1"/>
  <c r="U434" i="22"/>
  <c r="V434" i="22" s="1"/>
  <c r="U143" i="22"/>
  <c r="V143" i="22" s="1"/>
  <c r="U182" i="22"/>
  <c r="V182" i="22" s="1"/>
  <c r="U233" i="22"/>
  <c r="V233" i="22" s="1"/>
  <c r="U138" i="22"/>
  <c r="V138" i="22" s="1"/>
  <c r="U154" i="22"/>
  <c r="V154" i="22" s="1"/>
  <c r="U592" i="22"/>
  <c r="V592" i="22" s="1"/>
  <c r="U364" i="22"/>
  <c r="V364" i="22" s="1"/>
  <c r="U388" i="22"/>
  <c r="V388" i="22" s="1"/>
  <c r="U406" i="22"/>
  <c r="V406" i="22" s="1"/>
  <c r="U373" i="22"/>
  <c r="V373" i="22" s="1"/>
  <c r="U276" i="22"/>
  <c r="V276" i="22" s="1"/>
  <c r="U448" i="22"/>
  <c r="V448" i="22" s="1"/>
  <c r="U566" i="22"/>
  <c r="V566" i="22" s="1"/>
  <c r="U46" i="22"/>
  <c r="V46" i="22" s="1"/>
  <c r="U127" i="22"/>
  <c r="V127" i="22" s="1"/>
  <c r="U204" i="22"/>
  <c r="V204" i="22" s="1"/>
  <c r="U187" i="22"/>
  <c r="V187" i="22" s="1"/>
  <c r="U258" i="22"/>
  <c r="V258" i="22" s="1"/>
  <c r="U454" i="22"/>
  <c r="V454" i="22" s="1"/>
  <c r="U269" i="22"/>
  <c r="V269" i="22" s="1"/>
  <c r="U504" i="22"/>
  <c r="V504" i="22" s="1"/>
  <c r="U466" i="22"/>
  <c r="V466" i="22" s="1"/>
  <c r="U481" i="22"/>
  <c r="V481" i="22" s="1"/>
  <c r="U89" i="22"/>
  <c r="V89" i="22" s="1"/>
  <c r="V180" i="22"/>
  <c r="U590" i="22"/>
  <c r="V590" i="22" s="1"/>
  <c r="V453" i="22"/>
  <c r="U297" i="22"/>
  <c r="V297" i="22" s="1"/>
  <c r="U184" i="22"/>
  <c r="V184" i="22" s="1"/>
  <c r="U82" i="22"/>
  <c r="V82" i="22" s="1"/>
  <c r="U472" i="22"/>
  <c r="V472" i="22" s="1"/>
  <c r="U177" i="22"/>
  <c r="V177" i="22" s="1"/>
  <c r="U298" i="22"/>
  <c r="V298" i="22" s="1"/>
  <c r="U409" i="22"/>
  <c r="V409" i="22" s="1"/>
  <c r="U210" i="22"/>
  <c r="V210" i="22" s="1"/>
  <c r="U530" i="22"/>
  <c r="V530" i="22" s="1"/>
  <c r="U349" i="22"/>
  <c r="V349" i="22" s="1"/>
  <c r="U55" i="22"/>
  <c r="V55" i="22" s="1"/>
  <c r="U356" i="22"/>
  <c r="V356" i="22" s="1"/>
  <c r="V152" i="22"/>
  <c r="U517" i="22"/>
  <c r="V517" i="22" s="1"/>
  <c r="U562" i="22"/>
  <c r="V562" i="22" s="1"/>
  <c r="U471" i="22"/>
  <c r="V471" i="22" s="1"/>
  <c r="U538" i="22"/>
  <c r="V538" i="22" s="1"/>
  <c r="U539" i="22"/>
  <c r="V539" i="22" s="1"/>
  <c r="U59" i="22"/>
  <c r="V59" i="22" s="1"/>
  <c r="U234" i="22"/>
  <c r="V234" i="22" s="1"/>
  <c r="U584" i="22"/>
  <c r="V584" i="22" s="1"/>
  <c r="U287" i="22"/>
  <c r="V287" i="22" s="1"/>
  <c r="U149" i="22"/>
  <c r="V149" i="22" s="1"/>
  <c r="U270" i="22"/>
  <c r="V270" i="22" s="1"/>
  <c r="U318" i="22"/>
  <c r="V318" i="22" s="1"/>
  <c r="U282" i="22"/>
  <c r="V282" i="22" s="1"/>
  <c r="U43" i="22"/>
  <c r="V43" i="22" s="1"/>
  <c r="U497" i="22"/>
  <c r="V497" i="22" s="1"/>
  <c r="U19" i="22"/>
  <c r="V19" i="22" s="1"/>
  <c r="U41" i="22"/>
  <c r="V41" i="22" s="1"/>
  <c r="U316" i="22"/>
  <c r="V316" i="22" s="1"/>
  <c r="U222" i="22"/>
  <c r="V222" i="22" s="1"/>
  <c r="U564" i="22"/>
  <c r="V564" i="22" s="1"/>
  <c r="U362" i="22"/>
  <c r="V362" i="22" s="1"/>
  <c r="U76" i="22"/>
  <c r="V76" i="22" s="1"/>
  <c r="U272" i="22"/>
  <c r="V272" i="22" s="1"/>
  <c r="U338" i="22"/>
  <c r="V338" i="22" s="1"/>
  <c r="U415" i="22"/>
  <c r="V415" i="22" s="1"/>
  <c r="U3" i="22"/>
  <c r="V3" i="22" s="1"/>
  <c r="U400" i="22"/>
  <c r="V400" i="22" s="1"/>
  <c r="U392" i="22"/>
  <c r="V392" i="22" s="1"/>
  <c r="U200" i="22"/>
  <c r="V200" i="22" s="1"/>
  <c r="U498" i="22"/>
  <c r="V498" i="22" s="1"/>
  <c r="U568" i="22"/>
  <c r="V568" i="22" s="1"/>
  <c r="U587" i="22"/>
  <c r="V587" i="22" s="1"/>
  <c r="U4" i="22"/>
  <c r="V4" i="22" s="1"/>
  <c r="U263" i="22"/>
  <c r="V263" i="22" s="1"/>
  <c r="U141" i="22"/>
  <c r="V141" i="22" s="1"/>
  <c r="U596" i="22"/>
  <c r="V596" i="22" s="1"/>
  <c r="U496" i="22"/>
  <c r="V496" i="22" s="1"/>
  <c r="U408" i="22"/>
  <c r="V408" i="22" s="1"/>
  <c r="U132" i="22"/>
  <c r="V132" i="22" s="1"/>
  <c r="U291" i="22"/>
  <c r="V291" i="22" s="1"/>
  <c r="U506" i="22"/>
  <c r="V506" i="22" s="1"/>
  <c r="U487" i="22"/>
  <c r="V487" i="22" s="1"/>
  <c r="U268" i="22"/>
  <c r="V268" i="22" s="1"/>
  <c r="V595" i="22"/>
  <c r="U308" i="22"/>
  <c r="V308" i="22" s="1"/>
  <c r="U109" i="22"/>
  <c r="V109" i="22" s="1"/>
  <c r="U192" i="22"/>
  <c r="V192" i="22" s="1"/>
  <c r="U325" i="22"/>
  <c r="V325" i="22" s="1"/>
  <c r="U314" i="22"/>
  <c r="V314" i="22" s="1"/>
  <c r="U469" i="22"/>
  <c r="V469" i="22" s="1"/>
  <c r="U599" i="22"/>
  <c r="V599" i="22" s="1"/>
  <c r="U265" i="22"/>
  <c r="V265" i="22" s="1"/>
  <c r="U520" i="22"/>
  <c r="V520" i="22" s="1"/>
  <c r="U478" i="22"/>
  <c r="V478" i="22" s="1"/>
  <c r="V168" i="22"/>
  <c r="U600" i="22"/>
  <c r="V600" i="22" s="1"/>
  <c r="U348" i="22"/>
  <c r="V348" i="22" s="1"/>
  <c r="U217" i="22"/>
  <c r="V217" i="22" s="1"/>
  <c r="U100" i="22"/>
  <c r="V100" i="22" s="1"/>
  <c r="U281" i="22"/>
  <c r="V281" i="22" s="1"/>
  <c r="U207" i="22"/>
  <c r="V207" i="22" s="1"/>
  <c r="U221" i="22"/>
  <c r="V221" i="22" s="1"/>
  <c r="U441" i="22"/>
  <c r="V441" i="22" s="1"/>
  <c r="U236" i="22"/>
  <c r="V236" i="22" s="1"/>
  <c r="U214" i="22"/>
  <c r="V214" i="22" s="1"/>
  <c r="U257" i="22"/>
  <c r="V257" i="22" s="1"/>
  <c r="U88" i="22"/>
  <c r="V88" i="22" s="1"/>
  <c r="U473" i="22"/>
  <c r="V473" i="22" s="1"/>
  <c r="U201" i="22"/>
  <c r="V201" i="22" s="1"/>
  <c r="U399" i="22"/>
  <c r="V399" i="22" s="1"/>
  <c r="U37" i="22"/>
  <c r="V37" i="22" s="1"/>
  <c r="U212" i="22"/>
  <c r="V212" i="22" s="1"/>
  <c r="U485" i="22"/>
  <c r="V485" i="22" s="1"/>
  <c r="U194" i="22"/>
  <c r="V194" i="22" s="1"/>
  <c r="U147" i="22"/>
  <c r="V147" i="22" s="1"/>
  <c r="U273" i="22"/>
  <c r="V273" i="22" s="1"/>
  <c r="R302" i="22"/>
  <c r="S302" i="22" s="1"/>
  <c r="R176" i="22"/>
  <c r="S176" i="22" s="1"/>
  <c r="R393" i="22"/>
  <c r="S393" i="22" s="1"/>
  <c r="R574" i="22"/>
  <c r="S574" i="22" s="1"/>
  <c r="R577" i="22"/>
  <c r="S577" i="22" s="1"/>
  <c r="R293" i="22"/>
  <c r="S293" i="22" s="1"/>
  <c r="R307" i="22"/>
  <c r="S307" i="22" s="1"/>
  <c r="R45" i="22"/>
  <c r="S45" i="22" s="1"/>
  <c r="R114" i="22"/>
  <c r="S114" i="22" s="1"/>
  <c r="R131" i="22"/>
  <c r="S131" i="22" s="1"/>
  <c r="R164" i="22"/>
  <c r="S164" i="22" s="1"/>
  <c r="R575" i="22"/>
  <c r="S575" i="22" s="1"/>
  <c r="R279" i="22"/>
  <c r="S279" i="22" s="1"/>
  <c r="R598" i="22"/>
  <c r="S598" i="22" s="1"/>
  <c r="S56" i="22"/>
  <c r="R232" i="22"/>
  <c r="S232" i="22" s="1"/>
  <c r="R357" i="22"/>
  <c r="S357" i="22" s="1"/>
  <c r="R10" i="22"/>
  <c r="S10" i="22" s="1"/>
  <c r="R345" i="22"/>
  <c r="S345" i="22" s="1"/>
  <c r="R351" i="22"/>
  <c r="S351" i="22" s="1"/>
  <c r="S451" i="22"/>
  <c r="R368" i="22"/>
  <c r="S368" i="22" s="1"/>
  <c r="R36" i="22"/>
  <c r="S36" i="22" s="1"/>
  <c r="R413" i="22"/>
  <c r="S413" i="22" s="1"/>
  <c r="R139" i="22"/>
  <c r="S139" i="22" s="1"/>
  <c r="R513" i="22"/>
  <c r="S513" i="22" s="1"/>
  <c r="R216" i="22"/>
  <c r="S216" i="22" s="1"/>
  <c r="R126" i="22"/>
  <c r="S126" i="22" s="1"/>
  <c r="R250" i="22"/>
  <c r="S250" i="22" s="1"/>
  <c r="R340" i="22"/>
  <c r="S340" i="22" s="1"/>
  <c r="R527" i="22"/>
  <c r="S527" i="22" s="1"/>
  <c r="R361" i="22"/>
  <c r="S361" i="22" s="1"/>
  <c r="R183" i="22"/>
  <c r="S183" i="22" s="1"/>
  <c r="R381" i="22"/>
  <c r="S381" i="22" s="1"/>
  <c r="R475" i="22"/>
  <c r="S475" i="22" s="1"/>
  <c r="R507" i="22"/>
  <c r="S507" i="22" s="1"/>
  <c r="R558" i="22"/>
  <c r="S558" i="22" s="1"/>
  <c r="R97" i="22"/>
  <c r="S97" i="22" s="1"/>
  <c r="R503" i="22"/>
  <c r="S503" i="22" s="1"/>
  <c r="S9" i="22"/>
  <c r="R578" i="22"/>
  <c r="S578" i="22" s="1"/>
  <c r="R531" i="22"/>
  <c r="S531" i="22" s="1"/>
  <c r="R489" i="22"/>
  <c r="S489" i="22" s="1"/>
  <c r="R322" i="22"/>
  <c r="S322" i="22" s="1"/>
  <c r="R401" i="22"/>
  <c r="S401" i="22" s="1"/>
  <c r="R313" i="22"/>
  <c r="S313" i="22" s="1"/>
  <c r="R342" i="22"/>
  <c r="S342" i="22" s="1"/>
  <c r="R461" i="22"/>
  <c r="S461" i="22" s="1"/>
  <c r="R271" i="22"/>
  <c r="S271" i="22" s="1"/>
  <c r="R185" i="22"/>
  <c r="S185" i="22" s="1"/>
  <c r="R203" i="22"/>
  <c r="S203" i="22" s="1"/>
  <c r="R330" i="22"/>
  <c r="S330" i="22" s="1"/>
  <c r="R490" i="22"/>
  <c r="S490" i="22" s="1"/>
  <c r="R421" i="22"/>
  <c r="S421" i="22" s="1"/>
  <c r="R385" i="22"/>
  <c r="S385" i="22" s="1"/>
  <c r="R462" i="22"/>
  <c r="S462" i="22" s="1"/>
  <c r="R416" i="22"/>
  <c r="S416" i="22" s="1"/>
  <c r="R60" i="22"/>
  <c r="S60" i="22" s="1"/>
  <c r="R449" i="22"/>
  <c r="S449" i="22" s="1"/>
  <c r="R288" i="22"/>
  <c r="S288" i="22" s="1"/>
  <c r="R535" i="22"/>
  <c r="S535" i="22" s="1"/>
  <c r="R459" i="22"/>
  <c r="S459" i="22" s="1"/>
  <c r="R601" i="22"/>
  <c r="S601" i="22" s="1"/>
  <c r="R493" i="22"/>
  <c r="S493" i="22" s="1"/>
  <c r="R512" i="22"/>
  <c r="S512" i="22" s="1"/>
  <c r="R196" i="22"/>
  <c r="S196" i="22" s="1"/>
  <c r="R119" i="22"/>
  <c r="S119" i="22" s="1"/>
  <c r="R38" i="22"/>
  <c r="S38" i="22" s="1"/>
  <c r="R439" i="22"/>
  <c r="S439" i="22" s="1"/>
  <c r="R328" i="22"/>
  <c r="S328" i="22" s="1"/>
  <c r="R275" i="22"/>
  <c r="S275" i="22" s="1"/>
  <c r="R546" i="22"/>
  <c r="S546" i="22" s="1"/>
  <c r="R363" i="22"/>
  <c r="S363" i="22" s="1"/>
  <c r="R480" i="22"/>
  <c r="S480" i="22" s="1"/>
  <c r="R335" i="22"/>
  <c r="S335" i="22" s="1"/>
  <c r="R547" i="22"/>
  <c r="S547" i="22" s="1"/>
  <c r="R429" i="22"/>
  <c r="S429" i="22" s="1"/>
  <c r="R492" i="22"/>
  <c r="S492" i="22" s="1"/>
  <c r="R80" i="22"/>
  <c r="S80" i="22" s="1"/>
  <c r="R387" i="22"/>
  <c r="S387" i="22" s="1"/>
  <c r="R264" i="22"/>
  <c r="S264" i="22" s="1"/>
  <c r="R417" i="22"/>
  <c r="S417" i="22" s="1"/>
  <c r="R494" i="22"/>
  <c r="S494" i="22" s="1"/>
  <c r="R430" i="22"/>
  <c r="S430" i="22" s="1"/>
  <c r="R437" i="22"/>
  <c r="S437" i="22" s="1"/>
  <c r="R34" i="22"/>
  <c r="S34" i="22" s="1"/>
  <c r="R202" i="22"/>
  <c r="S202" i="22" s="1"/>
  <c r="R438" i="22"/>
  <c r="S438" i="22" s="1"/>
  <c r="R376" i="22"/>
  <c r="S376" i="22" s="1"/>
  <c r="R172" i="22"/>
  <c r="S172" i="22" s="1"/>
  <c r="R523" i="22"/>
  <c r="S523" i="22" s="1"/>
  <c r="R231" i="22"/>
  <c r="S231" i="22" s="1"/>
  <c r="R71" i="22"/>
  <c r="S71" i="22" s="1"/>
  <c r="S456" i="22"/>
  <c r="R529" i="22"/>
  <c r="S529" i="22" s="1"/>
  <c r="R230" i="22"/>
  <c r="S230" i="22" s="1"/>
  <c r="R410" i="22"/>
  <c r="S410" i="22" s="1"/>
  <c r="R333" i="22"/>
  <c r="S333" i="22" s="1"/>
  <c r="R244" i="22"/>
  <c r="S244" i="22" s="1"/>
  <c r="R544" i="22"/>
  <c r="S544" i="22" s="1"/>
  <c r="R266" i="22"/>
  <c r="S266" i="22" s="1"/>
  <c r="R167" i="22"/>
  <c r="S167" i="22" s="1"/>
  <c r="R464" i="22"/>
  <c r="S464" i="22" s="1"/>
  <c r="R458" i="22"/>
  <c r="S458" i="22" s="1"/>
  <c r="R424" i="22"/>
  <c r="S424" i="22" s="1"/>
  <c r="R209" i="22"/>
  <c r="S209" i="22" s="1"/>
  <c r="R431" i="22"/>
  <c r="S431" i="22" s="1"/>
  <c r="R208" i="22"/>
  <c r="S208" i="22" s="1"/>
  <c r="R508" i="22"/>
  <c r="S508" i="22" s="1"/>
  <c r="R389" i="22"/>
  <c r="S389" i="22" s="1"/>
  <c r="R337" i="22"/>
  <c r="S337" i="22" s="1"/>
  <c r="R123" i="22"/>
  <c r="S123" i="22" s="1"/>
  <c r="R549" i="22"/>
  <c r="S549" i="22" s="1"/>
  <c r="R377" i="22"/>
  <c r="S377" i="22" s="1"/>
  <c r="R336" i="22"/>
  <c r="S336" i="22" s="1"/>
  <c r="R74" i="22"/>
  <c r="S74" i="22" s="1"/>
  <c r="R465" i="22"/>
  <c r="S465" i="22" s="1"/>
  <c r="R224" i="22"/>
  <c r="S224" i="22" s="1"/>
  <c r="R178" i="22"/>
  <c r="S178" i="22" s="1"/>
  <c r="R294" i="22"/>
  <c r="S294" i="22" s="1"/>
  <c r="R121" i="22"/>
  <c r="S121" i="22" s="1"/>
  <c r="R499" i="22"/>
  <c r="S499" i="22" s="1"/>
  <c r="R594" i="22"/>
  <c r="S594" i="22" s="1"/>
  <c r="R305" i="22"/>
  <c r="S305" i="22" s="1"/>
  <c r="R246" i="22"/>
  <c r="S246" i="22" s="1"/>
  <c r="S23" i="22"/>
  <c r="R573" i="22"/>
  <c r="S573" i="22" s="1"/>
  <c r="R366" i="22"/>
  <c r="S366" i="22" s="1"/>
  <c r="R353" i="22"/>
  <c r="S353" i="22" s="1"/>
  <c r="R483" i="22"/>
  <c r="S483" i="22" s="1"/>
  <c r="R404" i="22"/>
  <c r="S404" i="22" s="1"/>
  <c r="R477" i="22"/>
  <c r="S477" i="22" s="1"/>
  <c r="R32" i="22"/>
  <c r="S32" i="22" s="1"/>
  <c r="R229" i="22"/>
  <c r="S229" i="22" s="1"/>
  <c r="R561" i="22"/>
  <c r="S561" i="22" s="1"/>
  <c r="R533" i="22"/>
  <c r="S533" i="22" s="1"/>
  <c r="R444" i="22"/>
  <c r="S444" i="22" s="1"/>
  <c r="R286" i="22"/>
  <c r="S286" i="22" s="1"/>
  <c r="R419" i="22"/>
  <c r="S419" i="22" s="1"/>
  <c r="R51" i="22"/>
  <c r="S51" i="22" s="1"/>
  <c r="R570" i="22"/>
  <c r="S570" i="22" s="1"/>
  <c r="R94" i="22"/>
  <c r="S94" i="22" s="1"/>
  <c r="R414" i="22"/>
  <c r="S414" i="22" s="1"/>
  <c r="R327" i="22"/>
  <c r="S327" i="22" s="1"/>
  <c r="R572" i="22"/>
  <c r="S572" i="22" s="1"/>
  <c r="R171" i="22"/>
  <c r="S171" i="22" s="1"/>
  <c r="R470" i="22"/>
  <c r="S470" i="22" s="1"/>
  <c r="R347" i="22"/>
  <c r="S347" i="22" s="1"/>
  <c r="R331" i="22"/>
  <c r="S331" i="22" s="1"/>
  <c r="R398" i="22"/>
  <c r="S398" i="22" s="1"/>
  <c r="R358" i="22"/>
  <c r="S358" i="22" s="1"/>
  <c r="R370" i="22"/>
  <c r="S370" i="22" s="1"/>
  <c r="R290" i="22"/>
  <c r="S290" i="22" s="1"/>
  <c r="R122" i="22"/>
  <c r="S122" i="22" s="1"/>
  <c r="R505" i="22"/>
  <c r="S505" i="22" s="1"/>
  <c r="R372" i="22"/>
  <c r="S372" i="22" s="1"/>
  <c r="R435" i="22"/>
  <c r="S435" i="22" s="1"/>
  <c r="R556" i="22"/>
  <c r="S556" i="22" s="1"/>
  <c r="R83" i="22"/>
  <c r="S83" i="22" s="1"/>
  <c r="R254" i="22"/>
  <c r="S254" i="22" s="1"/>
  <c r="R137" i="22"/>
  <c r="S137" i="22" s="1"/>
  <c r="R227" i="22"/>
  <c r="S227" i="22" s="1"/>
  <c r="R420" i="22"/>
  <c r="S420" i="22" s="1"/>
  <c r="R591" i="22"/>
  <c r="S591" i="22" s="1"/>
  <c r="R285" i="22"/>
  <c r="S285" i="22" s="1"/>
  <c r="R379" i="22"/>
  <c r="S379" i="22" s="1"/>
  <c r="R500" i="22"/>
  <c r="S500" i="22" s="1"/>
  <c r="R162" i="22"/>
  <c r="S162" i="22" s="1"/>
  <c r="R397" i="22"/>
  <c r="S397" i="22" s="1"/>
  <c r="R551" i="22"/>
  <c r="S551" i="22" s="1"/>
  <c r="R226" i="22"/>
  <c r="S226" i="22" s="1"/>
  <c r="R26" i="22"/>
  <c r="S26" i="22" s="1"/>
  <c r="R197" i="22"/>
  <c r="S197" i="22" s="1"/>
  <c r="R284" i="22"/>
  <c r="S284" i="22" s="1"/>
  <c r="R426" i="22"/>
  <c r="S426" i="22" s="1"/>
  <c r="R17" i="22"/>
  <c r="S17" i="22" s="1"/>
  <c r="R339" i="22"/>
  <c r="S339" i="22" s="1"/>
  <c r="R519" i="22"/>
  <c r="S519" i="22" s="1"/>
  <c r="R21" i="22"/>
  <c r="S21" i="22" s="1"/>
  <c r="R380" i="22"/>
  <c r="S380" i="22" s="1"/>
  <c r="R66" i="22"/>
  <c r="S66" i="22" s="1"/>
  <c r="R283" i="22"/>
  <c r="S283" i="22" s="1"/>
  <c r="R237" i="22"/>
  <c r="S237" i="22" s="1"/>
  <c r="R189" i="22"/>
  <c r="S189" i="22" s="1"/>
  <c r="R522" i="22"/>
  <c r="S522" i="22" s="1"/>
  <c r="R403" i="22"/>
  <c r="S403" i="22" s="1"/>
  <c r="R251" i="22"/>
  <c r="S251" i="22" s="1"/>
  <c r="R213" i="22"/>
  <c r="S213" i="22" s="1"/>
  <c r="R136" i="22"/>
  <c r="S136" i="22" s="1"/>
  <c r="R158" i="22"/>
  <c r="S158" i="22" s="1"/>
  <c r="S247" i="22"/>
  <c r="R460" i="22"/>
  <c r="S460" i="22" s="1"/>
  <c r="R474" i="22"/>
  <c r="S474" i="22" s="1"/>
  <c r="R242" i="22"/>
  <c r="S242" i="22" s="1"/>
  <c r="R173" i="22"/>
  <c r="S173" i="22" s="1"/>
  <c r="S92" i="22"/>
  <c r="R191" i="22"/>
  <c r="S191" i="22" s="1"/>
  <c r="R565" i="22"/>
  <c r="S565" i="22" s="1"/>
  <c r="R457" i="22"/>
  <c r="S457" i="22" s="1"/>
  <c r="R166" i="22"/>
  <c r="S166" i="22" s="1"/>
  <c r="R150" i="22"/>
  <c r="S150" i="22" s="1"/>
  <c r="R534" i="22"/>
  <c r="S534" i="22" s="1"/>
  <c r="R169" i="22"/>
  <c r="S169" i="22" s="1"/>
  <c r="R559" i="22"/>
  <c r="S559" i="22" s="1"/>
  <c r="R463" i="22"/>
  <c r="S463" i="22" s="1"/>
  <c r="R240" i="22"/>
  <c r="S240" i="22" s="1"/>
  <c r="R128" i="22"/>
  <c r="S128" i="22" s="1"/>
  <c r="R593" i="22"/>
  <c r="S593" i="22" s="1"/>
  <c r="R586" i="22"/>
  <c r="S586" i="22" s="1"/>
  <c r="R375" i="22"/>
  <c r="S375" i="22" s="1"/>
  <c r="R261" i="22"/>
  <c r="S261" i="22" s="1"/>
  <c r="R289" i="22"/>
  <c r="S289" i="22" s="1"/>
  <c r="R602" i="22"/>
  <c r="S602" i="22" s="1"/>
  <c r="R278" i="22"/>
  <c r="S278" i="22" s="1"/>
  <c r="R174" i="22"/>
  <c r="S174" i="22" s="1"/>
  <c r="R241" i="22"/>
  <c r="S241" i="22" s="1"/>
  <c r="R61" i="22"/>
  <c r="S61" i="22" s="1"/>
  <c r="R502" i="22"/>
  <c r="S502" i="22" s="1"/>
  <c r="R309" i="22"/>
  <c r="S309" i="22" s="1"/>
  <c r="R346" i="22"/>
  <c r="S346" i="22" s="1"/>
  <c r="R576" i="22"/>
  <c r="S576" i="22" s="1"/>
  <c r="R396" i="22"/>
  <c r="S396" i="22" s="1"/>
  <c r="R105" i="22"/>
  <c r="S105" i="22" s="1"/>
  <c r="R320" i="22"/>
  <c r="S320" i="22" s="1"/>
  <c r="R140" i="22"/>
  <c r="S140" i="22" s="1"/>
  <c r="S81" i="22"/>
  <c r="R280" i="22"/>
  <c r="S280" i="22" s="1"/>
  <c r="R583" i="22"/>
  <c r="S583" i="22" s="1"/>
  <c r="R479" i="22"/>
  <c r="S479" i="22" s="1"/>
  <c r="R412" i="22"/>
  <c r="S412" i="22" s="1"/>
  <c r="R142" i="22"/>
  <c r="S142" i="22" s="1"/>
  <c r="R395" i="22"/>
  <c r="S395" i="22" s="1"/>
  <c r="R390" i="22"/>
  <c r="S390" i="22" s="1"/>
  <c r="R256" i="22"/>
  <c r="S256" i="22" s="1"/>
  <c r="R411" i="22"/>
  <c r="S411" i="22" s="1"/>
  <c r="R179" i="22"/>
  <c r="S179" i="22" s="1"/>
  <c r="R99" i="22"/>
  <c r="S99" i="22" s="1"/>
  <c r="R243" i="22"/>
  <c r="S243" i="22" s="1"/>
  <c r="R295" i="22"/>
  <c r="S295" i="22" s="1"/>
  <c r="R277" i="22"/>
  <c r="S277" i="22" s="1"/>
  <c r="R304" i="22"/>
  <c r="S304" i="22" s="1"/>
  <c r="R238" i="22"/>
  <c r="S238" i="22" s="1"/>
  <c r="R482" i="22"/>
  <c r="S482" i="22" s="1"/>
  <c r="R193" i="22"/>
  <c r="S193" i="22" s="1"/>
  <c r="R156" i="22"/>
  <c r="S156" i="22" s="1"/>
  <c r="R252" i="22"/>
  <c r="S252" i="22" s="1"/>
  <c r="R484" i="22"/>
  <c r="S484" i="22" s="1"/>
  <c r="R311" i="22"/>
  <c r="S311" i="22" s="1"/>
  <c r="R225" i="22"/>
  <c r="S225" i="22" s="1"/>
  <c r="R452" i="22"/>
  <c r="S452" i="22" s="1"/>
  <c r="R6" i="22"/>
  <c r="S6" i="22" s="1"/>
  <c r="R526" i="22"/>
  <c r="S526" i="22" s="1"/>
  <c r="R130" i="22"/>
  <c r="S130" i="22" s="1"/>
  <c r="R292" i="22"/>
  <c r="S292" i="22" s="1"/>
  <c r="R129" i="22"/>
  <c r="S129" i="22" s="1"/>
  <c r="R402" i="22"/>
  <c r="S402" i="22" s="1"/>
  <c r="R418" i="22"/>
  <c r="S418" i="22" s="1"/>
  <c r="R521" i="22"/>
  <c r="S521" i="22" s="1"/>
  <c r="R249" i="22"/>
  <c r="S249" i="22" s="1"/>
  <c r="R175" i="22"/>
  <c r="S175" i="22" s="1"/>
  <c r="R545" i="22"/>
  <c r="S545" i="22" s="1"/>
  <c r="R488" i="22"/>
  <c r="S488" i="22" s="1"/>
  <c r="R554" i="22"/>
  <c r="S554" i="22" s="1"/>
  <c r="R476" i="22"/>
  <c r="S476" i="22" s="1"/>
  <c r="R515" i="22"/>
  <c r="S515" i="22" s="1"/>
  <c r="R436" i="22"/>
  <c r="S436" i="22" s="1"/>
  <c r="R148" i="22"/>
  <c r="S148" i="22" s="1"/>
  <c r="R170" i="22"/>
  <c r="S170" i="22" s="1"/>
  <c r="R133" i="22"/>
  <c r="S133" i="22" s="1"/>
  <c r="R326" i="22"/>
  <c r="S326" i="22" s="1"/>
  <c r="R597" i="22"/>
  <c r="S597" i="22" s="1"/>
  <c r="R86" i="22"/>
  <c r="S86" i="22" s="1"/>
  <c r="R134" i="22"/>
  <c r="S134" i="22" s="1"/>
  <c r="R359" i="22"/>
  <c r="S359" i="22" s="1"/>
  <c r="R446" i="22"/>
  <c r="S446" i="22" s="1"/>
  <c r="R25" i="22"/>
  <c r="S25" i="22" s="1"/>
  <c r="R560" i="22"/>
  <c r="S560" i="22" s="1"/>
  <c r="R491" i="22"/>
  <c r="S491" i="22" s="1"/>
  <c r="R344" i="22"/>
  <c r="S344" i="22" s="1"/>
  <c r="R537" i="22"/>
  <c r="S537" i="22" s="1"/>
  <c r="R205" i="22"/>
  <c r="S205" i="22" s="1"/>
  <c r="R432" i="22"/>
  <c r="S432" i="22" s="1"/>
  <c r="R188" i="22"/>
  <c r="S188" i="22" s="1"/>
  <c r="R259" i="22"/>
  <c r="S259" i="22" s="1"/>
  <c r="R455" i="22"/>
  <c r="S455" i="22" s="1"/>
  <c r="R255" i="22"/>
  <c r="S255" i="22" s="1"/>
  <c r="R553" i="22"/>
  <c r="S553" i="22" s="1"/>
  <c r="R120" i="22"/>
  <c r="S120" i="22" s="1"/>
  <c r="R198" i="22"/>
  <c r="S198" i="22" s="1"/>
  <c r="R323" i="22"/>
  <c r="S323" i="22" s="1"/>
  <c r="R443" i="22"/>
  <c r="S443" i="22" s="1"/>
  <c r="R155" i="22"/>
  <c r="S155" i="22" s="1"/>
  <c r="R524" i="22"/>
  <c r="S524" i="22" s="1"/>
  <c r="R510" i="22"/>
  <c r="S510" i="22" s="1"/>
  <c r="R310" i="22"/>
  <c r="S310" i="22" s="1"/>
  <c r="R354" i="22"/>
  <c r="S354" i="22" s="1"/>
  <c r="R394" i="22"/>
  <c r="S394" i="22" s="1"/>
  <c r="R383" i="22"/>
  <c r="S383" i="22" s="1"/>
  <c r="R42" i="22"/>
  <c r="S42" i="22" s="1"/>
  <c r="R428" i="22"/>
  <c r="S428" i="22" s="1"/>
  <c r="R511" i="22"/>
  <c r="S511" i="22" s="1"/>
  <c r="R267" i="22"/>
  <c r="S267" i="22" s="1"/>
  <c r="R501" i="22"/>
  <c r="S501" i="22" s="1"/>
  <c r="R552" i="22"/>
  <c r="S552" i="22" s="1"/>
  <c r="R135" i="22"/>
  <c r="S135" i="22" s="1"/>
  <c r="R215" i="22"/>
  <c r="S215" i="22" s="1"/>
  <c r="R516" i="22"/>
  <c r="S516" i="22" s="1"/>
  <c r="R181" i="22"/>
  <c r="S181" i="22" s="1"/>
  <c r="R12" i="22"/>
  <c r="S12" i="22" s="1"/>
  <c r="R509" i="22"/>
  <c r="S509" i="22" s="1"/>
  <c r="R542" i="22"/>
  <c r="S542" i="22" s="1"/>
  <c r="R555" i="22"/>
  <c r="S555" i="22" s="1"/>
  <c r="R378" i="22"/>
  <c r="S378" i="22" s="1"/>
  <c r="R391" i="22"/>
  <c r="S391" i="22" s="1"/>
  <c r="R343" i="22"/>
  <c r="S343" i="22" s="1"/>
  <c r="R352" i="22"/>
  <c r="S352" i="22" s="1"/>
  <c r="R186" i="22"/>
  <c r="S186" i="22" s="1"/>
  <c r="R567" i="22"/>
  <c r="S567" i="22" s="1"/>
  <c r="R603" i="22"/>
  <c r="S603" i="22" s="1"/>
  <c r="R557" i="22"/>
  <c r="S557" i="22" s="1"/>
  <c r="R569" i="22"/>
  <c r="S569" i="22" s="1"/>
  <c r="R248" i="22"/>
  <c r="S248" i="22" s="1"/>
  <c r="R219" i="22"/>
  <c r="S219" i="22" s="1"/>
  <c r="R332" i="22"/>
  <c r="S332" i="22" s="1"/>
  <c r="R5" i="22"/>
  <c r="S5" i="22" s="1"/>
  <c r="R239" i="22"/>
  <c r="S239" i="22" s="1"/>
  <c r="R440" i="22"/>
  <c r="S440" i="22" s="1"/>
  <c r="R386" i="22"/>
  <c r="S386" i="22" s="1"/>
  <c r="R262" i="22"/>
  <c r="S262" i="22" s="1"/>
  <c r="R405" i="22"/>
  <c r="S405" i="22" s="1"/>
  <c r="R467" i="22"/>
  <c r="S467" i="22" s="1"/>
  <c r="R245" i="22"/>
  <c r="S245" i="22" s="1"/>
  <c r="R355" i="22"/>
  <c r="S355" i="22" s="1"/>
  <c r="R206" i="22"/>
  <c r="S206" i="22" s="1"/>
  <c r="R427" i="22"/>
  <c r="S427" i="22" s="1"/>
  <c r="R321" i="22"/>
  <c r="S321" i="22" s="1"/>
  <c r="R35" i="22"/>
  <c r="S35" i="22" s="1"/>
  <c r="R434" i="22"/>
  <c r="S434" i="22" s="1"/>
  <c r="R143" i="22"/>
  <c r="S143" i="22" s="1"/>
  <c r="R182" i="22"/>
  <c r="S182" i="22" s="1"/>
  <c r="R233" i="22"/>
  <c r="S233" i="22" s="1"/>
  <c r="R138" i="22"/>
  <c r="S138" i="22" s="1"/>
  <c r="R154" i="22"/>
  <c r="S154" i="22" s="1"/>
  <c r="R592" i="22"/>
  <c r="S592" i="22" s="1"/>
  <c r="R364" i="22"/>
  <c r="S364" i="22" s="1"/>
  <c r="R388" i="22"/>
  <c r="S388" i="22" s="1"/>
  <c r="R406" i="22"/>
  <c r="S406" i="22" s="1"/>
  <c r="R373" i="22"/>
  <c r="S373" i="22" s="1"/>
  <c r="R276" i="22"/>
  <c r="S276" i="22" s="1"/>
  <c r="R448" i="22"/>
  <c r="S448" i="22" s="1"/>
  <c r="R540" i="22"/>
  <c r="S540" i="22" s="1"/>
  <c r="R566" i="22"/>
  <c r="S566" i="22" s="1"/>
  <c r="R46" i="22"/>
  <c r="S46" i="22" s="1"/>
  <c r="R127" i="22"/>
  <c r="S127" i="22" s="1"/>
  <c r="R204" i="22"/>
  <c r="S204" i="22" s="1"/>
  <c r="R187" i="22"/>
  <c r="S187" i="22" s="1"/>
  <c r="R258" i="22"/>
  <c r="S258" i="22" s="1"/>
  <c r="R454" i="22"/>
  <c r="S454" i="22" s="1"/>
  <c r="R269" i="22"/>
  <c r="S269" i="22" s="1"/>
  <c r="R504" i="22"/>
  <c r="S504" i="22" s="1"/>
  <c r="R466" i="22"/>
  <c r="S466" i="22" s="1"/>
  <c r="R481" i="22"/>
  <c r="S481" i="22" s="1"/>
  <c r="R89" i="22"/>
  <c r="S89" i="22" s="1"/>
  <c r="S180" i="22"/>
  <c r="R590" i="22"/>
  <c r="S590" i="22" s="1"/>
  <c r="R453" i="22"/>
  <c r="S453" i="22" s="1"/>
  <c r="R297" i="22"/>
  <c r="S297" i="22" s="1"/>
  <c r="R184" i="22"/>
  <c r="S184" i="22" s="1"/>
  <c r="R82" i="22"/>
  <c r="S82" i="22" s="1"/>
  <c r="R472" i="22"/>
  <c r="S472" i="22" s="1"/>
  <c r="R177" i="22"/>
  <c r="S177" i="22" s="1"/>
  <c r="R298" i="22"/>
  <c r="S298" i="22" s="1"/>
  <c r="R409" i="22"/>
  <c r="S409" i="22" s="1"/>
  <c r="R210" i="22"/>
  <c r="S210" i="22" s="1"/>
  <c r="R530" i="22"/>
  <c r="S530" i="22" s="1"/>
  <c r="R349" i="22"/>
  <c r="S349" i="22" s="1"/>
  <c r="R55" i="22"/>
  <c r="S55" i="22" s="1"/>
  <c r="R356" i="22"/>
  <c r="S356" i="22" s="1"/>
  <c r="S152" i="22"/>
  <c r="R517" i="22"/>
  <c r="S517" i="22" s="1"/>
  <c r="R562" i="22"/>
  <c r="S562" i="22" s="1"/>
  <c r="R471" i="22"/>
  <c r="S471" i="22" s="1"/>
  <c r="R538" i="22"/>
  <c r="S538" i="22" s="1"/>
  <c r="R539" i="22"/>
  <c r="S539" i="22" s="1"/>
  <c r="R59" i="22"/>
  <c r="S59" i="22" s="1"/>
  <c r="R234" i="22"/>
  <c r="S234" i="22" s="1"/>
  <c r="R584" i="22"/>
  <c r="S584" i="22" s="1"/>
  <c r="R447" i="22"/>
  <c r="S447" i="22" s="1"/>
  <c r="R287" i="22"/>
  <c r="S287" i="22" s="1"/>
  <c r="R149" i="22"/>
  <c r="S149" i="22" s="1"/>
  <c r="R270" i="22"/>
  <c r="S270" i="22" s="1"/>
  <c r="R318" i="22"/>
  <c r="S318" i="22" s="1"/>
  <c r="R282" i="22"/>
  <c r="S282" i="22" s="1"/>
  <c r="R43" i="22"/>
  <c r="S43" i="22" s="1"/>
  <c r="R497" i="22"/>
  <c r="S497" i="22" s="1"/>
  <c r="R19" i="22"/>
  <c r="S19" i="22" s="1"/>
  <c r="R41" i="22"/>
  <c r="S41" i="22" s="1"/>
  <c r="R316" i="22"/>
  <c r="S316" i="22" s="1"/>
  <c r="R222" i="22"/>
  <c r="S222" i="22" s="1"/>
  <c r="R564" i="22"/>
  <c r="S564" i="22" s="1"/>
  <c r="R362" i="22"/>
  <c r="S362" i="22" s="1"/>
  <c r="R76" i="22"/>
  <c r="S76" i="22" s="1"/>
  <c r="R272" i="22"/>
  <c r="S272" i="22" s="1"/>
  <c r="R338" i="22"/>
  <c r="S338" i="22" s="1"/>
  <c r="R415" i="22"/>
  <c r="S415" i="22" s="1"/>
  <c r="R3" i="22"/>
  <c r="S3" i="22" s="1"/>
  <c r="R400" i="22"/>
  <c r="S400" i="22" s="1"/>
  <c r="R392" i="22"/>
  <c r="S392" i="22" s="1"/>
  <c r="R200" i="22"/>
  <c r="S200" i="22" s="1"/>
  <c r="R498" i="22"/>
  <c r="S498" i="22" s="1"/>
  <c r="R568" i="22"/>
  <c r="S568" i="22" s="1"/>
  <c r="R587" i="22"/>
  <c r="S587" i="22" s="1"/>
  <c r="R4" i="22"/>
  <c r="S4" i="22" s="1"/>
  <c r="R263" i="22"/>
  <c r="S263" i="22" s="1"/>
  <c r="R141" i="22"/>
  <c r="S141" i="22" s="1"/>
  <c r="R596" i="22"/>
  <c r="S596" i="22" s="1"/>
  <c r="R496" i="22"/>
  <c r="S496" i="22" s="1"/>
  <c r="R408" i="22"/>
  <c r="S408" i="22" s="1"/>
  <c r="R132" i="22"/>
  <c r="S132" i="22" s="1"/>
  <c r="R291" i="22"/>
  <c r="S291" i="22" s="1"/>
  <c r="R506" i="22"/>
  <c r="S506" i="22" s="1"/>
  <c r="R487" i="22"/>
  <c r="S487" i="22" s="1"/>
  <c r="R268" i="22"/>
  <c r="S268" i="22" s="1"/>
  <c r="R595" i="22"/>
  <c r="S595" i="22" s="1"/>
  <c r="R308" i="22"/>
  <c r="S308" i="22" s="1"/>
  <c r="R109" i="22"/>
  <c r="S109" i="22" s="1"/>
  <c r="T109" i="22" s="1"/>
  <c r="R192" i="22"/>
  <c r="S192" i="22" s="1"/>
  <c r="R325" i="22"/>
  <c r="S325" i="22" s="1"/>
  <c r="R314" i="22"/>
  <c r="S314" i="22" s="1"/>
  <c r="R469" i="22"/>
  <c r="S469" i="22" s="1"/>
  <c r="R599" i="22"/>
  <c r="S599" i="22" s="1"/>
  <c r="R265" i="22"/>
  <c r="S265" i="22" s="1"/>
  <c r="R520" i="22"/>
  <c r="S520" i="22" s="1"/>
  <c r="R478" i="22"/>
  <c r="S478" i="22" s="1"/>
  <c r="S168" i="22"/>
  <c r="R600" i="22"/>
  <c r="S600" i="22" s="1"/>
  <c r="R348" i="22"/>
  <c r="S348" i="22" s="1"/>
  <c r="R217" i="22"/>
  <c r="S217" i="22" s="1"/>
  <c r="R100" i="22"/>
  <c r="S100" i="22" s="1"/>
  <c r="R281" i="22"/>
  <c r="S281" i="22" s="1"/>
  <c r="R207" i="22"/>
  <c r="S207" i="22" s="1"/>
  <c r="R221" i="22"/>
  <c r="S221" i="22" s="1"/>
  <c r="R441" i="22"/>
  <c r="S441" i="22" s="1"/>
  <c r="R236" i="22"/>
  <c r="S236" i="22" s="1"/>
  <c r="R214" i="22"/>
  <c r="S214" i="22" s="1"/>
  <c r="R257" i="22"/>
  <c r="S257" i="22" s="1"/>
  <c r="R88" i="22"/>
  <c r="S88" i="22" s="1"/>
  <c r="R473" i="22"/>
  <c r="S473" i="22" s="1"/>
  <c r="R201" i="22"/>
  <c r="S201" i="22" s="1"/>
  <c r="R399" i="22"/>
  <c r="S399" i="22" s="1"/>
  <c r="R37" i="22"/>
  <c r="S37" i="22" s="1"/>
  <c r="R212" i="22"/>
  <c r="S212" i="22" s="1"/>
  <c r="R485" i="22"/>
  <c r="S485" i="22" s="1"/>
  <c r="R194" i="22"/>
  <c r="S194" i="22" s="1"/>
  <c r="R147" i="22"/>
  <c r="S147" i="22" s="1"/>
  <c r="R273" i="22"/>
  <c r="S273" i="22" s="1"/>
  <c r="O147" i="22"/>
  <c r="O302" i="22"/>
  <c r="O176" i="22"/>
  <c r="O393" i="22"/>
  <c r="O574" i="22"/>
  <c r="O577" i="22"/>
  <c r="O293" i="22"/>
  <c r="O307" i="22"/>
  <c r="O45" i="22"/>
  <c r="O114" i="22"/>
  <c r="P114" i="22" s="1"/>
  <c r="O131" i="22"/>
  <c r="O164" i="22"/>
  <c r="O575" i="22"/>
  <c r="O279" i="22"/>
  <c r="O598" i="22"/>
  <c r="O56" i="22"/>
  <c r="O232" i="22"/>
  <c r="O357" i="22"/>
  <c r="O10" i="22"/>
  <c r="P10" i="22" s="1"/>
  <c r="O345" i="22"/>
  <c r="O351" i="22"/>
  <c r="O451" i="22"/>
  <c r="O368" i="22"/>
  <c r="O36" i="22"/>
  <c r="O413" i="22"/>
  <c r="O139" i="22"/>
  <c r="O513" i="22"/>
  <c r="O216" i="22"/>
  <c r="O126" i="22"/>
  <c r="O250" i="22"/>
  <c r="O340" i="22"/>
  <c r="O527" i="22"/>
  <c r="P527" i="22" s="1"/>
  <c r="O361" i="22"/>
  <c r="O183" i="22"/>
  <c r="O381" i="22"/>
  <c r="O475" i="22"/>
  <c r="P475" i="22" s="1"/>
  <c r="O507" i="22"/>
  <c r="O558" i="22"/>
  <c r="O97" i="22"/>
  <c r="O503" i="22"/>
  <c r="O9" i="22"/>
  <c r="O578" i="22"/>
  <c r="O531" i="22"/>
  <c r="O489" i="22"/>
  <c r="O322" i="22"/>
  <c r="O401" i="22"/>
  <c r="O260" i="22"/>
  <c r="P260" i="22" s="1"/>
  <c r="O313" i="22"/>
  <c r="O342" i="22"/>
  <c r="O461" i="22"/>
  <c r="O271" i="22"/>
  <c r="O185" i="22"/>
  <c r="O203" i="22"/>
  <c r="O330" i="22"/>
  <c r="O490" i="22"/>
  <c r="O421" i="22"/>
  <c r="O385" i="22"/>
  <c r="O462" i="22"/>
  <c r="O416" i="22"/>
  <c r="O60" i="22"/>
  <c r="O518" i="22"/>
  <c r="P518" i="22" s="1"/>
  <c r="O449" i="22"/>
  <c r="O288" i="22"/>
  <c r="O535" i="22"/>
  <c r="O459" i="22"/>
  <c r="O601" i="22"/>
  <c r="O493" i="22"/>
  <c r="O512" i="22"/>
  <c r="O196" i="22"/>
  <c r="O119" i="22"/>
  <c r="O38" i="22"/>
  <c r="O439" i="22"/>
  <c r="O328" i="22"/>
  <c r="O275" i="22"/>
  <c r="O374" i="22"/>
  <c r="P374" i="22" s="1"/>
  <c r="O546" i="22"/>
  <c r="O79" i="22"/>
  <c r="P79" i="22" s="1"/>
  <c r="O363" i="22"/>
  <c r="O541" i="22"/>
  <c r="P541" i="22" s="1"/>
  <c r="O480" i="22"/>
  <c r="O335" i="22"/>
  <c r="O151" i="22"/>
  <c r="P151" i="22" s="1"/>
  <c r="O547" i="22"/>
  <c r="O429" i="22"/>
  <c r="O492" i="22"/>
  <c r="O80" i="22"/>
  <c r="O387" i="22"/>
  <c r="O264" i="22"/>
  <c r="O417" i="22"/>
  <c r="O494" i="22"/>
  <c r="O430" i="22"/>
  <c r="O437" i="22"/>
  <c r="O34" i="22"/>
  <c r="O202" i="22"/>
  <c r="O438" i="22"/>
  <c r="O376" i="22"/>
  <c r="P376" i="22" s="1"/>
  <c r="O172" i="22"/>
  <c r="O523" i="22"/>
  <c r="O231" i="22"/>
  <c r="O71" i="22"/>
  <c r="O456" i="22"/>
  <c r="P456" i="22" s="1"/>
  <c r="O529" i="22"/>
  <c r="O230" i="22"/>
  <c r="P230" i="22" s="1"/>
  <c r="O410" i="22"/>
  <c r="O333" i="22"/>
  <c r="O244" i="22"/>
  <c r="O544" i="22"/>
  <c r="O266" i="22"/>
  <c r="O167" i="22"/>
  <c r="O464" i="22"/>
  <c r="O458" i="22"/>
  <c r="O424" i="22"/>
  <c r="O365" i="22"/>
  <c r="P365" i="22" s="1"/>
  <c r="O209" i="22"/>
  <c r="O431" i="22"/>
  <c r="O208" i="22"/>
  <c r="O508" i="22"/>
  <c r="O389" i="22"/>
  <c r="O337" i="22"/>
  <c r="O549" i="22"/>
  <c r="P549" i="22" s="1"/>
  <c r="O377" i="22"/>
  <c r="O336" i="22"/>
  <c r="O74" i="22"/>
  <c r="O465" i="22"/>
  <c r="O224" i="22"/>
  <c r="O178" i="22"/>
  <c r="O294" i="22"/>
  <c r="O121" i="22"/>
  <c r="O499" i="22"/>
  <c r="O594" i="22"/>
  <c r="O300" i="22"/>
  <c r="P300" i="22" s="1"/>
  <c r="O305" i="22"/>
  <c r="O246" i="22"/>
  <c r="O23" i="22"/>
  <c r="O573" i="22"/>
  <c r="O366" i="22"/>
  <c r="O353" i="22"/>
  <c r="O407" i="22"/>
  <c r="P407" i="22" s="1"/>
  <c r="O483" i="22"/>
  <c r="O404" i="22"/>
  <c r="P404" i="22" s="1"/>
  <c r="O477" i="22"/>
  <c r="O32" i="22"/>
  <c r="O229" i="22"/>
  <c r="O561" i="22"/>
  <c r="P561" i="22" s="1"/>
  <c r="O533" i="22"/>
  <c r="O444" i="22"/>
  <c r="O286" i="22"/>
  <c r="O419" i="22"/>
  <c r="O51" i="22"/>
  <c r="O324" i="22"/>
  <c r="P324" i="22" s="1"/>
  <c r="O570" i="22"/>
  <c r="O94" i="22"/>
  <c r="O414" i="22"/>
  <c r="O327" i="22"/>
  <c r="O572" i="22"/>
  <c r="O470" i="22"/>
  <c r="P470" i="22" s="1"/>
  <c r="O347" i="22"/>
  <c r="O331" i="22"/>
  <c r="O398" i="22"/>
  <c r="P398" i="22" s="1"/>
  <c r="O358" i="22"/>
  <c r="O370" i="22"/>
  <c r="O290" i="22"/>
  <c r="O122" i="22"/>
  <c r="O329" i="22"/>
  <c r="P329" i="22" s="1"/>
  <c r="O505" i="22"/>
  <c r="O372" i="22"/>
  <c r="O435" i="22"/>
  <c r="O556" i="22"/>
  <c r="O83" i="22"/>
  <c r="O254" i="22"/>
  <c r="O137" i="22"/>
  <c r="O384" i="22"/>
  <c r="P384" i="22" s="1"/>
  <c r="O227" i="22"/>
  <c r="O420" i="22"/>
  <c r="O591" i="22"/>
  <c r="O285" i="22"/>
  <c r="O379" i="22"/>
  <c r="O500" i="22"/>
  <c r="O162" i="22"/>
  <c r="O397" i="22"/>
  <c r="O551" i="22"/>
  <c r="O235" i="22"/>
  <c r="P235" i="22" s="1"/>
  <c r="O226" i="22"/>
  <c r="O26" i="22"/>
  <c r="O197" i="22"/>
  <c r="O284" i="22"/>
  <c r="O426" i="22"/>
  <c r="O17" i="22"/>
  <c r="O339" i="22"/>
  <c r="O519" i="22"/>
  <c r="O21" i="22"/>
  <c r="O380" i="22"/>
  <c r="O66" i="22"/>
  <c r="O283" i="22"/>
  <c r="O237" i="22"/>
  <c r="O189" i="22"/>
  <c r="O296" i="22"/>
  <c r="P296" i="22" s="1"/>
  <c r="O522" i="22"/>
  <c r="O403" i="22"/>
  <c r="O251" i="22"/>
  <c r="O213" i="22"/>
  <c r="O136" i="22"/>
  <c r="O158" i="22"/>
  <c r="O247" i="22"/>
  <c r="P247" i="22" s="1"/>
  <c r="O460" i="22"/>
  <c r="O474" i="22"/>
  <c r="O242" i="22"/>
  <c r="O173" i="22"/>
  <c r="O92" i="22"/>
  <c r="O191" i="22"/>
  <c r="O565" i="22"/>
  <c r="O457" i="22"/>
  <c r="O166" i="22"/>
  <c r="O150" i="22"/>
  <c r="O534" i="22"/>
  <c r="P534" i="22" s="1"/>
  <c r="O169" i="22"/>
  <c r="O559" i="22"/>
  <c r="O463" i="22"/>
  <c r="O240" i="22"/>
  <c r="O128" i="22"/>
  <c r="O593" i="22"/>
  <c r="O586" i="22"/>
  <c r="O375" i="22"/>
  <c r="O261" i="22"/>
  <c r="O289" i="22"/>
  <c r="O602" i="22"/>
  <c r="P602" i="22" s="1"/>
  <c r="O278" i="22"/>
  <c r="O174" i="22"/>
  <c r="O241" i="22"/>
  <c r="O61" i="22"/>
  <c r="O502" i="22"/>
  <c r="P502" i="22" s="1"/>
  <c r="O309" i="22"/>
  <c r="O346" i="22"/>
  <c r="O576" i="22"/>
  <c r="O396" i="22"/>
  <c r="O105" i="22"/>
  <c r="O320" i="22"/>
  <c r="O140" i="22"/>
  <c r="O81" i="22"/>
  <c r="P81" i="22" s="1"/>
  <c r="O280" i="22"/>
  <c r="O583" i="22"/>
  <c r="O479" i="22"/>
  <c r="O412" i="22"/>
  <c r="O142" i="22"/>
  <c r="O395" i="22"/>
  <c r="O390" i="22"/>
  <c r="P390" i="22" s="1"/>
  <c r="O256" i="22"/>
  <c r="O411" i="22"/>
  <c r="O179" i="22"/>
  <c r="O99" i="22"/>
  <c r="O243" i="22"/>
  <c r="O295" i="22"/>
  <c r="O277" i="22"/>
  <c r="O304" i="22"/>
  <c r="O238" i="22"/>
  <c r="O482" i="22"/>
  <c r="O193" i="22"/>
  <c r="O156" i="22"/>
  <c r="O252" i="22"/>
  <c r="O484" i="22"/>
  <c r="O311" i="22"/>
  <c r="O548" i="22"/>
  <c r="P548" i="22" s="1"/>
  <c r="O225" i="22"/>
  <c r="O452" i="22"/>
  <c r="O6" i="22"/>
  <c r="O526" i="22"/>
  <c r="O130" i="22"/>
  <c r="O292" i="22"/>
  <c r="O129" i="22"/>
  <c r="O402" i="22"/>
  <c r="O223" i="22"/>
  <c r="P223" i="22" s="1"/>
  <c r="O418" i="22"/>
  <c r="O521" i="22"/>
  <c r="O249" i="22"/>
  <c r="O175" i="22"/>
  <c r="O545" i="22"/>
  <c r="O488" i="22"/>
  <c r="O554" i="22"/>
  <c r="O476" i="22"/>
  <c r="O515" i="22"/>
  <c r="O436" i="22"/>
  <c r="O148" i="22"/>
  <c r="P148" i="22" s="1"/>
  <c r="O170" i="22"/>
  <c r="O133" i="22"/>
  <c r="O326" i="22"/>
  <c r="P326" i="22" s="1"/>
  <c r="O597" i="22"/>
  <c r="O86" i="22"/>
  <c r="O134" i="22"/>
  <c r="O359" i="22"/>
  <c r="O446" i="22"/>
  <c r="O25" i="22"/>
  <c r="O560" i="22"/>
  <c r="O491" i="22"/>
  <c r="O344" i="22"/>
  <c r="O537" i="22"/>
  <c r="O205" i="22"/>
  <c r="O432" i="22"/>
  <c r="O188" i="22"/>
  <c r="O259" i="22"/>
  <c r="O455" i="22"/>
  <c r="O255" i="22"/>
  <c r="O433" i="22"/>
  <c r="P433" i="22" s="1"/>
  <c r="O553" i="22"/>
  <c r="O120" i="22"/>
  <c r="O198" i="22"/>
  <c r="O323" i="22"/>
  <c r="O443" i="22"/>
  <c r="P443" i="22" s="1"/>
  <c r="O155" i="22"/>
  <c r="O524" i="22"/>
  <c r="O510" i="22"/>
  <c r="O310" i="22"/>
  <c r="O354" i="22"/>
  <c r="O394" i="22"/>
  <c r="O383" i="22"/>
  <c r="O42" i="22"/>
  <c r="O428" i="22"/>
  <c r="O511" i="22"/>
  <c r="O267" i="22"/>
  <c r="O501" i="22"/>
  <c r="O552" i="22"/>
  <c r="O135" i="22"/>
  <c r="O215" i="22"/>
  <c r="O516" i="22"/>
  <c r="O181" i="22"/>
  <c r="O12" i="22"/>
  <c r="O509" i="22"/>
  <c r="P509" i="22" s="1"/>
  <c r="O542" i="22"/>
  <c r="O536" i="22"/>
  <c r="P536" i="22" s="1"/>
  <c r="O555" i="22"/>
  <c r="O378" i="22"/>
  <c r="O391" i="22"/>
  <c r="O343" i="22"/>
  <c r="O352" i="22"/>
  <c r="O186" i="22"/>
  <c r="O567" i="22"/>
  <c r="O603" i="22"/>
  <c r="O557" i="22"/>
  <c r="O569" i="22"/>
  <c r="O248" i="22"/>
  <c r="O219" i="22"/>
  <c r="O332" i="22"/>
  <c r="O211" i="22"/>
  <c r="P211" i="22" s="1"/>
  <c r="O5" i="22"/>
  <c r="O239" i="22"/>
  <c r="O440" i="22"/>
  <c r="O386" i="22"/>
  <c r="O262" i="22"/>
  <c r="O405" i="22"/>
  <c r="O525" i="22"/>
  <c r="P525" i="22" s="1"/>
  <c r="O467" i="22"/>
  <c r="O145" i="22"/>
  <c r="P145" i="22" s="1"/>
  <c r="O245" i="22"/>
  <c r="O355" i="22"/>
  <c r="O206" i="22"/>
  <c r="O427" i="22"/>
  <c r="O321" i="22"/>
  <c r="O35" i="22"/>
  <c r="O434" i="22"/>
  <c r="O143" i="22"/>
  <c r="O182" i="22"/>
  <c r="O233" i="22"/>
  <c r="O138" i="22"/>
  <c r="O154" i="22"/>
  <c r="O592" i="22"/>
  <c r="O364" i="22"/>
  <c r="O388" i="22"/>
  <c r="O406" i="22"/>
  <c r="O373" i="22"/>
  <c r="O276" i="22"/>
  <c r="O448" i="22"/>
  <c r="O540" i="22"/>
  <c r="O566" i="22"/>
  <c r="O127" i="22"/>
  <c r="O117" i="22"/>
  <c r="P117" i="22" s="1"/>
  <c r="O204" i="22"/>
  <c r="O187" i="22"/>
  <c r="O258" i="22"/>
  <c r="O454" i="22"/>
  <c r="O269" i="22"/>
  <c r="O504" i="22"/>
  <c r="O466" i="22"/>
  <c r="O481" i="22"/>
  <c r="O89" i="22"/>
  <c r="O180" i="22"/>
  <c r="P180" i="22" s="1"/>
  <c r="O590" i="22"/>
  <c r="O29" i="22"/>
  <c r="P29" i="22" s="1"/>
  <c r="O453" i="22"/>
  <c r="O297" i="22"/>
  <c r="O184" i="22"/>
  <c r="O82" i="22"/>
  <c r="O472" i="22"/>
  <c r="O177" i="22"/>
  <c r="O298" i="22"/>
  <c r="O409" i="22"/>
  <c r="O210" i="22"/>
  <c r="O530" i="22"/>
  <c r="O349" i="22"/>
  <c r="O55" i="22"/>
  <c r="O319" i="22"/>
  <c r="P319" i="22" s="1"/>
  <c r="O356" i="22"/>
  <c r="O152" i="22"/>
  <c r="P152" i="22" s="1"/>
  <c r="O517" i="22"/>
  <c r="O562" i="22"/>
  <c r="O471" i="22"/>
  <c r="O538" i="22"/>
  <c r="O539" i="22"/>
  <c r="O59" i="22"/>
  <c r="O234" i="22"/>
  <c r="P234" i="22" s="1"/>
  <c r="O584" i="22"/>
  <c r="O447" i="22"/>
  <c r="O287" i="22"/>
  <c r="O149" i="22"/>
  <c r="O270" i="22"/>
  <c r="O318" i="22"/>
  <c r="O282" i="22"/>
  <c r="O43" i="22"/>
  <c r="O497" i="22"/>
  <c r="O19" i="22"/>
  <c r="P19" i="22" s="1"/>
  <c r="O41" i="22"/>
  <c r="O316" i="22"/>
  <c r="O222" i="22"/>
  <c r="O564" i="22"/>
  <c r="O362" i="22"/>
  <c r="O76" i="22"/>
  <c r="O157" i="22"/>
  <c r="P157" i="22" s="1"/>
  <c r="O272" i="22"/>
  <c r="O338" i="22"/>
  <c r="O415" i="22"/>
  <c r="O3" i="22"/>
  <c r="O400" i="22"/>
  <c r="O392" i="22"/>
  <c r="O200" i="22"/>
  <c r="O498" i="22"/>
  <c r="O568" i="22"/>
  <c r="O587" i="22"/>
  <c r="O4" i="22"/>
  <c r="O263" i="22"/>
  <c r="O141" i="22"/>
  <c r="O596" i="22"/>
  <c r="P596" i="22" s="1"/>
  <c r="O496" i="22"/>
  <c r="O408" i="22"/>
  <c r="O132" i="22"/>
  <c r="O291" i="22"/>
  <c r="O506" i="22"/>
  <c r="O18" i="22"/>
  <c r="O487" i="22"/>
  <c r="O268" i="22"/>
  <c r="O595" i="22"/>
  <c r="O308" i="22"/>
  <c r="O109" i="22"/>
  <c r="P109" i="22" s="1"/>
  <c r="O192" i="22"/>
  <c r="O325" i="22"/>
  <c r="O314" i="22"/>
  <c r="O469" i="22"/>
  <c r="O599" i="22"/>
  <c r="O520" i="22"/>
  <c r="O478" i="22"/>
  <c r="O168" i="22"/>
  <c r="P168" i="22" s="1"/>
  <c r="O600" i="22"/>
  <c r="O348" i="22"/>
  <c r="O217" i="22"/>
  <c r="O100" i="22"/>
  <c r="O281" i="22"/>
  <c r="O115" i="22"/>
  <c r="P115" i="22" s="1"/>
  <c r="O207" i="22"/>
  <c r="O221" i="22"/>
  <c r="O441" i="22"/>
  <c r="O236" i="22"/>
  <c r="O214" i="22"/>
  <c r="O257" i="22"/>
  <c r="O88" i="22"/>
  <c r="P88" i="22" s="1"/>
  <c r="O473" i="22"/>
  <c r="P473" i="22" s="1"/>
  <c r="O228" i="22"/>
  <c r="P228" i="22" s="1"/>
  <c r="O201" i="22"/>
  <c r="O399" i="22"/>
  <c r="O37" i="22"/>
  <c r="O212" i="22"/>
  <c r="O485" i="22"/>
  <c r="O194" i="22"/>
  <c r="O273" i="22"/>
  <c r="N302" i="22"/>
  <c r="N176" i="22"/>
  <c r="N393" i="22"/>
  <c r="N574" i="22"/>
  <c r="N577" i="22"/>
  <c r="N293" i="22"/>
  <c r="N307" i="22"/>
  <c r="N45" i="22"/>
  <c r="N114" i="22"/>
  <c r="Q114" i="22" s="1"/>
  <c r="N131" i="22"/>
  <c r="N164" i="22"/>
  <c r="N575" i="22"/>
  <c r="N279" i="22"/>
  <c r="N598" i="22"/>
  <c r="N232" i="22"/>
  <c r="N357" i="22"/>
  <c r="N10" i="22"/>
  <c r="Q10" i="22" s="1"/>
  <c r="N345" i="22"/>
  <c r="N351" i="22"/>
  <c r="N368" i="22"/>
  <c r="N36" i="22"/>
  <c r="N413" i="22"/>
  <c r="N139" i="22"/>
  <c r="N513" i="22"/>
  <c r="N216" i="22"/>
  <c r="N126" i="22"/>
  <c r="N250" i="22"/>
  <c r="N340" i="22"/>
  <c r="N527" i="22"/>
  <c r="Q527" i="22" s="1"/>
  <c r="N361" i="22"/>
  <c r="N183" i="22"/>
  <c r="N381" i="22"/>
  <c r="N475" i="22"/>
  <c r="Q475" i="22" s="1"/>
  <c r="N507" i="22"/>
  <c r="N558" i="22"/>
  <c r="N97" i="22"/>
  <c r="N503" i="22"/>
  <c r="N578" i="22"/>
  <c r="N531" i="22"/>
  <c r="N489" i="22"/>
  <c r="N322" i="22"/>
  <c r="N313" i="22"/>
  <c r="N342" i="22"/>
  <c r="N461" i="22"/>
  <c r="N271" i="22"/>
  <c r="N185" i="22"/>
  <c r="N203" i="22"/>
  <c r="N330" i="22"/>
  <c r="N490" i="22"/>
  <c r="N421" i="22"/>
  <c r="N385" i="22"/>
  <c r="N462" i="22"/>
  <c r="N416" i="22"/>
  <c r="N60" i="22"/>
  <c r="N449" i="22"/>
  <c r="N288" i="22"/>
  <c r="N535" i="22"/>
  <c r="N459" i="22"/>
  <c r="N601" i="22"/>
  <c r="N493" i="22"/>
  <c r="N512" i="22"/>
  <c r="N196" i="22"/>
  <c r="N119" i="22"/>
  <c r="N38" i="22"/>
  <c r="N439" i="22"/>
  <c r="N328" i="22"/>
  <c r="N275" i="22"/>
  <c r="Q374" i="22"/>
  <c r="T374" i="22" s="1"/>
  <c r="N546" i="22"/>
  <c r="N363" i="22"/>
  <c r="N480" i="22"/>
  <c r="N335" i="22"/>
  <c r="N547" i="22"/>
  <c r="N429" i="22"/>
  <c r="N492" i="22"/>
  <c r="N80" i="22"/>
  <c r="N387" i="22"/>
  <c r="N264" i="22"/>
  <c r="N417" i="22"/>
  <c r="N494" i="22"/>
  <c r="N430" i="22"/>
  <c r="N437" i="22"/>
  <c r="N34" i="22"/>
  <c r="N202" i="22"/>
  <c r="N438" i="22"/>
  <c r="N376" i="22"/>
  <c r="Q376" i="22" s="1"/>
  <c r="N172" i="22"/>
  <c r="N523" i="22"/>
  <c r="N231" i="22"/>
  <c r="N71" i="22"/>
  <c r="Q456" i="22"/>
  <c r="N529" i="22"/>
  <c r="N230" i="22"/>
  <c r="Q230" i="22" s="1"/>
  <c r="N410" i="22"/>
  <c r="N333" i="22"/>
  <c r="N244" i="22"/>
  <c r="N544" i="22"/>
  <c r="N266" i="22"/>
  <c r="N167" i="22"/>
  <c r="N464" i="22"/>
  <c r="N458" i="22"/>
  <c r="N424" i="22"/>
  <c r="N209" i="22"/>
  <c r="N431" i="22"/>
  <c r="N208" i="22"/>
  <c r="N508" i="22"/>
  <c r="N389" i="22"/>
  <c r="N337" i="22"/>
  <c r="N123" i="22"/>
  <c r="P123" i="22" s="1"/>
  <c r="N549" i="22"/>
  <c r="Q549" i="22" s="1"/>
  <c r="N377" i="22"/>
  <c r="N336" i="22"/>
  <c r="N74" i="22"/>
  <c r="N465" i="22"/>
  <c r="N224" i="22"/>
  <c r="N178" i="22"/>
  <c r="N294" i="22"/>
  <c r="N121" i="22"/>
  <c r="N499" i="22"/>
  <c r="N594" i="22"/>
  <c r="N305" i="22"/>
  <c r="N246" i="22"/>
  <c r="N573" i="22"/>
  <c r="N366" i="22"/>
  <c r="N353" i="22"/>
  <c r="N483" i="22"/>
  <c r="N404" i="22"/>
  <c r="Q404" i="22" s="1"/>
  <c r="N477" i="22"/>
  <c r="N32" i="22"/>
  <c r="N229" i="22"/>
  <c r="N561" i="22"/>
  <c r="Q561" i="22" s="1"/>
  <c r="N533" i="22"/>
  <c r="N444" i="22"/>
  <c r="N286" i="22"/>
  <c r="N419" i="22"/>
  <c r="N51" i="22"/>
  <c r="N570" i="22"/>
  <c r="N94" i="22"/>
  <c r="Q94" i="22" s="1"/>
  <c r="N414" i="22"/>
  <c r="N327" i="22"/>
  <c r="N572" i="22"/>
  <c r="N171" i="22"/>
  <c r="N470" i="22"/>
  <c r="Q470" i="22" s="1"/>
  <c r="N347" i="22"/>
  <c r="N331" i="22"/>
  <c r="N358" i="22"/>
  <c r="N370" i="22"/>
  <c r="N290" i="22"/>
  <c r="N122" i="22"/>
  <c r="N505" i="22"/>
  <c r="N372" i="22"/>
  <c r="N435" i="22"/>
  <c r="N556" i="22"/>
  <c r="N83" i="22"/>
  <c r="N254" i="22"/>
  <c r="N137" i="22"/>
  <c r="N227" i="22"/>
  <c r="N420" i="22"/>
  <c r="N591" i="22"/>
  <c r="N285" i="22"/>
  <c r="N379" i="22"/>
  <c r="N500" i="22"/>
  <c r="N162" i="22"/>
  <c r="N397" i="22"/>
  <c r="N551" i="22"/>
  <c r="N226" i="22"/>
  <c r="N26" i="22"/>
  <c r="N197" i="22"/>
  <c r="N284" i="22"/>
  <c r="N426" i="22"/>
  <c r="N17" i="22"/>
  <c r="N339" i="22"/>
  <c r="N519" i="22"/>
  <c r="N21" i="22"/>
  <c r="N380" i="22"/>
  <c r="N66" i="22"/>
  <c r="N283" i="22"/>
  <c r="N237" i="22"/>
  <c r="N189" i="22"/>
  <c r="N522" i="22"/>
  <c r="N403" i="22"/>
  <c r="N251" i="22"/>
  <c r="N213" i="22"/>
  <c r="N136" i="22"/>
  <c r="N158" i="22"/>
  <c r="Q247" i="22"/>
  <c r="N460" i="22"/>
  <c r="N474" i="22"/>
  <c r="N242" i="22"/>
  <c r="N173" i="22"/>
  <c r="N191" i="22"/>
  <c r="N565" i="22"/>
  <c r="N457" i="22"/>
  <c r="N166" i="22"/>
  <c r="N150" i="22"/>
  <c r="N534" i="22"/>
  <c r="Q534" i="22" s="1"/>
  <c r="N169" i="22"/>
  <c r="N559" i="22"/>
  <c r="N463" i="22"/>
  <c r="N240" i="22"/>
  <c r="N128" i="22"/>
  <c r="N593" i="22"/>
  <c r="N586" i="22"/>
  <c r="N375" i="22"/>
  <c r="N261" i="22"/>
  <c r="N289" i="22"/>
  <c r="N602" i="22"/>
  <c r="Q602" i="22" s="1"/>
  <c r="N278" i="22"/>
  <c r="N174" i="22"/>
  <c r="N241" i="22"/>
  <c r="N61" i="22"/>
  <c r="N502" i="22"/>
  <c r="Q502" i="22" s="1"/>
  <c r="N309" i="22"/>
  <c r="N346" i="22"/>
  <c r="N576" i="22"/>
  <c r="N396" i="22"/>
  <c r="N105" i="22"/>
  <c r="N320" i="22"/>
  <c r="N140" i="22"/>
  <c r="Q81" i="22"/>
  <c r="N280" i="22"/>
  <c r="N583" i="22"/>
  <c r="N479" i="22"/>
  <c r="N412" i="22"/>
  <c r="N142" i="22"/>
  <c r="N395" i="22"/>
  <c r="N390" i="22"/>
  <c r="Q390" i="22" s="1"/>
  <c r="N256" i="22"/>
  <c r="N411" i="22"/>
  <c r="N179" i="22"/>
  <c r="N99" i="22"/>
  <c r="N243" i="22"/>
  <c r="N295" i="22"/>
  <c r="N277" i="22"/>
  <c r="N304" i="22"/>
  <c r="N238" i="22"/>
  <c r="N482" i="22"/>
  <c r="Q482" i="22" s="1"/>
  <c r="N193" i="22"/>
  <c r="N156" i="22"/>
  <c r="N252" i="22"/>
  <c r="N484" i="22"/>
  <c r="N311" i="22"/>
  <c r="N225" i="22"/>
  <c r="N452" i="22"/>
  <c r="N6" i="22"/>
  <c r="N526" i="22"/>
  <c r="N130" i="22"/>
  <c r="N292" i="22"/>
  <c r="N129" i="22"/>
  <c r="N402" i="22"/>
  <c r="N418" i="22"/>
  <c r="N521" i="22"/>
  <c r="N249" i="22"/>
  <c r="N175" i="22"/>
  <c r="N545" i="22"/>
  <c r="N488" i="22"/>
  <c r="N554" i="22"/>
  <c r="N476" i="22"/>
  <c r="N515" i="22"/>
  <c r="N436" i="22"/>
  <c r="N148" i="22"/>
  <c r="Q148" i="22" s="1"/>
  <c r="N170" i="22"/>
  <c r="N133" i="22"/>
  <c r="N326" i="22"/>
  <c r="Q326" i="22" s="1"/>
  <c r="N597" i="22"/>
  <c r="N86" i="22"/>
  <c r="N134" i="22"/>
  <c r="N359" i="22"/>
  <c r="N446" i="22"/>
  <c r="N25" i="22"/>
  <c r="N560" i="22"/>
  <c r="N491" i="22"/>
  <c r="N344" i="22"/>
  <c r="N537" i="22"/>
  <c r="N205" i="22"/>
  <c r="N432" i="22"/>
  <c r="N188" i="22"/>
  <c r="N259" i="22"/>
  <c r="N455" i="22"/>
  <c r="N255" i="22"/>
  <c r="N553" i="22"/>
  <c r="N120" i="22"/>
  <c r="N198" i="22"/>
  <c r="N323" i="22"/>
  <c r="N155" i="22"/>
  <c r="N524" i="22"/>
  <c r="N510" i="22"/>
  <c r="N310" i="22"/>
  <c r="N354" i="22"/>
  <c r="N394" i="22"/>
  <c r="N383" i="22"/>
  <c r="N42" i="22"/>
  <c r="N428" i="22"/>
  <c r="N511" i="22"/>
  <c r="N267" i="22"/>
  <c r="N501" i="22"/>
  <c r="N552" i="22"/>
  <c r="N135" i="22"/>
  <c r="N215" i="22"/>
  <c r="N516" i="22"/>
  <c r="N181" i="22"/>
  <c r="N12" i="22"/>
  <c r="N509" i="22"/>
  <c r="Q509" i="22" s="1"/>
  <c r="N542" i="22"/>
  <c r="N555" i="22"/>
  <c r="N378" i="22"/>
  <c r="N391" i="22"/>
  <c r="N343" i="22"/>
  <c r="N352" i="22"/>
  <c r="N186" i="22"/>
  <c r="N567" i="22"/>
  <c r="N603" i="22"/>
  <c r="N557" i="22"/>
  <c r="N569" i="22"/>
  <c r="N248" i="22"/>
  <c r="N219" i="22"/>
  <c r="N332" i="22"/>
  <c r="N5" i="22"/>
  <c r="N239" i="22"/>
  <c r="N440" i="22"/>
  <c r="N386" i="22"/>
  <c r="N262" i="22"/>
  <c r="N405" i="22"/>
  <c r="N467" i="22"/>
  <c r="N245" i="22"/>
  <c r="N355" i="22"/>
  <c r="N206" i="22"/>
  <c r="N427" i="22"/>
  <c r="N321" i="22"/>
  <c r="N35" i="22"/>
  <c r="N434" i="22"/>
  <c r="N143" i="22"/>
  <c r="N182" i="22"/>
  <c r="N233" i="22"/>
  <c r="N138" i="22"/>
  <c r="N154" i="22"/>
  <c r="N592" i="22"/>
  <c r="N364" i="22"/>
  <c r="N388" i="22"/>
  <c r="N406" i="22"/>
  <c r="N373" i="22"/>
  <c r="N276" i="22"/>
  <c r="N448" i="22"/>
  <c r="N540" i="22"/>
  <c r="N566" i="22"/>
  <c r="N46" i="22"/>
  <c r="P46" i="22" s="1"/>
  <c r="N127" i="22"/>
  <c r="N204" i="22"/>
  <c r="N187" i="22"/>
  <c r="N258" i="22"/>
  <c r="N454" i="22"/>
  <c r="N269" i="22"/>
  <c r="N504" i="22"/>
  <c r="N466" i="22"/>
  <c r="N481" i="22"/>
  <c r="N89" i="22"/>
  <c r="Q180" i="22"/>
  <c r="N590" i="22"/>
  <c r="N453" i="22"/>
  <c r="N297" i="22"/>
  <c r="N184" i="22"/>
  <c r="N82" i="22"/>
  <c r="N472" i="22"/>
  <c r="N177" i="22"/>
  <c r="N298" i="22"/>
  <c r="N409" i="22"/>
  <c r="N210" i="22"/>
  <c r="N530" i="22"/>
  <c r="N349" i="22"/>
  <c r="N55" i="22"/>
  <c r="N356" i="22"/>
  <c r="N517" i="22"/>
  <c r="N562" i="22"/>
  <c r="N471" i="22"/>
  <c r="N538" i="22"/>
  <c r="N539" i="22"/>
  <c r="N59" i="22"/>
  <c r="N234" i="22"/>
  <c r="Q234" i="22" s="1"/>
  <c r="N584" i="22"/>
  <c r="N447" i="22"/>
  <c r="N287" i="22"/>
  <c r="N149" i="22"/>
  <c r="N270" i="22"/>
  <c r="N318" i="22"/>
  <c r="N282" i="22"/>
  <c r="N43" i="22"/>
  <c r="N497" i="22"/>
  <c r="N19" i="22"/>
  <c r="Q19" i="22" s="1"/>
  <c r="N41" i="22"/>
  <c r="N316" i="22"/>
  <c r="N222" i="22"/>
  <c r="N564" i="22"/>
  <c r="N362" i="22"/>
  <c r="N76" i="22"/>
  <c r="N272" i="22"/>
  <c r="N338" i="22"/>
  <c r="N415" i="22"/>
  <c r="N3" i="22"/>
  <c r="N400" i="22"/>
  <c r="N392" i="22"/>
  <c r="Q392" i="22" s="1"/>
  <c r="N200" i="22"/>
  <c r="N498" i="22"/>
  <c r="N568" i="22"/>
  <c r="N587" i="22"/>
  <c r="N4" i="22"/>
  <c r="N263" i="22"/>
  <c r="N141" i="22"/>
  <c r="N596" i="22"/>
  <c r="Q596" i="22" s="1"/>
  <c r="N496" i="22"/>
  <c r="N408" i="22"/>
  <c r="N132" i="22"/>
  <c r="N291" i="22"/>
  <c r="N506" i="22"/>
  <c r="N487" i="22"/>
  <c r="N595" i="22"/>
  <c r="N308" i="22"/>
  <c r="N192" i="22"/>
  <c r="N325" i="22"/>
  <c r="N314" i="22"/>
  <c r="N469" i="22"/>
  <c r="N599" i="22"/>
  <c r="N265" i="22"/>
  <c r="N520" i="22"/>
  <c r="N478" i="22"/>
  <c r="Q168" i="22"/>
  <c r="N600" i="22"/>
  <c r="N348" i="22"/>
  <c r="N217" i="22"/>
  <c r="N100" i="22"/>
  <c r="N281" i="22"/>
  <c r="N207" i="22"/>
  <c r="N221" i="22"/>
  <c r="N441" i="22"/>
  <c r="N236" i="22"/>
  <c r="N214" i="22"/>
  <c r="N257" i="22"/>
  <c r="N88" i="22"/>
  <c r="N473" i="22"/>
  <c r="Q473" i="22" s="1"/>
  <c r="N201" i="22"/>
  <c r="N399" i="22"/>
  <c r="N37" i="22"/>
  <c r="N212" i="22"/>
  <c r="N485" i="22"/>
  <c r="N194" i="22"/>
  <c r="N147" i="22"/>
  <c r="N273" i="22"/>
  <c r="K114" i="22"/>
  <c r="L114" i="22" s="1"/>
  <c r="L56" i="22"/>
  <c r="K10" i="22"/>
  <c r="L10" i="22" s="1"/>
  <c r="L451" i="22"/>
  <c r="K527" i="22"/>
  <c r="L527" i="22" s="1"/>
  <c r="K475" i="22"/>
  <c r="L475" i="22" s="1"/>
  <c r="L9" i="22"/>
  <c r="K376" i="22"/>
  <c r="L376" i="22" s="1"/>
  <c r="L456" i="22"/>
  <c r="K230" i="22"/>
  <c r="L230" i="22" s="1"/>
  <c r="K549" i="22"/>
  <c r="L549" i="22" s="1"/>
  <c r="L23" i="22"/>
  <c r="K404" i="22"/>
  <c r="L404" i="22" s="1"/>
  <c r="K561" i="22"/>
  <c r="L561" i="22" s="1"/>
  <c r="K94" i="22"/>
  <c r="L94" i="22" s="1"/>
  <c r="K470" i="22"/>
  <c r="L470" i="22" s="1"/>
  <c r="L137" i="22"/>
  <c r="L247" i="22"/>
  <c r="L92" i="22"/>
  <c r="K534" i="22"/>
  <c r="L534" i="22" s="1"/>
  <c r="K602" i="22"/>
  <c r="L602" i="22" s="1"/>
  <c r="K502" i="22"/>
  <c r="L502" i="22" s="1"/>
  <c r="L81" i="22"/>
  <c r="K390" i="22"/>
  <c r="L390" i="22" s="1"/>
  <c r="K148" i="22"/>
  <c r="L148" i="22" s="1"/>
  <c r="K326" i="22"/>
  <c r="L326" i="22" s="1"/>
  <c r="K509" i="22"/>
  <c r="L509" i="22" s="1"/>
  <c r="L180" i="22"/>
  <c r="L453" i="22"/>
  <c r="L152" i="22"/>
  <c r="K234" i="22"/>
  <c r="L234" i="22" s="1"/>
  <c r="K19" i="22"/>
  <c r="L19" i="22" s="1"/>
  <c r="K3" i="22"/>
  <c r="L3" i="22" s="1"/>
  <c r="K596" i="22"/>
  <c r="L596" i="22" s="1"/>
  <c r="L168" i="22"/>
  <c r="K473" i="22"/>
  <c r="L473" i="22" s="1"/>
  <c r="M194" i="22"/>
  <c r="M212" i="22"/>
  <c r="I473" i="22"/>
  <c r="J473" i="22" s="1"/>
  <c r="M236" i="22"/>
  <c r="M221" i="22"/>
  <c r="M281" i="22"/>
  <c r="M217" i="22"/>
  <c r="M600" i="22"/>
  <c r="J168" i="22"/>
  <c r="M595" i="22"/>
  <c r="M408" i="22"/>
  <c r="I596" i="22"/>
  <c r="J596" i="22" s="1"/>
  <c r="M498" i="22"/>
  <c r="I3" i="22"/>
  <c r="J3" i="22" s="1"/>
  <c r="M338" i="22"/>
  <c r="I19" i="22"/>
  <c r="J19" i="22" s="1"/>
  <c r="M318" i="22"/>
  <c r="M149" i="22"/>
  <c r="M447" i="22"/>
  <c r="I234" i="22"/>
  <c r="J234" i="22" s="1"/>
  <c r="M539" i="22"/>
  <c r="M471" i="22"/>
  <c r="M517" i="22"/>
  <c r="J152" i="22"/>
  <c r="M349" i="22"/>
  <c r="M298" i="22"/>
  <c r="M184" i="22"/>
  <c r="J453" i="22"/>
  <c r="J180" i="22"/>
  <c r="M504" i="22"/>
  <c r="M454" i="22"/>
  <c r="M187" i="22"/>
  <c r="M127" i="22"/>
  <c r="M373" i="22"/>
  <c r="M592" i="22"/>
  <c r="M182" i="22"/>
  <c r="M245" i="22"/>
  <c r="M332" i="22"/>
  <c r="M557" i="22"/>
  <c r="M555" i="22"/>
  <c r="I509" i="22"/>
  <c r="J509" i="22" s="1"/>
  <c r="M428" i="22"/>
  <c r="M432" i="22"/>
  <c r="M537" i="22"/>
  <c r="M25" i="22"/>
  <c r="I326" i="22"/>
  <c r="J326" i="22" s="1"/>
  <c r="M170" i="22"/>
  <c r="I148" i="22"/>
  <c r="J148" i="22" s="1"/>
  <c r="M175" i="22"/>
  <c r="M402" i="22"/>
  <c r="M452" i="22"/>
  <c r="M193" i="22"/>
  <c r="M243" i="22"/>
  <c r="I390" i="22"/>
  <c r="J390" i="22" s="1"/>
  <c r="M395" i="22"/>
  <c r="J81" i="22"/>
  <c r="M320" i="22"/>
  <c r="I502" i="22"/>
  <c r="J502" i="22" s="1"/>
  <c r="M174" i="22"/>
  <c r="I602" i="22"/>
  <c r="J602" i="22" s="1"/>
  <c r="M289" i="22"/>
  <c r="I534" i="22"/>
  <c r="J534" i="22" s="1"/>
  <c r="J92" i="22"/>
  <c r="J247" i="22"/>
  <c r="M26" i="22"/>
  <c r="M162" i="22"/>
  <c r="J137" i="22"/>
  <c r="I470" i="22"/>
  <c r="J470" i="22" s="1"/>
  <c r="I94" i="22"/>
  <c r="J94" i="22" s="1"/>
  <c r="I561" i="22"/>
  <c r="J561" i="22" s="1"/>
  <c r="I404" i="22"/>
  <c r="J404" i="22" s="1"/>
  <c r="J23" i="22"/>
  <c r="M465" i="22"/>
  <c r="I549" i="22"/>
  <c r="J549" i="22" s="1"/>
  <c r="M508" i="22"/>
  <c r="I230" i="22"/>
  <c r="J230" i="22" s="1"/>
  <c r="J456" i="22"/>
  <c r="M71" i="22"/>
  <c r="I376" i="22"/>
  <c r="J376" i="22" s="1"/>
  <c r="M439" i="22"/>
  <c r="M119" i="22"/>
  <c r="M512" i="22"/>
  <c r="M601" i="22"/>
  <c r="M385" i="22"/>
  <c r="M330" i="22"/>
  <c r="M185" i="22"/>
  <c r="M461" i="22"/>
  <c r="M313" i="22"/>
  <c r="M531" i="22"/>
  <c r="J9" i="22"/>
  <c r="M97" i="22"/>
  <c r="I475" i="22"/>
  <c r="J475" i="22" s="1"/>
  <c r="M381" i="22"/>
  <c r="M361" i="22"/>
  <c r="I527" i="22"/>
  <c r="J527" i="22" s="1"/>
  <c r="M340" i="22"/>
  <c r="M126" i="22"/>
  <c r="M513" i="22"/>
  <c r="M413" i="22"/>
  <c r="J451" i="22"/>
  <c r="M351" i="22"/>
  <c r="I10" i="22"/>
  <c r="J10" i="22" s="1"/>
  <c r="M232" i="22"/>
  <c r="J56" i="22"/>
  <c r="M575" i="22"/>
  <c r="I114" i="22"/>
  <c r="J114" i="22" s="1"/>
  <c r="M574" i="22"/>
  <c r="E302" i="22"/>
  <c r="F302" i="22" s="1"/>
  <c r="G302" i="22" s="1"/>
  <c r="H302" i="22" s="1"/>
  <c r="E176" i="22"/>
  <c r="F176" i="22" s="1"/>
  <c r="G176" i="22" s="1"/>
  <c r="H176" i="22" s="1"/>
  <c r="E393" i="22"/>
  <c r="F393" i="22" s="1"/>
  <c r="G393" i="22" s="1"/>
  <c r="H393" i="22" s="1"/>
  <c r="E574" i="22"/>
  <c r="F574" i="22" s="1"/>
  <c r="G574" i="22" s="1"/>
  <c r="H574" i="22" s="1"/>
  <c r="E577" i="22"/>
  <c r="F577" i="22" s="1"/>
  <c r="G577" i="22" s="1"/>
  <c r="H577" i="22" s="1"/>
  <c r="E293" i="22"/>
  <c r="F293" i="22" s="1"/>
  <c r="G293" i="22" s="1"/>
  <c r="H293" i="22" s="1"/>
  <c r="E307" i="22"/>
  <c r="F307" i="22" s="1"/>
  <c r="G307" i="22" s="1"/>
  <c r="H307" i="22" s="1"/>
  <c r="E45" i="22"/>
  <c r="F45" i="22" s="1"/>
  <c r="G45" i="22" s="1"/>
  <c r="H45" i="22" s="1"/>
  <c r="E114" i="22"/>
  <c r="F114" i="22" s="1"/>
  <c r="G114" i="22" s="1"/>
  <c r="H114" i="22" s="1"/>
  <c r="E131" i="22"/>
  <c r="F131" i="22" s="1"/>
  <c r="G131" i="22" s="1"/>
  <c r="H131" i="22" s="1"/>
  <c r="E164" i="22"/>
  <c r="F164" i="22" s="1"/>
  <c r="G164" i="22" s="1"/>
  <c r="H164" i="22" s="1"/>
  <c r="E575" i="22"/>
  <c r="F575" i="22" s="1"/>
  <c r="G575" i="22" s="1"/>
  <c r="H575" i="22" s="1"/>
  <c r="E279" i="22"/>
  <c r="F279" i="22" s="1"/>
  <c r="G279" i="22" s="1"/>
  <c r="H279" i="22" s="1"/>
  <c r="E598" i="22"/>
  <c r="F598" i="22" s="1"/>
  <c r="G598" i="22" s="1"/>
  <c r="H598" i="22" s="1"/>
  <c r="F56" i="22"/>
  <c r="G56" i="22" s="1"/>
  <c r="H56" i="22" s="1"/>
  <c r="E232" i="22"/>
  <c r="F232" i="22" s="1"/>
  <c r="G232" i="22" s="1"/>
  <c r="H232" i="22" s="1"/>
  <c r="E357" i="22"/>
  <c r="F357" i="22" s="1"/>
  <c r="G357" i="22" s="1"/>
  <c r="H357" i="22" s="1"/>
  <c r="E10" i="22"/>
  <c r="F10" i="22" s="1"/>
  <c r="G10" i="22" s="1"/>
  <c r="H10" i="22" s="1"/>
  <c r="E345" i="22"/>
  <c r="F345" i="22" s="1"/>
  <c r="G345" i="22" s="1"/>
  <c r="H345" i="22" s="1"/>
  <c r="E351" i="22"/>
  <c r="F351" i="22" s="1"/>
  <c r="G351" i="22" s="1"/>
  <c r="H351" i="22" s="1"/>
  <c r="F451" i="22"/>
  <c r="G451" i="22" s="1"/>
  <c r="H451" i="22" s="1"/>
  <c r="E368" i="22"/>
  <c r="F368" i="22" s="1"/>
  <c r="G368" i="22" s="1"/>
  <c r="H368" i="22" s="1"/>
  <c r="E36" i="22"/>
  <c r="F36" i="22" s="1"/>
  <c r="G36" i="22" s="1"/>
  <c r="H36" i="22" s="1"/>
  <c r="E413" i="22"/>
  <c r="F413" i="22" s="1"/>
  <c r="G413" i="22" s="1"/>
  <c r="H413" i="22" s="1"/>
  <c r="E139" i="22"/>
  <c r="F139" i="22" s="1"/>
  <c r="G139" i="22" s="1"/>
  <c r="H139" i="22" s="1"/>
  <c r="E513" i="22"/>
  <c r="F513" i="22" s="1"/>
  <c r="G513" i="22" s="1"/>
  <c r="H513" i="22" s="1"/>
  <c r="E216" i="22"/>
  <c r="F216" i="22" s="1"/>
  <c r="G216" i="22" s="1"/>
  <c r="H216" i="22" s="1"/>
  <c r="E126" i="22"/>
  <c r="F126" i="22" s="1"/>
  <c r="G126" i="22" s="1"/>
  <c r="H126" i="22" s="1"/>
  <c r="E250" i="22"/>
  <c r="F250" i="22" s="1"/>
  <c r="G250" i="22" s="1"/>
  <c r="H250" i="22" s="1"/>
  <c r="F340" i="22"/>
  <c r="G340" i="22" s="1"/>
  <c r="H340" i="22" s="1"/>
  <c r="E527" i="22"/>
  <c r="F527" i="22" s="1"/>
  <c r="G527" i="22" s="1"/>
  <c r="H527" i="22" s="1"/>
  <c r="F361" i="22"/>
  <c r="G361" i="22" s="1"/>
  <c r="H361" i="22" s="1"/>
  <c r="E183" i="22"/>
  <c r="F183" i="22" s="1"/>
  <c r="G183" i="22" s="1"/>
  <c r="H183" i="22" s="1"/>
  <c r="E381" i="22"/>
  <c r="F381" i="22" s="1"/>
  <c r="G381" i="22" s="1"/>
  <c r="H381" i="22" s="1"/>
  <c r="E475" i="22"/>
  <c r="F475" i="22" s="1"/>
  <c r="G475" i="22" s="1"/>
  <c r="H475" i="22" s="1"/>
  <c r="E507" i="22"/>
  <c r="F507" i="22" s="1"/>
  <c r="G507" i="22" s="1"/>
  <c r="H507" i="22" s="1"/>
  <c r="E558" i="22"/>
  <c r="F558" i="22" s="1"/>
  <c r="G558" i="22" s="1"/>
  <c r="H558" i="22" s="1"/>
  <c r="E97" i="22"/>
  <c r="F97" i="22" s="1"/>
  <c r="G97" i="22" s="1"/>
  <c r="H97" i="22" s="1"/>
  <c r="E503" i="22"/>
  <c r="F503" i="22" s="1"/>
  <c r="G503" i="22" s="1"/>
  <c r="H503" i="22" s="1"/>
  <c r="F9" i="22"/>
  <c r="G9" i="22" s="1"/>
  <c r="H9" i="22" s="1"/>
  <c r="E578" i="22"/>
  <c r="F578" i="22" s="1"/>
  <c r="G578" i="22" s="1"/>
  <c r="H578" i="22" s="1"/>
  <c r="E531" i="22"/>
  <c r="F531" i="22" s="1"/>
  <c r="G531" i="22" s="1"/>
  <c r="H531" i="22" s="1"/>
  <c r="E489" i="22"/>
  <c r="F489" i="22" s="1"/>
  <c r="G489" i="22" s="1"/>
  <c r="H489" i="22" s="1"/>
  <c r="E322" i="22"/>
  <c r="F322" i="22" s="1"/>
  <c r="G322" i="22" s="1"/>
  <c r="H322" i="22" s="1"/>
  <c r="E401" i="22"/>
  <c r="F401" i="22" s="1"/>
  <c r="G401" i="22" s="1"/>
  <c r="H401" i="22" s="1"/>
  <c r="E313" i="22"/>
  <c r="F313" i="22" s="1"/>
  <c r="G313" i="22" s="1"/>
  <c r="H313" i="22" s="1"/>
  <c r="F342" i="22"/>
  <c r="G342" i="22" s="1"/>
  <c r="H342" i="22" s="1"/>
  <c r="E461" i="22"/>
  <c r="F461" i="22" s="1"/>
  <c r="G461" i="22" s="1"/>
  <c r="H461" i="22" s="1"/>
  <c r="E271" i="22"/>
  <c r="F271" i="22" s="1"/>
  <c r="G271" i="22" s="1"/>
  <c r="H271" i="22" s="1"/>
  <c r="E185" i="22"/>
  <c r="F185" i="22" s="1"/>
  <c r="G185" i="22" s="1"/>
  <c r="H185" i="22" s="1"/>
  <c r="E203" i="22"/>
  <c r="F203" i="22" s="1"/>
  <c r="G203" i="22" s="1"/>
  <c r="H203" i="22" s="1"/>
  <c r="E330" i="22"/>
  <c r="F330" i="22" s="1"/>
  <c r="G330" i="22" s="1"/>
  <c r="H330" i="22" s="1"/>
  <c r="E421" i="22"/>
  <c r="F421" i="22" s="1"/>
  <c r="G421" i="22" s="1"/>
  <c r="H421" i="22" s="1"/>
  <c r="E385" i="22"/>
  <c r="F385" i="22" s="1"/>
  <c r="G385" i="22" s="1"/>
  <c r="H385" i="22" s="1"/>
  <c r="E462" i="22"/>
  <c r="F462" i="22" s="1"/>
  <c r="G462" i="22" s="1"/>
  <c r="H462" i="22" s="1"/>
  <c r="E416" i="22"/>
  <c r="F416" i="22" s="1"/>
  <c r="G416" i="22" s="1"/>
  <c r="H416" i="22" s="1"/>
  <c r="E60" i="22"/>
  <c r="F60" i="22" s="1"/>
  <c r="G60" i="22" s="1"/>
  <c r="H60" i="22" s="1"/>
  <c r="E449" i="22"/>
  <c r="F449" i="22" s="1"/>
  <c r="G449" i="22" s="1"/>
  <c r="H449" i="22" s="1"/>
  <c r="E288" i="22"/>
  <c r="F288" i="22" s="1"/>
  <c r="G288" i="22" s="1"/>
  <c r="H288" i="22" s="1"/>
  <c r="E535" i="22"/>
  <c r="F535" i="22" s="1"/>
  <c r="G535" i="22" s="1"/>
  <c r="H535" i="22" s="1"/>
  <c r="E459" i="22"/>
  <c r="F459" i="22" s="1"/>
  <c r="G459" i="22" s="1"/>
  <c r="H459" i="22" s="1"/>
  <c r="E601" i="22"/>
  <c r="F601" i="22" s="1"/>
  <c r="G601" i="22" s="1"/>
  <c r="H601" i="22" s="1"/>
  <c r="E493" i="22"/>
  <c r="F493" i="22" s="1"/>
  <c r="G493" i="22" s="1"/>
  <c r="H493" i="22" s="1"/>
  <c r="E512" i="22"/>
  <c r="F512" i="22" s="1"/>
  <c r="G512" i="22" s="1"/>
  <c r="H512" i="22" s="1"/>
  <c r="E196" i="22"/>
  <c r="F196" i="22" s="1"/>
  <c r="G196" i="22" s="1"/>
  <c r="H196" i="22" s="1"/>
  <c r="E119" i="22"/>
  <c r="F119" i="22" s="1"/>
  <c r="G119" i="22" s="1"/>
  <c r="H119" i="22" s="1"/>
  <c r="E38" i="22"/>
  <c r="F38" i="22" s="1"/>
  <c r="G38" i="22" s="1"/>
  <c r="H38" i="22" s="1"/>
  <c r="E439" i="22"/>
  <c r="F439" i="22" s="1"/>
  <c r="G439" i="22" s="1"/>
  <c r="H439" i="22" s="1"/>
  <c r="E328" i="22"/>
  <c r="F328" i="22" s="1"/>
  <c r="G328" i="22" s="1"/>
  <c r="H328" i="22" s="1"/>
  <c r="E275" i="22"/>
  <c r="F275" i="22" s="1"/>
  <c r="G275" i="22" s="1"/>
  <c r="H275" i="22" s="1"/>
  <c r="E546" i="22"/>
  <c r="F546" i="22" s="1"/>
  <c r="G546" i="22" s="1"/>
  <c r="H546" i="22" s="1"/>
  <c r="E363" i="22"/>
  <c r="F363" i="22" s="1"/>
  <c r="G363" i="22" s="1"/>
  <c r="H363" i="22" s="1"/>
  <c r="E480" i="22"/>
  <c r="F480" i="22" s="1"/>
  <c r="G480" i="22" s="1"/>
  <c r="H480" i="22" s="1"/>
  <c r="E335" i="22"/>
  <c r="F335" i="22" s="1"/>
  <c r="G335" i="22" s="1"/>
  <c r="H335" i="22" s="1"/>
  <c r="E547" i="22"/>
  <c r="F547" i="22" s="1"/>
  <c r="G547" i="22" s="1"/>
  <c r="H547" i="22" s="1"/>
  <c r="E429" i="22"/>
  <c r="F429" i="22" s="1"/>
  <c r="G429" i="22" s="1"/>
  <c r="H429" i="22" s="1"/>
  <c r="E492" i="22"/>
  <c r="F492" i="22" s="1"/>
  <c r="G492" i="22" s="1"/>
  <c r="H492" i="22" s="1"/>
  <c r="E80" i="22"/>
  <c r="F80" i="22" s="1"/>
  <c r="G80" i="22" s="1"/>
  <c r="H80" i="22" s="1"/>
  <c r="E387" i="22"/>
  <c r="F387" i="22" s="1"/>
  <c r="G387" i="22" s="1"/>
  <c r="H387" i="22" s="1"/>
  <c r="E264" i="22"/>
  <c r="F264" i="22" s="1"/>
  <c r="G264" i="22" s="1"/>
  <c r="H264" i="22" s="1"/>
  <c r="E417" i="22"/>
  <c r="F417" i="22" s="1"/>
  <c r="G417" i="22" s="1"/>
  <c r="H417" i="22" s="1"/>
  <c r="E494" i="22"/>
  <c r="F494" i="22" s="1"/>
  <c r="G494" i="22" s="1"/>
  <c r="H494" i="22" s="1"/>
  <c r="E430" i="22"/>
  <c r="F430" i="22" s="1"/>
  <c r="G430" i="22" s="1"/>
  <c r="H430" i="22" s="1"/>
  <c r="E437" i="22"/>
  <c r="F437" i="22" s="1"/>
  <c r="G437" i="22" s="1"/>
  <c r="H437" i="22" s="1"/>
  <c r="E34" i="22"/>
  <c r="F34" i="22" s="1"/>
  <c r="G34" i="22" s="1"/>
  <c r="H34" i="22" s="1"/>
  <c r="E202" i="22"/>
  <c r="F202" i="22" s="1"/>
  <c r="G202" i="22" s="1"/>
  <c r="H202" i="22" s="1"/>
  <c r="E438" i="22"/>
  <c r="F438" i="22" s="1"/>
  <c r="G438" i="22" s="1"/>
  <c r="H438" i="22" s="1"/>
  <c r="E376" i="22"/>
  <c r="F376" i="22" s="1"/>
  <c r="G376" i="22" s="1"/>
  <c r="H376" i="22" s="1"/>
  <c r="E172" i="22"/>
  <c r="F172" i="22" s="1"/>
  <c r="G172" i="22" s="1"/>
  <c r="H172" i="22" s="1"/>
  <c r="E523" i="22"/>
  <c r="F523" i="22" s="1"/>
  <c r="G523" i="22" s="1"/>
  <c r="H523" i="22" s="1"/>
  <c r="E231" i="22"/>
  <c r="F231" i="22" s="1"/>
  <c r="G231" i="22" s="1"/>
  <c r="H231" i="22" s="1"/>
  <c r="E71" i="22"/>
  <c r="F71" i="22" s="1"/>
  <c r="G71" i="22" s="1"/>
  <c r="H71" i="22" s="1"/>
  <c r="F456" i="22"/>
  <c r="G456" i="22" s="1"/>
  <c r="H456" i="22" s="1"/>
  <c r="E529" i="22"/>
  <c r="F529" i="22" s="1"/>
  <c r="G529" i="22" s="1"/>
  <c r="H529" i="22" s="1"/>
  <c r="E230" i="22"/>
  <c r="F230" i="22" s="1"/>
  <c r="G230" i="22" s="1"/>
  <c r="H230" i="22" s="1"/>
  <c r="E410" i="22"/>
  <c r="F410" i="22" s="1"/>
  <c r="G410" i="22" s="1"/>
  <c r="H410" i="22" s="1"/>
  <c r="E333" i="22"/>
  <c r="F333" i="22" s="1"/>
  <c r="G333" i="22" s="1"/>
  <c r="H333" i="22" s="1"/>
  <c r="E244" i="22"/>
  <c r="F244" i="22" s="1"/>
  <c r="G244" i="22" s="1"/>
  <c r="H244" i="22" s="1"/>
  <c r="E544" i="22"/>
  <c r="F544" i="22" s="1"/>
  <c r="G544" i="22" s="1"/>
  <c r="H544" i="22" s="1"/>
  <c r="E266" i="22"/>
  <c r="F266" i="22" s="1"/>
  <c r="G266" i="22" s="1"/>
  <c r="H266" i="22" s="1"/>
  <c r="E167" i="22"/>
  <c r="F167" i="22" s="1"/>
  <c r="G167" i="22" s="1"/>
  <c r="H167" i="22" s="1"/>
  <c r="E464" i="22"/>
  <c r="F464" i="22" s="1"/>
  <c r="G464" i="22" s="1"/>
  <c r="H464" i="22" s="1"/>
  <c r="E458" i="22"/>
  <c r="F458" i="22" s="1"/>
  <c r="G458" i="22" s="1"/>
  <c r="H458" i="22" s="1"/>
  <c r="E424" i="22"/>
  <c r="F424" i="22" s="1"/>
  <c r="G424" i="22" s="1"/>
  <c r="H424" i="22" s="1"/>
  <c r="E209" i="22"/>
  <c r="F209" i="22" s="1"/>
  <c r="G209" i="22" s="1"/>
  <c r="H209" i="22" s="1"/>
  <c r="E431" i="22"/>
  <c r="F431" i="22" s="1"/>
  <c r="G431" i="22" s="1"/>
  <c r="H431" i="22" s="1"/>
  <c r="E208" i="22"/>
  <c r="F208" i="22" s="1"/>
  <c r="G208" i="22" s="1"/>
  <c r="H208" i="22" s="1"/>
  <c r="E508" i="22"/>
  <c r="F508" i="22" s="1"/>
  <c r="G508" i="22" s="1"/>
  <c r="H508" i="22" s="1"/>
  <c r="E389" i="22"/>
  <c r="F389" i="22" s="1"/>
  <c r="G389" i="22" s="1"/>
  <c r="H389" i="22" s="1"/>
  <c r="E337" i="22"/>
  <c r="F337" i="22" s="1"/>
  <c r="G337" i="22" s="1"/>
  <c r="H337" i="22" s="1"/>
  <c r="E123" i="22"/>
  <c r="F123" i="22" s="1"/>
  <c r="G123" i="22" s="1"/>
  <c r="H123" i="22" s="1"/>
  <c r="E549" i="22"/>
  <c r="F549" i="22" s="1"/>
  <c r="G549" i="22" s="1"/>
  <c r="H549" i="22" s="1"/>
  <c r="E377" i="22"/>
  <c r="F377" i="22" s="1"/>
  <c r="G377" i="22" s="1"/>
  <c r="H377" i="22" s="1"/>
  <c r="E336" i="22"/>
  <c r="F336" i="22" s="1"/>
  <c r="G336" i="22" s="1"/>
  <c r="H336" i="22" s="1"/>
  <c r="E74" i="22"/>
  <c r="F74" i="22" s="1"/>
  <c r="G74" i="22" s="1"/>
  <c r="H74" i="22" s="1"/>
  <c r="E465" i="22"/>
  <c r="F465" i="22" s="1"/>
  <c r="G465" i="22" s="1"/>
  <c r="H465" i="22" s="1"/>
  <c r="E224" i="22"/>
  <c r="F224" i="22" s="1"/>
  <c r="G224" i="22" s="1"/>
  <c r="H224" i="22" s="1"/>
  <c r="E178" i="22"/>
  <c r="F178" i="22" s="1"/>
  <c r="G178" i="22" s="1"/>
  <c r="H178" i="22" s="1"/>
  <c r="E294" i="22"/>
  <c r="F294" i="22" s="1"/>
  <c r="G294" i="22" s="1"/>
  <c r="H294" i="22" s="1"/>
  <c r="E121" i="22"/>
  <c r="F121" i="22" s="1"/>
  <c r="G121" i="22" s="1"/>
  <c r="H121" i="22" s="1"/>
  <c r="E499" i="22"/>
  <c r="F499" i="22" s="1"/>
  <c r="G499" i="22" s="1"/>
  <c r="H499" i="22" s="1"/>
  <c r="E594" i="22"/>
  <c r="F594" i="22" s="1"/>
  <c r="G594" i="22" s="1"/>
  <c r="H594" i="22" s="1"/>
  <c r="E305" i="22"/>
  <c r="F305" i="22" s="1"/>
  <c r="G305" i="22" s="1"/>
  <c r="H305" i="22" s="1"/>
  <c r="E246" i="22"/>
  <c r="F246" i="22" s="1"/>
  <c r="G246" i="22" s="1"/>
  <c r="H246" i="22" s="1"/>
  <c r="F23" i="22"/>
  <c r="G23" i="22" s="1"/>
  <c r="H23" i="22" s="1"/>
  <c r="E573" i="22"/>
  <c r="F573" i="22" s="1"/>
  <c r="G573" i="22" s="1"/>
  <c r="H573" i="22" s="1"/>
  <c r="E366" i="22"/>
  <c r="F366" i="22" s="1"/>
  <c r="G366" i="22" s="1"/>
  <c r="H366" i="22" s="1"/>
  <c r="E353" i="22"/>
  <c r="F353" i="22" s="1"/>
  <c r="G353" i="22" s="1"/>
  <c r="H353" i="22" s="1"/>
  <c r="E483" i="22"/>
  <c r="F483" i="22" s="1"/>
  <c r="G483" i="22" s="1"/>
  <c r="H483" i="22" s="1"/>
  <c r="E404" i="22"/>
  <c r="F404" i="22" s="1"/>
  <c r="G404" i="22" s="1"/>
  <c r="H404" i="22" s="1"/>
  <c r="E477" i="22"/>
  <c r="F477" i="22" s="1"/>
  <c r="G477" i="22" s="1"/>
  <c r="H477" i="22" s="1"/>
  <c r="E32" i="22"/>
  <c r="F32" i="22" s="1"/>
  <c r="G32" i="22" s="1"/>
  <c r="H32" i="22" s="1"/>
  <c r="E229" i="22"/>
  <c r="F229" i="22" s="1"/>
  <c r="G229" i="22" s="1"/>
  <c r="H229" i="22" s="1"/>
  <c r="E561" i="22"/>
  <c r="F561" i="22" s="1"/>
  <c r="G561" i="22" s="1"/>
  <c r="H561" i="22" s="1"/>
  <c r="E533" i="22"/>
  <c r="F533" i="22" s="1"/>
  <c r="G533" i="22" s="1"/>
  <c r="H533" i="22" s="1"/>
  <c r="E444" i="22"/>
  <c r="F444" i="22" s="1"/>
  <c r="G444" i="22" s="1"/>
  <c r="H444" i="22" s="1"/>
  <c r="E286" i="22"/>
  <c r="F286" i="22" s="1"/>
  <c r="G286" i="22" s="1"/>
  <c r="H286" i="22" s="1"/>
  <c r="E419" i="22"/>
  <c r="F419" i="22" s="1"/>
  <c r="G419" i="22" s="1"/>
  <c r="H419" i="22" s="1"/>
  <c r="E51" i="22"/>
  <c r="F51" i="22" s="1"/>
  <c r="G51" i="22" s="1"/>
  <c r="H51" i="22" s="1"/>
  <c r="E570" i="22"/>
  <c r="F570" i="22" s="1"/>
  <c r="G570" i="22" s="1"/>
  <c r="H570" i="22" s="1"/>
  <c r="E94" i="22"/>
  <c r="F94" i="22" s="1"/>
  <c r="G94" i="22" s="1"/>
  <c r="H94" i="22" s="1"/>
  <c r="E414" i="22"/>
  <c r="F414" i="22" s="1"/>
  <c r="G414" i="22" s="1"/>
  <c r="H414" i="22" s="1"/>
  <c r="E327" i="22"/>
  <c r="F327" i="22" s="1"/>
  <c r="G327" i="22" s="1"/>
  <c r="H327" i="22" s="1"/>
  <c r="E572" i="22"/>
  <c r="F572" i="22" s="1"/>
  <c r="G572" i="22" s="1"/>
  <c r="H572" i="22" s="1"/>
  <c r="E171" i="22"/>
  <c r="F171" i="22" s="1"/>
  <c r="G171" i="22" s="1"/>
  <c r="H171" i="22" s="1"/>
  <c r="E470" i="22"/>
  <c r="F470" i="22" s="1"/>
  <c r="G470" i="22" s="1"/>
  <c r="H470" i="22" s="1"/>
  <c r="E347" i="22"/>
  <c r="F347" i="22" s="1"/>
  <c r="G347" i="22" s="1"/>
  <c r="H347" i="22" s="1"/>
  <c r="E331" i="22"/>
  <c r="F331" i="22" s="1"/>
  <c r="G331" i="22" s="1"/>
  <c r="H331" i="22" s="1"/>
  <c r="E358" i="22"/>
  <c r="F358" i="22" s="1"/>
  <c r="G358" i="22" s="1"/>
  <c r="H358" i="22" s="1"/>
  <c r="E370" i="22"/>
  <c r="F370" i="22" s="1"/>
  <c r="G370" i="22" s="1"/>
  <c r="H370" i="22" s="1"/>
  <c r="E290" i="22"/>
  <c r="F290" i="22" s="1"/>
  <c r="G290" i="22" s="1"/>
  <c r="H290" i="22" s="1"/>
  <c r="E122" i="22"/>
  <c r="F122" i="22" s="1"/>
  <c r="G122" i="22" s="1"/>
  <c r="H122" i="22" s="1"/>
  <c r="E505" i="22"/>
  <c r="F505" i="22" s="1"/>
  <c r="G505" i="22" s="1"/>
  <c r="H505" i="22" s="1"/>
  <c r="E372" i="22"/>
  <c r="F372" i="22" s="1"/>
  <c r="G372" i="22" s="1"/>
  <c r="H372" i="22" s="1"/>
  <c r="E435" i="22"/>
  <c r="F435" i="22" s="1"/>
  <c r="G435" i="22" s="1"/>
  <c r="H435" i="22" s="1"/>
  <c r="E556" i="22"/>
  <c r="F556" i="22" s="1"/>
  <c r="G556" i="22" s="1"/>
  <c r="H556" i="22" s="1"/>
  <c r="E83" i="22"/>
  <c r="F83" i="22" s="1"/>
  <c r="G83" i="22" s="1"/>
  <c r="H83" i="22" s="1"/>
  <c r="E254" i="22"/>
  <c r="F254" i="22" s="1"/>
  <c r="G254" i="22" s="1"/>
  <c r="H254" i="22" s="1"/>
  <c r="F137" i="22"/>
  <c r="G137" i="22" s="1"/>
  <c r="H137" i="22" s="1"/>
  <c r="E227" i="22"/>
  <c r="F227" i="22" s="1"/>
  <c r="G227" i="22" s="1"/>
  <c r="H227" i="22" s="1"/>
  <c r="E420" i="22"/>
  <c r="F420" i="22" s="1"/>
  <c r="G420" i="22" s="1"/>
  <c r="H420" i="22" s="1"/>
  <c r="E591" i="22"/>
  <c r="F591" i="22" s="1"/>
  <c r="G591" i="22" s="1"/>
  <c r="H591" i="22" s="1"/>
  <c r="E285" i="22"/>
  <c r="F285" i="22" s="1"/>
  <c r="G285" i="22" s="1"/>
  <c r="H285" i="22" s="1"/>
  <c r="E379" i="22"/>
  <c r="F379" i="22" s="1"/>
  <c r="G379" i="22" s="1"/>
  <c r="H379" i="22" s="1"/>
  <c r="E500" i="22"/>
  <c r="F500" i="22" s="1"/>
  <c r="G500" i="22" s="1"/>
  <c r="H500" i="22" s="1"/>
  <c r="E162" i="22"/>
  <c r="F162" i="22" s="1"/>
  <c r="G162" i="22" s="1"/>
  <c r="H162" i="22" s="1"/>
  <c r="E397" i="22"/>
  <c r="F397" i="22" s="1"/>
  <c r="G397" i="22" s="1"/>
  <c r="H397" i="22" s="1"/>
  <c r="E551" i="22"/>
  <c r="F551" i="22" s="1"/>
  <c r="G551" i="22" s="1"/>
  <c r="H551" i="22" s="1"/>
  <c r="E226" i="22"/>
  <c r="F226" i="22" s="1"/>
  <c r="G226" i="22" s="1"/>
  <c r="H226" i="22" s="1"/>
  <c r="E26" i="22"/>
  <c r="F26" i="22" s="1"/>
  <c r="G26" i="22" s="1"/>
  <c r="H26" i="22" s="1"/>
  <c r="E197" i="22"/>
  <c r="F197" i="22" s="1"/>
  <c r="G197" i="22" s="1"/>
  <c r="H197" i="22" s="1"/>
  <c r="E284" i="22"/>
  <c r="F284" i="22" s="1"/>
  <c r="G284" i="22" s="1"/>
  <c r="H284" i="22" s="1"/>
  <c r="E426" i="22"/>
  <c r="F426" i="22" s="1"/>
  <c r="G426" i="22" s="1"/>
  <c r="H426" i="22" s="1"/>
  <c r="E17" i="22"/>
  <c r="F17" i="22" s="1"/>
  <c r="G17" i="22" s="1"/>
  <c r="H17" i="22" s="1"/>
  <c r="E339" i="22"/>
  <c r="F339" i="22" s="1"/>
  <c r="G339" i="22" s="1"/>
  <c r="H339" i="22" s="1"/>
  <c r="E519" i="22"/>
  <c r="F519" i="22" s="1"/>
  <c r="G519" i="22" s="1"/>
  <c r="H519" i="22" s="1"/>
  <c r="E21" i="22"/>
  <c r="F21" i="22" s="1"/>
  <c r="G21" i="22" s="1"/>
  <c r="H21" i="22" s="1"/>
  <c r="E380" i="22"/>
  <c r="F380" i="22" s="1"/>
  <c r="G380" i="22" s="1"/>
  <c r="H380" i="22" s="1"/>
  <c r="E66" i="22"/>
  <c r="F66" i="22" s="1"/>
  <c r="G66" i="22" s="1"/>
  <c r="H66" i="22" s="1"/>
  <c r="E283" i="22"/>
  <c r="F283" i="22" s="1"/>
  <c r="G283" i="22" s="1"/>
  <c r="H283" i="22" s="1"/>
  <c r="E237" i="22"/>
  <c r="F237" i="22" s="1"/>
  <c r="G237" i="22" s="1"/>
  <c r="H237" i="22" s="1"/>
  <c r="E189" i="22"/>
  <c r="F189" i="22" s="1"/>
  <c r="G189" i="22" s="1"/>
  <c r="H189" i="22" s="1"/>
  <c r="E44" i="22"/>
  <c r="F44" i="22" s="1"/>
  <c r="G44" i="22" s="1"/>
  <c r="H44" i="22" s="1"/>
  <c r="E522" i="22"/>
  <c r="F522" i="22" s="1"/>
  <c r="G522" i="22" s="1"/>
  <c r="H522" i="22" s="1"/>
  <c r="E403" i="22"/>
  <c r="F403" i="22" s="1"/>
  <c r="G403" i="22" s="1"/>
  <c r="H403" i="22" s="1"/>
  <c r="E251" i="22"/>
  <c r="F251" i="22" s="1"/>
  <c r="G251" i="22" s="1"/>
  <c r="H251" i="22" s="1"/>
  <c r="E213" i="22"/>
  <c r="F213" i="22" s="1"/>
  <c r="G213" i="22" s="1"/>
  <c r="H213" i="22" s="1"/>
  <c r="E550" i="22"/>
  <c r="F550" i="22" s="1"/>
  <c r="G550" i="22" s="1"/>
  <c r="H550" i="22" s="1"/>
  <c r="E136" i="22"/>
  <c r="F136" i="22" s="1"/>
  <c r="G136" i="22" s="1"/>
  <c r="H136" i="22" s="1"/>
  <c r="E158" i="22"/>
  <c r="F158" i="22" s="1"/>
  <c r="G158" i="22" s="1"/>
  <c r="H158" i="22" s="1"/>
  <c r="F247" i="22"/>
  <c r="G247" i="22" s="1"/>
  <c r="H247" i="22" s="1"/>
  <c r="E460" i="22"/>
  <c r="F460" i="22" s="1"/>
  <c r="G460" i="22" s="1"/>
  <c r="H460" i="22" s="1"/>
  <c r="E474" i="22"/>
  <c r="F474" i="22" s="1"/>
  <c r="G474" i="22" s="1"/>
  <c r="H474" i="22" s="1"/>
  <c r="E242" i="22"/>
  <c r="F242" i="22" s="1"/>
  <c r="G242" i="22" s="1"/>
  <c r="H242" i="22" s="1"/>
  <c r="E173" i="22"/>
  <c r="F173" i="22" s="1"/>
  <c r="G173" i="22" s="1"/>
  <c r="H173" i="22" s="1"/>
  <c r="F92" i="22"/>
  <c r="G92" i="22" s="1"/>
  <c r="H92" i="22" s="1"/>
  <c r="E191" i="22"/>
  <c r="F191" i="22" s="1"/>
  <c r="G191" i="22" s="1"/>
  <c r="H191" i="22" s="1"/>
  <c r="E565" i="22"/>
  <c r="F565" i="22" s="1"/>
  <c r="G565" i="22" s="1"/>
  <c r="H565" i="22" s="1"/>
  <c r="E457" i="22"/>
  <c r="F457" i="22" s="1"/>
  <c r="G457" i="22" s="1"/>
  <c r="H457" i="22" s="1"/>
  <c r="E166" i="22"/>
  <c r="F166" i="22" s="1"/>
  <c r="G166" i="22" s="1"/>
  <c r="H166" i="22" s="1"/>
  <c r="E150" i="22"/>
  <c r="F150" i="22" s="1"/>
  <c r="G150" i="22" s="1"/>
  <c r="H150" i="22" s="1"/>
  <c r="E534" i="22"/>
  <c r="F534" i="22" s="1"/>
  <c r="G534" i="22" s="1"/>
  <c r="H534" i="22" s="1"/>
  <c r="E169" i="22"/>
  <c r="F169" i="22" s="1"/>
  <c r="G169" i="22" s="1"/>
  <c r="H169" i="22" s="1"/>
  <c r="E559" i="22"/>
  <c r="F559" i="22" s="1"/>
  <c r="G559" i="22" s="1"/>
  <c r="H559" i="22" s="1"/>
  <c r="E463" i="22"/>
  <c r="F463" i="22" s="1"/>
  <c r="G463" i="22" s="1"/>
  <c r="H463" i="22" s="1"/>
  <c r="E240" i="22"/>
  <c r="F240" i="22" s="1"/>
  <c r="G240" i="22" s="1"/>
  <c r="H240" i="22" s="1"/>
  <c r="E128" i="22"/>
  <c r="F128" i="22" s="1"/>
  <c r="G128" i="22" s="1"/>
  <c r="H128" i="22" s="1"/>
  <c r="E593" i="22"/>
  <c r="F593" i="22" s="1"/>
  <c r="G593" i="22" s="1"/>
  <c r="H593" i="22" s="1"/>
  <c r="E586" i="22"/>
  <c r="F586" i="22" s="1"/>
  <c r="G586" i="22" s="1"/>
  <c r="H586" i="22" s="1"/>
  <c r="E375" i="22"/>
  <c r="F375" i="22" s="1"/>
  <c r="G375" i="22" s="1"/>
  <c r="H375" i="22" s="1"/>
  <c r="E261" i="22"/>
  <c r="F261" i="22" s="1"/>
  <c r="G261" i="22" s="1"/>
  <c r="H261" i="22" s="1"/>
  <c r="E289" i="22"/>
  <c r="F289" i="22" s="1"/>
  <c r="G289" i="22" s="1"/>
  <c r="H289" i="22" s="1"/>
  <c r="E602" i="22"/>
  <c r="F602" i="22" s="1"/>
  <c r="G602" i="22" s="1"/>
  <c r="H602" i="22" s="1"/>
  <c r="E425" i="22"/>
  <c r="F425" i="22" s="1"/>
  <c r="G425" i="22" s="1"/>
  <c r="H425" i="22" s="1"/>
  <c r="E278" i="22"/>
  <c r="F278" i="22" s="1"/>
  <c r="G278" i="22" s="1"/>
  <c r="H278" i="22" s="1"/>
  <c r="E174" i="22"/>
  <c r="F174" i="22" s="1"/>
  <c r="G174" i="22" s="1"/>
  <c r="H174" i="22" s="1"/>
  <c r="E241" i="22"/>
  <c r="F241" i="22" s="1"/>
  <c r="G241" i="22" s="1"/>
  <c r="H241" i="22" s="1"/>
  <c r="E306" i="22"/>
  <c r="F306" i="22" s="1"/>
  <c r="G306" i="22" s="1"/>
  <c r="H306" i="22" s="1"/>
  <c r="E61" i="22"/>
  <c r="F61" i="22" s="1"/>
  <c r="G61" i="22" s="1"/>
  <c r="H61" i="22" s="1"/>
  <c r="E502" i="22"/>
  <c r="F502" i="22" s="1"/>
  <c r="G502" i="22" s="1"/>
  <c r="H502" i="22" s="1"/>
  <c r="E309" i="22"/>
  <c r="F309" i="22" s="1"/>
  <c r="G309" i="22" s="1"/>
  <c r="H309" i="22" s="1"/>
  <c r="E346" i="22"/>
  <c r="F346" i="22" s="1"/>
  <c r="G346" i="22" s="1"/>
  <c r="H346" i="22" s="1"/>
  <c r="E576" i="22"/>
  <c r="F576" i="22" s="1"/>
  <c r="G576" i="22" s="1"/>
  <c r="H576" i="22" s="1"/>
  <c r="E396" i="22"/>
  <c r="F396" i="22" s="1"/>
  <c r="G396" i="22" s="1"/>
  <c r="H396" i="22" s="1"/>
  <c r="E105" i="22"/>
  <c r="F105" i="22" s="1"/>
  <c r="G105" i="22" s="1"/>
  <c r="H105" i="22" s="1"/>
  <c r="E320" i="22"/>
  <c r="F320" i="22" s="1"/>
  <c r="G320" i="22" s="1"/>
  <c r="H320" i="22" s="1"/>
  <c r="E140" i="22"/>
  <c r="F140" i="22" s="1"/>
  <c r="G140" i="22" s="1"/>
  <c r="H140" i="22" s="1"/>
  <c r="F81" i="22"/>
  <c r="G81" i="22" s="1"/>
  <c r="H81" i="22" s="1"/>
  <c r="E280" i="22"/>
  <c r="F280" i="22" s="1"/>
  <c r="G280" i="22" s="1"/>
  <c r="H280" i="22" s="1"/>
  <c r="E583" i="22"/>
  <c r="F583" i="22" s="1"/>
  <c r="E479" i="22"/>
  <c r="F479" i="22" s="1"/>
  <c r="G479" i="22" s="1"/>
  <c r="H479" i="22" s="1"/>
  <c r="E412" i="22"/>
  <c r="F412" i="22" s="1"/>
  <c r="G412" i="22" s="1"/>
  <c r="H412" i="22" s="1"/>
  <c r="E142" i="22"/>
  <c r="F142" i="22" s="1"/>
  <c r="G142" i="22" s="1"/>
  <c r="H142" i="22" s="1"/>
  <c r="E395" i="22"/>
  <c r="F395" i="22" s="1"/>
  <c r="G395" i="22" s="1"/>
  <c r="H395" i="22" s="1"/>
  <c r="E390" i="22"/>
  <c r="F390" i="22" s="1"/>
  <c r="G390" i="22" s="1"/>
  <c r="H390" i="22" s="1"/>
  <c r="E256" i="22"/>
  <c r="F256" i="22" s="1"/>
  <c r="G256" i="22" s="1"/>
  <c r="H256" i="22" s="1"/>
  <c r="E411" i="22"/>
  <c r="F411" i="22" s="1"/>
  <c r="G411" i="22" s="1"/>
  <c r="H411" i="22" s="1"/>
  <c r="E179" i="22"/>
  <c r="F179" i="22" s="1"/>
  <c r="G179" i="22" s="1"/>
  <c r="H179" i="22" s="1"/>
  <c r="E99" i="22"/>
  <c r="F99" i="22" s="1"/>
  <c r="G99" i="22" s="1"/>
  <c r="H99" i="22" s="1"/>
  <c r="E243" i="22"/>
  <c r="F243" i="22" s="1"/>
  <c r="G243" i="22" s="1"/>
  <c r="H243" i="22" s="1"/>
  <c r="E295" i="22"/>
  <c r="F295" i="22" s="1"/>
  <c r="G295" i="22" s="1"/>
  <c r="H295" i="22" s="1"/>
  <c r="E277" i="22"/>
  <c r="F277" i="22" s="1"/>
  <c r="G277" i="22" s="1"/>
  <c r="H277" i="22" s="1"/>
  <c r="E304" i="22"/>
  <c r="F304" i="22" s="1"/>
  <c r="G304" i="22" s="1"/>
  <c r="H304" i="22" s="1"/>
  <c r="E238" i="22"/>
  <c r="F238" i="22" s="1"/>
  <c r="G238" i="22" s="1"/>
  <c r="H238" i="22" s="1"/>
  <c r="E482" i="22"/>
  <c r="F482" i="22" s="1"/>
  <c r="G482" i="22" s="1"/>
  <c r="H482" i="22" s="1"/>
  <c r="E193" i="22"/>
  <c r="F193" i="22" s="1"/>
  <c r="G193" i="22" s="1"/>
  <c r="H193" i="22" s="1"/>
  <c r="E156" i="22"/>
  <c r="F156" i="22" s="1"/>
  <c r="G156" i="22" s="1"/>
  <c r="H156" i="22" s="1"/>
  <c r="E252" i="22"/>
  <c r="F252" i="22" s="1"/>
  <c r="G252" i="22" s="1"/>
  <c r="H252" i="22" s="1"/>
  <c r="E484" i="22"/>
  <c r="F484" i="22" s="1"/>
  <c r="G484" i="22" s="1"/>
  <c r="H484" i="22" s="1"/>
  <c r="E311" i="22"/>
  <c r="F311" i="22" s="1"/>
  <c r="G311" i="22" s="1"/>
  <c r="H311" i="22" s="1"/>
  <c r="E225" i="22"/>
  <c r="F225" i="22" s="1"/>
  <c r="G225" i="22" s="1"/>
  <c r="H225" i="22" s="1"/>
  <c r="E452" i="22"/>
  <c r="F452" i="22" s="1"/>
  <c r="G452" i="22" s="1"/>
  <c r="H452" i="22" s="1"/>
  <c r="E6" i="22"/>
  <c r="F6" i="22" s="1"/>
  <c r="G6" i="22" s="1"/>
  <c r="H6" i="22" s="1"/>
  <c r="E526" i="22"/>
  <c r="F526" i="22" s="1"/>
  <c r="G526" i="22" s="1"/>
  <c r="H526" i="22" s="1"/>
  <c r="E130" i="22"/>
  <c r="F130" i="22" s="1"/>
  <c r="G130" i="22" s="1"/>
  <c r="H130" i="22" s="1"/>
  <c r="E292" i="22"/>
  <c r="F292" i="22" s="1"/>
  <c r="G292" i="22" s="1"/>
  <c r="H292" i="22" s="1"/>
  <c r="E129" i="22"/>
  <c r="F129" i="22" s="1"/>
  <c r="G129" i="22" s="1"/>
  <c r="H129" i="22" s="1"/>
  <c r="E402" i="22"/>
  <c r="F402" i="22" s="1"/>
  <c r="G402" i="22" s="1"/>
  <c r="H402" i="22" s="1"/>
  <c r="E418" i="22"/>
  <c r="F418" i="22" s="1"/>
  <c r="G418" i="22" s="1"/>
  <c r="H418" i="22" s="1"/>
  <c r="E521" i="22"/>
  <c r="F521" i="22" s="1"/>
  <c r="G521" i="22" s="1"/>
  <c r="H521" i="22" s="1"/>
  <c r="E249" i="22"/>
  <c r="F249" i="22" s="1"/>
  <c r="G249" i="22" s="1"/>
  <c r="H249" i="22" s="1"/>
  <c r="E175" i="22"/>
  <c r="F175" i="22" s="1"/>
  <c r="G175" i="22" s="1"/>
  <c r="H175" i="22" s="1"/>
  <c r="E545" i="22"/>
  <c r="F545" i="22" s="1"/>
  <c r="G545" i="22" s="1"/>
  <c r="H545" i="22" s="1"/>
  <c r="E488" i="22"/>
  <c r="F488" i="22" s="1"/>
  <c r="G488" i="22" s="1"/>
  <c r="H488" i="22" s="1"/>
  <c r="E554" i="22"/>
  <c r="F554" i="22" s="1"/>
  <c r="G554" i="22" s="1"/>
  <c r="H554" i="22" s="1"/>
  <c r="E476" i="22"/>
  <c r="F476" i="22" s="1"/>
  <c r="G476" i="22" s="1"/>
  <c r="H476" i="22" s="1"/>
  <c r="E515" i="22"/>
  <c r="F515" i="22" s="1"/>
  <c r="G515" i="22" s="1"/>
  <c r="H515" i="22" s="1"/>
  <c r="E436" i="22"/>
  <c r="F436" i="22" s="1"/>
  <c r="G436" i="22" s="1"/>
  <c r="H436" i="22" s="1"/>
  <c r="E148" i="22"/>
  <c r="F148" i="22" s="1"/>
  <c r="G148" i="22" s="1"/>
  <c r="H148" i="22" s="1"/>
  <c r="E170" i="22"/>
  <c r="F170" i="22" s="1"/>
  <c r="G170" i="22" s="1"/>
  <c r="H170" i="22" s="1"/>
  <c r="E133" i="22"/>
  <c r="F133" i="22" s="1"/>
  <c r="G133" i="22" s="1"/>
  <c r="H133" i="22" s="1"/>
  <c r="E326" i="22"/>
  <c r="F326" i="22" s="1"/>
  <c r="G326" i="22" s="1"/>
  <c r="H326" i="22" s="1"/>
  <c r="E597" i="22"/>
  <c r="F597" i="22" s="1"/>
  <c r="G597" i="22" s="1"/>
  <c r="H597" i="22" s="1"/>
  <c r="E86" i="22"/>
  <c r="F86" i="22" s="1"/>
  <c r="G86" i="22" s="1"/>
  <c r="H86" i="22" s="1"/>
  <c r="E134" i="22"/>
  <c r="F134" i="22" s="1"/>
  <c r="G134" i="22" s="1"/>
  <c r="H134" i="22" s="1"/>
  <c r="E359" i="22"/>
  <c r="F359" i="22" s="1"/>
  <c r="G359" i="22" s="1"/>
  <c r="H359" i="22" s="1"/>
  <c r="E446" i="22"/>
  <c r="F446" i="22" s="1"/>
  <c r="G446" i="22" s="1"/>
  <c r="H446" i="22" s="1"/>
  <c r="E25" i="22"/>
  <c r="F25" i="22" s="1"/>
  <c r="G25" i="22" s="1"/>
  <c r="H25" i="22" s="1"/>
  <c r="E560" i="22"/>
  <c r="F560" i="22" s="1"/>
  <c r="G560" i="22" s="1"/>
  <c r="H560" i="22" s="1"/>
  <c r="E491" i="22"/>
  <c r="F491" i="22" s="1"/>
  <c r="G491" i="22" s="1"/>
  <c r="H491" i="22" s="1"/>
  <c r="E344" i="22"/>
  <c r="F344" i="22" s="1"/>
  <c r="G344" i="22" s="1"/>
  <c r="H344" i="22" s="1"/>
  <c r="E537" i="22"/>
  <c r="F537" i="22" s="1"/>
  <c r="G537" i="22" s="1"/>
  <c r="H537" i="22" s="1"/>
  <c r="E205" i="22"/>
  <c r="F205" i="22" s="1"/>
  <c r="G205" i="22" s="1"/>
  <c r="H205" i="22" s="1"/>
  <c r="E432" i="22"/>
  <c r="F432" i="22" s="1"/>
  <c r="G432" i="22" s="1"/>
  <c r="H432" i="22" s="1"/>
  <c r="E188" i="22"/>
  <c r="F188" i="22" s="1"/>
  <c r="G188" i="22" s="1"/>
  <c r="H188" i="22" s="1"/>
  <c r="E259" i="22"/>
  <c r="F259" i="22" s="1"/>
  <c r="G259" i="22" s="1"/>
  <c r="H259" i="22" s="1"/>
  <c r="E455" i="22"/>
  <c r="F455" i="22" s="1"/>
  <c r="G455" i="22" s="1"/>
  <c r="H455" i="22" s="1"/>
  <c r="E255" i="22"/>
  <c r="F255" i="22" s="1"/>
  <c r="G255" i="22" s="1"/>
  <c r="H255" i="22" s="1"/>
  <c r="E553" i="22"/>
  <c r="F553" i="22" s="1"/>
  <c r="G553" i="22" s="1"/>
  <c r="H553" i="22" s="1"/>
  <c r="E120" i="22"/>
  <c r="F120" i="22" s="1"/>
  <c r="G120" i="22" s="1"/>
  <c r="H120" i="22" s="1"/>
  <c r="E198" i="22"/>
  <c r="F198" i="22" s="1"/>
  <c r="G198" i="22" s="1"/>
  <c r="H198" i="22" s="1"/>
  <c r="E323" i="22"/>
  <c r="F323" i="22" s="1"/>
  <c r="G323" i="22" s="1"/>
  <c r="H323" i="22" s="1"/>
  <c r="E443" i="22"/>
  <c r="F443" i="22" s="1"/>
  <c r="G443" i="22" s="1"/>
  <c r="H443" i="22" s="1"/>
  <c r="E155" i="22"/>
  <c r="F155" i="22" s="1"/>
  <c r="G155" i="22" s="1"/>
  <c r="H155" i="22" s="1"/>
  <c r="E524" i="22"/>
  <c r="F524" i="22" s="1"/>
  <c r="G524" i="22" s="1"/>
  <c r="H524" i="22" s="1"/>
  <c r="E510" i="22"/>
  <c r="F510" i="22" s="1"/>
  <c r="G510" i="22" s="1"/>
  <c r="H510" i="22" s="1"/>
  <c r="E310" i="22"/>
  <c r="F310" i="22" s="1"/>
  <c r="G310" i="22" s="1"/>
  <c r="H310" i="22" s="1"/>
  <c r="E354" i="22"/>
  <c r="F354" i="22" s="1"/>
  <c r="G354" i="22" s="1"/>
  <c r="H354" i="22" s="1"/>
  <c r="E394" i="22"/>
  <c r="F394" i="22" s="1"/>
  <c r="G394" i="22" s="1"/>
  <c r="H394" i="22" s="1"/>
  <c r="E383" i="22"/>
  <c r="F383" i="22" s="1"/>
  <c r="G383" i="22" s="1"/>
  <c r="H383" i="22" s="1"/>
  <c r="E42" i="22"/>
  <c r="F42" i="22" s="1"/>
  <c r="G42" i="22" s="1"/>
  <c r="H42" i="22" s="1"/>
  <c r="E428" i="22"/>
  <c r="F428" i="22" s="1"/>
  <c r="G428" i="22" s="1"/>
  <c r="H428" i="22" s="1"/>
  <c r="E511" i="22"/>
  <c r="F511" i="22" s="1"/>
  <c r="G511" i="22" s="1"/>
  <c r="H511" i="22" s="1"/>
  <c r="E267" i="22"/>
  <c r="F267" i="22" s="1"/>
  <c r="G267" i="22" s="1"/>
  <c r="H267" i="22" s="1"/>
  <c r="E501" i="22"/>
  <c r="F501" i="22" s="1"/>
  <c r="G501" i="22" s="1"/>
  <c r="H501" i="22" s="1"/>
  <c r="E552" i="22"/>
  <c r="F552" i="22" s="1"/>
  <c r="G552" i="22" s="1"/>
  <c r="H552" i="22" s="1"/>
  <c r="E135" i="22"/>
  <c r="F135" i="22" s="1"/>
  <c r="G135" i="22" s="1"/>
  <c r="H135" i="22" s="1"/>
  <c r="E215" i="22"/>
  <c r="F215" i="22" s="1"/>
  <c r="G215" i="22" s="1"/>
  <c r="H215" i="22" s="1"/>
  <c r="E516" i="22"/>
  <c r="F516" i="22" s="1"/>
  <c r="G516" i="22" s="1"/>
  <c r="H516" i="22" s="1"/>
  <c r="E181" i="22"/>
  <c r="F181" i="22" s="1"/>
  <c r="G181" i="22" s="1"/>
  <c r="H181" i="22" s="1"/>
  <c r="E12" i="22"/>
  <c r="F12" i="22" s="1"/>
  <c r="G12" i="22" s="1"/>
  <c r="H12" i="22" s="1"/>
  <c r="E509" i="22"/>
  <c r="F509" i="22" s="1"/>
  <c r="G509" i="22" s="1"/>
  <c r="H509" i="22" s="1"/>
  <c r="E542" i="22"/>
  <c r="F542" i="22" s="1"/>
  <c r="G542" i="22" s="1"/>
  <c r="H542" i="22" s="1"/>
  <c r="E555" i="22"/>
  <c r="F555" i="22" s="1"/>
  <c r="G555" i="22" s="1"/>
  <c r="H555" i="22" s="1"/>
  <c r="E378" i="22"/>
  <c r="F378" i="22" s="1"/>
  <c r="G378" i="22" s="1"/>
  <c r="H378" i="22" s="1"/>
  <c r="E391" i="22"/>
  <c r="F391" i="22" s="1"/>
  <c r="G391" i="22" s="1"/>
  <c r="H391" i="22" s="1"/>
  <c r="E343" i="22"/>
  <c r="F343" i="22" s="1"/>
  <c r="G343" i="22" s="1"/>
  <c r="H343" i="22" s="1"/>
  <c r="E352" i="22"/>
  <c r="F352" i="22" s="1"/>
  <c r="G352" i="22" s="1"/>
  <c r="H352" i="22" s="1"/>
  <c r="E186" i="22"/>
  <c r="F186" i="22" s="1"/>
  <c r="G186" i="22" s="1"/>
  <c r="H186" i="22" s="1"/>
  <c r="E567" i="22"/>
  <c r="F567" i="22" s="1"/>
  <c r="G567" i="22" s="1"/>
  <c r="H567" i="22" s="1"/>
  <c r="E603" i="22"/>
  <c r="F603" i="22" s="1"/>
  <c r="G603" i="22" s="1"/>
  <c r="H603" i="22" s="1"/>
  <c r="E557" i="22"/>
  <c r="F557" i="22" s="1"/>
  <c r="G557" i="22" s="1"/>
  <c r="H557" i="22" s="1"/>
  <c r="E569" i="22"/>
  <c r="F569" i="22" s="1"/>
  <c r="G569" i="22" s="1"/>
  <c r="H569" i="22" s="1"/>
  <c r="E248" i="22"/>
  <c r="F248" i="22" s="1"/>
  <c r="G248" i="22" s="1"/>
  <c r="H248" i="22" s="1"/>
  <c r="E219" i="22"/>
  <c r="F219" i="22" s="1"/>
  <c r="G219" i="22" s="1"/>
  <c r="H219" i="22" s="1"/>
  <c r="F332" i="22"/>
  <c r="G332" i="22" s="1"/>
  <c r="H332" i="22" s="1"/>
  <c r="E5" i="22"/>
  <c r="F5" i="22" s="1"/>
  <c r="G5" i="22" s="1"/>
  <c r="H5" i="22" s="1"/>
  <c r="E239" i="22"/>
  <c r="F239" i="22" s="1"/>
  <c r="G239" i="22" s="1"/>
  <c r="H239" i="22" s="1"/>
  <c r="E440" i="22"/>
  <c r="F440" i="22" s="1"/>
  <c r="G440" i="22" s="1"/>
  <c r="H440" i="22" s="1"/>
  <c r="E386" i="22"/>
  <c r="F386" i="22" s="1"/>
  <c r="G386" i="22" s="1"/>
  <c r="H386" i="22" s="1"/>
  <c r="E262" i="22"/>
  <c r="F262" i="22" s="1"/>
  <c r="G262" i="22" s="1"/>
  <c r="H262" i="22" s="1"/>
  <c r="E405" i="22"/>
  <c r="F405" i="22" s="1"/>
  <c r="G405" i="22" s="1"/>
  <c r="H405" i="22" s="1"/>
  <c r="E467" i="22"/>
  <c r="F467" i="22" s="1"/>
  <c r="G467" i="22" s="1"/>
  <c r="H467" i="22" s="1"/>
  <c r="E245" i="22"/>
  <c r="F245" i="22" s="1"/>
  <c r="G245" i="22" s="1"/>
  <c r="H245" i="22" s="1"/>
  <c r="E355" i="22"/>
  <c r="F355" i="22" s="1"/>
  <c r="G355" i="22" s="1"/>
  <c r="H355" i="22" s="1"/>
  <c r="E206" i="22"/>
  <c r="F206" i="22" s="1"/>
  <c r="G206" i="22" s="1"/>
  <c r="H206" i="22" s="1"/>
  <c r="E427" i="22"/>
  <c r="F427" i="22" s="1"/>
  <c r="G427" i="22" s="1"/>
  <c r="H427" i="22" s="1"/>
  <c r="E321" i="22"/>
  <c r="F321" i="22" s="1"/>
  <c r="G321" i="22" s="1"/>
  <c r="H321" i="22" s="1"/>
  <c r="E35" i="22"/>
  <c r="F35" i="22" s="1"/>
  <c r="G35" i="22" s="1"/>
  <c r="H35" i="22" s="1"/>
  <c r="E434" i="22"/>
  <c r="F434" i="22" s="1"/>
  <c r="G434" i="22" s="1"/>
  <c r="H434" i="22" s="1"/>
  <c r="E143" i="22"/>
  <c r="F143" i="22" s="1"/>
  <c r="G143" i="22" s="1"/>
  <c r="H143" i="22" s="1"/>
  <c r="E182" i="22"/>
  <c r="F182" i="22" s="1"/>
  <c r="G182" i="22" s="1"/>
  <c r="H182" i="22" s="1"/>
  <c r="E233" i="22"/>
  <c r="F233" i="22" s="1"/>
  <c r="G233" i="22" s="1"/>
  <c r="H233" i="22" s="1"/>
  <c r="E138" i="22"/>
  <c r="F138" i="22" s="1"/>
  <c r="G138" i="22" s="1"/>
  <c r="H138" i="22" s="1"/>
  <c r="E154" i="22"/>
  <c r="F154" i="22" s="1"/>
  <c r="G154" i="22" s="1"/>
  <c r="H154" i="22" s="1"/>
  <c r="E592" i="22"/>
  <c r="F592" i="22" s="1"/>
  <c r="G592" i="22" s="1"/>
  <c r="H592" i="22" s="1"/>
  <c r="E364" i="22"/>
  <c r="F364" i="22" s="1"/>
  <c r="G364" i="22" s="1"/>
  <c r="H364" i="22" s="1"/>
  <c r="E388" i="22"/>
  <c r="F388" i="22" s="1"/>
  <c r="G388" i="22" s="1"/>
  <c r="H388" i="22" s="1"/>
  <c r="E406" i="22"/>
  <c r="F406" i="22" s="1"/>
  <c r="G406" i="22" s="1"/>
  <c r="H406" i="22" s="1"/>
  <c r="E373" i="22"/>
  <c r="F373" i="22" s="1"/>
  <c r="G373" i="22" s="1"/>
  <c r="H373" i="22" s="1"/>
  <c r="E276" i="22"/>
  <c r="F276" i="22" s="1"/>
  <c r="G276" i="22" s="1"/>
  <c r="H276" i="22" s="1"/>
  <c r="E448" i="22"/>
  <c r="F448" i="22" s="1"/>
  <c r="G448" i="22" s="1"/>
  <c r="H448" i="22" s="1"/>
  <c r="E540" i="22"/>
  <c r="F540" i="22" s="1"/>
  <c r="G540" i="22" s="1"/>
  <c r="H540" i="22" s="1"/>
  <c r="E566" i="22"/>
  <c r="F566" i="22" s="1"/>
  <c r="G566" i="22" s="1"/>
  <c r="H566" i="22" s="1"/>
  <c r="E46" i="22"/>
  <c r="F46" i="22" s="1"/>
  <c r="G46" i="22" s="1"/>
  <c r="H46" i="22" s="1"/>
  <c r="E127" i="22"/>
  <c r="F127" i="22" s="1"/>
  <c r="G127" i="22" s="1"/>
  <c r="H127" i="22" s="1"/>
  <c r="E204" i="22"/>
  <c r="F204" i="22" s="1"/>
  <c r="G204" i="22" s="1"/>
  <c r="H204" i="22" s="1"/>
  <c r="E187" i="22"/>
  <c r="F187" i="22" s="1"/>
  <c r="G187" i="22" s="1"/>
  <c r="H187" i="22" s="1"/>
  <c r="E258" i="22"/>
  <c r="F258" i="22" s="1"/>
  <c r="G258" i="22" s="1"/>
  <c r="H258" i="22" s="1"/>
  <c r="E454" i="22"/>
  <c r="F454" i="22" s="1"/>
  <c r="G454" i="22" s="1"/>
  <c r="H454" i="22" s="1"/>
  <c r="E269" i="22"/>
  <c r="F269" i="22" s="1"/>
  <c r="G269" i="22" s="1"/>
  <c r="H269" i="22" s="1"/>
  <c r="E504" i="22"/>
  <c r="F504" i="22" s="1"/>
  <c r="G504" i="22" s="1"/>
  <c r="H504" i="22" s="1"/>
  <c r="E466" i="22"/>
  <c r="F466" i="22" s="1"/>
  <c r="G466" i="22" s="1"/>
  <c r="H466" i="22" s="1"/>
  <c r="E481" i="22"/>
  <c r="F481" i="22" s="1"/>
  <c r="G481" i="22" s="1"/>
  <c r="H481" i="22" s="1"/>
  <c r="E89" i="22"/>
  <c r="F89" i="22" s="1"/>
  <c r="G89" i="22" s="1"/>
  <c r="H89" i="22" s="1"/>
  <c r="F180" i="22"/>
  <c r="G180" i="22" s="1"/>
  <c r="H180" i="22" s="1"/>
  <c r="E590" i="22"/>
  <c r="F590" i="22" s="1"/>
  <c r="G590" i="22" s="1"/>
  <c r="H590" i="22" s="1"/>
  <c r="F453" i="22"/>
  <c r="G453" i="22" s="1"/>
  <c r="H453" i="22" s="1"/>
  <c r="E297" i="22"/>
  <c r="F297" i="22" s="1"/>
  <c r="G297" i="22" s="1"/>
  <c r="H297" i="22" s="1"/>
  <c r="E184" i="22"/>
  <c r="F184" i="22" s="1"/>
  <c r="G184" i="22" s="1"/>
  <c r="H184" i="22" s="1"/>
  <c r="E82" i="22"/>
  <c r="F82" i="22" s="1"/>
  <c r="G82" i="22" s="1"/>
  <c r="H82" i="22" s="1"/>
  <c r="E472" i="22"/>
  <c r="F472" i="22" s="1"/>
  <c r="G472" i="22" s="1"/>
  <c r="H472" i="22" s="1"/>
  <c r="E177" i="22"/>
  <c r="F177" i="22" s="1"/>
  <c r="G177" i="22" s="1"/>
  <c r="H177" i="22" s="1"/>
  <c r="E298" i="22"/>
  <c r="F298" i="22" s="1"/>
  <c r="G298" i="22" s="1"/>
  <c r="H298" i="22" s="1"/>
  <c r="E409" i="22"/>
  <c r="F409" i="22" s="1"/>
  <c r="G409" i="22" s="1"/>
  <c r="H409" i="22" s="1"/>
  <c r="E210" i="22"/>
  <c r="F210" i="22" s="1"/>
  <c r="G210" i="22" s="1"/>
  <c r="H210" i="22" s="1"/>
  <c r="E530" i="22"/>
  <c r="F530" i="22" s="1"/>
  <c r="G530" i="22" s="1"/>
  <c r="H530" i="22" s="1"/>
  <c r="E349" i="22"/>
  <c r="F349" i="22" s="1"/>
  <c r="G349" i="22" s="1"/>
  <c r="H349" i="22" s="1"/>
  <c r="E55" i="22"/>
  <c r="F55" i="22" s="1"/>
  <c r="G55" i="22" s="1"/>
  <c r="H55" i="22" s="1"/>
  <c r="E356" i="22"/>
  <c r="F356" i="22" s="1"/>
  <c r="G356" i="22" s="1"/>
  <c r="H356" i="22" s="1"/>
  <c r="F152" i="22"/>
  <c r="G152" i="22" s="1"/>
  <c r="H152" i="22" s="1"/>
  <c r="E517" i="22"/>
  <c r="F517" i="22" s="1"/>
  <c r="G517" i="22" s="1"/>
  <c r="H517" i="22" s="1"/>
  <c r="E562" i="22"/>
  <c r="F562" i="22" s="1"/>
  <c r="G562" i="22" s="1"/>
  <c r="H562" i="22" s="1"/>
  <c r="E471" i="22"/>
  <c r="F471" i="22" s="1"/>
  <c r="G471" i="22" s="1"/>
  <c r="H471" i="22" s="1"/>
  <c r="E538" i="22"/>
  <c r="F538" i="22" s="1"/>
  <c r="G538" i="22" s="1"/>
  <c r="H538" i="22" s="1"/>
  <c r="E539" i="22"/>
  <c r="F539" i="22" s="1"/>
  <c r="G539" i="22" s="1"/>
  <c r="H539" i="22" s="1"/>
  <c r="E59" i="22"/>
  <c r="F59" i="22" s="1"/>
  <c r="G59" i="22" s="1"/>
  <c r="H59" i="22" s="1"/>
  <c r="E234" i="22"/>
  <c r="F234" i="22" s="1"/>
  <c r="G234" i="22" s="1"/>
  <c r="H234" i="22" s="1"/>
  <c r="E584" i="22"/>
  <c r="F584" i="22" s="1"/>
  <c r="G584" i="22" s="1"/>
  <c r="H584" i="22" s="1"/>
  <c r="E447" i="22"/>
  <c r="F447" i="22" s="1"/>
  <c r="G447" i="22" s="1"/>
  <c r="H447" i="22" s="1"/>
  <c r="E287" i="22"/>
  <c r="F287" i="22" s="1"/>
  <c r="G287" i="22" s="1"/>
  <c r="H287" i="22" s="1"/>
  <c r="E149" i="22"/>
  <c r="F149" i="22" s="1"/>
  <c r="G149" i="22" s="1"/>
  <c r="H149" i="22" s="1"/>
  <c r="E270" i="22"/>
  <c r="F270" i="22" s="1"/>
  <c r="G270" i="22" s="1"/>
  <c r="H270" i="22" s="1"/>
  <c r="E318" i="22"/>
  <c r="F318" i="22" s="1"/>
  <c r="G318" i="22" s="1"/>
  <c r="H318" i="22" s="1"/>
  <c r="E282" i="22"/>
  <c r="F282" i="22" s="1"/>
  <c r="G282" i="22" s="1"/>
  <c r="H282" i="22" s="1"/>
  <c r="E43" i="22"/>
  <c r="F43" i="22" s="1"/>
  <c r="G43" i="22" s="1"/>
  <c r="H43" i="22" s="1"/>
  <c r="E497" i="22"/>
  <c r="F497" i="22" s="1"/>
  <c r="G497" i="22" s="1"/>
  <c r="H497" i="22" s="1"/>
  <c r="E19" i="22"/>
  <c r="F19" i="22" s="1"/>
  <c r="G19" i="22" s="1"/>
  <c r="H19" i="22" s="1"/>
  <c r="E41" i="22"/>
  <c r="F41" i="22" s="1"/>
  <c r="G41" i="22" s="1"/>
  <c r="H41" i="22" s="1"/>
  <c r="E316" i="22"/>
  <c r="F316" i="22" s="1"/>
  <c r="G316" i="22" s="1"/>
  <c r="H316" i="22" s="1"/>
  <c r="E222" i="22"/>
  <c r="F222" i="22" s="1"/>
  <c r="G222" i="22" s="1"/>
  <c r="H222" i="22" s="1"/>
  <c r="E564" i="22"/>
  <c r="F564" i="22" s="1"/>
  <c r="G564" i="22" s="1"/>
  <c r="H564" i="22" s="1"/>
  <c r="E362" i="22"/>
  <c r="F362" i="22" s="1"/>
  <c r="G362" i="22" s="1"/>
  <c r="H362" i="22" s="1"/>
  <c r="E76" i="22"/>
  <c r="F76" i="22" s="1"/>
  <c r="G76" i="22" s="1"/>
  <c r="H76" i="22" s="1"/>
  <c r="E272" i="22"/>
  <c r="F272" i="22" s="1"/>
  <c r="G272" i="22" s="1"/>
  <c r="H272" i="22" s="1"/>
  <c r="E338" i="22"/>
  <c r="F338" i="22" s="1"/>
  <c r="G338" i="22" s="1"/>
  <c r="H338" i="22" s="1"/>
  <c r="E415" i="22"/>
  <c r="F415" i="22" s="1"/>
  <c r="G415" i="22" s="1"/>
  <c r="H415" i="22" s="1"/>
  <c r="F3" i="22"/>
  <c r="G3" i="22" s="1"/>
  <c r="H3" i="22" s="1"/>
  <c r="E400" i="22"/>
  <c r="F400" i="22" s="1"/>
  <c r="G400" i="22" s="1"/>
  <c r="H400" i="22" s="1"/>
  <c r="E392" i="22"/>
  <c r="F392" i="22" s="1"/>
  <c r="G392" i="22" s="1"/>
  <c r="H392" i="22" s="1"/>
  <c r="E200" i="22"/>
  <c r="F200" i="22" s="1"/>
  <c r="G200" i="22" s="1"/>
  <c r="H200" i="22" s="1"/>
  <c r="E498" i="22"/>
  <c r="F498" i="22" s="1"/>
  <c r="G498" i="22" s="1"/>
  <c r="H498" i="22" s="1"/>
  <c r="E568" i="22"/>
  <c r="F568" i="22" s="1"/>
  <c r="G568" i="22" s="1"/>
  <c r="H568" i="22" s="1"/>
  <c r="E587" i="22"/>
  <c r="F587" i="22" s="1"/>
  <c r="G587" i="22" s="1"/>
  <c r="H587" i="22" s="1"/>
  <c r="E4" i="22"/>
  <c r="F4" i="22" s="1"/>
  <c r="G4" i="22" s="1"/>
  <c r="H4" i="22" s="1"/>
  <c r="E263" i="22"/>
  <c r="F263" i="22" s="1"/>
  <c r="G263" i="22" s="1"/>
  <c r="H263" i="22" s="1"/>
  <c r="E141" i="22"/>
  <c r="F141" i="22" s="1"/>
  <c r="G141" i="22" s="1"/>
  <c r="H141" i="22" s="1"/>
  <c r="E596" i="22"/>
  <c r="F596" i="22" s="1"/>
  <c r="G596" i="22" s="1"/>
  <c r="H596" i="22" s="1"/>
  <c r="E496" i="22"/>
  <c r="F496" i="22" s="1"/>
  <c r="G496" i="22" s="1"/>
  <c r="H496" i="22" s="1"/>
  <c r="E408" i="22"/>
  <c r="F408" i="22" s="1"/>
  <c r="G408" i="22" s="1"/>
  <c r="H408" i="22" s="1"/>
  <c r="E132" i="22"/>
  <c r="F132" i="22" s="1"/>
  <c r="G132" i="22" s="1"/>
  <c r="H132" i="22" s="1"/>
  <c r="E291" i="22"/>
  <c r="F291" i="22" s="1"/>
  <c r="G291" i="22" s="1"/>
  <c r="H291" i="22" s="1"/>
  <c r="E506" i="22"/>
  <c r="F506" i="22" s="1"/>
  <c r="G506" i="22" s="1"/>
  <c r="H506" i="22" s="1"/>
  <c r="E487" i="22"/>
  <c r="F487" i="22" s="1"/>
  <c r="G487" i="22" s="1"/>
  <c r="H487" i="22" s="1"/>
  <c r="E268" i="22"/>
  <c r="F268" i="22" s="1"/>
  <c r="G268" i="22" s="1"/>
  <c r="H268" i="22" s="1"/>
  <c r="E595" i="22"/>
  <c r="F595" i="22" s="1"/>
  <c r="G595" i="22" s="1"/>
  <c r="H595" i="22" s="1"/>
  <c r="E308" i="22"/>
  <c r="F308" i="22" s="1"/>
  <c r="G308" i="22" s="1"/>
  <c r="H308" i="22" s="1"/>
  <c r="E192" i="22"/>
  <c r="F192" i="22" s="1"/>
  <c r="G192" i="22" s="1"/>
  <c r="H192" i="22" s="1"/>
  <c r="E325" i="22"/>
  <c r="F325" i="22" s="1"/>
  <c r="G325" i="22" s="1"/>
  <c r="H325" i="22" s="1"/>
  <c r="E314" i="22"/>
  <c r="F314" i="22" s="1"/>
  <c r="G314" i="22" s="1"/>
  <c r="H314" i="22" s="1"/>
  <c r="E469" i="22"/>
  <c r="F469" i="22" s="1"/>
  <c r="G469" i="22" s="1"/>
  <c r="H469" i="22" s="1"/>
  <c r="E599" i="22"/>
  <c r="F599" i="22" s="1"/>
  <c r="G599" i="22" s="1"/>
  <c r="H599" i="22" s="1"/>
  <c r="E265" i="22"/>
  <c r="F265" i="22" s="1"/>
  <c r="G265" i="22" s="1"/>
  <c r="H265" i="22" s="1"/>
  <c r="E520" i="22"/>
  <c r="F520" i="22" s="1"/>
  <c r="G520" i="22" s="1"/>
  <c r="H520" i="22" s="1"/>
  <c r="E478" i="22"/>
  <c r="F478" i="22" s="1"/>
  <c r="G478" i="22" s="1"/>
  <c r="H478" i="22" s="1"/>
  <c r="F168" i="22"/>
  <c r="G168" i="22" s="1"/>
  <c r="H168" i="22" s="1"/>
  <c r="E600" i="22"/>
  <c r="F600" i="22" s="1"/>
  <c r="G600" i="22" s="1"/>
  <c r="H600" i="22" s="1"/>
  <c r="E348" i="22"/>
  <c r="F348" i="22" s="1"/>
  <c r="G348" i="22" s="1"/>
  <c r="H348" i="22" s="1"/>
  <c r="E217" i="22"/>
  <c r="F217" i="22" s="1"/>
  <c r="G217" i="22" s="1"/>
  <c r="H217" i="22" s="1"/>
  <c r="E100" i="22"/>
  <c r="F100" i="22" s="1"/>
  <c r="G100" i="22" s="1"/>
  <c r="H100" i="22" s="1"/>
  <c r="E281" i="22"/>
  <c r="F281" i="22" s="1"/>
  <c r="G281" i="22" s="1"/>
  <c r="H281" i="22" s="1"/>
  <c r="E207" i="22"/>
  <c r="F207" i="22" s="1"/>
  <c r="G207" i="22" s="1"/>
  <c r="H207" i="22" s="1"/>
  <c r="E221" i="22"/>
  <c r="F221" i="22" s="1"/>
  <c r="G221" i="22" s="1"/>
  <c r="H221" i="22" s="1"/>
  <c r="E441" i="22"/>
  <c r="F441" i="22" s="1"/>
  <c r="G441" i="22" s="1"/>
  <c r="H441" i="22" s="1"/>
  <c r="E236" i="22"/>
  <c r="F236" i="22" s="1"/>
  <c r="G236" i="22" s="1"/>
  <c r="H236" i="22" s="1"/>
  <c r="E214" i="22"/>
  <c r="F214" i="22" s="1"/>
  <c r="G214" i="22" s="1"/>
  <c r="H214" i="22" s="1"/>
  <c r="E257" i="22"/>
  <c r="F257" i="22" s="1"/>
  <c r="G257" i="22" s="1"/>
  <c r="H257" i="22" s="1"/>
  <c r="E88" i="22"/>
  <c r="F88" i="22" s="1"/>
  <c r="G88" i="22" s="1"/>
  <c r="H88" i="22" s="1"/>
  <c r="E473" i="22"/>
  <c r="F473" i="22" s="1"/>
  <c r="G473" i="22" s="1"/>
  <c r="H473" i="22" s="1"/>
  <c r="E201" i="22"/>
  <c r="F201" i="22" s="1"/>
  <c r="G201" i="22" s="1"/>
  <c r="H201" i="22" s="1"/>
  <c r="E399" i="22"/>
  <c r="F399" i="22" s="1"/>
  <c r="G399" i="22" s="1"/>
  <c r="H399" i="22" s="1"/>
  <c r="E37" i="22"/>
  <c r="F37" i="22" s="1"/>
  <c r="G37" i="22" s="1"/>
  <c r="H37" i="22" s="1"/>
  <c r="E212" i="22"/>
  <c r="F212" i="22" s="1"/>
  <c r="G212" i="22" s="1"/>
  <c r="H212" i="22" s="1"/>
  <c r="E485" i="22"/>
  <c r="F485" i="22" s="1"/>
  <c r="G485" i="22" s="1"/>
  <c r="H485" i="22" s="1"/>
  <c r="E194" i="22"/>
  <c r="F194" i="22" s="1"/>
  <c r="G194" i="22" s="1"/>
  <c r="H194" i="22" s="1"/>
  <c r="E147" i="22"/>
  <c r="F147" i="22" s="1"/>
  <c r="G147" i="22" s="1"/>
  <c r="H147" i="22" s="1"/>
  <c r="E273" i="22"/>
  <c r="AA593" i="22"/>
  <c r="AA591" i="22"/>
  <c r="AA590" i="22"/>
  <c r="AA277" i="22"/>
  <c r="AA288" i="22"/>
  <c r="AA322" i="22"/>
  <c r="AA126" i="22"/>
  <c r="AA575" i="22"/>
  <c r="M181" i="22"/>
  <c r="M494" i="22"/>
  <c r="AA208" i="22"/>
  <c r="AA435" i="22"/>
  <c r="AA51" i="22"/>
  <c r="AA305" i="22"/>
  <c r="Q152" i="22"/>
  <c r="T152" i="22" s="1"/>
  <c r="I620" i="19"/>
  <c r="K620" i="19"/>
  <c r="N620" i="19"/>
  <c r="O620" i="19"/>
  <c r="P620" i="19"/>
  <c r="R620" i="19"/>
  <c r="U620" i="19"/>
  <c r="W620" i="19"/>
  <c r="Y620" i="19"/>
  <c r="AB620" i="19"/>
  <c r="I621" i="19"/>
  <c r="K621" i="19"/>
  <c r="N621" i="19"/>
  <c r="O621" i="19"/>
  <c r="P621" i="19"/>
  <c r="R621" i="19"/>
  <c r="U621" i="19"/>
  <c r="W621" i="19"/>
  <c r="Y621" i="19"/>
  <c r="AB621" i="19"/>
  <c r="I622" i="19"/>
  <c r="K622" i="19"/>
  <c r="N622" i="19"/>
  <c r="O622" i="19"/>
  <c r="P622" i="19"/>
  <c r="R622" i="19"/>
  <c r="U622" i="19"/>
  <c r="W622" i="19"/>
  <c r="Y622" i="19"/>
  <c r="AB622" i="19"/>
  <c r="E622" i="19"/>
  <c r="E621" i="19"/>
  <c r="E620" i="19"/>
  <c r="S621" i="19"/>
  <c r="J622" i="19"/>
  <c r="J620" i="19"/>
  <c r="J621" i="19"/>
  <c r="V621" i="19"/>
  <c r="L620" i="19"/>
  <c r="L622" i="19"/>
  <c r="X620" i="19"/>
  <c r="X622" i="19"/>
  <c r="AC621" i="19"/>
  <c r="L621" i="19"/>
  <c r="X621" i="19"/>
  <c r="Z622" i="19"/>
  <c r="Z620" i="19"/>
  <c r="Z621" i="19"/>
  <c r="S620" i="19"/>
  <c r="S622" i="19"/>
  <c r="AC622" i="19"/>
  <c r="AC620" i="19"/>
  <c r="F621" i="19"/>
  <c r="F620" i="19"/>
  <c r="F622" i="19"/>
  <c r="V620" i="19"/>
  <c r="V622" i="19"/>
  <c r="Q621" i="19"/>
  <c r="AD621" i="19"/>
  <c r="G621" i="19"/>
  <c r="M622" i="19"/>
  <c r="M620" i="19"/>
  <c r="Q620" i="19"/>
  <c r="Q622" i="19"/>
  <c r="AA621" i="19"/>
  <c r="AD620" i="19"/>
  <c r="AD622" i="19"/>
  <c r="M621" i="19"/>
  <c r="G620" i="19"/>
  <c r="G622" i="19"/>
  <c r="AA620" i="19"/>
  <c r="AA622" i="19"/>
  <c r="H621" i="19"/>
  <c r="T621" i="19"/>
  <c r="T620" i="19"/>
  <c r="T622" i="19"/>
  <c r="H622" i="19"/>
  <c r="H620" i="19"/>
  <c r="AH621" i="19"/>
  <c r="AH622" i="19"/>
  <c r="AH620" i="19"/>
  <c r="AE621" i="19"/>
  <c r="AI621" i="19"/>
  <c r="AE620" i="19"/>
  <c r="AE622" i="19"/>
  <c r="AI622" i="19"/>
  <c r="AI620" i="19"/>
  <c r="AK621" i="19"/>
  <c r="AF621" i="19"/>
  <c r="AF622" i="19"/>
  <c r="AF620" i="19"/>
  <c r="AK622" i="19"/>
  <c r="AK620" i="19"/>
  <c r="M596" i="22" l="1"/>
  <c r="T549" i="22"/>
  <c r="T376" i="22"/>
  <c r="AA520" i="22"/>
  <c r="AA200" i="22"/>
  <c r="AA282" i="22"/>
  <c r="AA349" i="22"/>
  <c r="AA504" i="22"/>
  <c r="AA542" i="22"/>
  <c r="AA553" i="22"/>
  <c r="AA295" i="22"/>
  <c r="AA426" i="22"/>
  <c r="AA438" i="22"/>
  <c r="AA546" i="22"/>
  <c r="T390" i="22"/>
  <c r="AA551" i="22"/>
  <c r="AA227" i="22"/>
  <c r="AA122" i="22"/>
  <c r="AA576" i="22"/>
  <c r="AA167" i="22"/>
  <c r="T300" i="22"/>
  <c r="P265" i="22"/>
  <c r="Q265" i="22" s="1"/>
  <c r="T265" i="22" s="1"/>
  <c r="T168" i="22"/>
  <c r="T260" i="22"/>
  <c r="M534" i="22"/>
  <c r="T87" i="22"/>
  <c r="T15" i="22"/>
  <c r="AA254" i="22"/>
  <c r="AA370" i="22"/>
  <c r="M234" i="22"/>
  <c r="T602" i="22"/>
  <c r="M9" i="22"/>
  <c r="AA329" i="22"/>
  <c r="M180" i="22"/>
  <c r="AA399" i="22"/>
  <c r="AA221" i="22"/>
  <c r="AA109" i="22"/>
  <c r="AA408" i="22"/>
  <c r="AA498" i="22"/>
  <c r="AA76" i="22"/>
  <c r="AA43" i="22"/>
  <c r="AA59" i="22"/>
  <c r="AA55" i="22"/>
  <c r="AA82" i="22"/>
  <c r="AA466" i="22"/>
  <c r="AA46" i="22"/>
  <c r="AA592" i="22"/>
  <c r="AA321" i="22"/>
  <c r="AA386" i="22"/>
  <c r="AA557" i="22"/>
  <c r="AA555" i="22"/>
  <c r="AA552" i="22"/>
  <c r="AA354" i="22"/>
  <c r="AA120" i="22"/>
  <c r="AA537" i="22"/>
  <c r="AA86" i="22"/>
  <c r="AA476" i="22"/>
  <c r="AA402" i="22"/>
  <c r="AA311" i="22"/>
  <c r="AA395" i="22"/>
  <c r="AA320" i="22"/>
  <c r="AA241" i="22"/>
  <c r="AA166" i="22"/>
  <c r="AA460" i="22"/>
  <c r="AA189" i="22"/>
  <c r="AA17" i="22"/>
  <c r="AA180" i="22"/>
  <c r="AA27" i="22"/>
  <c r="AA384" i="22"/>
  <c r="AA379" i="22"/>
  <c r="AA556" i="22"/>
  <c r="AA106" i="22"/>
  <c r="T329" i="22"/>
  <c r="AK98" i="22"/>
  <c r="T62" i="22"/>
  <c r="AA22" i="22"/>
  <c r="AA194" i="22"/>
  <c r="AA257" i="22"/>
  <c r="AA217" i="22"/>
  <c r="AA469" i="22"/>
  <c r="AA487" i="22"/>
  <c r="AA263" i="22"/>
  <c r="AA3" i="22"/>
  <c r="AA316" i="22"/>
  <c r="AA149" i="22"/>
  <c r="AA562" i="22"/>
  <c r="AA409" i="22"/>
  <c r="AA373" i="22"/>
  <c r="AA182" i="22"/>
  <c r="AA245" i="22"/>
  <c r="AA332" i="22"/>
  <c r="AA352" i="22"/>
  <c r="AA181" i="22"/>
  <c r="AA428" i="22"/>
  <c r="AA155" i="22"/>
  <c r="AA259" i="22"/>
  <c r="AA25" i="22"/>
  <c r="AA170" i="22"/>
  <c r="AA175" i="22"/>
  <c r="AA526" i="22"/>
  <c r="AA179" i="22"/>
  <c r="AA583" i="22"/>
  <c r="AA346" i="22"/>
  <c r="AA559" i="22"/>
  <c r="AA213" i="22"/>
  <c r="AA372" i="22"/>
  <c r="AA137" i="22"/>
  <c r="AA247" i="22"/>
  <c r="AA533" i="22"/>
  <c r="AA9" i="22"/>
  <c r="M19" i="22"/>
  <c r="AA178" i="22"/>
  <c r="AA397" i="22"/>
  <c r="AA285" i="22"/>
  <c r="AA290" i="22"/>
  <c r="AA517" i="22"/>
  <c r="AA298" i="22"/>
  <c r="AA184" i="22"/>
  <c r="AA187" i="22"/>
  <c r="AA566" i="22"/>
  <c r="AA406" i="22"/>
  <c r="AA154" i="22"/>
  <c r="AA143" i="22"/>
  <c r="AA427" i="22"/>
  <c r="AA440" i="22"/>
  <c r="AA219" i="22"/>
  <c r="AA603" i="22"/>
  <c r="AA343" i="22"/>
  <c r="AA501" i="22"/>
  <c r="AA42" i="22"/>
  <c r="AA310" i="22"/>
  <c r="AA188" i="22"/>
  <c r="AA344" i="22"/>
  <c r="AA597" i="22"/>
  <c r="AA148" i="22"/>
  <c r="AA554" i="22"/>
  <c r="AA129" i="22"/>
  <c r="AA6" i="22"/>
  <c r="AA484" i="22"/>
  <c r="AA142" i="22"/>
  <c r="AA280" i="22"/>
  <c r="AA105" i="22"/>
  <c r="AA174" i="22"/>
  <c r="AA261" i="22"/>
  <c r="AA128" i="22"/>
  <c r="AA457" i="22"/>
  <c r="AA251" i="22"/>
  <c r="AA237" i="22"/>
  <c r="AA21" i="22"/>
  <c r="AA226" i="22"/>
  <c r="AA347" i="22"/>
  <c r="AA327" i="22"/>
  <c r="AA477" i="22"/>
  <c r="AA366" i="22"/>
  <c r="AA74" i="22"/>
  <c r="AA123" i="22"/>
  <c r="AA458" i="22"/>
  <c r="AA544" i="22"/>
  <c r="AA231" i="22"/>
  <c r="AA430" i="22"/>
  <c r="AA387" i="22"/>
  <c r="AA547" i="22"/>
  <c r="AA38" i="22"/>
  <c r="AA493" i="22"/>
  <c r="AA462" i="22"/>
  <c r="AA330" i="22"/>
  <c r="AA461" i="22"/>
  <c r="AA507" i="22"/>
  <c r="AA361" i="22"/>
  <c r="AA413" i="22"/>
  <c r="AA351" i="22"/>
  <c r="AA232" i="22"/>
  <c r="AA45" i="22"/>
  <c r="T384" i="22"/>
  <c r="AA574" i="22"/>
  <c r="AA308" i="22"/>
  <c r="AA506" i="22"/>
  <c r="AA496" i="22"/>
  <c r="AA415" i="22"/>
  <c r="AA362" i="22"/>
  <c r="AA41" i="22"/>
  <c r="AA287" i="22"/>
  <c r="AA539" i="22"/>
  <c r="T548" i="22"/>
  <c r="P51" i="22"/>
  <c r="Q51" i="22" s="1"/>
  <c r="T51" i="22" s="1"/>
  <c r="P533" i="22"/>
  <c r="Q533" i="22" s="1"/>
  <c r="T533" i="22" s="1"/>
  <c r="P477" i="22"/>
  <c r="P594" i="22"/>
  <c r="Q594" i="22" s="1"/>
  <c r="T594" i="22" s="1"/>
  <c r="P178" i="22"/>
  <c r="P336" i="22"/>
  <c r="P337" i="22"/>
  <c r="Q337" i="22" s="1"/>
  <c r="T337" i="22" s="1"/>
  <c r="P431" i="22"/>
  <c r="Q431" i="22" s="1"/>
  <c r="T431" i="22" s="1"/>
  <c r="P38" i="22"/>
  <c r="P493" i="22"/>
  <c r="P288" i="22"/>
  <c r="Q288" i="22" s="1"/>
  <c r="T288" i="22" s="1"/>
  <c r="AK78" i="22"/>
  <c r="T94" i="22"/>
  <c r="AK49" i="22"/>
  <c r="T10" i="22"/>
  <c r="P345" i="22"/>
  <c r="Q345" i="22" s="1"/>
  <c r="T345" i="22" s="1"/>
  <c r="S606" i="22"/>
  <c r="AA273" i="22"/>
  <c r="AA473" i="22"/>
  <c r="AA236" i="22"/>
  <c r="AA281" i="22"/>
  <c r="AA600" i="22"/>
  <c r="AA265" i="22"/>
  <c r="AA325" i="22"/>
  <c r="AA595" i="22"/>
  <c r="AA291" i="22"/>
  <c r="AA596" i="22"/>
  <c r="AA587" i="22"/>
  <c r="AA392" i="22"/>
  <c r="AA564" i="22"/>
  <c r="AA19" i="22"/>
  <c r="AA318" i="22"/>
  <c r="AA584" i="22"/>
  <c r="AA538" i="22"/>
  <c r="AA152" i="22"/>
  <c r="AA530" i="22"/>
  <c r="AA177" i="22"/>
  <c r="AA297" i="22"/>
  <c r="AA89" i="22"/>
  <c r="AA269" i="22"/>
  <c r="AA204" i="22"/>
  <c r="M530" i="22"/>
  <c r="T326" i="22"/>
  <c r="T81" i="22"/>
  <c r="T502" i="22"/>
  <c r="T534" i="22"/>
  <c r="AA448" i="22"/>
  <c r="AA388" i="22"/>
  <c r="AA138" i="22"/>
  <c r="AA434" i="22"/>
  <c r="AA206" i="22"/>
  <c r="AA405" i="22"/>
  <c r="AA239" i="22"/>
  <c r="AA248" i="22"/>
  <c r="AA567" i="22"/>
  <c r="AA391" i="22"/>
  <c r="AA509" i="22"/>
  <c r="AA215" i="22"/>
  <c r="AA267" i="22"/>
  <c r="AA383" i="22"/>
  <c r="AA510" i="22"/>
  <c r="AA323" i="22"/>
  <c r="AA255" i="22"/>
  <c r="AA432" i="22"/>
  <c r="AA491" i="22"/>
  <c r="AA359" i="22"/>
  <c r="AA326" i="22"/>
  <c r="AA436" i="22"/>
  <c r="AA488" i="22"/>
  <c r="AA521" i="22"/>
  <c r="AA292" i="22"/>
  <c r="AA452" i="22"/>
  <c r="AA252" i="22"/>
  <c r="AA238" i="22"/>
  <c r="AA243" i="22"/>
  <c r="AA256" i="22"/>
  <c r="AA412" i="22"/>
  <c r="AA81" i="22"/>
  <c r="AA396" i="22"/>
  <c r="AA502" i="22"/>
  <c r="AA278" i="22"/>
  <c r="AA375" i="22"/>
  <c r="AA240" i="22"/>
  <c r="AA534" i="22"/>
  <c r="AE534" i="22" s="1"/>
  <c r="AA565" i="22"/>
  <c r="AA242" i="22"/>
  <c r="AA158" i="22"/>
  <c r="AA403" i="22"/>
  <c r="AA283" i="22"/>
  <c r="AA519" i="22"/>
  <c r="AA331" i="22"/>
  <c r="AA572" i="22"/>
  <c r="AA570" i="22"/>
  <c r="AA444" i="22"/>
  <c r="AA32" i="22"/>
  <c r="AA353" i="22"/>
  <c r="AA246" i="22"/>
  <c r="AA121" i="22"/>
  <c r="AA465" i="22"/>
  <c r="AA549" i="22"/>
  <c r="AA508" i="22"/>
  <c r="AA424" i="22"/>
  <c r="AA266" i="22"/>
  <c r="AA410" i="22"/>
  <c r="AA71" i="22"/>
  <c r="AA376" i="22"/>
  <c r="AA437" i="22"/>
  <c r="AA264" i="22"/>
  <c r="AA429" i="22"/>
  <c r="AA363" i="22"/>
  <c r="AA439" i="22"/>
  <c r="AA512" i="22"/>
  <c r="AA535" i="22"/>
  <c r="AA416" i="22"/>
  <c r="AA490" i="22"/>
  <c r="AA271" i="22"/>
  <c r="AA401" i="22"/>
  <c r="AA578" i="22"/>
  <c r="AA558" i="22"/>
  <c r="AA183" i="22"/>
  <c r="AA250" i="22"/>
  <c r="AA139" i="22"/>
  <c r="AA451" i="22"/>
  <c r="AA357" i="22"/>
  <c r="AA279" i="22"/>
  <c r="AA114" i="22"/>
  <c r="AA577" i="22"/>
  <c r="AA302" i="22"/>
  <c r="AA342" i="22"/>
  <c r="AA56" i="22"/>
  <c r="T117" i="22"/>
  <c r="AK52" i="22"/>
  <c r="AK90" i="22"/>
  <c r="T470" i="22"/>
  <c r="T404" i="22"/>
  <c r="T234" i="22"/>
  <c r="T247" i="22"/>
  <c r="P353" i="22"/>
  <c r="Q353" i="22" s="1"/>
  <c r="T353" i="22" s="1"/>
  <c r="P458" i="22"/>
  <c r="Q458" i="22" s="1"/>
  <c r="T458" i="22" s="1"/>
  <c r="P544" i="22"/>
  <c r="Q544" i="22" s="1"/>
  <c r="T544" i="22" s="1"/>
  <c r="P231" i="22"/>
  <c r="Q231" i="22" s="1"/>
  <c r="T231" i="22" s="1"/>
  <c r="P438" i="22"/>
  <c r="Q438" i="22" s="1"/>
  <c r="T438" i="22" s="1"/>
  <c r="P430" i="22"/>
  <c r="Q430" i="22" s="1"/>
  <c r="T430" i="22" s="1"/>
  <c r="P387" i="22"/>
  <c r="Q387" i="22" s="1"/>
  <c r="T387" i="22" s="1"/>
  <c r="P547" i="22"/>
  <c r="Q547" i="22" s="1"/>
  <c r="T547" i="22" s="1"/>
  <c r="P416" i="22"/>
  <c r="Q416" i="22" s="1"/>
  <c r="T416" i="22" s="1"/>
  <c r="P490" i="22"/>
  <c r="Q490" i="22" s="1"/>
  <c r="T490" i="22" s="1"/>
  <c r="P271" i="22"/>
  <c r="Q271" i="22" s="1"/>
  <c r="T271" i="22" s="1"/>
  <c r="P503" i="22"/>
  <c r="Q503" i="22" s="1"/>
  <c r="T503" i="22" s="1"/>
  <c r="P216" i="22"/>
  <c r="Q216" i="22" s="1"/>
  <c r="T216" i="22" s="1"/>
  <c r="P36" i="22"/>
  <c r="Q36" i="22" s="1"/>
  <c r="T36" i="22" s="1"/>
  <c r="AK11" i="22"/>
  <c r="P352" i="22"/>
  <c r="Q352" i="22" s="1"/>
  <c r="T352" i="22" s="1"/>
  <c r="P555" i="22"/>
  <c r="P129" i="22"/>
  <c r="P6" i="22"/>
  <c r="Q6" i="22" s="1"/>
  <c r="T6" i="22" s="1"/>
  <c r="P474" i="22"/>
  <c r="Q474" i="22" s="1"/>
  <c r="T474" i="22" s="1"/>
  <c r="P136" i="22"/>
  <c r="Q136" i="22" s="1"/>
  <c r="T136" i="22" s="1"/>
  <c r="P522" i="22"/>
  <c r="Q522" i="22" s="1"/>
  <c r="T522" i="22" s="1"/>
  <c r="P283" i="22"/>
  <c r="Q283" i="22" s="1"/>
  <c r="T283" i="22" s="1"/>
  <c r="P519" i="22"/>
  <c r="Q519" i="22" s="1"/>
  <c r="T519" i="22" s="1"/>
  <c r="P284" i="22"/>
  <c r="Q284" i="22" s="1"/>
  <c r="T284" i="22" s="1"/>
  <c r="P137" i="22"/>
  <c r="Q137" i="22" s="1"/>
  <c r="T137" i="22" s="1"/>
  <c r="P435" i="22"/>
  <c r="Q435" i="22" s="1"/>
  <c r="T435" i="22" s="1"/>
  <c r="AA193" i="22"/>
  <c r="AK24" i="22"/>
  <c r="AK28" i="22"/>
  <c r="AK50" i="22"/>
  <c r="AK39" i="22"/>
  <c r="AK67" i="22"/>
  <c r="AK64" i="22"/>
  <c r="AK106" i="22"/>
  <c r="AK93" i="22"/>
  <c r="AK48" i="22"/>
  <c r="AK40" i="22"/>
  <c r="AK54" i="22"/>
  <c r="AK58" i="22"/>
  <c r="AK13" i="22"/>
  <c r="AK69" i="22"/>
  <c r="AK102" i="22"/>
  <c r="AK33" i="22"/>
  <c r="AK96" i="22"/>
  <c r="AK30" i="22"/>
  <c r="AK57" i="22"/>
  <c r="AK72" i="22"/>
  <c r="AK27" i="22"/>
  <c r="AK77" i="22"/>
  <c r="AK111" i="22"/>
  <c r="AK116" i="22"/>
  <c r="AK70" i="22"/>
  <c r="AK62" i="22"/>
  <c r="AK91" i="22"/>
  <c r="AK84" i="22"/>
  <c r="AK85" i="22"/>
  <c r="AK112" i="22"/>
  <c r="AK31" i="22"/>
  <c r="AK63" i="22"/>
  <c r="AK68" i="22"/>
  <c r="AK16" i="22"/>
  <c r="AK15" i="22"/>
  <c r="P440" i="22"/>
  <c r="Q440" i="22" s="1"/>
  <c r="T440" i="22" s="1"/>
  <c r="P255" i="22"/>
  <c r="P432" i="22"/>
  <c r="P491" i="22"/>
  <c r="Q491" i="22" s="1"/>
  <c r="T491" i="22" s="1"/>
  <c r="P359" i="22"/>
  <c r="Q359" i="22" s="1"/>
  <c r="T359" i="22" s="1"/>
  <c r="P436" i="22"/>
  <c r="Q436" i="22" s="1"/>
  <c r="T436" i="22" s="1"/>
  <c r="P488" i="22"/>
  <c r="Q488" i="22" s="1"/>
  <c r="T488" i="22" s="1"/>
  <c r="P521" i="22"/>
  <c r="Q521" i="22" s="1"/>
  <c r="T521" i="22" s="1"/>
  <c r="M456" i="22"/>
  <c r="P332" i="22"/>
  <c r="P557" i="22"/>
  <c r="Q557" i="22" s="1"/>
  <c r="T557" i="22" s="1"/>
  <c r="M507" i="22"/>
  <c r="M333" i="22"/>
  <c r="M237" i="22"/>
  <c r="M150" i="22"/>
  <c r="AA485" i="22"/>
  <c r="AA201" i="22"/>
  <c r="AA214" i="22"/>
  <c r="AA207" i="22"/>
  <c r="AA348" i="22"/>
  <c r="AA500" i="22"/>
  <c r="AA420" i="22"/>
  <c r="AA505" i="22"/>
  <c r="AA358" i="22"/>
  <c r="AA470" i="22"/>
  <c r="AA419" i="22"/>
  <c r="AA561" i="22"/>
  <c r="AA404" i="22"/>
  <c r="AA573" i="22"/>
  <c r="AA594" i="22"/>
  <c r="AA336" i="22"/>
  <c r="AA337" i="22"/>
  <c r="AA431" i="22"/>
  <c r="AA464" i="22"/>
  <c r="AA244" i="22"/>
  <c r="AA529" i="22"/>
  <c r="AA523" i="22"/>
  <c r="AA202" i="22"/>
  <c r="AA494" i="22"/>
  <c r="AA80" i="22"/>
  <c r="AA335" i="22"/>
  <c r="AA275" i="22"/>
  <c r="AA119" i="22"/>
  <c r="AA601" i="22"/>
  <c r="AA449" i="22"/>
  <c r="AA385" i="22"/>
  <c r="AA203" i="22"/>
  <c r="AA489" i="22"/>
  <c r="AA503" i="22"/>
  <c r="AA475" i="22"/>
  <c r="AA527" i="22"/>
  <c r="AA216" i="22"/>
  <c r="AA36" i="22"/>
  <c r="AA345" i="22"/>
  <c r="AA164" i="22"/>
  <c r="AA307" i="22"/>
  <c r="AA393" i="22"/>
  <c r="AA356" i="22"/>
  <c r="AA12" i="22"/>
  <c r="AA398" i="22"/>
  <c r="AA381" i="22"/>
  <c r="W605" i="22"/>
  <c r="AA147" i="22"/>
  <c r="AA37" i="22"/>
  <c r="AA88" i="22"/>
  <c r="AA100" i="22"/>
  <c r="AA168" i="22"/>
  <c r="AA599" i="22"/>
  <c r="AA192" i="22"/>
  <c r="AA268" i="22"/>
  <c r="AA132" i="22"/>
  <c r="AA141" i="22"/>
  <c r="AA568" i="22"/>
  <c r="AA400" i="22"/>
  <c r="AA272" i="22"/>
  <c r="AA222" i="22"/>
  <c r="AA270" i="22"/>
  <c r="AA234" i="22"/>
  <c r="AA471" i="22"/>
  <c r="AA210" i="22"/>
  <c r="AA472" i="22"/>
  <c r="AA453" i="22"/>
  <c r="AA481" i="22"/>
  <c r="AA454" i="22"/>
  <c r="AA127" i="22"/>
  <c r="AA276" i="22"/>
  <c r="AA364" i="22"/>
  <c r="AA35" i="22"/>
  <c r="AA355" i="22"/>
  <c r="AA262" i="22"/>
  <c r="AA569" i="22"/>
  <c r="AA186" i="22"/>
  <c r="AA378" i="22"/>
  <c r="AA135" i="22"/>
  <c r="AA511" i="22"/>
  <c r="AA394" i="22"/>
  <c r="AA524" i="22"/>
  <c r="AA198" i="22"/>
  <c r="AA455" i="22"/>
  <c r="AA205" i="22"/>
  <c r="AA560" i="22"/>
  <c r="AA134" i="22"/>
  <c r="AA133" i="22"/>
  <c r="AA545" i="22"/>
  <c r="AA418" i="22"/>
  <c r="AA130" i="22"/>
  <c r="AA225" i="22"/>
  <c r="AA156" i="22"/>
  <c r="AA304" i="22"/>
  <c r="AA99" i="22"/>
  <c r="AA390" i="22"/>
  <c r="AA479" i="22"/>
  <c r="AA140" i="22"/>
  <c r="AA61" i="22"/>
  <c r="AA602" i="22"/>
  <c r="AA463" i="22"/>
  <c r="AA150" i="22"/>
  <c r="AA191" i="22"/>
  <c r="AA474" i="22"/>
  <c r="AA136" i="22"/>
  <c r="AA522" i="22"/>
  <c r="AA66" i="22"/>
  <c r="AA339" i="22"/>
  <c r="AA197" i="22"/>
  <c r="P563" i="22"/>
  <c r="P422" i="22"/>
  <c r="Q422" i="22" s="1"/>
  <c r="T422" i="22" s="1"/>
  <c r="P334" i="22"/>
  <c r="Q334" i="22" s="1"/>
  <c r="T334" i="22" s="1"/>
  <c r="P317" i="22"/>
  <c r="P495" i="22"/>
  <c r="P425" i="22"/>
  <c r="Q425" i="22" s="1"/>
  <c r="T425" i="22" s="1"/>
  <c r="P532" i="22"/>
  <c r="P104" i="22"/>
  <c r="Q104" i="22" s="1"/>
  <c r="T104" i="22" s="1"/>
  <c r="P163" i="22"/>
  <c r="Q163" i="22" s="1"/>
  <c r="T163" i="22" s="1"/>
  <c r="P514" i="22"/>
  <c r="Q514" i="22" s="1"/>
  <c r="T514" i="22" s="1"/>
  <c r="P301" i="22"/>
  <c r="Q301" i="22" s="1"/>
  <c r="T301" i="22" s="1"/>
  <c r="AA171" i="22"/>
  <c r="AA94" i="22"/>
  <c r="AA286" i="22"/>
  <c r="AA229" i="22"/>
  <c r="AA483" i="22"/>
  <c r="AA23" i="22"/>
  <c r="AA499" i="22"/>
  <c r="AA224" i="22"/>
  <c r="AA377" i="22"/>
  <c r="AA389" i="22"/>
  <c r="AA209" i="22"/>
  <c r="AA333" i="22"/>
  <c r="AA456" i="22"/>
  <c r="AA172" i="22"/>
  <c r="AA34" i="22"/>
  <c r="AA417" i="22"/>
  <c r="AA492" i="22"/>
  <c r="AA480" i="22"/>
  <c r="AA328" i="22"/>
  <c r="AA196" i="22"/>
  <c r="AA459" i="22"/>
  <c r="AA60" i="22"/>
  <c r="AA421" i="22"/>
  <c r="AA185" i="22"/>
  <c r="AA313" i="22"/>
  <c r="AA531" i="22"/>
  <c r="AA340" i="22"/>
  <c r="AA513" i="22"/>
  <c r="AA368" i="22"/>
  <c r="AA10" i="22"/>
  <c r="AA598" i="22"/>
  <c r="AA131" i="22"/>
  <c r="AA293" i="22"/>
  <c r="AA176" i="22"/>
  <c r="M603" i="22"/>
  <c r="M440" i="22"/>
  <c r="M154" i="22"/>
  <c r="M540" i="22"/>
  <c r="M152" i="22"/>
  <c r="AE152" i="22" s="1"/>
  <c r="M400" i="22"/>
  <c r="M268" i="22"/>
  <c r="M89" i="22"/>
  <c r="M584" i="22"/>
  <c r="P603" i="22"/>
  <c r="Q603" i="22" s="1"/>
  <c r="T603" i="22" s="1"/>
  <c r="S605" i="22"/>
  <c r="V604" i="22"/>
  <c r="AB606" i="22"/>
  <c r="AC605" i="22"/>
  <c r="AB605" i="22"/>
  <c r="U605" i="22"/>
  <c r="V606" i="22"/>
  <c r="Y605" i="22"/>
  <c r="Y606" i="22"/>
  <c r="T148" i="22"/>
  <c r="AA478" i="22"/>
  <c r="AA26" i="22"/>
  <c r="Y604" i="22"/>
  <c r="U606" i="22"/>
  <c r="W604" i="22"/>
  <c r="AB604" i="22"/>
  <c r="T475" i="22"/>
  <c r="T527" i="22"/>
  <c r="P127" i="22"/>
  <c r="Q127" i="22" s="1"/>
  <c r="T127" i="22" s="1"/>
  <c r="P198" i="22"/>
  <c r="Q198" i="22" s="1"/>
  <c r="T198" i="22" s="1"/>
  <c r="P156" i="22"/>
  <c r="P304" i="22"/>
  <c r="Q304" i="22" s="1"/>
  <c r="T304" i="22" s="1"/>
  <c r="P99" i="22"/>
  <c r="Q99" i="22" s="1"/>
  <c r="T99" i="22" s="1"/>
  <c r="P479" i="22"/>
  <c r="Q479" i="22" s="1"/>
  <c r="T479" i="22" s="1"/>
  <c r="P140" i="22"/>
  <c r="Q140" i="22" s="1"/>
  <c r="T140" i="22" s="1"/>
  <c r="P576" i="22"/>
  <c r="Q576" i="22" s="1"/>
  <c r="T576" i="22" s="1"/>
  <c r="P61" i="22"/>
  <c r="Q61" i="22" s="1"/>
  <c r="T61" i="22" s="1"/>
  <c r="P586" i="22"/>
  <c r="Q586" i="22" s="1"/>
  <c r="T586" i="22" s="1"/>
  <c r="P463" i="22"/>
  <c r="Q463" i="22" s="1"/>
  <c r="T463" i="22" s="1"/>
  <c r="P150" i="22"/>
  <c r="Q150" i="22" s="1"/>
  <c r="T150" i="22" s="1"/>
  <c r="P191" i="22"/>
  <c r="Q191" i="22" s="1"/>
  <c r="T191" i="22" s="1"/>
  <c r="P414" i="22"/>
  <c r="Q414" i="22" s="1"/>
  <c r="T414" i="22" s="1"/>
  <c r="P489" i="22"/>
  <c r="Q489" i="22" s="1"/>
  <c r="T489" i="22" s="1"/>
  <c r="AA83" i="22"/>
  <c r="AA414" i="22"/>
  <c r="M214" i="22"/>
  <c r="M12" i="22"/>
  <c r="M347" i="22"/>
  <c r="P194" i="22"/>
  <c r="Q194" i="22" s="1"/>
  <c r="T194" i="22" s="1"/>
  <c r="AE194" i="22" s="1"/>
  <c r="P399" i="22"/>
  <c r="Q399" i="22" s="1"/>
  <c r="T399" i="22" s="1"/>
  <c r="P281" i="22"/>
  <c r="Q281" i="22" s="1"/>
  <c r="T281" i="22" s="1"/>
  <c r="P600" i="22"/>
  <c r="Q600" i="22" s="1"/>
  <c r="T600" i="22" s="1"/>
  <c r="P268" i="22"/>
  <c r="Q268" i="22" s="1"/>
  <c r="T268" i="22" s="1"/>
  <c r="P291" i="22"/>
  <c r="Q291" i="22" s="1"/>
  <c r="T291" i="22" s="1"/>
  <c r="P587" i="22"/>
  <c r="Q587" i="22" s="1"/>
  <c r="T587" i="22" s="1"/>
  <c r="P392" i="22"/>
  <c r="P338" i="22"/>
  <c r="P362" i="22"/>
  <c r="Q362" i="22" s="1"/>
  <c r="T362" i="22" s="1"/>
  <c r="P41" i="22"/>
  <c r="Q41" i="22" s="1"/>
  <c r="T41" i="22" s="1"/>
  <c r="P282" i="22"/>
  <c r="Q282" i="22" s="1"/>
  <c r="T282" i="22" s="1"/>
  <c r="P287" i="22"/>
  <c r="Q287" i="22" s="1"/>
  <c r="T287" i="22" s="1"/>
  <c r="P59" i="22"/>
  <c r="Q59" i="22" s="1"/>
  <c r="T59" i="22" s="1"/>
  <c r="P562" i="22"/>
  <c r="Q562" i="22" s="1"/>
  <c r="T562" i="22" s="1"/>
  <c r="P210" i="22"/>
  <c r="Q210" i="22" s="1"/>
  <c r="T210" i="22" s="1"/>
  <c r="P472" i="22"/>
  <c r="Q472" i="22" s="1"/>
  <c r="T472" i="22" s="1"/>
  <c r="P453" i="22"/>
  <c r="Q453" i="22" s="1"/>
  <c r="T453" i="22" s="1"/>
  <c r="P504" i="22"/>
  <c r="Q504" i="22" s="1"/>
  <c r="T504" i="22" s="1"/>
  <c r="AE504" i="22" s="1"/>
  <c r="P187" i="22"/>
  <c r="Q187" i="22" s="1"/>
  <c r="T187" i="22" s="1"/>
  <c r="O606" i="22"/>
  <c r="N604" i="22"/>
  <c r="R606" i="22"/>
  <c r="U604" i="22"/>
  <c r="W606" i="22"/>
  <c r="T180" i="22"/>
  <c r="AE180" i="22" s="1"/>
  <c r="T230" i="22"/>
  <c r="P571" i="22"/>
  <c r="M496" i="22"/>
  <c r="T19" i="22"/>
  <c r="T114" i="22"/>
  <c r="P212" i="22"/>
  <c r="P217" i="22"/>
  <c r="Q217" i="22" s="1"/>
  <c r="T217" i="22" s="1"/>
  <c r="P478" i="22"/>
  <c r="Q478" i="22" s="1"/>
  <c r="T478" i="22" s="1"/>
  <c r="P308" i="22"/>
  <c r="Q308" i="22" s="1"/>
  <c r="T308" i="22" s="1"/>
  <c r="P222" i="22"/>
  <c r="Q222" i="22" s="1"/>
  <c r="T222" i="22" s="1"/>
  <c r="P497" i="22"/>
  <c r="Q497" i="22" s="1"/>
  <c r="T497" i="22" s="1"/>
  <c r="P270" i="22"/>
  <c r="Q270" i="22" s="1"/>
  <c r="T270" i="22" s="1"/>
  <c r="P584" i="22"/>
  <c r="Q584" i="22" s="1"/>
  <c r="T584" i="22" s="1"/>
  <c r="P538" i="22"/>
  <c r="Q538" i="22" s="1"/>
  <c r="T538" i="22" s="1"/>
  <c r="P349" i="22"/>
  <c r="Q349" i="22" s="1"/>
  <c r="T349" i="22" s="1"/>
  <c r="AE349" i="22" s="1"/>
  <c r="P298" i="22"/>
  <c r="Q298" i="22" s="1"/>
  <c r="T298" i="22" s="1"/>
  <c r="AE298" i="22" s="1"/>
  <c r="P184" i="22"/>
  <c r="Q184" i="22" s="1"/>
  <c r="T184" i="22" s="1"/>
  <c r="P481" i="22"/>
  <c r="Q481" i="22" s="1"/>
  <c r="T481" i="22" s="1"/>
  <c r="P454" i="22"/>
  <c r="Q454" i="22" s="1"/>
  <c r="T454" i="22" s="1"/>
  <c r="P248" i="22"/>
  <c r="Q248" i="22" s="1"/>
  <c r="T248" i="22" s="1"/>
  <c r="P567" i="22"/>
  <c r="Q567" i="22" s="1"/>
  <c r="T567" i="22" s="1"/>
  <c r="P391" i="22"/>
  <c r="Q391" i="22" s="1"/>
  <c r="T391" i="22" s="1"/>
  <c r="P553" i="22"/>
  <c r="Q553" i="22" s="1"/>
  <c r="T553" i="22" s="1"/>
  <c r="P130" i="22"/>
  <c r="Q130" i="22" s="1"/>
  <c r="T130" i="22" s="1"/>
  <c r="P225" i="22"/>
  <c r="Q225" i="22" s="1"/>
  <c r="T225" i="22" s="1"/>
  <c r="P484" i="22"/>
  <c r="Q484" i="22" s="1"/>
  <c r="T484" i="22" s="1"/>
  <c r="P482" i="22"/>
  <c r="P295" i="22"/>
  <c r="Q295" i="22" s="1"/>
  <c r="T295" i="22" s="1"/>
  <c r="P411" i="22"/>
  <c r="Q411" i="22" s="1"/>
  <c r="T411" i="22" s="1"/>
  <c r="P142" i="22"/>
  <c r="Q142" i="22" s="1"/>
  <c r="T142" i="22" s="1"/>
  <c r="P280" i="22"/>
  <c r="Q280" i="22" s="1"/>
  <c r="T280" i="22" s="1"/>
  <c r="P105" i="22"/>
  <c r="Q105" i="22" s="1"/>
  <c r="T105" i="22" s="1"/>
  <c r="P309" i="22"/>
  <c r="Q309" i="22" s="1"/>
  <c r="T309" i="22" s="1"/>
  <c r="P174" i="22"/>
  <c r="Q174" i="22" s="1"/>
  <c r="T174" i="22" s="1"/>
  <c r="P261" i="22"/>
  <c r="Q261" i="22" s="1"/>
  <c r="T261" i="22" s="1"/>
  <c r="P128" i="22"/>
  <c r="Q128" i="22" s="1"/>
  <c r="T128" i="22" s="1"/>
  <c r="P169" i="22"/>
  <c r="Q169" i="22" s="1"/>
  <c r="T169" i="22" s="1"/>
  <c r="P457" i="22"/>
  <c r="Q457" i="22" s="1"/>
  <c r="T457" i="22" s="1"/>
  <c r="P189" i="22"/>
  <c r="Q189" i="22" s="1"/>
  <c r="T189" i="22" s="1"/>
  <c r="P380" i="22"/>
  <c r="Q380" i="22" s="1"/>
  <c r="T380" i="22" s="1"/>
  <c r="P17" i="22"/>
  <c r="Q17" i="22" s="1"/>
  <c r="T17" i="22" s="1"/>
  <c r="P26" i="22"/>
  <c r="Q26" i="22" s="1"/>
  <c r="T26" i="22" s="1"/>
  <c r="P331" i="22"/>
  <c r="Q331" i="22" s="1"/>
  <c r="T331" i="22" s="1"/>
  <c r="P572" i="22"/>
  <c r="Q572" i="22" s="1"/>
  <c r="T572" i="22" s="1"/>
  <c r="P570" i="22"/>
  <c r="Q570" i="22" s="1"/>
  <c r="T570" i="22" s="1"/>
  <c r="P573" i="22"/>
  <c r="Q573" i="22" s="1"/>
  <c r="T573" i="22" s="1"/>
  <c r="P167" i="22"/>
  <c r="Q167" i="22" s="1"/>
  <c r="T167" i="22" s="1"/>
  <c r="P333" i="22"/>
  <c r="Q333" i="22" s="1"/>
  <c r="T333" i="22" s="1"/>
  <c r="AE333" i="22" s="1"/>
  <c r="P172" i="22"/>
  <c r="Q172" i="22" s="1"/>
  <c r="T172" i="22" s="1"/>
  <c r="P34" i="22"/>
  <c r="Q34" i="22" s="1"/>
  <c r="T34" i="22" s="1"/>
  <c r="P417" i="22"/>
  <c r="Q417" i="22" s="1"/>
  <c r="T417" i="22" s="1"/>
  <c r="P492" i="22"/>
  <c r="Q492" i="22" s="1"/>
  <c r="T492" i="22" s="1"/>
  <c r="P385" i="22"/>
  <c r="Q385" i="22" s="1"/>
  <c r="T385" i="22" s="1"/>
  <c r="AE385" i="22" s="1"/>
  <c r="P203" i="22"/>
  <c r="Q203" i="22" s="1"/>
  <c r="T203" i="22" s="1"/>
  <c r="P342" i="22"/>
  <c r="Q342" i="22" s="1"/>
  <c r="T342" i="22" s="1"/>
  <c r="P401" i="22"/>
  <c r="Q401" i="22" s="1"/>
  <c r="T401" i="22" s="1"/>
  <c r="P578" i="22"/>
  <c r="Q578" i="22" s="1"/>
  <c r="T578" i="22" s="1"/>
  <c r="P357" i="22"/>
  <c r="Q357" i="22" s="1"/>
  <c r="T357" i="22" s="1"/>
  <c r="T407" i="22"/>
  <c r="P153" i="22"/>
  <c r="Q153" i="22" s="1"/>
  <c r="T153" i="22" s="1"/>
  <c r="P8" i="22"/>
  <c r="Q8" i="22" s="1"/>
  <c r="T8" i="22" s="1"/>
  <c r="P350" i="22"/>
  <c r="P450" i="22"/>
  <c r="Q450" i="22" s="1"/>
  <c r="T450" i="22" s="1"/>
  <c r="P103" i="22"/>
  <c r="Q103" i="22" s="1"/>
  <c r="T103" i="22" s="1"/>
  <c r="P165" i="22"/>
  <c r="Q165" i="22" s="1"/>
  <c r="T165" i="22" s="1"/>
  <c r="P371" i="22"/>
  <c r="Q371" i="22" s="1"/>
  <c r="T371" i="22" s="1"/>
  <c r="P369" i="22"/>
  <c r="Q369" i="22" s="1"/>
  <c r="T369" i="22" s="1"/>
  <c r="P588" i="22"/>
  <c r="Q588" i="22" s="1"/>
  <c r="T588" i="22" s="1"/>
  <c r="P44" i="22"/>
  <c r="Q44" i="22" s="1"/>
  <c r="T44" i="22" s="1"/>
  <c r="P550" i="22"/>
  <c r="P253" i="22"/>
  <c r="P146" i="22"/>
  <c r="Q146" i="22" s="1"/>
  <c r="T146" i="22" s="1"/>
  <c r="P306" i="22"/>
  <c r="Q306" i="22" s="1"/>
  <c r="T306" i="22" s="1"/>
  <c r="P360" i="22"/>
  <c r="P47" i="22"/>
  <c r="Q47" i="22" s="1"/>
  <c r="T47" i="22" s="1"/>
  <c r="P528" i="22"/>
  <c r="Q528" i="22" s="1"/>
  <c r="T528" i="22" s="1"/>
  <c r="P107" i="22"/>
  <c r="Q107" i="22" s="1"/>
  <c r="T107" i="22" s="1"/>
  <c r="P441" i="22"/>
  <c r="Q441" i="22" s="1"/>
  <c r="T441" i="22" s="1"/>
  <c r="P599" i="22"/>
  <c r="Q599" i="22" s="1"/>
  <c r="T599" i="22" s="1"/>
  <c r="P192" i="22"/>
  <c r="Q192" i="22" s="1"/>
  <c r="T192" i="22" s="1"/>
  <c r="P276" i="22"/>
  <c r="Q276" i="22" s="1"/>
  <c r="T276" i="22" s="1"/>
  <c r="P364" i="22"/>
  <c r="Q364" i="22" s="1"/>
  <c r="T364" i="22" s="1"/>
  <c r="P233" i="22"/>
  <c r="Q233" i="22" s="1"/>
  <c r="T233" i="22" s="1"/>
  <c r="P35" i="22"/>
  <c r="Q35" i="22" s="1"/>
  <c r="T35" i="22" s="1"/>
  <c r="P355" i="22"/>
  <c r="Q355" i="22" s="1"/>
  <c r="T355" i="22" s="1"/>
  <c r="P12" i="22"/>
  <c r="Q12" i="22" s="1"/>
  <c r="T12" i="22" s="1"/>
  <c r="P135" i="22"/>
  <c r="Q135" i="22" s="1"/>
  <c r="T135" i="22" s="1"/>
  <c r="P511" i="22"/>
  <c r="Q511" i="22" s="1"/>
  <c r="T511" i="22" s="1"/>
  <c r="P394" i="22"/>
  <c r="Q394" i="22" s="1"/>
  <c r="T394" i="22" s="1"/>
  <c r="P524" i="22"/>
  <c r="Q524" i="22" s="1"/>
  <c r="T524" i="22" s="1"/>
  <c r="P500" i="22"/>
  <c r="Q500" i="22" s="1"/>
  <c r="T500" i="22" s="1"/>
  <c r="P420" i="22"/>
  <c r="Q420" i="22" s="1"/>
  <c r="T420" i="22" s="1"/>
  <c r="P358" i="22"/>
  <c r="Q358" i="22" s="1"/>
  <c r="T358" i="22" s="1"/>
  <c r="P246" i="22"/>
  <c r="Q246" i="22" s="1"/>
  <c r="T246" i="22" s="1"/>
  <c r="P56" i="22"/>
  <c r="Q56" i="22" s="1"/>
  <c r="T56" i="22" s="1"/>
  <c r="P164" i="22"/>
  <c r="Q164" i="22" s="1"/>
  <c r="T164" i="22" s="1"/>
  <c r="P307" i="22"/>
  <c r="Q307" i="22" s="1"/>
  <c r="T307" i="22" s="1"/>
  <c r="P393" i="22"/>
  <c r="Q393" i="22" s="1"/>
  <c r="T393" i="22" s="1"/>
  <c r="O604" i="22"/>
  <c r="R604" i="22"/>
  <c r="P485" i="22"/>
  <c r="Q485" i="22" s="1"/>
  <c r="T485" i="22" s="1"/>
  <c r="P201" i="22"/>
  <c r="Q201" i="22" s="1"/>
  <c r="T201" i="22" s="1"/>
  <c r="P257" i="22"/>
  <c r="Q257" i="22" s="1"/>
  <c r="T257" i="22" s="1"/>
  <c r="P221" i="22"/>
  <c r="Q221" i="22" s="1"/>
  <c r="T221" i="22" s="1"/>
  <c r="P100" i="22"/>
  <c r="Q100" i="22" s="1"/>
  <c r="T100" i="22" s="1"/>
  <c r="P469" i="22"/>
  <c r="Q469" i="22" s="1"/>
  <c r="T469" i="22" s="1"/>
  <c r="P487" i="22"/>
  <c r="Q487" i="22" s="1"/>
  <c r="T487" i="22" s="1"/>
  <c r="P132" i="22"/>
  <c r="Q132" i="22" s="1"/>
  <c r="T132" i="22" s="1"/>
  <c r="P141" i="22"/>
  <c r="Q141" i="22" s="1"/>
  <c r="T141" i="22" s="1"/>
  <c r="P568" i="22"/>
  <c r="Q568" i="22" s="1"/>
  <c r="T568" i="22" s="1"/>
  <c r="P400" i="22"/>
  <c r="Q400" i="22" s="1"/>
  <c r="T400" i="22" s="1"/>
  <c r="P272" i="22"/>
  <c r="Q272" i="22" s="1"/>
  <c r="T272" i="22" s="1"/>
  <c r="P564" i="22"/>
  <c r="Q564" i="22" s="1"/>
  <c r="T564" i="22" s="1"/>
  <c r="P318" i="22"/>
  <c r="P447" i="22"/>
  <c r="Q447" i="22" s="1"/>
  <c r="T447" i="22" s="1"/>
  <c r="P539" i="22"/>
  <c r="Q539" i="22" s="1"/>
  <c r="T539" i="22" s="1"/>
  <c r="P517" i="22"/>
  <c r="Q517" i="22" s="1"/>
  <c r="T517" i="22" s="1"/>
  <c r="AE517" i="22" s="1"/>
  <c r="P55" i="22"/>
  <c r="Q55" i="22" s="1"/>
  <c r="T55" i="22" s="1"/>
  <c r="P409" i="22"/>
  <c r="Q409" i="22" s="1"/>
  <c r="T409" i="22" s="1"/>
  <c r="P82" i="22"/>
  <c r="Q82" i="22" s="1"/>
  <c r="T82" i="22" s="1"/>
  <c r="P89" i="22"/>
  <c r="Q89" i="22" s="1"/>
  <c r="T89" i="22" s="1"/>
  <c r="P269" i="22"/>
  <c r="Q269" i="22" s="1"/>
  <c r="T269" i="22" s="1"/>
  <c r="P204" i="22"/>
  <c r="Q204" i="22" s="1"/>
  <c r="T204" i="22" s="1"/>
  <c r="P566" i="22"/>
  <c r="Q566" i="22" s="1"/>
  <c r="T566" i="22" s="1"/>
  <c r="P373" i="22"/>
  <c r="Q373" i="22" s="1"/>
  <c r="T373" i="22" s="1"/>
  <c r="AE373" i="22" s="1"/>
  <c r="P592" i="22"/>
  <c r="Q592" i="22" s="1"/>
  <c r="T592" i="22" s="1"/>
  <c r="P182" i="22"/>
  <c r="Q182" i="22" s="1"/>
  <c r="T182" i="22" s="1"/>
  <c r="P321" i="22"/>
  <c r="Q321" i="22" s="1"/>
  <c r="T321" i="22" s="1"/>
  <c r="P245" i="22"/>
  <c r="Q245" i="22" s="1"/>
  <c r="T245" i="22" s="1"/>
  <c r="AE245" i="22" s="1"/>
  <c r="P405" i="22"/>
  <c r="Q405" i="22" s="1"/>
  <c r="T405" i="22" s="1"/>
  <c r="P239" i="22"/>
  <c r="Q239" i="22" s="1"/>
  <c r="T239" i="22" s="1"/>
  <c r="M56" i="22"/>
  <c r="M475" i="22"/>
  <c r="M430" i="22"/>
  <c r="M231" i="22"/>
  <c r="M544" i="22"/>
  <c r="M208" i="22"/>
  <c r="M74" i="22"/>
  <c r="M305" i="22"/>
  <c r="M137" i="22"/>
  <c r="AE137" i="22" s="1"/>
  <c r="M397" i="22"/>
  <c r="M44" i="22"/>
  <c r="M173" i="22"/>
  <c r="M156" i="22"/>
  <c r="M545" i="22"/>
  <c r="M133" i="22"/>
  <c r="M560" i="22"/>
  <c r="M455" i="22"/>
  <c r="M524" i="22"/>
  <c r="M511" i="22"/>
  <c r="M5" i="22"/>
  <c r="M355" i="22"/>
  <c r="M276" i="22"/>
  <c r="M200" i="22"/>
  <c r="T596" i="22"/>
  <c r="AE596" i="22" s="1"/>
  <c r="T392" i="22"/>
  <c r="Q255" i="22"/>
  <c r="T255" i="22" s="1"/>
  <c r="Q477" i="22"/>
  <c r="T477" i="22" s="1"/>
  <c r="Q336" i="22"/>
  <c r="T336" i="22" s="1"/>
  <c r="P214" i="22"/>
  <c r="Q214" i="22" s="1"/>
  <c r="T214" i="22" s="1"/>
  <c r="P207" i="22"/>
  <c r="Q207" i="22" s="1"/>
  <c r="T207" i="22" s="1"/>
  <c r="P314" i="22"/>
  <c r="Q314" i="22" s="1"/>
  <c r="T314" i="22" s="1"/>
  <c r="P18" i="22"/>
  <c r="Q18" i="22" s="1"/>
  <c r="T18" i="22" s="1"/>
  <c r="P408" i="22"/>
  <c r="Q408" i="22" s="1"/>
  <c r="T408" i="22" s="1"/>
  <c r="AE408" i="22" s="1"/>
  <c r="P263" i="22"/>
  <c r="Q263" i="22" s="1"/>
  <c r="T263" i="22" s="1"/>
  <c r="P498" i="22"/>
  <c r="Q498" i="22" s="1"/>
  <c r="T498" i="22" s="1"/>
  <c r="P3" i="22"/>
  <c r="Q3" i="22" s="1"/>
  <c r="T3" i="22" s="1"/>
  <c r="P540" i="22"/>
  <c r="Q540" i="22" s="1"/>
  <c r="T540" i="22" s="1"/>
  <c r="P406" i="22"/>
  <c r="Q406" i="22" s="1"/>
  <c r="T406" i="22" s="1"/>
  <c r="P154" i="22"/>
  <c r="Q154" i="22" s="1"/>
  <c r="T154" i="22" s="1"/>
  <c r="P143" i="22"/>
  <c r="Q143" i="22" s="1"/>
  <c r="T143" i="22" s="1"/>
  <c r="P427" i="22"/>
  <c r="Q427" i="22" s="1"/>
  <c r="T427" i="22" s="1"/>
  <c r="P262" i="22"/>
  <c r="Q262" i="22" s="1"/>
  <c r="T262" i="22" s="1"/>
  <c r="P5" i="22"/>
  <c r="Q5" i="22" s="1"/>
  <c r="T5" i="22" s="1"/>
  <c r="P542" i="22"/>
  <c r="Q542" i="22" s="1"/>
  <c r="T542" i="22" s="1"/>
  <c r="P516" i="22"/>
  <c r="Q516" i="22" s="1"/>
  <c r="T516" i="22" s="1"/>
  <c r="P501" i="22"/>
  <c r="Q501" i="22" s="1"/>
  <c r="T501" i="22" s="1"/>
  <c r="P42" i="22"/>
  <c r="P310" i="22"/>
  <c r="Q310" i="22" s="1"/>
  <c r="T310" i="22" s="1"/>
  <c r="P259" i="22"/>
  <c r="Q259" i="22" s="1"/>
  <c r="T259" i="22" s="1"/>
  <c r="P537" i="22"/>
  <c r="Q537" i="22" s="1"/>
  <c r="T537" i="22" s="1"/>
  <c r="P25" i="22"/>
  <c r="Q25" i="22" s="1"/>
  <c r="T25" i="22" s="1"/>
  <c r="P86" i="22"/>
  <c r="Q86" i="22" s="1"/>
  <c r="T86" i="22" s="1"/>
  <c r="P170" i="22"/>
  <c r="Q170" i="22" s="1"/>
  <c r="T170" i="22" s="1"/>
  <c r="AE170" i="22" s="1"/>
  <c r="P476" i="22"/>
  <c r="Q476" i="22" s="1"/>
  <c r="T476" i="22" s="1"/>
  <c r="P175" i="22"/>
  <c r="Q175" i="22" s="1"/>
  <c r="T175" i="22" s="1"/>
  <c r="P173" i="22"/>
  <c r="Q173" i="22" s="1"/>
  <c r="T173" i="22" s="1"/>
  <c r="P251" i="22"/>
  <c r="Q251" i="22" s="1"/>
  <c r="T251" i="22" s="1"/>
  <c r="P397" i="22"/>
  <c r="Q397" i="22" s="1"/>
  <c r="T397" i="22" s="1"/>
  <c r="P285" i="22"/>
  <c r="Q285" i="22" s="1"/>
  <c r="T285" i="22" s="1"/>
  <c r="P83" i="22"/>
  <c r="Q83" i="22" s="1"/>
  <c r="T83" i="22" s="1"/>
  <c r="P505" i="22"/>
  <c r="Q505" i="22" s="1"/>
  <c r="T505" i="22" s="1"/>
  <c r="P290" i="22"/>
  <c r="Q290" i="22" s="1"/>
  <c r="T290" i="22" s="1"/>
  <c r="P286" i="22"/>
  <c r="Q286" i="22" s="1"/>
  <c r="T286" i="22" s="1"/>
  <c r="P229" i="22"/>
  <c r="Q229" i="22" s="1"/>
  <c r="T229" i="22" s="1"/>
  <c r="P483" i="22"/>
  <c r="Q483" i="22" s="1"/>
  <c r="T483" i="22" s="1"/>
  <c r="P121" i="22"/>
  <c r="Q121" i="22" s="1"/>
  <c r="T121" i="22" s="1"/>
  <c r="P465" i="22"/>
  <c r="Q465" i="22" s="1"/>
  <c r="T465" i="22" s="1"/>
  <c r="AE465" i="22" s="1"/>
  <c r="P508" i="22"/>
  <c r="Q508" i="22" s="1"/>
  <c r="T508" i="22" s="1"/>
  <c r="P335" i="22"/>
  <c r="Q335" i="22" s="1"/>
  <c r="T335" i="22" s="1"/>
  <c r="P328" i="22"/>
  <c r="Q328" i="22" s="1"/>
  <c r="T328" i="22" s="1"/>
  <c r="P196" i="22"/>
  <c r="Q196" i="22" s="1"/>
  <c r="T196" i="22" s="1"/>
  <c r="P459" i="22"/>
  <c r="Q459" i="22" s="1"/>
  <c r="T459" i="22" s="1"/>
  <c r="P558" i="22"/>
  <c r="Q558" i="22" s="1"/>
  <c r="T558" i="22" s="1"/>
  <c r="P183" i="22"/>
  <c r="Q183" i="22" s="1"/>
  <c r="T183" i="22" s="1"/>
  <c r="P250" i="22"/>
  <c r="Q250" i="22" s="1"/>
  <c r="T250" i="22" s="1"/>
  <c r="P139" i="22"/>
  <c r="Q139" i="22" s="1"/>
  <c r="T139" i="22" s="1"/>
  <c r="P451" i="22"/>
  <c r="Q451" i="22" s="1"/>
  <c r="T451" i="22" s="1"/>
  <c r="P279" i="22"/>
  <c r="Q279" i="22" s="1"/>
  <c r="T279" i="22" s="1"/>
  <c r="P577" i="22"/>
  <c r="Q577" i="22" s="1"/>
  <c r="P302" i="22"/>
  <c r="Q302" i="22" s="1"/>
  <c r="T302" i="22" s="1"/>
  <c r="O605" i="22"/>
  <c r="Q46" i="22"/>
  <c r="T46" i="22" s="1"/>
  <c r="M307" i="22"/>
  <c r="M527" i="22"/>
  <c r="M546" i="22"/>
  <c r="M387" i="22"/>
  <c r="AE387" i="22" s="1"/>
  <c r="M438" i="22"/>
  <c r="M230" i="22"/>
  <c r="M458" i="22"/>
  <c r="AE458" i="22" s="1"/>
  <c r="M123" i="22"/>
  <c r="M294" i="22"/>
  <c r="M477" i="22"/>
  <c r="M435" i="22"/>
  <c r="M197" i="22"/>
  <c r="M66" i="22"/>
  <c r="M213" i="22"/>
  <c r="M128" i="22"/>
  <c r="M390" i="22"/>
  <c r="M418" i="22"/>
  <c r="M515" i="22"/>
  <c r="M134" i="22"/>
  <c r="M205" i="22"/>
  <c r="M198" i="22"/>
  <c r="M394" i="22"/>
  <c r="M569" i="22"/>
  <c r="M262" i="22"/>
  <c r="M364" i="22"/>
  <c r="M46" i="22"/>
  <c r="M590" i="22"/>
  <c r="R605" i="22"/>
  <c r="T473" i="22"/>
  <c r="T509" i="22"/>
  <c r="T456" i="22"/>
  <c r="P273" i="22"/>
  <c r="Q273" i="22" s="1"/>
  <c r="T273" i="22" s="1"/>
  <c r="P37" i="22"/>
  <c r="Q37" i="22" s="1"/>
  <c r="T37" i="22" s="1"/>
  <c r="P236" i="22"/>
  <c r="Q236" i="22" s="1"/>
  <c r="T236" i="22" s="1"/>
  <c r="AE236" i="22" s="1"/>
  <c r="T443" i="22"/>
  <c r="T398" i="22"/>
  <c r="P161" i="22"/>
  <c r="Q161" i="22" s="1"/>
  <c r="T161" i="22" s="1"/>
  <c r="P585" i="22"/>
  <c r="P125" i="22"/>
  <c r="Q125" i="22" s="1"/>
  <c r="P486" i="22"/>
  <c r="Q486" i="22" s="1"/>
  <c r="T486" i="22" s="1"/>
  <c r="P468" i="22"/>
  <c r="P219" i="22"/>
  <c r="Q219" i="22" s="1"/>
  <c r="T219" i="22" s="1"/>
  <c r="P343" i="22"/>
  <c r="Q343" i="22" s="1"/>
  <c r="T343" i="22" s="1"/>
  <c r="P181" i="22"/>
  <c r="Q181" i="22" s="1"/>
  <c r="T181" i="22" s="1"/>
  <c r="AE181" i="22" s="1"/>
  <c r="P552" i="22"/>
  <c r="Q552" i="22" s="1"/>
  <c r="T552" i="22" s="1"/>
  <c r="P428" i="22"/>
  <c r="Q428" i="22" s="1"/>
  <c r="T428" i="22" s="1"/>
  <c r="AE428" i="22" s="1"/>
  <c r="P354" i="22"/>
  <c r="Q354" i="22" s="1"/>
  <c r="T354" i="22" s="1"/>
  <c r="P155" i="22"/>
  <c r="Q155" i="22" s="1"/>
  <c r="T155" i="22" s="1"/>
  <c r="P120" i="22"/>
  <c r="Q120" i="22" s="1"/>
  <c r="T120" i="22" s="1"/>
  <c r="P455" i="22"/>
  <c r="Q455" i="22" s="1"/>
  <c r="T455" i="22" s="1"/>
  <c r="P205" i="22"/>
  <c r="Q205" i="22" s="1"/>
  <c r="T205" i="22" s="1"/>
  <c r="P560" i="22"/>
  <c r="Q560" i="22" s="1"/>
  <c r="T560" i="22" s="1"/>
  <c r="P134" i="22"/>
  <c r="Q134" i="22" s="1"/>
  <c r="T134" i="22" s="1"/>
  <c r="P133" i="22"/>
  <c r="Q133" i="22" s="1"/>
  <c r="T133" i="22" s="1"/>
  <c r="P515" i="22"/>
  <c r="Q515" i="22" s="1"/>
  <c r="T515" i="22" s="1"/>
  <c r="P545" i="22"/>
  <c r="Q545" i="22" s="1"/>
  <c r="T545" i="22" s="1"/>
  <c r="P418" i="22"/>
  <c r="Q418" i="22" s="1"/>
  <c r="T418" i="22" s="1"/>
  <c r="P292" i="22"/>
  <c r="Q292" i="22" s="1"/>
  <c r="T292" i="22" s="1"/>
  <c r="P452" i="22"/>
  <c r="Q452" i="22" s="1"/>
  <c r="T452" i="22" s="1"/>
  <c r="P311" i="22"/>
  <c r="Q311" i="22" s="1"/>
  <c r="T311" i="22" s="1"/>
  <c r="P193" i="22"/>
  <c r="Q193" i="22" s="1"/>
  <c r="T193" i="22" s="1"/>
  <c r="P277" i="22"/>
  <c r="Q277" i="22" s="1"/>
  <c r="T277" i="22" s="1"/>
  <c r="P179" i="22"/>
  <c r="Q179" i="22" s="1"/>
  <c r="T179" i="22" s="1"/>
  <c r="P395" i="22"/>
  <c r="Q395" i="22" s="1"/>
  <c r="T395" i="22" s="1"/>
  <c r="AE395" i="22" s="1"/>
  <c r="P583" i="22"/>
  <c r="Q583" i="22" s="1"/>
  <c r="T583" i="22" s="1"/>
  <c r="P320" i="22"/>
  <c r="Q320" i="22" s="1"/>
  <c r="T320" i="22" s="1"/>
  <c r="AE320" i="22" s="1"/>
  <c r="P346" i="22"/>
  <c r="Q346" i="22" s="1"/>
  <c r="T346" i="22" s="1"/>
  <c r="P241" i="22"/>
  <c r="Q241" i="22" s="1"/>
  <c r="T241" i="22" s="1"/>
  <c r="P289" i="22"/>
  <c r="Q289" i="22" s="1"/>
  <c r="T289" i="22" s="1"/>
  <c r="P593" i="22"/>
  <c r="Q593" i="22" s="1"/>
  <c r="T593" i="22" s="1"/>
  <c r="P559" i="22"/>
  <c r="Q559" i="22" s="1"/>
  <c r="T559" i="22" s="1"/>
  <c r="P166" i="22"/>
  <c r="Q166" i="22" s="1"/>
  <c r="T166" i="22" s="1"/>
  <c r="P92" i="22"/>
  <c r="Q92" i="22" s="1"/>
  <c r="T92" i="22" s="1"/>
  <c r="P460" i="22"/>
  <c r="Q460" i="22" s="1"/>
  <c r="T460" i="22" s="1"/>
  <c r="P213" i="22"/>
  <c r="Q213" i="22" s="1"/>
  <c r="T213" i="22" s="1"/>
  <c r="P66" i="22"/>
  <c r="Q66" i="22" s="1"/>
  <c r="T66" i="22" s="1"/>
  <c r="P339" i="22"/>
  <c r="Q339" i="22" s="1"/>
  <c r="T339" i="22" s="1"/>
  <c r="P197" i="22"/>
  <c r="Q197" i="22" s="1"/>
  <c r="T197" i="22" s="1"/>
  <c r="P551" i="22"/>
  <c r="Q551" i="22" s="1"/>
  <c r="T551" i="22" s="1"/>
  <c r="P379" i="22"/>
  <c r="Q379" i="22" s="1"/>
  <c r="T379" i="22" s="1"/>
  <c r="P227" i="22"/>
  <c r="P254" i="22"/>
  <c r="Q254" i="22" s="1"/>
  <c r="T254" i="22" s="1"/>
  <c r="P372" i="22"/>
  <c r="Q372" i="22" s="1"/>
  <c r="T372" i="22" s="1"/>
  <c r="P122" i="22"/>
  <c r="Q122" i="22" s="1"/>
  <c r="T122" i="22" s="1"/>
  <c r="P171" i="22"/>
  <c r="Q171" i="22" s="1"/>
  <c r="T171" i="22" s="1"/>
  <c r="P94" i="22"/>
  <c r="P419" i="22"/>
  <c r="Q419" i="22" s="1"/>
  <c r="T419" i="22" s="1"/>
  <c r="P366" i="22"/>
  <c r="Q366" i="22" s="1"/>
  <c r="T366" i="22" s="1"/>
  <c r="P305" i="22"/>
  <c r="Q305" i="22" s="1"/>
  <c r="T305" i="22" s="1"/>
  <c r="P499" i="22"/>
  <c r="Q499" i="22" s="1"/>
  <c r="T499" i="22" s="1"/>
  <c r="P224" i="22"/>
  <c r="Q224" i="22" s="1"/>
  <c r="T224" i="22" s="1"/>
  <c r="P377" i="22"/>
  <c r="Q377" i="22" s="1"/>
  <c r="T377" i="22" s="1"/>
  <c r="P389" i="22"/>
  <c r="Q389" i="22" s="1"/>
  <c r="T389" i="22" s="1"/>
  <c r="P209" i="22"/>
  <c r="Q209" i="22" s="1"/>
  <c r="T209" i="22" s="1"/>
  <c r="P464" i="22"/>
  <c r="Q464" i="22" s="1"/>
  <c r="T464" i="22" s="1"/>
  <c r="P244" i="22"/>
  <c r="Q244" i="22" s="1"/>
  <c r="T244" i="22" s="1"/>
  <c r="P529" i="22"/>
  <c r="P523" i="22"/>
  <c r="Q523" i="22" s="1"/>
  <c r="T523" i="22" s="1"/>
  <c r="P202" i="22"/>
  <c r="Q202" i="22" s="1"/>
  <c r="T202" i="22" s="1"/>
  <c r="P494" i="22"/>
  <c r="Q494" i="22" s="1"/>
  <c r="T494" i="22" s="1"/>
  <c r="P80" i="22"/>
  <c r="Q80" i="22" s="1"/>
  <c r="T80" i="22" s="1"/>
  <c r="P363" i="22"/>
  <c r="Q363" i="22" s="1"/>
  <c r="T363" i="22" s="1"/>
  <c r="P275" i="22"/>
  <c r="Q275" i="22" s="1"/>
  <c r="T275" i="22" s="1"/>
  <c r="P119" i="22"/>
  <c r="Q119" i="22" s="1"/>
  <c r="T119" i="22" s="1"/>
  <c r="P601" i="22"/>
  <c r="Q601" i="22" s="1"/>
  <c r="T601" i="22" s="1"/>
  <c r="P449" i="22"/>
  <c r="Q449" i="22" s="1"/>
  <c r="T449" i="22" s="1"/>
  <c r="P462" i="22"/>
  <c r="Q462" i="22" s="1"/>
  <c r="T462" i="22" s="1"/>
  <c r="P330" i="22"/>
  <c r="Q330" i="22" s="1"/>
  <c r="T330" i="22" s="1"/>
  <c r="AE330" i="22" s="1"/>
  <c r="P461" i="22"/>
  <c r="Q461" i="22" s="1"/>
  <c r="T461" i="22" s="1"/>
  <c r="P531" i="22"/>
  <c r="Q531" i="22" s="1"/>
  <c r="T531" i="22" s="1"/>
  <c r="P97" i="22"/>
  <c r="Q97" i="22" s="1"/>
  <c r="T97" i="22" s="1"/>
  <c r="P381" i="22"/>
  <c r="Q381" i="22" s="1"/>
  <c r="T381" i="22" s="1"/>
  <c r="AE381" i="22" s="1"/>
  <c r="P340" i="22"/>
  <c r="Q340" i="22" s="1"/>
  <c r="T340" i="22" s="1"/>
  <c r="P513" i="22"/>
  <c r="Q513" i="22" s="1"/>
  <c r="T513" i="22" s="1"/>
  <c r="P368" i="22"/>
  <c r="Q368" i="22" s="1"/>
  <c r="T368" i="22" s="1"/>
  <c r="P598" i="22"/>
  <c r="Q598" i="22" s="1"/>
  <c r="T598" i="22" s="1"/>
  <c r="P131" i="22"/>
  <c r="Q131" i="22" s="1"/>
  <c r="T131" i="22" s="1"/>
  <c r="P293" i="22"/>
  <c r="Q293" i="22" s="1"/>
  <c r="T293" i="22" s="1"/>
  <c r="P176" i="22"/>
  <c r="Q176" i="22" s="1"/>
  <c r="T176" i="22" s="1"/>
  <c r="T151" i="22"/>
  <c r="P199" i="22"/>
  <c r="Q199" i="22" s="1"/>
  <c r="T199" i="22" s="1"/>
  <c r="P160" i="22"/>
  <c r="Q160" i="22" s="1"/>
  <c r="T160" i="22" s="1"/>
  <c r="P303" i="22"/>
  <c r="Q303" i="22" s="1"/>
  <c r="T303" i="22" s="1"/>
  <c r="P543" i="22"/>
  <c r="Q543" i="22" s="1"/>
  <c r="T543" i="22" s="1"/>
  <c r="P315" i="22"/>
  <c r="Q315" i="22" s="1"/>
  <c r="T315" i="22" s="1"/>
  <c r="P367" i="22"/>
  <c r="Q367" i="22" s="1"/>
  <c r="T367" i="22" s="1"/>
  <c r="P7" i="22"/>
  <c r="Q7" i="22" s="1"/>
  <c r="T7" i="22" s="1"/>
  <c r="T157" i="22"/>
  <c r="P348" i="22"/>
  <c r="Q348" i="22" s="1"/>
  <c r="T348" i="22" s="1"/>
  <c r="P520" i="22"/>
  <c r="Q520" i="22" s="1"/>
  <c r="T520" i="22" s="1"/>
  <c r="P325" i="22"/>
  <c r="Q325" i="22" s="1"/>
  <c r="T325" i="22" s="1"/>
  <c r="P595" i="22"/>
  <c r="Q595" i="22" s="1"/>
  <c r="T595" i="22" s="1"/>
  <c r="P506" i="22"/>
  <c r="Q506" i="22" s="1"/>
  <c r="T506" i="22" s="1"/>
  <c r="P496" i="22"/>
  <c r="Q496" i="22" s="1"/>
  <c r="T496" i="22" s="1"/>
  <c r="P4" i="22"/>
  <c r="Q4" i="22" s="1"/>
  <c r="T4" i="22" s="1"/>
  <c r="P200" i="22"/>
  <c r="Q200" i="22" s="1"/>
  <c r="T200" i="22" s="1"/>
  <c r="P415" i="22"/>
  <c r="Q415" i="22" s="1"/>
  <c r="T415" i="22" s="1"/>
  <c r="P76" i="22"/>
  <c r="Q76" i="22" s="1"/>
  <c r="T76" i="22" s="1"/>
  <c r="P316" i="22"/>
  <c r="Q316" i="22" s="1"/>
  <c r="T316" i="22" s="1"/>
  <c r="P43" i="22"/>
  <c r="Q43" i="22" s="1"/>
  <c r="T43" i="22" s="1"/>
  <c r="P149" i="22"/>
  <c r="Q149" i="22" s="1"/>
  <c r="T149" i="22" s="1"/>
  <c r="AE149" i="22" s="1"/>
  <c r="P471" i="22"/>
  <c r="Q471" i="22" s="1"/>
  <c r="T471" i="22" s="1"/>
  <c r="P356" i="22"/>
  <c r="Q356" i="22" s="1"/>
  <c r="T356" i="22" s="1"/>
  <c r="P530" i="22"/>
  <c r="Q530" i="22" s="1"/>
  <c r="T530" i="22" s="1"/>
  <c r="AE530" i="22" s="1"/>
  <c r="P177" i="22"/>
  <c r="Q177" i="22" s="1"/>
  <c r="T177" i="22" s="1"/>
  <c r="P297" i="22"/>
  <c r="Q297" i="22" s="1"/>
  <c r="T297" i="22" s="1"/>
  <c r="P590" i="22"/>
  <c r="Q590" i="22" s="1"/>
  <c r="T590" i="22" s="1"/>
  <c r="P466" i="22"/>
  <c r="Q466" i="22" s="1"/>
  <c r="T466" i="22" s="1"/>
  <c r="P258" i="22"/>
  <c r="Q258" i="22" s="1"/>
  <c r="T258" i="22" s="1"/>
  <c r="P448" i="22"/>
  <c r="Q448" i="22" s="1"/>
  <c r="T448" i="22" s="1"/>
  <c r="P388" i="22"/>
  <c r="Q388" i="22" s="1"/>
  <c r="T388" i="22" s="1"/>
  <c r="P138" i="22"/>
  <c r="Q138" i="22" s="1"/>
  <c r="T138" i="22" s="1"/>
  <c r="P434" i="22"/>
  <c r="Q434" i="22" s="1"/>
  <c r="T434" i="22" s="1"/>
  <c r="P206" i="22"/>
  <c r="Q206" i="22" s="1"/>
  <c r="T206" i="22" s="1"/>
  <c r="P467" i="22"/>
  <c r="Q467" i="22" s="1"/>
  <c r="T467" i="22" s="1"/>
  <c r="P386" i="22"/>
  <c r="Q386" i="22" s="1"/>
  <c r="T386" i="22" s="1"/>
  <c r="P569" i="22"/>
  <c r="Q569" i="22" s="1"/>
  <c r="T569" i="22" s="1"/>
  <c r="P186" i="22"/>
  <c r="Q186" i="22" s="1"/>
  <c r="T186" i="22" s="1"/>
  <c r="P378" i="22"/>
  <c r="Q378" i="22" s="1"/>
  <c r="T378" i="22" s="1"/>
  <c r="P215" i="22"/>
  <c r="Q215" i="22" s="1"/>
  <c r="T215" i="22" s="1"/>
  <c r="P267" i="22"/>
  <c r="Q267" i="22" s="1"/>
  <c r="T267" i="22" s="1"/>
  <c r="P383" i="22"/>
  <c r="Q383" i="22" s="1"/>
  <c r="T383" i="22" s="1"/>
  <c r="P510" i="22"/>
  <c r="Q510" i="22" s="1"/>
  <c r="T510" i="22" s="1"/>
  <c r="P323" i="22"/>
  <c r="Q323" i="22" s="1"/>
  <c r="T323" i="22" s="1"/>
  <c r="P188" i="22"/>
  <c r="Q188" i="22" s="1"/>
  <c r="T188" i="22" s="1"/>
  <c r="P344" i="22"/>
  <c r="Q344" i="22" s="1"/>
  <c r="T344" i="22" s="1"/>
  <c r="P446" i="22"/>
  <c r="Q446" i="22" s="1"/>
  <c r="T446" i="22" s="1"/>
  <c r="P597" i="22"/>
  <c r="Q597" i="22" s="1"/>
  <c r="T597" i="22" s="1"/>
  <c r="P554" i="22"/>
  <c r="Q554" i="22" s="1"/>
  <c r="T554" i="22" s="1"/>
  <c r="P249" i="22"/>
  <c r="Q249" i="22" s="1"/>
  <c r="T249" i="22" s="1"/>
  <c r="P402" i="22"/>
  <c r="Q402" i="22" s="1"/>
  <c r="T402" i="22" s="1"/>
  <c r="AE402" i="22" s="1"/>
  <c r="P526" i="22"/>
  <c r="Q526" i="22" s="1"/>
  <c r="T526" i="22" s="1"/>
  <c r="P252" i="22"/>
  <c r="Q252" i="22" s="1"/>
  <c r="T252" i="22" s="1"/>
  <c r="P238" i="22"/>
  <c r="Q238" i="22" s="1"/>
  <c r="T238" i="22" s="1"/>
  <c r="P243" i="22"/>
  <c r="Q243" i="22" s="1"/>
  <c r="T243" i="22" s="1"/>
  <c r="AE243" i="22" s="1"/>
  <c r="P256" i="22"/>
  <c r="Q256" i="22" s="1"/>
  <c r="T256" i="22" s="1"/>
  <c r="P412" i="22"/>
  <c r="Q412" i="22" s="1"/>
  <c r="T412" i="22" s="1"/>
  <c r="P396" i="22"/>
  <c r="Q396" i="22" s="1"/>
  <c r="T396" i="22" s="1"/>
  <c r="P278" i="22"/>
  <c r="Q278" i="22" s="1"/>
  <c r="T278" i="22" s="1"/>
  <c r="P375" i="22"/>
  <c r="Q375" i="22" s="1"/>
  <c r="T375" i="22" s="1"/>
  <c r="P240" i="22"/>
  <c r="Q240" i="22" s="1"/>
  <c r="T240" i="22" s="1"/>
  <c r="P565" i="22"/>
  <c r="Q565" i="22" s="1"/>
  <c r="T565" i="22" s="1"/>
  <c r="P242" i="22"/>
  <c r="Q242" i="22" s="1"/>
  <c r="T242" i="22" s="1"/>
  <c r="P158" i="22"/>
  <c r="Q158" i="22" s="1"/>
  <c r="T158" i="22" s="1"/>
  <c r="P403" i="22"/>
  <c r="Q403" i="22" s="1"/>
  <c r="T403" i="22" s="1"/>
  <c r="P237" i="22"/>
  <c r="Q237" i="22" s="1"/>
  <c r="T237" i="22" s="1"/>
  <c r="P21" i="22"/>
  <c r="Q21" i="22" s="1"/>
  <c r="T21" i="22" s="1"/>
  <c r="P426" i="22"/>
  <c r="Q426" i="22" s="1"/>
  <c r="T426" i="22" s="1"/>
  <c r="P226" i="22"/>
  <c r="Q226" i="22" s="1"/>
  <c r="T226" i="22" s="1"/>
  <c r="P162" i="22"/>
  <c r="Q162" i="22" s="1"/>
  <c r="T162" i="22" s="1"/>
  <c r="P591" i="22"/>
  <c r="Q591" i="22" s="1"/>
  <c r="T591" i="22" s="1"/>
  <c r="P556" i="22"/>
  <c r="Q556" i="22" s="1"/>
  <c r="T556" i="22" s="1"/>
  <c r="P370" i="22"/>
  <c r="Q370" i="22" s="1"/>
  <c r="T370" i="22" s="1"/>
  <c r="P347" i="22"/>
  <c r="Q347" i="22" s="1"/>
  <c r="T347" i="22" s="1"/>
  <c r="P327" i="22"/>
  <c r="Q327" i="22" s="1"/>
  <c r="T327" i="22" s="1"/>
  <c r="P444" i="22"/>
  <c r="Q444" i="22" s="1"/>
  <c r="T444" i="22" s="1"/>
  <c r="P32" i="22"/>
  <c r="Q32" i="22" s="1"/>
  <c r="T32" i="22" s="1"/>
  <c r="P23" i="22"/>
  <c r="Q23" i="22" s="1"/>
  <c r="T23" i="22" s="1"/>
  <c r="P294" i="22"/>
  <c r="Q294" i="22" s="1"/>
  <c r="T294" i="22" s="1"/>
  <c r="P74" i="22"/>
  <c r="Q74" i="22" s="1"/>
  <c r="T74" i="22" s="1"/>
  <c r="P208" i="22"/>
  <c r="Q208" i="22" s="1"/>
  <c r="T208" i="22" s="1"/>
  <c r="P424" i="22"/>
  <c r="Q424" i="22" s="1"/>
  <c r="T424" i="22" s="1"/>
  <c r="P266" i="22"/>
  <c r="Q266" i="22" s="1"/>
  <c r="T266" i="22" s="1"/>
  <c r="P410" i="22"/>
  <c r="Q410" i="22" s="1"/>
  <c r="T410" i="22" s="1"/>
  <c r="P71" i="22"/>
  <c r="Q71" i="22" s="1"/>
  <c r="T71" i="22" s="1"/>
  <c r="P437" i="22"/>
  <c r="Q437" i="22" s="1"/>
  <c r="T437" i="22" s="1"/>
  <c r="P264" i="22"/>
  <c r="Q264" i="22" s="1"/>
  <c r="T264" i="22" s="1"/>
  <c r="P429" i="22"/>
  <c r="Q429" i="22" s="1"/>
  <c r="T429" i="22" s="1"/>
  <c r="P480" i="22"/>
  <c r="Q480" i="22" s="1"/>
  <c r="T480" i="22" s="1"/>
  <c r="P546" i="22"/>
  <c r="Q546" i="22" s="1"/>
  <c r="T546" i="22" s="1"/>
  <c r="P439" i="22"/>
  <c r="Q439" i="22" s="1"/>
  <c r="T439" i="22" s="1"/>
  <c r="P512" i="22"/>
  <c r="Q512" i="22" s="1"/>
  <c r="T512" i="22" s="1"/>
  <c r="AE512" i="22" s="1"/>
  <c r="P535" i="22"/>
  <c r="Q535" i="22" s="1"/>
  <c r="T535" i="22" s="1"/>
  <c r="P60" i="22"/>
  <c r="Q60" i="22" s="1"/>
  <c r="T60" i="22" s="1"/>
  <c r="P421" i="22"/>
  <c r="Q421" i="22" s="1"/>
  <c r="T421" i="22" s="1"/>
  <c r="P185" i="22"/>
  <c r="Q185" i="22" s="1"/>
  <c r="T185" i="22" s="1"/>
  <c r="P313" i="22"/>
  <c r="Q313" i="22" s="1"/>
  <c r="T313" i="22" s="1"/>
  <c r="P322" i="22"/>
  <c r="Q322" i="22" s="1"/>
  <c r="T322" i="22" s="1"/>
  <c r="P9" i="22"/>
  <c r="Q9" i="22" s="1"/>
  <c r="T9" i="22" s="1"/>
  <c r="P507" i="22"/>
  <c r="Q507" i="22" s="1"/>
  <c r="T507" i="22" s="1"/>
  <c r="AE507" i="22" s="1"/>
  <c r="P361" i="22"/>
  <c r="Q361" i="22" s="1"/>
  <c r="T361" i="22" s="1"/>
  <c r="P126" i="22"/>
  <c r="Q126" i="22" s="1"/>
  <c r="T126" i="22" s="1"/>
  <c r="AE126" i="22" s="1"/>
  <c r="P413" i="22"/>
  <c r="Q413" i="22" s="1"/>
  <c r="T413" i="22" s="1"/>
  <c r="AE413" i="22" s="1"/>
  <c r="P351" i="22"/>
  <c r="Q351" i="22" s="1"/>
  <c r="T351" i="22" s="1"/>
  <c r="AE351" i="22" s="1"/>
  <c r="P232" i="22"/>
  <c r="Q232" i="22" s="1"/>
  <c r="T232" i="22" s="1"/>
  <c r="P575" i="22"/>
  <c r="Q575" i="22" s="1"/>
  <c r="T575" i="22" s="1"/>
  <c r="AE575" i="22" s="1"/>
  <c r="P45" i="22"/>
  <c r="Q45" i="22" s="1"/>
  <c r="T45" i="22" s="1"/>
  <c r="P574" i="22"/>
  <c r="Q574" i="22" s="1"/>
  <c r="T574" i="22" s="1"/>
  <c r="P147" i="22"/>
  <c r="Q147" i="22" s="1"/>
  <c r="T147" i="22" s="1"/>
  <c r="T49" i="22"/>
  <c r="P144" i="22"/>
  <c r="Q144" i="22" s="1"/>
  <c r="T144" i="22" s="1"/>
  <c r="P220" i="22"/>
  <c r="Q220" i="22" s="1"/>
  <c r="T220" i="22" s="1"/>
  <c r="P274" i="22"/>
  <c r="Q274" i="22" s="1"/>
  <c r="T274" i="22" s="1"/>
  <c r="P190" i="22"/>
  <c r="Q190" i="22" s="1"/>
  <c r="T190" i="22" s="1"/>
  <c r="P580" i="22"/>
  <c r="Q580" i="22" s="1"/>
  <c r="T580" i="22" s="1"/>
  <c r="P53" i="22"/>
  <c r="Q53" i="22" s="1"/>
  <c r="T53" i="22" s="1"/>
  <c r="P312" i="22"/>
  <c r="Q312" i="22" s="1"/>
  <c r="T312" i="22" s="1"/>
  <c r="P218" i="22"/>
  <c r="Q218" i="22" s="1"/>
  <c r="T218" i="22" s="1"/>
  <c r="P382" i="22"/>
  <c r="Q382" i="22" s="1"/>
  <c r="T382" i="22" s="1"/>
  <c r="T536" i="22"/>
  <c r="T223" i="22"/>
  <c r="T541" i="22"/>
  <c r="M485" i="22"/>
  <c r="M168" i="22"/>
  <c r="AE168" i="22" s="1"/>
  <c r="M192" i="22"/>
  <c r="M272" i="22"/>
  <c r="M538" i="22"/>
  <c r="M177" i="22"/>
  <c r="Q529" i="22"/>
  <c r="T529" i="22" s="1"/>
  <c r="Q38" i="22"/>
  <c r="T38" i="22" s="1"/>
  <c r="Q493" i="22"/>
  <c r="T493" i="22" s="1"/>
  <c r="Q156" i="22"/>
  <c r="T156" i="22" s="1"/>
  <c r="AA319" i="22"/>
  <c r="M446" i="22"/>
  <c r="M6" i="22"/>
  <c r="M142" i="22"/>
  <c r="M463" i="22"/>
  <c r="M358" i="22"/>
  <c r="M286" i="22"/>
  <c r="M224" i="22"/>
  <c r="M377" i="22"/>
  <c r="M172" i="22"/>
  <c r="N606" i="22"/>
  <c r="Q432" i="22"/>
  <c r="T432" i="22" s="1"/>
  <c r="AE432" i="22" s="1"/>
  <c r="AA18" i="22"/>
  <c r="Q178" i="22"/>
  <c r="T178" i="22" s="1"/>
  <c r="M302" i="22"/>
  <c r="M114" i="22"/>
  <c r="M480" i="22"/>
  <c r="T561" i="22"/>
  <c r="M368" i="22"/>
  <c r="M275" i="22"/>
  <c r="M209" i="22"/>
  <c r="M389" i="22"/>
  <c r="M499" i="22"/>
  <c r="M229" i="22"/>
  <c r="M505" i="22"/>
  <c r="M83" i="22"/>
  <c r="M420" i="22"/>
  <c r="M500" i="22"/>
  <c r="M226" i="22"/>
  <c r="M426" i="22"/>
  <c r="M21" i="22"/>
  <c r="M403" i="22"/>
  <c r="M474" i="22"/>
  <c r="M191" i="22"/>
  <c r="M586" i="22"/>
  <c r="M602" i="22"/>
  <c r="M241" i="22"/>
  <c r="M309" i="22"/>
  <c r="M280" i="22"/>
  <c r="M411" i="22"/>
  <c r="M295" i="22"/>
  <c r="M482" i="22"/>
  <c r="M484" i="22"/>
  <c r="M249" i="22"/>
  <c r="M148" i="22"/>
  <c r="M597" i="22"/>
  <c r="M443" i="22"/>
  <c r="M310" i="22"/>
  <c r="M467" i="22"/>
  <c r="M132" i="22"/>
  <c r="AA497" i="22"/>
  <c r="Q338" i="22"/>
  <c r="T338" i="22" s="1"/>
  <c r="Q227" i="22"/>
  <c r="T227" i="22" s="1"/>
  <c r="AA230" i="22"/>
  <c r="AA516" i="22"/>
  <c r="AA443" i="22"/>
  <c r="AA515" i="22"/>
  <c r="Z606" i="22"/>
  <c r="Z604" i="22"/>
  <c r="AD34" i="22"/>
  <c r="AD604" i="22" s="1"/>
  <c r="AC604" i="22"/>
  <c r="AC606" i="22"/>
  <c r="AA173" i="22"/>
  <c r="M273" i="22"/>
  <c r="X604" i="22"/>
  <c r="M506" i="22"/>
  <c r="M348" i="22"/>
  <c r="M100" i="22"/>
  <c r="AA380" i="22"/>
  <c r="T79" i="22"/>
  <c r="AD605" i="22"/>
  <c r="S604" i="22"/>
  <c r="M568" i="22"/>
  <c r="M141" i="22"/>
  <c r="AA482" i="22"/>
  <c r="AA115" i="22"/>
  <c r="M203" i="22"/>
  <c r="M462" i="22"/>
  <c r="M41" i="22"/>
  <c r="M282" i="22"/>
  <c r="M59" i="22"/>
  <c r="M55" i="22"/>
  <c r="M82" i="22"/>
  <c r="M448" i="22"/>
  <c r="M138" i="22"/>
  <c r="M405" i="22"/>
  <c r="M215" i="22"/>
  <c r="M323" i="22"/>
  <c r="M255" i="22"/>
  <c r="M359" i="22"/>
  <c r="M326" i="22"/>
  <c r="AE326" i="22" s="1"/>
  <c r="M488" i="22"/>
  <c r="M252" i="22"/>
  <c r="M256" i="22"/>
  <c r="M502" i="22"/>
  <c r="M550" i="22"/>
  <c r="M522" i="22"/>
  <c r="M556" i="22"/>
  <c r="M331" i="22"/>
  <c r="M572" i="22"/>
  <c r="M570" i="22"/>
  <c r="M121" i="22"/>
  <c r="M549" i="22"/>
  <c r="M376" i="22"/>
  <c r="AE376" i="22" s="1"/>
  <c r="M429" i="22"/>
  <c r="M328" i="22"/>
  <c r="M401" i="22"/>
  <c r="M250" i="22"/>
  <c r="M139" i="22"/>
  <c r="M279" i="22"/>
  <c r="Q332" i="22"/>
  <c r="T332" i="22" s="1"/>
  <c r="AE332" i="22" s="1"/>
  <c r="Q555" i="22"/>
  <c r="T555" i="22" s="1"/>
  <c r="AE555" i="22" s="1"/>
  <c r="Q129" i="22"/>
  <c r="T129" i="22" s="1"/>
  <c r="T482" i="22"/>
  <c r="Q123" i="22"/>
  <c r="T123" i="22" s="1"/>
  <c r="Q42" i="22"/>
  <c r="T42" i="22" s="1"/>
  <c r="AA233" i="22"/>
  <c r="AA5" i="22"/>
  <c r="AA97" i="22"/>
  <c r="M523" i="22"/>
  <c r="M244" i="22"/>
  <c r="M464" i="22"/>
  <c r="M337" i="22"/>
  <c r="M336" i="22"/>
  <c r="M594" i="22"/>
  <c r="M419" i="22"/>
  <c r="M414" i="22"/>
  <c r="M470" i="22"/>
  <c r="M370" i="22"/>
  <c r="M565" i="22"/>
  <c r="M375" i="22"/>
  <c r="M425" i="22"/>
  <c r="M306" i="22"/>
  <c r="M346" i="22"/>
  <c r="M583" i="22"/>
  <c r="M179" i="22"/>
  <c r="M277" i="22"/>
  <c r="M386" i="22"/>
  <c r="M321" i="22"/>
  <c r="M566" i="22"/>
  <c r="M204" i="22"/>
  <c r="M270" i="22"/>
  <c r="M265" i="22"/>
  <c r="M325" i="22"/>
  <c r="M587" i="22"/>
  <c r="Q212" i="22"/>
  <c r="T212" i="22" s="1"/>
  <c r="AA289" i="22"/>
  <c r="AA92" i="22"/>
  <c r="AA70" i="22"/>
  <c r="AA101" i="22"/>
  <c r="AA73" i="22"/>
  <c r="AA13" i="22"/>
  <c r="K604" i="22"/>
  <c r="I605" i="22"/>
  <c r="N605" i="22"/>
  <c r="K606" i="22"/>
  <c r="M593" i="22"/>
  <c r="M383" i="22"/>
  <c r="M267" i="22"/>
  <c r="M509" i="22"/>
  <c r="L606" i="22"/>
  <c r="Q318" i="22"/>
  <c r="T318" i="22" s="1"/>
  <c r="AE318" i="22" s="1"/>
  <c r="M577" i="22"/>
  <c r="M357" i="22"/>
  <c r="M183" i="22"/>
  <c r="M558" i="22"/>
  <c r="M421" i="22"/>
  <c r="M60" i="22"/>
  <c r="M391" i="22"/>
  <c r="AE391" i="22" s="1"/>
  <c r="M567" i="22"/>
  <c r="M248" i="22"/>
  <c r="M206" i="22"/>
  <c r="M434" i="22"/>
  <c r="M388" i="22"/>
  <c r="M258" i="22"/>
  <c r="M466" i="22"/>
  <c r="M409" i="22"/>
  <c r="M562" i="22"/>
  <c r="M287" i="22"/>
  <c r="AE287" i="22" s="1"/>
  <c r="M99" i="22"/>
  <c r="AA162" i="22"/>
  <c r="AA314" i="22"/>
  <c r="AA4" i="22"/>
  <c r="AA235" i="22"/>
  <c r="T69" i="22"/>
  <c r="T40" i="22"/>
  <c r="T228" i="22"/>
  <c r="T145" i="22"/>
  <c r="T211" i="22"/>
  <c r="AA87" i="22"/>
  <c r="AA77" i="22"/>
  <c r="AA40" i="22"/>
  <c r="AA111" i="22"/>
  <c r="AA58" i="22"/>
  <c r="AA260" i="22"/>
  <c r="AA15" i="22"/>
  <c r="AA62" i="22"/>
  <c r="M75" i="22"/>
  <c r="AA540" i="22"/>
  <c r="M551" i="22"/>
  <c r="M166" i="22"/>
  <c r="M559" i="22"/>
  <c r="M109" i="22"/>
  <c r="AE109" i="22" s="1"/>
  <c r="T433" i="22"/>
  <c r="T235" i="22"/>
  <c r="T22" i="22"/>
  <c r="T324" i="22"/>
  <c r="M292" i="22"/>
  <c r="M436" i="22"/>
  <c r="M491" i="22"/>
  <c r="M510" i="22"/>
  <c r="M314" i="22"/>
  <c r="M76" i="22"/>
  <c r="AA441" i="22"/>
  <c r="AA212" i="22"/>
  <c r="T115" i="22"/>
  <c r="T319" i="22"/>
  <c r="T525" i="22"/>
  <c r="T296" i="22"/>
  <c r="T365" i="22"/>
  <c r="T518" i="22"/>
  <c r="L605" i="22"/>
  <c r="M449" i="22"/>
  <c r="M363" i="22"/>
  <c r="M264" i="22"/>
  <c r="M437" i="22"/>
  <c r="M240" i="22"/>
  <c r="M129" i="22"/>
  <c r="M554" i="22"/>
  <c r="M344" i="22"/>
  <c r="M188" i="22"/>
  <c r="M553" i="22"/>
  <c r="M497" i="22"/>
  <c r="M316" i="22"/>
  <c r="M3" i="22"/>
  <c r="M308" i="22"/>
  <c r="M520" i="22"/>
  <c r="M122" i="22"/>
  <c r="M410" i="22"/>
  <c r="M266" i="22"/>
  <c r="M424" i="22"/>
  <c r="M51" i="22"/>
  <c r="M327" i="22"/>
  <c r="M261" i="22"/>
  <c r="M61" i="22"/>
  <c r="M576" i="22"/>
  <c r="M259" i="22"/>
  <c r="M120" i="22"/>
  <c r="M155" i="22"/>
  <c r="M354" i="22"/>
  <c r="M42" i="22"/>
  <c r="M501" i="22"/>
  <c r="M269" i="22"/>
  <c r="M481" i="22"/>
  <c r="M453" i="22"/>
  <c r="M472" i="22"/>
  <c r="M210" i="22"/>
  <c r="M356" i="22"/>
  <c r="M222" i="22"/>
  <c r="M469" i="22"/>
  <c r="M207" i="22"/>
  <c r="M147" i="22"/>
  <c r="M37" i="22"/>
  <c r="M415" i="22"/>
  <c r="AE415" i="22" s="1"/>
  <c r="M362" i="22"/>
  <c r="M598" i="22"/>
  <c r="AA284" i="22"/>
  <c r="AA586" i="22"/>
  <c r="AA110" i="22"/>
  <c r="M195" i="22"/>
  <c r="M393" i="22"/>
  <c r="M164" i="22"/>
  <c r="M503" i="22"/>
  <c r="M489" i="22"/>
  <c r="M342" i="22"/>
  <c r="M459" i="22"/>
  <c r="M196" i="22"/>
  <c r="M34" i="22"/>
  <c r="M167" i="22"/>
  <c r="M246" i="22"/>
  <c r="M353" i="22"/>
  <c r="AE353" i="22" s="1"/>
  <c r="M32" i="22"/>
  <c r="M444" i="22"/>
  <c r="M591" i="22"/>
  <c r="M17" i="22"/>
  <c r="M380" i="22"/>
  <c r="M189" i="22"/>
  <c r="M158" i="22"/>
  <c r="M242" i="22"/>
  <c r="M552" i="22"/>
  <c r="M343" i="22"/>
  <c r="M219" i="22"/>
  <c r="M378" i="22"/>
  <c r="M412" i="22"/>
  <c r="T65" i="22"/>
  <c r="AA543" i="22"/>
  <c r="T110" i="22"/>
  <c r="AE118" i="22"/>
  <c r="J604" i="22"/>
  <c r="I606" i="22"/>
  <c r="M202" i="22"/>
  <c r="M529" i="22"/>
  <c r="AA338" i="22"/>
  <c r="X605" i="22"/>
  <c r="AA258" i="22"/>
  <c r="M68" i="22"/>
  <c r="M65" i="22"/>
  <c r="AA382" i="22"/>
  <c r="M451" i="22"/>
  <c r="M578" i="22"/>
  <c r="M288" i="22"/>
  <c r="AE288" i="22" s="1"/>
  <c r="M493" i="22"/>
  <c r="M38" i="22"/>
  <c r="AE374" i="22"/>
  <c r="M492" i="22"/>
  <c r="M431" i="22"/>
  <c r="M178" i="22"/>
  <c r="M483" i="22"/>
  <c r="M94" i="22"/>
  <c r="M171" i="22"/>
  <c r="M339" i="22"/>
  <c r="M247" i="22"/>
  <c r="M396" i="22"/>
  <c r="M140" i="22"/>
  <c r="M479" i="22"/>
  <c r="M304" i="22"/>
  <c r="M225" i="22"/>
  <c r="M526" i="22"/>
  <c r="M135" i="22"/>
  <c r="M352" i="22"/>
  <c r="M297" i="22"/>
  <c r="AA294" i="22"/>
  <c r="T96" i="22"/>
  <c r="T111" i="22"/>
  <c r="AA98" i="22"/>
  <c r="AA63" i="22"/>
  <c r="AA117" i="22"/>
  <c r="AA11" i="22"/>
  <c r="M144" i="22"/>
  <c r="M20" i="22"/>
  <c r="M176" i="22"/>
  <c r="M293" i="22"/>
  <c r="M131" i="22"/>
  <c r="M10" i="22"/>
  <c r="M271" i="22"/>
  <c r="AE271" i="22" s="1"/>
  <c r="M335" i="22"/>
  <c r="M573" i="22"/>
  <c r="M404" i="22"/>
  <c r="M561" i="22"/>
  <c r="M227" i="22"/>
  <c r="M379" i="22"/>
  <c r="M284" i="22"/>
  <c r="M519" i="22"/>
  <c r="AE519" i="22" s="1"/>
  <c r="M283" i="22"/>
  <c r="M460" i="22"/>
  <c r="M92" i="22"/>
  <c r="M457" i="22"/>
  <c r="AE457" i="22" s="1"/>
  <c r="M169" i="22"/>
  <c r="M81" i="22"/>
  <c r="AE81" i="22" s="1"/>
  <c r="M238" i="22"/>
  <c r="M130" i="22"/>
  <c r="M476" i="22"/>
  <c r="M86" i="22"/>
  <c r="M186" i="22"/>
  <c r="M143" i="22"/>
  <c r="M4" i="22"/>
  <c r="M441" i="22"/>
  <c r="M88" i="22"/>
  <c r="M201" i="22"/>
  <c r="M535" i="22"/>
  <c r="Q88" i="22"/>
  <c r="T88" i="22" s="1"/>
  <c r="T57" i="22"/>
  <c r="AA28" i="22"/>
  <c r="AA67" i="22"/>
  <c r="AA30" i="22"/>
  <c r="AA151" i="22"/>
  <c r="AA518" i="22"/>
  <c r="AA49" i="22"/>
  <c r="M345" i="22"/>
  <c r="AE345" i="22" s="1"/>
  <c r="J605" i="22"/>
  <c r="E605" i="22"/>
  <c r="V605" i="22"/>
  <c r="X606" i="22"/>
  <c r="Z605" i="22"/>
  <c r="M399" i="22"/>
  <c r="M427" i="22"/>
  <c r="M542" i="22"/>
  <c r="M392" i="22"/>
  <c r="M599" i="22"/>
  <c r="M263" i="22"/>
  <c r="M547" i="22"/>
  <c r="T20" i="22"/>
  <c r="K605" i="22"/>
  <c r="M36" i="22"/>
  <c r="M216" i="22"/>
  <c r="AE216" i="22" s="1"/>
  <c r="M416" i="22"/>
  <c r="AE416" i="22" s="1"/>
  <c r="M533" i="22"/>
  <c r="AE533" i="22" s="1"/>
  <c r="M285" i="22"/>
  <c r="M136" i="22"/>
  <c r="M278" i="22"/>
  <c r="M311" i="22"/>
  <c r="M521" i="22"/>
  <c r="M239" i="22"/>
  <c r="M35" i="22"/>
  <c r="M291" i="22"/>
  <c r="T108" i="22"/>
  <c r="T91" i="22"/>
  <c r="T106" i="22"/>
  <c r="AA532" i="22"/>
  <c r="M317" i="22"/>
  <c r="M211" i="22"/>
  <c r="M116" i="22"/>
  <c r="M582" i="22"/>
  <c r="T67" i="22"/>
  <c r="T31" i="22"/>
  <c r="Q317" i="22"/>
  <c r="T317" i="22" s="1"/>
  <c r="Q495" i="22"/>
  <c r="T495" i="22" s="1"/>
  <c r="AA341" i="22"/>
  <c r="T30" i="22"/>
  <c r="T112" i="22"/>
  <c r="T77" i="22"/>
  <c r="AA536" i="22"/>
  <c r="AA39" i="22"/>
  <c r="AA433" i="22"/>
  <c r="AA223" i="22"/>
  <c r="AA72" i="22"/>
  <c r="AA93" i="22"/>
  <c r="AA79" i="22"/>
  <c r="AA95" i="22"/>
  <c r="AA16" i="22"/>
  <c r="AA220" i="22"/>
  <c r="AA588" i="22"/>
  <c r="AE438" i="22"/>
  <c r="M45" i="22"/>
  <c r="M23" i="22"/>
  <c r="M290" i="22"/>
  <c r="M372" i="22"/>
  <c r="M251" i="22"/>
  <c r="M417" i="22"/>
  <c r="M105" i="22"/>
  <c r="M516" i="22"/>
  <c r="M257" i="22"/>
  <c r="M80" i="22"/>
  <c r="M254" i="22"/>
  <c r="M478" i="22"/>
  <c r="M233" i="22"/>
  <c r="M564" i="22"/>
  <c r="T102" i="22"/>
  <c r="AA31" i="22"/>
  <c r="AA300" i="22"/>
  <c r="AA365" i="22"/>
  <c r="AA14" i="22"/>
  <c r="AA44" i="22"/>
  <c r="AA589" i="22"/>
  <c r="M113" i="22"/>
  <c r="M8" i="22"/>
  <c r="M218" i="22"/>
  <c r="M319" i="22"/>
  <c r="M117" i="22"/>
  <c r="M525" i="22"/>
  <c r="M536" i="22"/>
  <c r="M39" i="22"/>
  <c r="M433" i="22"/>
  <c r="M223" i="22"/>
  <c r="M11" i="22"/>
  <c r="M72" i="22"/>
  <c r="M235" i="22"/>
  <c r="M22" i="22"/>
  <c r="M398" i="22"/>
  <c r="M407" i="22"/>
  <c r="M48" i="22"/>
  <c r="M54" i="22"/>
  <c r="M541" i="22"/>
  <c r="M13" i="22"/>
  <c r="M157" i="22"/>
  <c r="M50" i="22"/>
  <c r="M108" i="22"/>
  <c r="M67" i="22"/>
  <c r="M91" i="22"/>
  <c r="M548" i="22"/>
  <c r="M87" i="22"/>
  <c r="M77" i="22"/>
  <c r="M40" i="22"/>
  <c r="M15" i="22"/>
  <c r="T93" i="22"/>
  <c r="T116" i="22"/>
  <c r="T581" i="22"/>
  <c r="AA317" i="22"/>
  <c r="AA299" i="22"/>
  <c r="AA190" i="22"/>
  <c r="M161" i="22"/>
  <c r="M190" i="22"/>
  <c r="T58" i="22"/>
  <c r="M49" i="22"/>
  <c r="M18" i="22"/>
  <c r="M69" i="22"/>
  <c r="M52" i="22"/>
  <c r="M62" i="22"/>
  <c r="M33" i="22"/>
  <c r="M78" i="22"/>
  <c r="M96" i="22"/>
  <c r="M85" i="22"/>
  <c r="M27" i="22"/>
  <c r="M329" i="22"/>
  <c r="AE329" i="22" s="1"/>
  <c r="M324" i="22"/>
  <c r="M93" i="22"/>
  <c r="M98" i="22"/>
  <c r="M63" i="22"/>
  <c r="M79" i="22"/>
  <c r="M95" i="22"/>
  <c r="M16" i="22"/>
  <c r="M115" i="22"/>
  <c r="M423" i="22"/>
  <c r="M102" i="22"/>
  <c r="M145" i="22"/>
  <c r="M70" i="22"/>
  <c r="M101" i="22"/>
  <c r="M84" i="22"/>
  <c r="M73" i="22"/>
  <c r="M57" i="22"/>
  <c r="M64" i="22"/>
  <c r="M106" i="22"/>
  <c r="M90" i="22"/>
  <c r="M31" i="22"/>
  <c r="M300" i="22"/>
  <c r="M365" i="22"/>
  <c r="M151" i="22"/>
  <c r="M518" i="22"/>
  <c r="M14" i="22"/>
  <c r="T39" i="22"/>
  <c r="T33" i="22"/>
  <c r="AA161" i="22"/>
  <c r="AA585" i="22"/>
  <c r="AA442" i="22"/>
  <c r="AA495" i="22"/>
  <c r="T299" i="22"/>
  <c r="AA195" i="22"/>
  <c r="AA528" i="22"/>
  <c r="AA163" i="22"/>
  <c r="AA514" i="22"/>
  <c r="M450" i="22"/>
  <c r="M581" i="22"/>
  <c r="M371" i="22"/>
  <c r="M301" i="22"/>
  <c r="M322" i="22"/>
  <c r="L604" i="22"/>
  <c r="F273" i="22"/>
  <c r="F605" i="22" s="1"/>
  <c r="E604" i="22"/>
  <c r="I604" i="22"/>
  <c r="M406" i="22"/>
  <c r="M43" i="22"/>
  <c r="M29" i="22"/>
  <c r="M296" i="22"/>
  <c r="T84" i="22"/>
  <c r="T54" i="22"/>
  <c r="T68" i="22"/>
  <c r="AA47" i="22"/>
  <c r="AA159" i="22"/>
  <c r="AA7" i="22"/>
  <c r="M442" i="22"/>
  <c r="T78" i="22"/>
  <c r="T85" i="22"/>
  <c r="T98" i="22"/>
  <c r="AA447" i="22"/>
  <c r="AA145" i="22"/>
  <c r="AA57" i="22"/>
  <c r="AA64" i="22"/>
  <c r="AA108" i="22"/>
  <c r="AA91" i="22"/>
  <c r="AA548" i="22"/>
  <c r="AA407" i="22"/>
  <c r="AA48" i="22"/>
  <c r="AA68" i="22"/>
  <c r="AA107" i="22"/>
  <c r="AA445" i="22"/>
  <c r="M360" i="22"/>
  <c r="M163" i="22"/>
  <c r="M24" i="22"/>
  <c r="AA24" i="22"/>
  <c r="AA125" i="22"/>
  <c r="Q468" i="22"/>
  <c r="T468" i="22" s="1"/>
  <c r="AA563" i="22"/>
  <c r="Q550" i="22"/>
  <c r="T550" i="22" s="1"/>
  <c r="Q253" i="22"/>
  <c r="T253" i="22" s="1"/>
  <c r="AA75" i="22"/>
  <c r="T159" i="22"/>
  <c r="M220" i="22"/>
  <c r="M563" i="22"/>
  <c r="T52" i="22"/>
  <c r="T11" i="22"/>
  <c r="T27" i="22"/>
  <c r="AA350" i="22"/>
  <c r="Q563" i="22"/>
  <c r="T563" i="22" s="1"/>
  <c r="AA53" i="22"/>
  <c r="M350" i="22"/>
  <c r="M299" i="22"/>
  <c r="M104" i="22"/>
  <c r="M589" i="22"/>
  <c r="M315" i="22"/>
  <c r="M367" i="22"/>
  <c r="T582" i="22"/>
  <c r="AA581" i="22"/>
  <c r="T195" i="22"/>
  <c r="T75" i="22"/>
  <c r="AA367" i="22"/>
  <c r="M334" i="22"/>
  <c r="M160" i="22"/>
  <c r="M7" i="22"/>
  <c r="AE234" i="22"/>
  <c r="AI604" i="22"/>
  <c r="AI605" i="22"/>
  <c r="AI606" i="22"/>
  <c r="AE175" i="22"/>
  <c r="M473" i="22"/>
  <c r="M487" i="22"/>
  <c r="T113" i="22"/>
  <c r="AA422" i="22"/>
  <c r="AH606" i="22"/>
  <c r="T63" i="22"/>
  <c r="T95" i="22"/>
  <c r="T423" i="22"/>
  <c r="T70" i="22"/>
  <c r="T101" i="22"/>
  <c r="T48" i="22"/>
  <c r="AA228" i="22"/>
  <c r="AA423" i="22"/>
  <c r="AA29" i="22"/>
  <c r="AA50" i="22"/>
  <c r="AA296" i="22"/>
  <c r="AA580" i="22"/>
  <c r="AA303" i="22"/>
  <c r="AA315" i="22"/>
  <c r="AA218" i="22"/>
  <c r="AA360" i="22"/>
  <c r="T72" i="22"/>
  <c r="AA8" i="22"/>
  <c r="T341" i="22"/>
  <c r="T589" i="22"/>
  <c r="M228" i="22"/>
  <c r="M260" i="22"/>
  <c r="T28" i="22"/>
  <c r="AA525" i="22"/>
  <c r="AA54" i="22"/>
  <c r="AA541" i="22"/>
  <c r="AA102" i="22"/>
  <c r="AA324" i="22"/>
  <c r="AA450" i="22"/>
  <c r="AA579" i="22"/>
  <c r="AA571" i="22"/>
  <c r="AA144" i="22"/>
  <c r="AA334" i="22"/>
  <c r="Q532" i="22"/>
  <c r="T532" i="22" s="1"/>
  <c r="AA274" i="22"/>
  <c r="AA65" i="22"/>
  <c r="AA312" i="22"/>
  <c r="M153" i="22"/>
  <c r="M341" i="22"/>
  <c r="AA157" i="22"/>
  <c r="AA69" i="22"/>
  <c r="AA116" i="22"/>
  <c r="AA52" i="22"/>
  <c r="AA582" i="22"/>
  <c r="AA33" i="22"/>
  <c r="AA78" i="22"/>
  <c r="AA96" i="22"/>
  <c r="AA85" i="22"/>
  <c r="M579" i="22"/>
  <c r="AA103" i="22"/>
  <c r="AA468" i="22"/>
  <c r="AA425" i="22"/>
  <c r="AA104" i="22"/>
  <c r="M495" i="22"/>
  <c r="M303" i="22"/>
  <c r="Q360" i="22"/>
  <c r="T360" i="22" s="1"/>
  <c r="M124" i="22"/>
  <c r="M571" i="22"/>
  <c r="M199" i="22"/>
  <c r="M528" i="22"/>
  <c r="M274" i="22"/>
  <c r="M580" i="22"/>
  <c r="M159" i="22"/>
  <c r="M312" i="22"/>
  <c r="M125" i="22"/>
  <c r="M107" i="22"/>
  <c r="G583" i="22"/>
  <c r="F606" i="22"/>
  <c r="AE557" i="22"/>
  <c r="T577" i="22"/>
  <c r="E606" i="22"/>
  <c r="AH604" i="22"/>
  <c r="T73" i="22"/>
  <c r="T64" i="22"/>
  <c r="T24" i="22"/>
  <c r="T13" i="22"/>
  <c r="M28" i="22"/>
  <c r="M30" i="22"/>
  <c r="M384" i="22"/>
  <c r="AE384" i="22" s="1"/>
  <c r="M112" i="22"/>
  <c r="M111" i="22"/>
  <c r="M58" i="22"/>
  <c r="T50" i="22"/>
  <c r="T14" i="22"/>
  <c r="T90" i="22"/>
  <c r="AA211" i="22"/>
  <c r="AA84" i="22"/>
  <c r="AH605" i="22"/>
  <c r="T442" i="22"/>
  <c r="Q571" i="22"/>
  <c r="T571" i="22" s="1"/>
  <c r="AA199" i="22"/>
  <c r="AA306" i="22"/>
  <c r="AA124" i="22"/>
  <c r="AA371" i="22"/>
  <c r="AA369" i="22"/>
  <c r="AA146" i="22"/>
  <c r="AA153" i="22"/>
  <c r="AA113" i="22"/>
  <c r="T124" i="22"/>
  <c r="Q350" i="22"/>
  <c r="T350" i="22" s="1"/>
  <c r="AA486" i="22"/>
  <c r="AA165" i="22"/>
  <c r="AA550" i="22"/>
  <c r="AA253" i="22"/>
  <c r="T579" i="22"/>
  <c r="AA301" i="22"/>
  <c r="AA160" i="22"/>
  <c r="AA20" i="22"/>
  <c r="T445" i="22"/>
  <c r="M585" i="22"/>
  <c r="M490" i="22"/>
  <c r="M486" i="22"/>
  <c r="M110" i="22"/>
  <c r="M103" i="22"/>
  <c r="M588" i="22"/>
  <c r="M47" i="22"/>
  <c r="M543" i="22"/>
  <c r="M382" i="22"/>
  <c r="M165" i="22"/>
  <c r="M468" i="22"/>
  <c r="M369" i="22"/>
  <c r="M422" i="22"/>
  <c r="M253" i="22"/>
  <c r="M146" i="22"/>
  <c r="M532" i="22"/>
  <c r="M514" i="22"/>
  <c r="M53" i="22"/>
  <c r="M445" i="22"/>
  <c r="AE549" i="22" l="1"/>
  <c r="AE502" i="22"/>
  <c r="AE594" i="22"/>
  <c r="AE167" i="22"/>
  <c r="AK167" i="22" s="1"/>
  <c r="AE398" i="22"/>
  <c r="AE6" i="22"/>
  <c r="AE452" i="22"/>
  <c r="AE544" i="22"/>
  <c r="AK544" i="22" s="1"/>
  <c r="AE221" i="22"/>
  <c r="AE562" i="22"/>
  <c r="AE454" i="22"/>
  <c r="AK454" i="22" s="1"/>
  <c r="AE463" i="22"/>
  <c r="AK463" i="22" s="1"/>
  <c r="AE313" i="22"/>
  <c r="AK313" i="22" s="1"/>
  <c r="AK353" i="22"/>
  <c r="AK415" i="22"/>
  <c r="AK391" i="22"/>
  <c r="AK318" i="22"/>
  <c r="AK332" i="22"/>
  <c r="AK149" i="22"/>
  <c r="AK194" i="22"/>
  <c r="AK152" i="22"/>
  <c r="AK416" i="22"/>
  <c r="AK349" i="22"/>
  <c r="AK216" i="22"/>
  <c r="AK345" i="22"/>
  <c r="AK81" i="22"/>
  <c r="AK288" i="22"/>
  <c r="AK387" i="22"/>
  <c r="AK594" i="22"/>
  <c r="AK432" i="22"/>
  <c r="AK168" i="22"/>
  <c r="AK351" i="22"/>
  <c r="AK507" i="22"/>
  <c r="AK512" i="22"/>
  <c r="AK530" i="22"/>
  <c r="AK381" i="22"/>
  <c r="AK330" i="22"/>
  <c r="AK395" i="22"/>
  <c r="AK181" i="22"/>
  <c r="AK465" i="22"/>
  <c r="AK329" i="22"/>
  <c r="AK175" i="22"/>
  <c r="AK374" i="22"/>
  <c r="AK118" i="22"/>
  <c r="AK109" i="22"/>
  <c r="AK287" i="22"/>
  <c r="AK6" i="22"/>
  <c r="AK413" i="22"/>
  <c r="AK243" i="22"/>
  <c r="AK402" i="22"/>
  <c r="AK452" i="22"/>
  <c r="AK245" i="22"/>
  <c r="AK373" i="22"/>
  <c r="AK517" i="22"/>
  <c r="AK385" i="22"/>
  <c r="AK504" i="22"/>
  <c r="AK384" i="22"/>
  <c r="AK557" i="22"/>
  <c r="AK398" i="22"/>
  <c r="AK438" i="22"/>
  <c r="AK533" i="22"/>
  <c r="AK457" i="22"/>
  <c r="AK519" i="22"/>
  <c r="AK271" i="22"/>
  <c r="AK562" i="22"/>
  <c r="AK555" i="22"/>
  <c r="AK575" i="22"/>
  <c r="AK126" i="22"/>
  <c r="AK320" i="22"/>
  <c r="AK428" i="22"/>
  <c r="AK236" i="22"/>
  <c r="AK458" i="22"/>
  <c r="AK170" i="22"/>
  <c r="AK408" i="22"/>
  <c r="AK137" i="22"/>
  <c r="AK221" i="22"/>
  <c r="AK333" i="22"/>
  <c r="AK298" i="22"/>
  <c r="AK180" i="22"/>
  <c r="AE430" i="22"/>
  <c r="AE255" i="22"/>
  <c r="AE174" i="22"/>
  <c r="AE602" i="22"/>
  <c r="AE247" i="22"/>
  <c r="AE122" i="22"/>
  <c r="AE184" i="22"/>
  <c r="AE600" i="22"/>
  <c r="AE469" i="22"/>
  <c r="AE222" i="22"/>
  <c r="AE19" i="22"/>
  <c r="AE130" i="22"/>
  <c r="AE489" i="22"/>
  <c r="AE417" i="22"/>
  <c r="AE484" i="22"/>
  <c r="AE142" i="22"/>
  <c r="AE232" i="22"/>
  <c r="AE601" i="22"/>
  <c r="AE215" i="22"/>
  <c r="AE404" i="22"/>
  <c r="AE439" i="22"/>
  <c r="AE539" i="22"/>
  <c r="AE248" i="22"/>
  <c r="AE444" i="22"/>
  <c r="AE342" i="22"/>
  <c r="AE410" i="22"/>
  <c r="AE337" i="22"/>
  <c r="AE405" i="22"/>
  <c r="AE200" i="22"/>
  <c r="AE498" i="22"/>
  <c r="AE187" i="22"/>
  <c r="AE32" i="22"/>
  <c r="AE280" i="22"/>
  <c r="AE390" i="22"/>
  <c r="AE537" i="22"/>
  <c r="AE488" i="22"/>
  <c r="AE261" i="22"/>
  <c r="AE461" i="22"/>
  <c r="AE592" i="22"/>
  <c r="AE217" i="22"/>
  <c r="AE574" i="22"/>
  <c r="AE150" i="22"/>
  <c r="AE440" i="22"/>
  <c r="AE25" i="22"/>
  <c r="AE470" i="22"/>
  <c r="AE189" i="22"/>
  <c r="AE240" i="22"/>
  <c r="AE265" i="22"/>
  <c r="AE141" i="22"/>
  <c r="AE456" i="22"/>
  <c r="AE51" i="22"/>
  <c r="AE182" i="22"/>
  <c r="AE154" i="22"/>
  <c r="AE361" i="22"/>
  <c r="AE472" i="22"/>
  <c r="AE595" i="22"/>
  <c r="AE237" i="22"/>
  <c r="AE547" i="22"/>
  <c r="AE94" i="22"/>
  <c r="AE522" i="22"/>
  <c r="AE568" i="22"/>
  <c r="AE148" i="22"/>
  <c r="AE295" i="22"/>
  <c r="AE71" i="22"/>
  <c r="AE193" i="22"/>
  <c r="AE508" i="22"/>
  <c r="AE436" i="22"/>
  <c r="AE89" i="22"/>
  <c r="AE127" i="22"/>
  <c r="AE10" i="22"/>
  <c r="AE140" i="22"/>
  <c r="AE431" i="22"/>
  <c r="AE576" i="22"/>
  <c r="AE359" i="22"/>
  <c r="AE531" i="22"/>
  <c r="AE231" i="22"/>
  <c r="AE281" i="22"/>
  <c r="AE128" i="22"/>
  <c r="AE497" i="22"/>
  <c r="AE138" i="22"/>
  <c r="AE475" i="22"/>
  <c r="AE556" i="22"/>
  <c r="AE375" i="22"/>
  <c r="AE379" i="22"/>
  <c r="AE491" i="22"/>
  <c r="AE134" i="22"/>
  <c r="AE397" i="22"/>
  <c r="AE572" i="22"/>
  <c r="AE268" i="22"/>
  <c r="AE119" i="22"/>
  <c r="AE336" i="22"/>
  <c r="AE471" i="22"/>
  <c r="AE513" i="22"/>
  <c r="AE197" i="22"/>
  <c r="AE133" i="22"/>
  <c r="AE455" i="22"/>
  <c r="AE400" i="22"/>
  <c r="AE131" i="22"/>
  <c r="AE196" i="22"/>
  <c r="AE355" i="22"/>
  <c r="AE527" i="22"/>
  <c r="AE521" i="22"/>
  <c r="AE123" i="22"/>
  <c r="AE474" i="22"/>
  <c r="AE185" i="22"/>
  <c r="AE494" i="22"/>
  <c r="AE598" i="22"/>
  <c r="AE260" i="22"/>
  <c r="AE593" i="22"/>
  <c r="AE401" i="22"/>
  <c r="AE340" i="22"/>
  <c r="AE239" i="22"/>
  <c r="AE136" i="22"/>
  <c r="AE257" i="22"/>
  <c r="AE492" i="22"/>
  <c r="AE478" i="22"/>
  <c r="AE270" i="22"/>
  <c r="AE584" i="22"/>
  <c r="AE603" i="22"/>
  <c r="AE551" i="22"/>
  <c r="AE204" i="22"/>
  <c r="AE453" i="22"/>
  <c r="AE99" i="22"/>
  <c r="AE206" i="22"/>
  <c r="AE110" i="22"/>
  <c r="AE4" i="22"/>
  <c r="AE164" i="22"/>
  <c r="AE114" i="22"/>
  <c r="AE224" i="22"/>
  <c r="AE45" i="22"/>
  <c r="AE176" i="22"/>
  <c r="AE202" i="22"/>
  <c r="AE414" i="22"/>
  <c r="AE499" i="22"/>
  <c r="AE368" i="22"/>
  <c r="AE477" i="22"/>
  <c r="AE294" i="22"/>
  <c r="AE419" i="22"/>
  <c r="AE464" i="22"/>
  <c r="AE82" i="22"/>
  <c r="AE485" i="22"/>
  <c r="AE262" i="22"/>
  <c r="AE207" i="22"/>
  <c r="AE578" i="22"/>
  <c r="AE172" i="22"/>
  <c r="AE570" i="22"/>
  <c r="AE309" i="22"/>
  <c r="AE411" i="22"/>
  <c r="AE567" i="22"/>
  <c r="AE59" i="22"/>
  <c r="AE362" i="22"/>
  <c r="AE198" i="22"/>
  <c r="AE480" i="22"/>
  <c r="AE412" i="22"/>
  <c r="AE252" i="22"/>
  <c r="AE554" i="22"/>
  <c r="AE267" i="22"/>
  <c r="AE46" i="22"/>
  <c r="AE447" i="22"/>
  <c r="AE80" i="22"/>
  <c r="AE263" i="22"/>
  <c r="AE121" i="22"/>
  <c r="AE506" i="22"/>
  <c r="AE132" i="22"/>
  <c r="AE156" i="22"/>
  <c r="AE319" i="22"/>
  <c r="AE399" i="22"/>
  <c r="AE479" i="22"/>
  <c r="AE339" i="22"/>
  <c r="AE38" i="22"/>
  <c r="AE552" i="22"/>
  <c r="AE509" i="22"/>
  <c r="AE370" i="22"/>
  <c r="AE446" i="22"/>
  <c r="AE467" i="22"/>
  <c r="AE590" i="22"/>
  <c r="AE356" i="22"/>
  <c r="AE316" i="22"/>
  <c r="AE275" i="22"/>
  <c r="AE354" i="22"/>
  <c r="AE418" i="22"/>
  <c r="AE229" i="22"/>
  <c r="AE310" i="22"/>
  <c r="AE201" i="22"/>
  <c r="AE12" i="22"/>
  <c r="AE210" i="22"/>
  <c r="AE282" i="22"/>
  <c r="AE290" i="22"/>
  <c r="AE406" i="22"/>
  <c r="AE392" i="22"/>
  <c r="AE501" i="22"/>
  <c r="AE434" i="22"/>
  <c r="AE214" i="22"/>
  <c r="AE546" i="22"/>
  <c r="AE496" i="22"/>
  <c r="AE523" i="22"/>
  <c r="AE545" i="22"/>
  <c r="AE100" i="22"/>
  <c r="AE26" i="22"/>
  <c r="AE538" i="22"/>
  <c r="G273" i="22"/>
  <c r="G604" i="22" s="1"/>
  <c r="AE327" i="22"/>
  <c r="AE188" i="22"/>
  <c r="AE347" i="22"/>
  <c r="AE292" i="22"/>
  <c r="AE524" i="22"/>
  <c r="AE364" i="22"/>
  <c r="AD606" i="22"/>
  <c r="AE510" i="22"/>
  <c r="AE357" i="22"/>
  <c r="AE587" i="22"/>
  <c r="AE18" i="22"/>
  <c r="AE372" i="22"/>
  <c r="AE291" i="22"/>
  <c r="AE460" i="22"/>
  <c r="AE573" i="22"/>
  <c r="AE225" i="22"/>
  <c r="AE396" i="22"/>
  <c r="AE378" i="22"/>
  <c r="AE17" i="22"/>
  <c r="AE481" i="22"/>
  <c r="AE559" i="22"/>
  <c r="AE421" i="22"/>
  <c r="AE55" i="22"/>
  <c r="AE325" i="22"/>
  <c r="AE179" i="22"/>
  <c r="AE203" i="22"/>
  <c r="AE74" i="22"/>
  <c r="AE226" i="22"/>
  <c r="AE569" i="22"/>
  <c r="AE258" i="22"/>
  <c r="AE120" i="22"/>
  <c r="AE307" i="22"/>
  <c r="AE358" i="22"/>
  <c r="AE276" i="22"/>
  <c r="AE83" i="22"/>
  <c r="AE377" i="22"/>
  <c r="AE302" i="22"/>
  <c r="AE208" i="22"/>
  <c r="AE278" i="22"/>
  <c r="AE304" i="22"/>
  <c r="AE219" i="22"/>
  <c r="AE591" i="22"/>
  <c r="AE246" i="22"/>
  <c r="AE586" i="22"/>
  <c r="AE76" i="22"/>
  <c r="AE388" i="22"/>
  <c r="AE97" i="22"/>
  <c r="AE266" i="22"/>
  <c r="AE66" i="22"/>
  <c r="AE35" i="22"/>
  <c r="AE43" i="22"/>
  <c r="AE389" i="22"/>
  <c r="AE139" i="22"/>
  <c r="AE426" i="22"/>
  <c r="AE256" i="22"/>
  <c r="AE526" i="22"/>
  <c r="AE323" i="22"/>
  <c r="AE166" i="22"/>
  <c r="AE241" i="22"/>
  <c r="AE328" i="22"/>
  <c r="AE151" i="22"/>
  <c r="AE308" i="22"/>
  <c r="AE403" i="22"/>
  <c r="AE21" i="22"/>
  <c r="AE346" i="22"/>
  <c r="AE205" i="22"/>
  <c r="AE443" i="22"/>
  <c r="AE394" i="22"/>
  <c r="AE515" i="22"/>
  <c r="AE213" i="22"/>
  <c r="AE558" i="22"/>
  <c r="AE335" i="22"/>
  <c r="AE483" i="22"/>
  <c r="AE505" i="22"/>
  <c r="AE540" i="22"/>
  <c r="AE420" i="22"/>
  <c r="AE511" i="22"/>
  <c r="AE192" i="22"/>
  <c r="AE520" i="22"/>
  <c r="AE386" i="22"/>
  <c r="AE147" i="22"/>
  <c r="AE162" i="22"/>
  <c r="AE565" i="22"/>
  <c r="AE238" i="22"/>
  <c r="AE249" i="22"/>
  <c r="AE344" i="22"/>
  <c r="AE383" i="22"/>
  <c r="AE448" i="22"/>
  <c r="AE449" i="22"/>
  <c r="AE209" i="22"/>
  <c r="AE459" i="22"/>
  <c r="AE435" i="22"/>
  <c r="AE560" i="22"/>
  <c r="AE173" i="22"/>
  <c r="AE305" i="22"/>
  <c r="AE321" i="22"/>
  <c r="AE566" i="22"/>
  <c r="AE272" i="22"/>
  <c r="AE393" i="22"/>
  <c r="AE500" i="22"/>
  <c r="AE135" i="22"/>
  <c r="AE171" i="22"/>
  <c r="AE37" i="22"/>
  <c r="AE3" i="22"/>
  <c r="AE60" i="22"/>
  <c r="AE409" i="22"/>
  <c r="AE380" i="22"/>
  <c r="AE177" i="22"/>
  <c r="AE348" i="22"/>
  <c r="AE289" i="22"/>
  <c r="AE279" i="22"/>
  <c r="AE286" i="22"/>
  <c r="AE264" i="22"/>
  <c r="AE466" i="22"/>
  <c r="AE599" i="22"/>
  <c r="AE259" i="22"/>
  <c r="AE191" i="22"/>
  <c r="AE487" i="22"/>
  <c r="AE322" i="22"/>
  <c r="AE516" i="22"/>
  <c r="AE535" i="22"/>
  <c r="AE293" i="22"/>
  <c r="AE343" i="22"/>
  <c r="AE41" i="22"/>
  <c r="AE437" i="22"/>
  <c r="AE212" i="22"/>
  <c r="AE269" i="22"/>
  <c r="AE155" i="22"/>
  <c r="AE338" i="22"/>
  <c r="AE314" i="22"/>
  <c r="AE331" i="22"/>
  <c r="AE429" i="22"/>
  <c r="AE61" i="22"/>
  <c r="AE503" i="22"/>
  <c r="AE244" i="22"/>
  <c r="AE251" i="22"/>
  <c r="AE144" i="22"/>
  <c r="AE161" i="22"/>
  <c r="AE473" i="22"/>
  <c r="AE254" i="22"/>
  <c r="AE529" i="22"/>
  <c r="AE424" i="22"/>
  <c r="AE597" i="22"/>
  <c r="AE462" i="22"/>
  <c r="AE169" i="22"/>
  <c r="AE297" i="22"/>
  <c r="AE34" i="22"/>
  <c r="AE311" i="22"/>
  <c r="AE186" i="22"/>
  <c r="AE363" i="22"/>
  <c r="AE183" i="22"/>
  <c r="AE553" i="22"/>
  <c r="AE277" i="22"/>
  <c r="AE476" i="22"/>
  <c r="AE42" i="22"/>
  <c r="AE250" i="22"/>
  <c r="AE158" i="22"/>
  <c r="AE230" i="22"/>
  <c r="AE86" i="22"/>
  <c r="AE65" i="22"/>
  <c r="AE285" i="22"/>
  <c r="AE36" i="22"/>
  <c r="AE542" i="22"/>
  <c r="AE242" i="22"/>
  <c r="AE227" i="22"/>
  <c r="AE352" i="22"/>
  <c r="AE211" i="22"/>
  <c r="AE143" i="22"/>
  <c r="AE518" i="22"/>
  <c r="AE160" i="22"/>
  <c r="AE115" i="22"/>
  <c r="AE564" i="22"/>
  <c r="AE20" i="22"/>
  <c r="AE233" i="22"/>
  <c r="AE283" i="22"/>
  <c r="AE427" i="22"/>
  <c r="AE235" i="22"/>
  <c r="AE178" i="22"/>
  <c r="AE561" i="22"/>
  <c r="AE532" i="22"/>
  <c r="AE47" i="22"/>
  <c r="AE525" i="22"/>
  <c r="AE105" i="22"/>
  <c r="AE493" i="22"/>
  <c r="F604" i="22"/>
  <c r="AE157" i="22"/>
  <c r="AE296" i="22"/>
  <c r="AE563" i="22"/>
  <c r="AE284" i="22"/>
  <c r="AE450" i="22"/>
  <c r="AE315" i="22"/>
  <c r="AE220" i="22"/>
  <c r="AE88" i="22"/>
  <c r="AE441" i="22"/>
  <c r="AE129" i="22"/>
  <c r="AE579" i="22"/>
  <c r="AE306" i="22"/>
  <c r="AE528" i="22"/>
  <c r="AE550" i="22"/>
  <c r="AE5" i="22"/>
  <c r="AE312" i="22"/>
  <c r="AE350" i="22"/>
  <c r="AE324" i="22"/>
  <c r="AE117" i="22"/>
  <c r="AE482" i="22"/>
  <c r="AE589" i="22"/>
  <c r="AE44" i="22"/>
  <c r="AE190" i="22"/>
  <c r="AE541" i="22"/>
  <c r="AE253" i="22"/>
  <c r="AE422" i="22"/>
  <c r="AE113" i="22"/>
  <c r="AE75" i="22"/>
  <c r="AE317" i="22"/>
  <c r="AE365" i="22"/>
  <c r="AE433" i="22"/>
  <c r="AE382" i="22"/>
  <c r="AE571" i="22"/>
  <c r="AE218" i="22"/>
  <c r="AE425" i="22"/>
  <c r="AE159" i="22"/>
  <c r="AE104" i="22"/>
  <c r="AE582" i="22"/>
  <c r="AE228" i="22"/>
  <c r="AE195" i="22"/>
  <c r="AE299" i="22"/>
  <c r="AE407" i="22"/>
  <c r="AE536" i="22"/>
  <c r="M366" i="22"/>
  <c r="AE366" i="22" s="1"/>
  <c r="J606" i="22"/>
  <c r="AE223" i="22"/>
  <c r="AE8" i="22"/>
  <c r="AE468" i="22"/>
  <c r="AE548" i="22"/>
  <c r="AE300" i="22"/>
  <c r="AE79" i="22"/>
  <c r="AE581" i="22"/>
  <c r="AE145" i="22"/>
  <c r="AE53" i="22"/>
  <c r="AE274" i="22"/>
  <c r="AE371" i="22"/>
  <c r="AE486" i="22"/>
  <c r="AE367" i="22"/>
  <c r="AE442" i="22"/>
  <c r="AE334" i="22"/>
  <c r="AE580" i="22"/>
  <c r="AE360" i="22"/>
  <c r="AE303" i="22"/>
  <c r="AE341" i="22"/>
  <c r="AE514" i="22"/>
  <c r="AE103" i="22"/>
  <c r="AA605" i="22"/>
  <c r="AE369" i="22"/>
  <c r="AE199" i="22"/>
  <c r="AE301" i="22"/>
  <c r="AE7" i="22"/>
  <c r="AE495" i="22"/>
  <c r="AE29" i="22"/>
  <c r="AE163" i="22"/>
  <c r="AE107" i="22"/>
  <c r="AE543" i="22"/>
  <c r="AE146" i="22"/>
  <c r="P606" i="22"/>
  <c r="AE423" i="22"/>
  <c r="T125" i="22"/>
  <c r="AE125" i="22" s="1"/>
  <c r="Q605" i="22"/>
  <c r="H583" i="22"/>
  <c r="G606" i="22"/>
  <c r="AA604" i="22"/>
  <c r="AA606" i="22"/>
  <c r="AE153" i="22"/>
  <c r="AE445" i="22"/>
  <c r="AE165" i="22"/>
  <c r="AE588" i="22"/>
  <c r="M605" i="22"/>
  <c r="AE490" i="22"/>
  <c r="AE124" i="22"/>
  <c r="P605" i="22"/>
  <c r="Q585" i="22"/>
  <c r="P604" i="22"/>
  <c r="AE577" i="22"/>
  <c r="AK153" i="22" l="1"/>
  <c r="AK146" i="22"/>
  <c r="AK29" i="22"/>
  <c r="AK199" i="22"/>
  <c r="AK514" i="22"/>
  <c r="AK580" i="22"/>
  <c r="AK486" i="22"/>
  <c r="AK145" i="22"/>
  <c r="AK548" i="22"/>
  <c r="AK104" i="22"/>
  <c r="AK571" i="22"/>
  <c r="AK253" i="22"/>
  <c r="AK528" i="22"/>
  <c r="AK450" i="22"/>
  <c r="AK157" i="22"/>
  <c r="AK525" i="22"/>
  <c r="AK233" i="22"/>
  <c r="AK36" i="22"/>
  <c r="AK476" i="22"/>
  <c r="AK297" i="22"/>
  <c r="AK161" i="22"/>
  <c r="AK577" i="22"/>
  <c r="AK165" i="22"/>
  <c r="AK125" i="22"/>
  <c r="AK543" i="22"/>
  <c r="AK495" i="22"/>
  <c r="AK369" i="22"/>
  <c r="AK341" i="22"/>
  <c r="AK334" i="22"/>
  <c r="AK371" i="22"/>
  <c r="AK581" i="22"/>
  <c r="AK468" i="22"/>
  <c r="AK366" i="22"/>
  <c r="AK195" i="22"/>
  <c r="AK159" i="22"/>
  <c r="AK382" i="22"/>
  <c r="AK75" i="22"/>
  <c r="AK541" i="22"/>
  <c r="AK482" i="22"/>
  <c r="AK312" i="22"/>
  <c r="AK306" i="22"/>
  <c r="AK88" i="22"/>
  <c r="AK284" i="22"/>
  <c r="AK47" i="22"/>
  <c r="AK235" i="22"/>
  <c r="AK20" i="22"/>
  <c r="AK518" i="22"/>
  <c r="AK227" i="22"/>
  <c r="AK285" i="22"/>
  <c r="AK158" i="22"/>
  <c r="AK277" i="22"/>
  <c r="AK186" i="22"/>
  <c r="AK169" i="22"/>
  <c r="AK529" i="22"/>
  <c r="AK144" i="22"/>
  <c r="AK61" i="22"/>
  <c r="AK338" i="22"/>
  <c r="AK437" i="22"/>
  <c r="AK535" i="22"/>
  <c r="AK191" i="22"/>
  <c r="AK264" i="22"/>
  <c r="AK348" i="22"/>
  <c r="AK60" i="22"/>
  <c r="AK135" i="22"/>
  <c r="AK566" i="22"/>
  <c r="AK560" i="22"/>
  <c r="AK449" i="22"/>
  <c r="AK249" i="22"/>
  <c r="AK147" i="22"/>
  <c r="AK511" i="22"/>
  <c r="AK483" i="22"/>
  <c r="AK515" i="22"/>
  <c r="AK346" i="22"/>
  <c r="AK151" i="22"/>
  <c r="AK323" i="22"/>
  <c r="AK139" i="22"/>
  <c r="AK66" i="22"/>
  <c r="AK76" i="22"/>
  <c r="AK219" i="22"/>
  <c r="AK302" i="22"/>
  <c r="AK358" i="22"/>
  <c r="AK569" i="22"/>
  <c r="AK179" i="22"/>
  <c r="AK559" i="22"/>
  <c r="AK396" i="22"/>
  <c r="AK291" i="22"/>
  <c r="AK357" i="22"/>
  <c r="AK524" i="22"/>
  <c r="AK327" i="22"/>
  <c r="AK100" i="22"/>
  <c r="AK546" i="22"/>
  <c r="AK392" i="22"/>
  <c r="AK210" i="22"/>
  <c r="AK229" i="22"/>
  <c r="AK316" i="22"/>
  <c r="AK446" i="22"/>
  <c r="AK38" i="22"/>
  <c r="AK319" i="22"/>
  <c r="AK121" i="22"/>
  <c r="AK46" i="22"/>
  <c r="AK412" i="22"/>
  <c r="AK59" i="22"/>
  <c r="AK570" i="22"/>
  <c r="AK262" i="22"/>
  <c r="AK419" i="22"/>
  <c r="AK499" i="22"/>
  <c r="AK45" i="22"/>
  <c r="AK4" i="22"/>
  <c r="AK453" i="22"/>
  <c r="AK584" i="22"/>
  <c r="AK257" i="22"/>
  <c r="AK401" i="22"/>
  <c r="AK494" i="22"/>
  <c r="AK521" i="22"/>
  <c r="AK131" i="22"/>
  <c r="AK197" i="22"/>
  <c r="AK119" i="22"/>
  <c r="AK134" i="22"/>
  <c r="AK556" i="22"/>
  <c r="AK128" i="22"/>
  <c r="AK359" i="22"/>
  <c r="AK508" i="22"/>
  <c r="AK547" i="22"/>
  <c r="AK361" i="22"/>
  <c r="AK456" i="22"/>
  <c r="AK189" i="22"/>
  <c r="AK150" i="22"/>
  <c r="AK461" i="22"/>
  <c r="AK498" i="22"/>
  <c r="AK410" i="22"/>
  <c r="AK539" i="22"/>
  <c r="AK601" i="22"/>
  <c r="AK417" i="22"/>
  <c r="AK222" i="22"/>
  <c r="AK122" i="22"/>
  <c r="AK255" i="22"/>
  <c r="AK588" i="22"/>
  <c r="AK490" i="22"/>
  <c r="AK445" i="22"/>
  <c r="AK423" i="22"/>
  <c r="AK107" i="22"/>
  <c r="AK7" i="22"/>
  <c r="AK303" i="22"/>
  <c r="AK442" i="22"/>
  <c r="AK274" i="22"/>
  <c r="AK79" i="22"/>
  <c r="AK8" i="22"/>
  <c r="AK536" i="22"/>
  <c r="AK228" i="22"/>
  <c r="AK425" i="22"/>
  <c r="AK433" i="22"/>
  <c r="AK190" i="22"/>
  <c r="AK117" i="22"/>
  <c r="AK5" i="22"/>
  <c r="AK579" i="22"/>
  <c r="AK220" i="22"/>
  <c r="AK563" i="22"/>
  <c r="AK493" i="22"/>
  <c r="AK532" i="22"/>
  <c r="AK427" i="22"/>
  <c r="AK564" i="22"/>
  <c r="AK143" i="22"/>
  <c r="AK242" i="22"/>
  <c r="AK65" i="22"/>
  <c r="AK250" i="22"/>
  <c r="AK553" i="22"/>
  <c r="AK311" i="22"/>
  <c r="AK462" i="22"/>
  <c r="AK254" i="22"/>
  <c r="AK251" i="22"/>
  <c r="AK429" i="22"/>
  <c r="AK155" i="22"/>
  <c r="AK41" i="22"/>
  <c r="AK516" i="22"/>
  <c r="AK259" i="22"/>
  <c r="AK286" i="22"/>
  <c r="AK177" i="22"/>
  <c r="AK500" i="22"/>
  <c r="AK321" i="22"/>
  <c r="AK435" i="22"/>
  <c r="AK448" i="22"/>
  <c r="AK238" i="22"/>
  <c r="AK386" i="22"/>
  <c r="AK420" i="22"/>
  <c r="AK335" i="22"/>
  <c r="AK394" i="22"/>
  <c r="AK21" i="22"/>
  <c r="AK328" i="22"/>
  <c r="AK526" i="22"/>
  <c r="AK389" i="22"/>
  <c r="AK266" i="22"/>
  <c r="AK586" i="22"/>
  <c r="AK304" i="22"/>
  <c r="AK377" i="22"/>
  <c r="AK307" i="22"/>
  <c r="AK226" i="22"/>
  <c r="AK325" i="22"/>
  <c r="AK481" i="22"/>
  <c r="AK225" i="22"/>
  <c r="AK372" i="22"/>
  <c r="AK510" i="22"/>
  <c r="AK292" i="22"/>
  <c r="AK545" i="22"/>
  <c r="AK214" i="22"/>
  <c r="AK406" i="22"/>
  <c r="AK12" i="22"/>
  <c r="AK418" i="22"/>
  <c r="AK356" i="22"/>
  <c r="AK370" i="22"/>
  <c r="AK339" i="22"/>
  <c r="AK156" i="22"/>
  <c r="AK263" i="22"/>
  <c r="AK267" i="22"/>
  <c r="AK480" i="22"/>
  <c r="AK567" i="22"/>
  <c r="AK172" i="22"/>
  <c r="AK485" i="22"/>
  <c r="AK294" i="22"/>
  <c r="AK414" i="22"/>
  <c r="AK224" i="22"/>
  <c r="AK110" i="22"/>
  <c r="AK204" i="22"/>
  <c r="AK270" i="22"/>
  <c r="AK136" i="22"/>
  <c r="AK593" i="22"/>
  <c r="AK185" i="22"/>
  <c r="AK400" i="22"/>
  <c r="AK513" i="22"/>
  <c r="AK268" i="22"/>
  <c r="AK491" i="22"/>
  <c r="AK475" i="22"/>
  <c r="AK281" i="22"/>
  <c r="AK576" i="22"/>
  <c r="AK127" i="22"/>
  <c r="AK193" i="22"/>
  <c r="AK568" i="22"/>
  <c r="AK237" i="22"/>
  <c r="AK154" i="22"/>
  <c r="AK141" i="22"/>
  <c r="AK574" i="22"/>
  <c r="AK261" i="22"/>
  <c r="AK280" i="22"/>
  <c r="AK200" i="22"/>
  <c r="AK342" i="22"/>
  <c r="AK439" i="22"/>
  <c r="AK232" i="22"/>
  <c r="AK489" i="22"/>
  <c r="AK469" i="22"/>
  <c r="AK247" i="22"/>
  <c r="AK430" i="22"/>
  <c r="AK163" i="22"/>
  <c r="AK301" i="22"/>
  <c r="AK103" i="22"/>
  <c r="AK360" i="22"/>
  <c r="AK367" i="22"/>
  <c r="AK53" i="22"/>
  <c r="AK300" i="22"/>
  <c r="AK223" i="22"/>
  <c r="AK407" i="22"/>
  <c r="AK582" i="22"/>
  <c r="AK218" i="22"/>
  <c r="AK365" i="22"/>
  <c r="AK422" i="22"/>
  <c r="AK44" i="22"/>
  <c r="AK324" i="22"/>
  <c r="AK550" i="22"/>
  <c r="AK129" i="22"/>
  <c r="AK315" i="22"/>
  <c r="AK105" i="22"/>
  <c r="AK283" i="22"/>
  <c r="AK115" i="22"/>
  <c r="AK211" i="22"/>
  <c r="AK542" i="22"/>
  <c r="AK86" i="22"/>
  <c r="AK42" i="22"/>
  <c r="AK183" i="22"/>
  <c r="AK34" i="22"/>
  <c r="AK597" i="22"/>
  <c r="AK244" i="22"/>
  <c r="AK331" i="22"/>
  <c r="AK269" i="22"/>
  <c r="AK343" i="22"/>
  <c r="AK322" i="22"/>
  <c r="AK599" i="22"/>
  <c r="AK279" i="22"/>
  <c r="AK380" i="22"/>
  <c r="AK37" i="22"/>
  <c r="AK393" i="22"/>
  <c r="AK305" i="22"/>
  <c r="AK459" i="22"/>
  <c r="AK383" i="22"/>
  <c r="AK565" i="22"/>
  <c r="AK520" i="22"/>
  <c r="AK540" i="22"/>
  <c r="AK558" i="22"/>
  <c r="AK443" i="22"/>
  <c r="AK403" i="22"/>
  <c r="AK241" i="22"/>
  <c r="AK256" i="22"/>
  <c r="AK43" i="22"/>
  <c r="AK97" i="22"/>
  <c r="AK246" i="22"/>
  <c r="AK278" i="22"/>
  <c r="AK83" i="22"/>
  <c r="AK120" i="22"/>
  <c r="AK74" i="22"/>
  <c r="AK55" i="22"/>
  <c r="AK17" i="22"/>
  <c r="AK573" i="22"/>
  <c r="AK18" i="22"/>
  <c r="AK347" i="22"/>
  <c r="AK538" i="22"/>
  <c r="AK523" i="22"/>
  <c r="AK434" i="22"/>
  <c r="AK290" i="22"/>
  <c r="AK201" i="22"/>
  <c r="AK354" i="22"/>
  <c r="AK590" i="22"/>
  <c r="AK479" i="22"/>
  <c r="AK132" i="22"/>
  <c r="AK80" i="22"/>
  <c r="AK554" i="22"/>
  <c r="AK198" i="22"/>
  <c r="AK411" i="22"/>
  <c r="AK578" i="22"/>
  <c r="AK82" i="22"/>
  <c r="AK477" i="22"/>
  <c r="AK202" i="22"/>
  <c r="AK206" i="22"/>
  <c r="AK551" i="22"/>
  <c r="AK478" i="22"/>
  <c r="AK239" i="22"/>
  <c r="AK260" i="22"/>
  <c r="AK474" i="22"/>
  <c r="AK355" i="22"/>
  <c r="AK455" i="22"/>
  <c r="AK471" i="22"/>
  <c r="AK572" i="22"/>
  <c r="AK379" i="22"/>
  <c r="AK138" i="22"/>
  <c r="AK231" i="22"/>
  <c r="AK431" i="22"/>
  <c r="AK89" i="22"/>
  <c r="AK71" i="22"/>
  <c r="AK522" i="22"/>
  <c r="AK595" i="22"/>
  <c r="AK182" i="22"/>
  <c r="AK265" i="22"/>
  <c r="AK25" i="22"/>
  <c r="AK217" i="22"/>
  <c r="AK488" i="22"/>
  <c r="AK32" i="22"/>
  <c r="AK405" i="22"/>
  <c r="AK444" i="22"/>
  <c r="AK142" i="22"/>
  <c r="AK130" i="22"/>
  <c r="AK600" i="22"/>
  <c r="AK602" i="22"/>
  <c r="AK299" i="22"/>
  <c r="AK317" i="22"/>
  <c r="AK350" i="22"/>
  <c r="AK441" i="22"/>
  <c r="AK178" i="22"/>
  <c r="AK160" i="22"/>
  <c r="AK352" i="22"/>
  <c r="AK363" i="22"/>
  <c r="AK424" i="22"/>
  <c r="AK503" i="22"/>
  <c r="AK314" i="22"/>
  <c r="AK212" i="22"/>
  <c r="AK293" i="22"/>
  <c r="AK487" i="22"/>
  <c r="AK466" i="22"/>
  <c r="AK289" i="22"/>
  <c r="AK409" i="22"/>
  <c r="AK171" i="22"/>
  <c r="AK272" i="22"/>
  <c r="AK173" i="22"/>
  <c r="AK209" i="22"/>
  <c r="AK344" i="22"/>
  <c r="AK162" i="22"/>
  <c r="AK192" i="22"/>
  <c r="AK505" i="22"/>
  <c r="AK213" i="22"/>
  <c r="AK205" i="22"/>
  <c r="AK308" i="22"/>
  <c r="AK166" i="22"/>
  <c r="AK426" i="22"/>
  <c r="AK35" i="22"/>
  <c r="AK388" i="22"/>
  <c r="AK208" i="22"/>
  <c r="AK276" i="22"/>
  <c r="AK258" i="22"/>
  <c r="AK203" i="22"/>
  <c r="AK421" i="22"/>
  <c r="AK378" i="22"/>
  <c r="AK460" i="22"/>
  <c r="AK364" i="22"/>
  <c r="AK188" i="22"/>
  <c r="AK26" i="22"/>
  <c r="AK496" i="22"/>
  <c r="AK501" i="22"/>
  <c r="AK282" i="22"/>
  <c r="AK310" i="22"/>
  <c r="AK275" i="22"/>
  <c r="AK467" i="22"/>
  <c r="AK552" i="22"/>
  <c r="AK399" i="22"/>
  <c r="AK506" i="22"/>
  <c r="AK447" i="22"/>
  <c r="AK252" i="22"/>
  <c r="AK362" i="22"/>
  <c r="AK309" i="22"/>
  <c r="AK207" i="22"/>
  <c r="AK464" i="22"/>
  <c r="AK368" i="22"/>
  <c r="AK176" i="22"/>
  <c r="AK164" i="22"/>
  <c r="AK99" i="22"/>
  <c r="AK603" i="22"/>
  <c r="AK492" i="22"/>
  <c r="AK340" i="22"/>
  <c r="AK598" i="22"/>
  <c r="AK123" i="22"/>
  <c r="AK196" i="22"/>
  <c r="AK133" i="22"/>
  <c r="AK336" i="22"/>
  <c r="AK397" i="22"/>
  <c r="AK375" i="22"/>
  <c r="AK497" i="22"/>
  <c r="AK531" i="22"/>
  <c r="AK140" i="22"/>
  <c r="AK436" i="22"/>
  <c r="AK295" i="22"/>
  <c r="AK94" i="22"/>
  <c r="AK472" i="22"/>
  <c r="AK51" i="22"/>
  <c r="AK240" i="22"/>
  <c r="AK440" i="22"/>
  <c r="AK592" i="22"/>
  <c r="AK537" i="22"/>
  <c r="AK187" i="22"/>
  <c r="AK337" i="22"/>
  <c r="AK248" i="22"/>
  <c r="AK215" i="22"/>
  <c r="AK484" i="22"/>
  <c r="AK184" i="22"/>
  <c r="AK174" i="22"/>
  <c r="AK3" i="22"/>
  <c r="H273" i="22"/>
  <c r="AE273" i="22" s="1"/>
  <c r="M606" i="22"/>
  <c r="G605" i="22"/>
  <c r="T605" i="22"/>
  <c r="M604" i="22"/>
  <c r="T585" i="22"/>
  <c r="Q604" i="22"/>
  <c r="Q606" i="22"/>
  <c r="H604" i="22"/>
  <c r="H605" i="22"/>
  <c r="AE583" i="22"/>
  <c r="H606" i="22"/>
  <c r="AK273" i="22" l="1"/>
  <c r="AK583" i="22"/>
  <c r="AE605" i="22"/>
  <c r="T604" i="22"/>
  <c r="T606" i="22"/>
  <c r="AE585" i="22"/>
  <c r="AK585" i="22" l="1"/>
  <c r="AG605" i="22"/>
  <c r="AG604" i="22"/>
  <c r="AG606" i="22"/>
  <c r="AE604" i="22"/>
  <c r="AF605" i="22"/>
  <c r="AF606" i="22"/>
  <c r="AK606" i="22"/>
  <c r="AE606" i="22"/>
  <c r="AK605" i="22"/>
  <c r="AK604" i="22" l="1"/>
  <c r="AF604" i="22"/>
</calcChain>
</file>

<file path=xl/sharedStrings.xml><?xml version="1.0" encoding="utf-8"?>
<sst xmlns="http://schemas.openxmlformats.org/spreadsheetml/2006/main" count="15265" uniqueCount="1765">
  <si>
    <t>N /20</t>
  </si>
  <si>
    <t>N /60</t>
  </si>
  <si>
    <t>NOTE/20</t>
  </si>
  <si>
    <t>Temps</t>
  </si>
  <si>
    <t>Allure</t>
  </si>
  <si>
    <t>Force</t>
  </si>
  <si>
    <t>en kg</t>
  </si>
  <si>
    <t>en cm</t>
  </si>
  <si>
    <t>N chut.</t>
  </si>
  <si>
    <t>Note /20</t>
  </si>
  <si>
    <t>Vit. 50m</t>
  </si>
  <si>
    <t>en sec</t>
  </si>
  <si>
    <t>Détente verticale</t>
  </si>
  <si>
    <t>GARCONS</t>
  </si>
  <si>
    <t>FILLES</t>
  </si>
  <si>
    <t>Force Maxi des bras</t>
  </si>
  <si>
    <t>Endurance</t>
  </si>
  <si>
    <t>Tps au test</t>
  </si>
  <si>
    <t>Km/h</t>
  </si>
  <si>
    <t>Coordination</t>
  </si>
  <si>
    <t>Vitesse 20M</t>
  </si>
  <si>
    <t>Vitesse 50M</t>
  </si>
  <si>
    <t>Vitesse 30M lancé</t>
  </si>
  <si>
    <t>Souplesse</t>
  </si>
  <si>
    <t>Equilibre</t>
  </si>
  <si>
    <t>Natation</t>
  </si>
  <si>
    <t xml:space="preserve">50M </t>
  </si>
  <si>
    <t>L1</t>
  </si>
  <si>
    <t>Place/</t>
  </si>
  <si>
    <t>ALEXANDRE</t>
  </si>
  <si>
    <t>MARINE</t>
  </si>
  <si>
    <t>HUGO</t>
  </si>
  <si>
    <t>VALENTIN</t>
  </si>
  <si>
    <t>MEHDI</t>
  </si>
  <si>
    <t>MULLER</t>
  </si>
  <si>
    <t>SCHMITT</t>
  </si>
  <si>
    <t>MARTIN</t>
  </si>
  <si>
    <t>BECK</t>
  </si>
  <si>
    <t>BENAALI</t>
  </si>
  <si>
    <t>KOPFF</t>
  </si>
  <si>
    <t>KUHN</t>
  </si>
  <si>
    <t>LUTZ</t>
  </si>
  <si>
    <t>WAGNER</t>
  </si>
  <si>
    <t>WOLFF</t>
  </si>
  <si>
    <t>N/5</t>
  </si>
  <si>
    <t>N/10</t>
  </si>
  <si>
    <t>N/20</t>
  </si>
  <si>
    <t>N /10</t>
  </si>
  <si>
    <t>PRENOM</t>
  </si>
  <si>
    <t>Vitesse</t>
  </si>
  <si>
    <t>Motricité</t>
  </si>
  <si>
    <t>Développer
Couché</t>
  </si>
  <si>
    <t>Détente
Verticale</t>
  </si>
  <si>
    <t>NOTE/10</t>
  </si>
  <si>
    <t>NOTE/5</t>
  </si>
  <si>
    <t>Natation 50M</t>
  </si>
  <si>
    <t>F</t>
  </si>
  <si>
    <t>WENDLING</t>
  </si>
  <si>
    <t>Poids</t>
  </si>
  <si>
    <t>Ratio</t>
  </si>
  <si>
    <t>Perf Femmes</t>
  </si>
  <si>
    <t>perf hommes</t>
  </si>
  <si>
    <t>Moyennes filles</t>
  </si>
  <si>
    <t>Moyennes garçon</t>
  </si>
  <si>
    <t>Moyenne promotion</t>
  </si>
  <si>
    <t>N° Etudiant</t>
  </si>
  <si>
    <t>Tests BCPE
Pratique</t>
  </si>
  <si>
    <t>en mn.sec</t>
  </si>
  <si>
    <t>en km/h</t>
  </si>
  <si>
    <t>Tests BCPE
Théorie</t>
  </si>
  <si>
    <t xml:space="preserve">BCPE
</t>
  </si>
  <si>
    <t>ADAM</t>
  </si>
  <si>
    <t>FLORIAN</t>
  </si>
  <si>
    <t>ADDI</t>
  </si>
  <si>
    <t>ILIES</t>
  </si>
  <si>
    <t>ANTOINE</t>
  </si>
  <si>
    <t>BENJAMIN</t>
  </si>
  <si>
    <t>LUCAS</t>
  </si>
  <si>
    <t>SARAH</t>
  </si>
  <si>
    <t>MARIE</t>
  </si>
  <si>
    <t>AURIANE</t>
  </si>
  <si>
    <t>JULIEN</t>
  </si>
  <si>
    <t>LISA</t>
  </si>
  <si>
    <t>ZAKARIA</t>
  </si>
  <si>
    <t>AYED</t>
  </si>
  <si>
    <t>SABRINA</t>
  </si>
  <si>
    <t>GAUTHIER</t>
  </si>
  <si>
    <t>LUCIE</t>
  </si>
  <si>
    <t>NATHAN</t>
  </si>
  <si>
    <t>TOM</t>
  </si>
  <si>
    <t>CHARLINE</t>
  </si>
  <si>
    <t>YANIS</t>
  </si>
  <si>
    <t>NOÉMIE</t>
  </si>
  <si>
    <t>YOUNES</t>
  </si>
  <si>
    <t>THOMAS</t>
  </si>
  <si>
    <t>MATTHIEU</t>
  </si>
  <si>
    <t>ARNAUD</t>
  </si>
  <si>
    <t>QUENTIN</t>
  </si>
  <si>
    <t>JULIETTE</t>
  </si>
  <si>
    <t>LOUIS</t>
  </si>
  <si>
    <t>ELSA</t>
  </si>
  <si>
    <t>SIMON</t>
  </si>
  <si>
    <t>EMMA</t>
  </si>
  <si>
    <t>MATTÉO</t>
  </si>
  <si>
    <t>LÉA</t>
  </si>
  <si>
    <t>ORIANE</t>
  </si>
  <si>
    <t>YANN</t>
  </si>
  <si>
    <t>ARTHUR</t>
  </si>
  <si>
    <t>ALEXIS</t>
  </si>
  <si>
    <t>FIONA</t>
  </si>
  <si>
    <t>ROMAIN</t>
  </si>
  <si>
    <t>DORIAN</t>
  </si>
  <si>
    <t>JULES</t>
  </si>
  <si>
    <t>MAXIME</t>
  </si>
  <si>
    <t>CLARA</t>
  </si>
  <si>
    <t>ANTONIN</t>
  </si>
  <si>
    <t>JUSTINE</t>
  </si>
  <si>
    <t>UGO</t>
  </si>
  <si>
    <t>VICTOR</t>
  </si>
  <si>
    <t>LOUISE</t>
  </si>
  <si>
    <t>CLEMENT</t>
  </si>
  <si>
    <t>THEO</t>
  </si>
  <si>
    <t>COLIN</t>
  </si>
  <si>
    <t>LAURA</t>
  </si>
  <si>
    <t>PAUL</t>
  </si>
  <si>
    <t>LILIAN</t>
  </si>
  <si>
    <t>SAMUEL</t>
  </si>
  <si>
    <t>LÉO</t>
  </si>
  <si>
    <t>ALI</t>
  </si>
  <si>
    <t>GUILLAUME</t>
  </si>
  <si>
    <t>OSCAR</t>
  </si>
  <si>
    <t>CHLOÉ</t>
  </si>
  <si>
    <t>DIMITRI</t>
  </si>
  <si>
    <t>MOHAMED</t>
  </si>
  <si>
    <t>ENZO</t>
  </si>
  <si>
    <t>ENGEL</t>
  </si>
  <si>
    <t>THÉO</t>
  </si>
  <si>
    <t>NOA</t>
  </si>
  <si>
    <t>MANON</t>
  </si>
  <si>
    <t>LOÏC</t>
  </si>
  <si>
    <t>PERRINE</t>
  </si>
  <si>
    <t>CLÉMENT</t>
  </si>
  <si>
    <t>AXEL</t>
  </si>
  <si>
    <t>BASTIEN</t>
  </si>
  <si>
    <t>OCÉANE</t>
  </si>
  <si>
    <t>CORENTIN</t>
  </si>
  <si>
    <t>GROSS</t>
  </si>
  <si>
    <t>JÉRÉMY</t>
  </si>
  <si>
    <t>MATHIEU</t>
  </si>
  <si>
    <t>NICOLAS</t>
  </si>
  <si>
    <t>JEAN</t>
  </si>
  <si>
    <t>CHARLES</t>
  </si>
  <si>
    <t>BAPTISTE</t>
  </si>
  <si>
    <t>HERR</t>
  </si>
  <si>
    <t>MAËLLE</t>
  </si>
  <si>
    <t>EVA</t>
  </si>
  <si>
    <t>MATHIS</t>
  </si>
  <si>
    <t>JUNG</t>
  </si>
  <si>
    <t>KELLER</t>
  </si>
  <si>
    <t>GAËLLE</t>
  </si>
  <si>
    <t>ADRIEN</t>
  </si>
  <si>
    <t>MAÉVA</t>
  </si>
  <si>
    <t>CHARLOTTE</t>
  </si>
  <si>
    <t>LAMI</t>
  </si>
  <si>
    <t>LEBLANC</t>
  </si>
  <si>
    <t>ANTHONY</t>
  </si>
  <si>
    <t>THIBAUT</t>
  </si>
  <si>
    <t>MAËL</t>
  </si>
  <si>
    <t>TRISTAN</t>
  </si>
  <si>
    <t>LEA</t>
  </si>
  <si>
    <t>LARA</t>
  </si>
  <si>
    <t>LUDOVIC</t>
  </si>
  <si>
    <t>BRYAN</t>
  </si>
  <si>
    <t>ARMAND</t>
  </si>
  <si>
    <t>ROBIN</t>
  </si>
  <si>
    <t>MARGOT</t>
  </si>
  <si>
    <t>OLIVIER</t>
  </si>
  <si>
    <t>GAËTAN</t>
  </si>
  <si>
    <t>DAVID</t>
  </si>
  <si>
    <t>RACON</t>
  </si>
  <si>
    <t>SALIM</t>
  </si>
  <si>
    <t>MARGAUX</t>
  </si>
  <si>
    <t>SEILER</t>
  </si>
  <si>
    <t>NOÉ</t>
  </si>
  <si>
    <t>SOW</t>
  </si>
  <si>
    <t>ABABACAR</t>
  </si>
  <si>
    <t>JORIS</t>
  </si>
  <si>
    <t>ANAELLE</t>
  </si>
  <si>
    <t>ELISE</t>
  </si>
  <si>
    <t>YOHAN</t>
  </si>
  <si>
    <t>ZANDI</t>
  </si>
  <si>
    <t>MARIUS</t>
  </si>
  <si>
    <t>Vit. 20m</t>
  </si>
  <si>
    <t>souplgarçon</t>
  </si>
  <si>
    <t>souplfille</t>
  </si>
  <si>
    <t>ABI</t>
  </si>
  <si>
    <t>NOM</t>
  </si>
  <si>
    <t>Développé Couché</t>
  </si>
  <si>
    <t>Détente Verticale</t>
  </si>
  <si>
    <t>21,5 km/h</t>
  </si>
  <si>
    <t>19,5 km/h</t>
  </si>
  <si>
    <t>19 km/h</t>
  </si>
  <si>
    <t>Général</t>
  </si>
  <si>
    <t>15 cm</t>
  </si>
  <si>
    <t>17 cm</t>
  </si>
  <si>
    <t>106 kg</t>
  </si>
  <si>
    <t>64 kg</t>
  </si>
  <si>
    <t>ABDELKRIM Moustafa</t>
  </si>
  <si>
    <t>5''95</t>
  </si>
  <si>
    <t>Vitesse 50m</t>
  </si>
  <si>
    <t>3''23</t>
  </si>
  <si>
    <t>2''83</t>
  </si>
  <si>
    <t>Vitesse 20m</t>
  </si>
  <si>
    <t>Développé Couché Rmax</t>
  </si>
  <si>
    <t>Développé Couché Ratio</t>
  </si>
  <si>
    <t>0 chute</t>
  </si>
  <si>
    <t>Général Tests</t>
  </si>
  <si>
    <t>Général Ecrit</t>
  </si>
  <si>
    <t>ABOU EL HASSEN</t>
  </si>
  <si>
    <t>ABDELKARIM</t>
  </si>
  <si>
    <t>JULIAN</t>
  </si>
  <si>
    <t>ANDRIANIRINA</t>
  </si>
  <si>
    <t>TOJO</t>
  </si>
  <si>
    <t>ATTOU</t>
  </si>
  <si>
    <t>BAECHTEL</t>
  </si>
  <si>
    <t>BAMIDELE</t>
  </si>
  <si>
    <t>MYRIAM</t>
  </si>
  <si>
    <t>BARBIER</t>
  </si>
  <si>
    <t>BARRAU</t>
  </si>
  <si>
    <t>BARRE</t>
  </si>
  <si>
    <t>ALEX</t>
  </si>
  <si>
    <t>HIBA</t>
  </si>
  <si>
    <t>MATTEO</t>
  </si>
  <si>
    <t>ESTEBAN</t>
  </si>
  <si>
    <t>BLERIOT</t>
  </si>
  <si>
    <t>BODIN</t>
  </si>
  <si>
    <t>BOHN</t>
  </si>
  <si>
    <t>BOILEAU</t>
  </si>
  <si>
    <t>TANGUY</t>
  </si>
  <si>
    <t>BRACKROCK</t>
  </si>
  <si>
    <t>JANINE</t>
  </si>
  <si>
    <t>MÉLISSA</t>
  </si>
  <si>
    <t>BUR</t>
  </si>
  <si>
    <t>BURGER</t>
  </si>
  <si>
    <t>CAVALIERE</t>
  </si>
  <si>
    <t>CHEVALIER</t>
  </si>
  <si>
    <t>CIANDRINI</t>
  </si>
  <si>
    <t>COELHO</t>
  </si>
  <si>
    <t>TAO</t>
  </si>
  <si>
    <t>CORDIER</t>
  </si>
  <si>
    <t>JORDAN</t>
  </si>
  <si>
    <t>CURPEN</t>
  </si>
  <si>
    <t>NAOMI</t>
  </si>
  <si>
    <t>STEVEN</t>
  </si>
  <si>
    <t>PAULINE</t>
  </si>
  <si>
    <t>DEUSCHER</t>
  </si>
  <si>
    <t>DIRRINGER</t>
  </si>
  <si>
    <t>DOGAN</t>
  </si>
  <si>
    <t>CELIA</t>
  </si>
  <si>
    <t>DORIATH</t>
  </si>
  <si>
    <t>MATHIAS</t>
  </si>
  <si>
    <t>GAËL</t>
  </si>
  <si>
    <t>DUPUITS</t>
  </si>
  <si>
    <t>YELENA</t>
  </si>
  <si>
    <t>EHRBURGER</t>
  </si>
  <si>
    <t>EHRHARD</t>
  </si>
  <si>
    <t>LOWEN</t>
  </si>
  <si>
    <t>ELIAS</t>
  </si>
  <si>
    <t>ESTEVES DA SILVA</t>
  </si>
  <si>
    <t>PAULO</t>
  </si>
  <si>
    <t>FALLAH</t>
  </si>
  <si>
    <t>FAUSSER</t>
  </si>
  <si>
    <t>FUCHS</t>
  </si>
  <si>
    <t>GARGULAK</t>
  </si>
  <si>
    <t>GOETTMANN</t>
  </si>
  <si>
    <t>CHRISTOPHE</t>
  </si>
  <si>
    <t>NOAH</t>
  </si>
  <si>
    <t>GRADIT</t>
  </si>
  <si>
    <t>GRANADOS</t>
  </si>
  <si>
    <t>ZACHARIA</t>
  </si>
  <si>
    <t>GRELING</t>
  </si>
  <si>
    <t>GRUBER-BOURADA</t>
  </si>
  <si>
    <t>ADEL RACHID</t>
  </si>
  <si>
    <t>LAETITIA</t>
  </si>
  <si>
    <t>DIYAR</t>
  </si>
  <si>
    <t>HAEGELE</t>
  </si>
  <si>
    <t>HAMZA</t>
  </si>
  <si>
    <t>YANNIS</t>
  </si>
  <si>
    <t>HECKMANN</t>
  </si>
  <si>
    <t>HERRMANN</t>
  </si>
  <si>
    <t>ILTIS</t>
  </si>
  <si>
    <t>JAKOB</t>
  </si>
  <si>
    <t>KANGA</t>
  </si>
  <si>
    <t>JERÔME</t>
  </si>
  <si>
    <t>KARDOUH</t>
  </si>
  <si>
    <t>KASPER</t>
  </si>
  <si>
    <t>THIBAULT</t>
  </si>
  <si>
    <t>FANNY</t>
  </si>
  <si>
    <t>KINTZ-VONDERSCHER</t>
  </si>
  <si>
    <t>KOENIG</t>
  </si>
  <si>
    <t>MAXENCE</t>
  </si>
  <si>
    <t>EMILE</t>
  </si>
  <si>
    <t>LAÏB</t>
  </si>
  <si>
    <t>NASSIM</t>
  </si>
  <si>
    <t>ALINE</t>
  </si>
  <si>
    <t>VAIORA</t>
  </si>
  <si>
    <t>LARDINAIS</t>
  </si>
  <si>
    <t>LEBEL</t>
  </si>
  <si>
    <t>LUAN</t>
  </si>
  <si>
    <t>LEHMANN</t>
  </si>
  <si>
    <t>BASILE</t>
  </si>
  <si>
    <t>LHERMITTE</t>
  </si>
  <si>
    <t>AMAURY</t>
  </si>
  <si>
    <t>LIDIN</t>
  </si>
  <si>
    <t>LOB</t>
  </si>
  <si>
    <t>CAROLINE</t>
  </si>
  <si>
    <t>LOPES</t>
  </si>
  <si>
    <t>SAMANTHA</t>
  </si>
  <si>
    <t>VICTORIA</t>
  </si>
  <si>
    <t>MALONGA</t>
  </si>
  <si>
    <t>MARMILLOD</t>
  </si>
  <si>
    <t>MATOS SOUSA</t>
  </si>
  <si>
    <t>RODRIGO</t>
  </si>
  <si>
    <t>LOANN</t>
  </si>
  <si>
    <t>METRICH</t>
  </si>
  <si>
    <t>MINET</t>
  </si>
  <si>
    <t>MINOUX</t>
  </si>
  <si>
    <t>MOATAMEDI</t>
  </si>
  <si>
    <t>NAVID</t>
  </si>
  <si>
    <t>SOLÈNE</t>
  </si>
  <si>
    <t>MOUNIER</t>
  </si>
  <si>
    <t>ADAM - ALKAN</t>
  </si>
  <si>
    <t>YOAN</t>
  </si>
  <si>
    <t>NAUD</t>
  </si>
  <si>
    <t>NAWROCKI</t>
  </si>
  <si>
    <t>N'DIAYE</t>
  </si>
  <si>
    <t>BRAHIM</t>
  </si>
  <si>
    <t>NEGRUTA</t>
  </si>
  <si>
    <t>VALERIU</t>
  </si>
  <si>
    <t>NÉROME</t>
  </si>
  <si>
    <t>NUSS</t>
  </si>
  <si>
    <t>PHIMMASONE</t>
  </si>
  <si>
    <t>PICHARD</t>
  </si>
  <si>
    <t>PORET</t>
  </si>
  <si>
    <t>RAGOT</t>
  </si>
  <si>
    <t>RAUFAKI</t>
  </si>
  <si>
    <t>MAHEALANI</t>
  </si>
  <si>
    <t>REBBAH</t>
  </si>
  <si>
    <t>LAURIE</t>
  </si>
  <si>
    <t>RENAUD</t>
  </si>
  <si>
    <t>ROHMER</t>
  </si>
  <si>
    <t>ROTH</t>
  </si>
  <si>
    <t>RUCK</t>
  </si>
  <si>
    <t>RAPHAËL</t>
  </si>
  <si>
    <t>SAID IYABI</t>
  </si>
  <si>
    <t>SAPIN</t>
  </si>
  <si>
    <t>SCHAAD</t>
  </si>
  <si>
    <t>SCHATZ</t>
  </si>
  <si>
    <t>TITOUAN</t>
  </si>
  <si>
    <t>SEN</t>
  </si>
  <si>
    <t>MELEK</t>
  </si>
  <si>
    <t>AMELIE</t>
  </si>
  <si>
    <t>STEIBLÉ</t>
  </si>
  <si>
    <t>STEPIEN</t>
  </si>
  <si>
    <t>THIEBAUT</t>
  </si>
  <si>
    <t>TOUSSAINT</t>
  </si>
  <si>
    <t>STÉPHANIE</t>
  </si>
  <si>
    <t>WANDLER</t>
  </si>
  <si>
    <t>WEBER</t>
  </si>
  <si>
    <t>WEISS</t>
  </si>
  <si>
    <t>KÉVIN</t>
  </si>
  <si>
    <t>WOLFERSPERGER</t>
  </si>
  <si>
    <t>CÉDRIC</t>
  </si>
  <si>
    <t>ZITOUNI</t>
  </si>
  <si>
    <t>ZOLOBE</t>
  </si>
  <si>
    <t>DSP</t>
  </si>
  <si>
    <t>M</t>
  </si>
  <si>
    <t>KREISS Romain</t>
  </si>
  <si>
    <t>MANN Florian</t>
  </si>
  <si>
    <t>SANAA Zakaria</t>
  </si>
  <si>
    <t>BURCKHARDT Marilou</t>
  </si>
  <si>
    <t>DUSART Juliette</t>
  </si>
  <si>
    <t>JARROT Lucie</t>
  </si>
  <si>
    <t>PEYTOUR Emma</t>
  </si>
  <si>
    <t>PIERRON Emma</t>
  </si>
  <si>
    <t>KEK Moni</t>
  </si>
  <si>
    <t>TUPAIA Teura</t>
  </si>
  <si>
    <t>DEROSES Nicolas</t>
  </si>
  <si>
    <t>BERTSCHY Mayla</t>
  </si>
  <si>
    <t>LAKHNATI Winess</t>
  </si>
  <si>
    <t>GRELING Bryan</t>
  </si>
  <si>
    <t>RIEMER Noa</t>
  </si>
  <si>
    <t>DEPENWEILLER Pauline</t>
  </si>
  <si>
    <t>BAECHER Adrien</t>
  </si>
  <si>
    <t>ALLANGBA Kévin</t>
  </si>
  <si>
    <t>KOSCIELAK Ian</t>
  </si>
  <si>
    <t>FRITSCH Charline</t>
  </si>
  <si>
    <t>LARCHET Antoine</t>
  </si>
  <si>
    <t>LEIBEL Florian</t>
  </si>
  <si>
    <t>MULLER Valentin</t>
  </si>
  <si>
    <t>HILLBRAND Léa</t>
  </si>
  <si>
    <t>ONOF Emma</t>
  </si>
  <si>
    <t>WEISS Marie</t>
  </si>
  <si>
    <t>METSCHIES Emmerick</t>
  </si>
  <si>
    <t>WALTER Jean</t>
  </si>
  <si>
    <t>HECKER Hugo</t>
  </si>
  <si>
    <t>SPANNAGEL Amélie</t>
  </si>
  <si>
    <t>OSSWALD Julie</t>
  </si>
  <si>
    <t>MORAT Lazare</t>
  </si>
  <si>
    <t>LUANGPRASEUTH Adrien</t>
  </si>
  <si>
    <t>MROZ Marvin</t>
  </si>
  <si>
    <t>LAILHACAR Aline</t>
  </si>
  <si>
    <t>VATTAUT Lucie</t>
  </si>
  <si>
    <t>CZECH Léonie</t>
  </si>
  <si>
    <t>STOLL Jauffrey</t>
  </si>
  <si>
    <t>BAECHTEL Loïc</t>
  </si>
  <si>
    <t>KAMENI TCHEUDJI Louis</t>
  </si>
  <si>
    <t>ROTH Lucas</t>
  </si>
  <si>
    <t>FIMBEL Mathieu</t>
  </si>
  <si>
    <t>CARRÉ Baptiste</t>
  </si>
  <si>
    <t>POUSSE Arthur</t>
  </si>
  <si>
    <t>SCHNEIDER Benjamin</t>
  </si>
  <si>
    <t>AIME Florent</t>
  </si>
  <si>
    <t>REGO Tomas</t>
  </si>
  <si>
    <t>COURAULT Jordan</t>
  </si>
  <si>
    <t>THOMAS Eliott</t>
  </si>
  <si>
    <t>TALERICO Clément</t>
  </si>
  <si>
    <t>TRAJAN Tristan</t>
  </si>
  <si>
    <t>CARUSO Luca</t>
  </si>
  <si>
    <t>KELLER Martin</t>
  </si>
  <si>
    <t>HERR Nicolas</t>
  </si>
  <si>
    <t>LEHMANN Dorian</t>
  </si>
  <si>
    <t>REBHUN Florent</t>
  </si>
  <si>
    <t>LUTTRINGER Anthony</t>
  </si>
  <si>
    <t>HEINRICH Steve</t>
  </si>
  <si>
    <t>GRAS Agnès</t>
  </si>
  <si>
    <t>BUB Mélissa</t>
  </si>
  <si>
    <t>PETITEAU Coralie</t>
  </si>
  <si>
    <t>VASSEUR Célia</t>
  </si>
  <si>
    <t>MANDJUKOWSKI Chloé</t>
  </si>
  <si>
    <t>SCHEER Léonie</t>
  </si>
  <si>
    <t>JAKOB Margot</t>
  </si>
  <si>
    <t>ILTIS Lisa</t>
  </si>
  <si>
    <t>BREBION Justine</t>
  </si>
  <si>
    <t>GROSS Lucie</t>
  </si>
  <si>
    <t>METRICH Auriane</t>
  </si>
  <si>
    <t>HAMM Mélody</t>
  </si>
  <si>
    <t>MALOT Marion</t>
  </si>
  <si>
    <t>LORRAIN Léa</t>
  </si>
  <si>
    <t>POTHIER Louise</t>
  </si>
  <si>
    <t>BEN AMOR Hiba</t>
  </si>
  <si>
    <t>GAIDELLA Marie</t>
  </si>
  <si>
    <t>FELDER Camille</t>
  </si>
  <si>
    <t>MARTINS Tessy</t>
  </si>
  <si>
    <t>116 kg</t>
  </si>
  <si>
    <t>107 kg</t>
  </si>
  <si>
    <t>65,9 cm</t>
  </si>
  <si>
    <t>61,6 cm</t>
  </si>
  <si>
    <t>59,4 cm</t>
  </si>
  <si>
    <t>44,9 cm</t>
  </si>
  <si>
    <t>25''28</t>
  </si>
  <si>
    <t>26''42</t>
  </si>
  <si>
    <t>27''16</t>
  </si>
  <si>
    <t>29''7</t>
  </si>
  <si>
    <t>31''82</t>
  </si>
  <si>
    <t>32''08</t>
  </si>
  <si>
    <t>13 cm</t>
  </si>
  <si>
    <t>10 cm</t>
  </si>
  <si>
    <t>20 cm</t>
  </si>
  <si>
    <t>HAMMOU AMAR Rabia</t>
  </si>
  <si>
    <t>HESTIN Maëlle</t>
  </si>
  <si>
    <t>22''51</t>
  </si>
  <si>
    <t>23''46</t>
  </si>
  <si>
    <t>23''95</t>
  </si>
  <si>
    <t>20''84</t>
  </si>
  <si>
    <t>21''24</t>
  </si>
  <si>
    <t>22''22</t>
  </si>
  <si>
    <t>EISENMANN Eliott</t>
  </si>
  <si>
    <t>LUX Karen</t>
  </si>
  <si>
    <t>OUEDRAOGO Amael</t>
  </si>
  <si>
    <t>PFEIFFER Tristan</t>
  </si>
  <si>
    <t>YBANEZ Lilian</t>
  </si>
  <si>
    <t>2''8</t>
  </si>
  <si>
    <t>6''04</t>
  </si>
  <si>
    <t>6''07</t>
  </si>
  <si>
    <t>3''16</t>
  </si>
  <si>
    <t>6''71</t>
  </si>
  <si>
    <t>Équilibre</t>
  </si>
  <si>
    <t>en min</t>
  </si>
  <si>
    <t>nb chutes</t>
  </si>
  <si>
    <t>BASCHUNG Eli</t>
  </si>
  <si>
    <t>LAGORCE Zoë</t>
  </si>
  <si>
    <t>PIGOT Tanguy</t>
  </si>
  <si>
    <t>Justine</t>
  </si>
  <si>
    <t>BARBIER Manon</t>
  </si>
  <si>
    <t>HOST Marcel</t>
  </si>
  <si>
    <t>KINTZ-VONDERSCHER Justine</t>
  </si>
  <si>
    <t xml:space="preserve">PODIUMS FÉMININS TESTS BCPE </t>
  </si>
  <si>
    <t xml:space="preserve">PODIUMS MASCULINS TESTS BCPE </t>
  </si>
  <si>
    <t>3''24</t>
  </si>
  <si>
    <t>6''86</t>
  </si>
  <si>
    <t>6''9</t>
  </si>
  <si>
    <t>RAGOT Maéva</t>
  </si>
  <si>
    <t>RIEB Alice</t>
  </si>
  <si>
    <t>LAVENETTE Wendy</t>
  </si>
  <si>
    <t>SEITZ Marine</t>
  </si>
  <si>
    <t>60 kg</t>
  </si>
  <si>
    <t>41,1 cm</t>
  </si>
  <si>
    <t>BENAZOUZ</t>
  </si>
  <si>
    <t>HEDDY</t>
  </si>
  <si>
    <t>BENFATMA</t>
  </si>
  <si>
    <t>VALENTINE</t>
  </si>
  <si>
    <t>ED-DAHBY</t>
  </si>
  <si>
    <t>PERICAS</t>
  </si>
  <si>
    <t>ACAR</t>
  </si>
  <si>
    <t>AYLA</t>
  </si>
  <si>
    <t>ADNET</t>
  </si>
  <si>
    <t>ADONETH</t>
  </si>
  <si>
    <t>AHRENS</t>
  </si>
  <si>
    <t>CÉCILIA</t>
  </si>
  <si>
    <t>AKALIN</t>
  </si>
  <si>
    <t>ZEYNEP</t>
  </si>
  <si>
    <t>AKBAL</t>
  </si>
  <si>
    <t>ERWIN</t>
  </si>
  <si>
    <t>ANDREOLETTI</t>
  </si>
  <si>
    <t>ANDREOTTOLA</t>
  </si>
  <si>
    <t>ILARIO</t>
  </si>
  <si>
    <t>ARMINDO</t>
  </si>
  <si>
    <t>YOHANN</t>
  </si>
  <si>
    <t>ARNOLD</t>
  </si>
  <si>
    <t>ARTERO</t>
  </si>
  <si>
    <t>JESSICA</t>
  </si>
  <si>
    <t>ASLAN</t>
  </si>
  <si>
    <t>OZAN</t>
  </si>
  <si>
    <t>ASSANI</t>
  </si>
  <si>
    <t>LOIC</t>
  </si>
  <si>
    <t>ATA</t>
  </si>
  <si>
    <t>AUBRY</t>
  </si>
  <si>
    <t>BAEHR</t>
  </si>
  <si>
    <t>JULINE</t>
  </si>
  <si>
    <t>BAEUMLIN</t>
  </si>
  <si>
    <t>BAGY</t>
  </si>
  <si>
    <t>BAILLOEUIL</t>
  </si>
  <si>
    <t>BARCZYK</t>
  </si>
  <si>
    <t>JAKUB</t>
  </si>
  <si>
    <t>BARTELS</t>
  </si>
  <si>
    <t>BARTESCH</t>
  </si>
  <si>
    <t>EDELTRUD-MARIA</t>
  </si>
  <si>
    <t>BASTIAN</t>
  </si>
  <si>
    <t>BAUER</t>
  </si>
  <si>
    <t>CÉLINE</t>
  </si>
  <si>
    <t>BAUMANN</t>
  </si>
  <si>
    <t>BAUMLIN</t>
  </si>
  <si>
    <t>BEAUFORT</t>
  </si>
  <si>
    <t>BECHT</t>
  </si>
  <si>
    <t>BECKERT</t>
  </si>
  <si>
    <t>LYLOU</t>
  </si>
  <si>
    <t>BELKHADIR</t>
  </si>
  <si>
    <t>MAHER</t>
  </si>
  <si>
    <t>BELLAHCENE</t>
  </si>
  <si>
    <t>MERIEM</t>
  </si>
  <si>
    <t>BELMADANI</t>
  </si>
  <si>
    <t>BEN AMMAR</t>
  </si>
  <si>
    <t>ZIED</t>
  </si>
  <si>
    <t>BENCI</t>
  </si>
  <si>
    <t>BENRABAH</t>
  </si>
  <si>
    <t>BENSE</t>
  </si>
  <si>
    <t>BERGÉ</t>
  </si>
  <si>
    <t>BERNECKER</t>
  </si>
  <si>
    <t>BILDSTEIN</t>
  </si>
  <si>
    <t>LAURYNE</t>
  </si>
  <si>
    <t>BILGER-BERAUD</t>
  </si>
  <si>
    <t>BIOT</t>
  </si>
  <si>
    <t>ANTHONIN</t>
  </si>
  <si>
    <t>BLANCK</t>
  </si>
  <si>
    <t>BLAZEVIC</t>
  </si>
  <si>
    <t>CHIARA</t>
  </si>
  <si>
    <t>BODENAN</t>
  </si>
  <si>
    <t>LÉONARD</t>
  </si>
  <si>
    <t>BOECKEL</t>
  </si>
  <si>
    <t>BOEGLIN</t>
  </si>
  <si>
    <t>BOHONOS</t>
  </si>
  <si>
    <t>BOILET</t>
  </si>
  <si>
    <t>JEANNE</t>
  </si>
  <si>
    <t>BOLLINGER</t>
  </si>
  <si>
    <t>BONVICINI</t>
  </si>
  <si>
    <t>BORTOLIN</t>
  </si>
  <si>
    <t>NÉMO</t>
  </si>
  <si>
    <t>BOTOUMAMOU</t>
  </si>
  <si>
    <t>BOUDEBOUDA</t>
  </si>
  <si>
    <t>BOUDINET</t>
  </si>
  <si>
    <t>BOUFFAY</t>
  </si>
  <si>
    <t>BOUILLET</t>
  </si>
  <si>
    <t>TIA</t>
  </si>
  <si>
    <t>BRIÈRE</t>
  </si>
  <si>
    <t>BRIOT</t>
  </si>
  <si>
    <t>BRUCKER</t>
  </si>
  <si>
    <t>BRUNING</t>
  </si>
  <si>
    <t>BUATOIS</t>
  </si>
  <si>
    <t>BUTZERIN</t>
  </si>
  <si>
    <t>CAMBON</t>
  </si>
  <si>
    <t>CANEVA</t>
  </si>
  <si>
    <t>MELISSA</t>
  </si>
  <si>
    <t>CANINI</t>
  </si>
  <si>
    <t>MATÉO</t>
  </si>
  <si>
    <t>CARATELLA</t>
  </si>
  <si>
    <t>CARON</t>
  </si>
  <si>
    <t>CAROZZA</t>
  </si>
  <si>
    <t>CAUWET</t>
  </si>
  <si>
    <t>CENGIZ</t>
  </si>
  <si>
    <t>DILARA</t>
  </si>
  <si>
    <t>CETIN</t>
  </si>
  <si>
    <t>YAKUP-HAN</t>
  </si>
  <si>
    <t>CHAFRA</t>
  </si>
  <si>
    <t>CHARLIER</t>
  </si>
  <si>
    <t>CHARNAY</t>
  </si>
  <si>
    <t>CHARRIER</t>
  </si>
  <si>
    <t>CHÉNILCO</t>
  </si>
  <si>
    <t>DIOLINDA</t>
  </si>
  <si>
    <t>CHESNEAU</t>
  </si>
  <si>
    <t>CHION</t>
  </si>
  <si>
    <t>MARCO</t>
  </si>
  <si>
    <t>CHRISTMANN</t>
  </si>
  <si>
    <t>JULIA</t>
  </si>
  <si>
    <t>CIANCI</t>
  </si>
  <si>
    <t>CLAUSS</t>
  </si>
  <si>
    <t>CLISSON</t>
  </si>
  <si>
    <t>COFFRE</t>
  </si>
  <si>
    <t>COLLE</t>
  </si>
  <si>
    <t>COMMUN</t>
  </si>
  <si>
    <t>CORTES</t>
  </si>
  <si>
    <t>CORTICELLI</t>
  </si>
  <si>
    <t>VALENTINO</t>
  </si>
  <si>
    <t>COSTA-CHAPEL</t>
  </si>
  <si>
    <t>EMANUEL</t>
  </si>
  <si>
    <t>CÔTE</t>
  </si>
  <si>
    <t>COULPIED</t>
  </si>
  <si>
    <t>COURTOIS</t>
  </si>
  <si>
    <t>ENOLA</t>
  </si>
  <si>
    <t>CROS-FABRE</t>
  </si>
  <si>
    <t>CUVELIER</t>
  </si>
  <si>
    <t>DA COSTA</t>
  </si>
  <si>
    <t>DA SILVA</t>
  </si>
  <si>
    <t>LUNA</t>
  </si>
  <si>
    <t>DABROWSKI</t>
  </si>
  <si>
    <t>LEÏA</t>
  </si>
  <si>
    <t>DAVIOT</t>
  </si>
  <si>
    <t>DE OLIVEIRA</t>
  </si>
  <si>
    <t>DECOOL</t>
  </si>
  <si>
    <t>DELLOUE</t>
  </si>
  <si>
    <t>SÉBASTIEN</t>
  </si>
  <si>
    <t>DELRUE</t>
  </si>
  <si>
    <t>DEMUTH</t>
  </si>
  <si>
    <t>DERRENDINGER</t>
  </si>
  <si>
    <t>DESJARDINS</t>
  </si>
  <si>
    <t>JUSTIN</t>
  </si>
  <si>
    <t>DESMONS</t>
  </si>
  <si>
    <t>AÏNOA</t>
  </si>
  <si>
    <t>DESTEFANIS</t>
  </si>
  <si>
    <t>DEVINAST</t>
  </si>
  <si>
    <t>DHENNE</t>
  </si>
  <si>
    <t>DIAW</t>
  </si>
  <si>
    <t>ABDOU</t>
  </si>
  <si>
    <t>DIB</t>
  </si>
  <si>
    <t>DIDIER</t>
  </si>
  <si>
    <t>FLORINE</t>
  </si>
  <si>
    <t>LUCIEN</t>
  </si>
  <si>
    <t>DIEBOLD</t>
  </si>
  <si>
    <t>VINCENT</t>
  </si>
  <si>
    <t>DIEHL</t>
  </si>
  <si>
    <t>DIRINGER</t>
  </si>
  <si>
    <t>DJORDJEVIC</t>
  </si>
  <si>
    <t>DOLIS</t>
  </si>
  <si>
    <t>DORER</t>
  </si>
  <si>
    <t>DRIOUACH</t>
  </si>
  <si>
    <t>LINA</t>
  </si>
  <si>
    <t>DUDEK</t>
  </si>
  <si>
    <t>ELIE</t>
  </si>
  <si>
    <t>DUPONT</t>
  </si>
  <si>
    <t>BRIAN</t>
  </si>
  <si>
    <t>LAURIANE</t>
  </si>
  <si>
    <t>DUQUE</t>
  </si>
  <si>
    <t>DURAND</t>
  </si>
  <si>
    <t>MALCOLM</t>
  </si>
  <si>
    <t>DURANTON-KATCHAVENDA</t>
  </si>
  <si>
    <t>LINO</t>
  </si>
  <si>
    <t>DUSEHU</t>
  </si>
  <si>
    <t>DUTREIL</t>
  </si>
  <si>
    <t>MÉLODIE</t>
  </si>
  <si>
    <t>EBANGA BABOGA</t>
  </si>
  <si>
    <t>PAOLA</t>
  </si>
  <si>
    <t>EHLERS</t>
  </si>
  <si>
    <t>SVEN</t>
  </si>
  <si>
    <t>EHSAN ZIAH</t>
  </si>
  <si>
    <t>EL IDRISSI</t>
  </si>
  <si>
    <t>IBRAHIM</t>
  </si>
  <si>
    <t>ENDERLIN</t>
  </si>
  <si>
    <t>ENGELMANN</t>
  </si>
  <si>
    <t>ERNEWEIN</t>
  </si>
  <si>
    <t>ESTIOT</t>
  </si>
  <si>
    <t>EUGENIE</t>
  </si>
  <si>
    <t>FABER</t>
  </si>
  <si>
    <t>FAGOT</t>
  </si>
  <si>
    <t>YAËL</t>
  </si>
  <si>
    <t>FARADON</t>
  </si>
  <si>
    <t>FERCHICHI</t>
  </si>
  <si>
    <t>FERROUDJ</t>
  </si>
  <si>
    <t>FERUZI</t>
  </si>
  <si>
    <t>FEUERSTEIN</t>
  </si>
  <si>
    <t>FLAVIEN</t>
  </si>
  <si>
    <t>FITTE</t>
  </si>
  <si>
    <t>FOECHTERLE</t>
  </si>
  <si>
    <t>FORTHOFFER</t>
  </si>
  <si>
    <t>FRANCIS</t>
  </si>
  <si>
    <t>GABOR</t>
  </si>
  <si>
    <t>GAGNIER</t>
  </si>
  <si>
    <t>GALLIATH</t>
  </si>
  <si>
    <t>GANGLOFF</t>
  </si>
  <si>
    <t>ÉMILIE</t>
  </si>
  <si>
    <t>GARCIA</t>
  </si>
  <si>
    <t>MOJMIR</t>
  </si>
  <si>
    <t>GAUCKLER</t>
  </si>
  <si>
    <t>GERMAIN</t>
  </si>
  <si>
    <t>AMANDINE</t>
  </si>
  <si>
    <t>GEROME</t>
  </si>
  <si>
    <t>GERTHOFFER</t>
  </si>
  <si>
    <t>GLASSMANN</t>
  </si>
  <si>
    <t>GOEHRY</t>
  </si>
  <si>
    <t>GOEPFERT</t>
  </si>
  <si>
    <t>CARLA</t>
  </si>
  <si>
    <t>GRAESSEL</t>
  </si>
  <si>
    <t>GRAICHE</t>
  </si>
  <si>
    <t>GRAUFFEL</t>
  </si>
  <si>
    <t>GREINER</t>
  </si>
  <si>
    <t>MORGANE</t>
  </si>
  <si>
    <t>GUILLARD</t>
  </si>
  <si>
    <t>GUINOT</t>
  </si>
  <si>
    <t>GÜNES</t>
  </si>
  <si>
    <t>UYGAR</t>
  </si>
  <si>
    <t>HAENSEL</t>
  </si>
  <si>
    <t>HAESSIG</t>
  </si>
  <si>
    <t>JOVANNI</t>
  </si>
  <si>
    <t>HAMON SERVAL</t>
  </si>
  <si>
    <t>LIORA</t>
  </si>
  <si>
    <t>HANSJACOB</t>
  </si>
  <si>
    <t>HARB</t>
  </si>
  <si>
    <t>AMER</t>
  </si>
  <si>
    <t>HASENFRATZ</t>
  </si>
  <si>
    <t>HAUMESSER</t>
  </si>
  <si>
    <t>HAUSWALD</t>
  </si>
  <si>
    <t>HECK</t>
  </si>
  <si>
    <t>HECKEL</t>
  </si>
  <si>
    <t>MELVIN</t>
  </si>
  <si>
    <t>HEDIDI</t>
  </si>
  <si>
    <t>INES</t>
  </si>
  <si>
    <t>HELMER</t>
  </si>
  <si>
    <t>HERNANDEZ</t>
  </si>
  <si>
    <t>HERQUÉ</t>
  </si>
  <si>
    <t>HERRGOTT</t>
  </si>
  <si>
    <t>HERTER</t>
  </si>
  <si>
    <t>HESSMANN</t>
  </si>
  <si>
    <t>HEUGEL</t>
  </si>
  <si>
    <t>GAUTIER</t>
  </si>
  <si>
    <t>HIRSCHMULLER</t>
  </si>
  <si>
    <t>HOARAU</t>
  </si>
  <si>
    <t>HOEFLER</t>
  </si>
  <si>
    <t>VALÉRIAN</t>
  </si>
  <si>
    <t>HOH</t>
  </si>
  <si>
    <t>HORBER</t>
  </si>
  <si>
    <t>EMMANUELLE</t>
  </si>
  <si>
    <t>HUBAULT</t>
  </si>
  <si>
    <t>LOU-ANN</t>
  </si>
  <si>
    <t>HUMMEL</t>
  </si>
  <si>
    <t>LAURE</t>
  </si>
  <si>
    <t>HUSER</t>
  </si>
  <si>
    <t>HUVÉ</t>
  </si>
  <si>
    <t>ISEL</t>
  </si>
  <si>
    <t>ISINGER</t>
  </si>
  <si>
    <t>JAEGER</t>
  </si>
  <si>
    <t>JAHIC</t>
  </si>
  <si>
    <t>JANNEST</t>
  </si>
  <si>
    <t>JANON</t>
  </si>
  <si>
    <t>JAVINDE</t>
  </si>
  <si>
    <t>MÉRINA</t>
  </si>
  <si>
    <t>JEAN DIT CADET</t>
  </si>
  <si>
    <t>TIÉFEN</t>
  </si>
  <si>
    <t>JEANNINGROS</t>
  </si>
  <si>
    <t>JEHL</t>
  </si>
  <si>
    <t>SWANN</t>
  </si>
  <si>
    <t>KABAOGLU</t>
  </si>
  <si>
    <t>SALEH</t>
  </si>
  <si>
    <t>KARA</t>
  </si>
  <si>
    <t>LAHOUNA</t>
  </si>
  <si>
    <t>KAUFFMANN</t>
  </si>
  <si>
    <t>IROY</t>
  </si>
  <si>
    <t>KEIFLIN</t>
  </si>
  <si>
    <t>KELLNER</t>
  </si>
  <si>
    <t>KESKIN</t>
  </si>
  <si>
    <t>MIKAIL</t>
  </si>
  <si>
    <t>KHEMIS</t>
  </si>
  <si>
    <t>MERLIN</t>
  </si>
  <si>
    <t>KHODIKHUZHAEV</t>
  </si>
  <si>
    <t>AMIRBEK</t>
  </si>
  <si>
    <t>KIBLER</t>
  </si>
  <si>
    <t>KIECHEL</t>
  </si>
  <si>
    <t>KIEFFER</t>
  </si>
  <si>
    <t>KILIC</t>
  </si>
  <si>
    <t>CEMANUR</t>
  </si>
  <si>
    <t>KLEIN</t>
  </si>
  <si>
    <t>CLÉA</t>
  </si>
  <si>
    <t>KLEINMANN</t>
  </si>
  <si>
    <t>KLINK</t>
  </si>
  <si>
    <t>KNOPF</t>
  </si>
  <si>
    <t>KNOPPERS</t>
  </si>
  <si>
    <t>GWENN</t>
  </si>
  <si>
    <t>KOERCKEL</t>
  </si>
  <si>
    <t>KOUADJIA</t>
  </si>
  <si>
    <t>ZENO</t>
  </si>
  <si>
    <t>KRAUTH</t>
  </si>
  <si>
    <t>KREMER</t>
  </si>
  <si>
    <t>KRETZ</t>
  </si>
  <si>
    <t>KRIEGER</t>
  </si>
  <si>
    <t>KILLIAN</t>
  </si>
  <si>
    <t>KRUMEICH</t>
  </si>
  <si>
    <t>KUHM</t>
  </si>
  <si>
    <t>JOACHIM</t>
  </si>
  <si>
    <t>STAN</t>
  </si>
  <si>
    <t>LACREUSE</t>
  </si>
  <si>
    <t>MATHÉO</t>
  </si>
  <si>
    <t>LAINE</t>
  </si>
  <si>
    <t>PIERRE-LOUIS</t>
  </si>
  <si>
    <t>LAMBOUR</t>
  </si>
  <si>
    <t>LANDOIS</t>
  </si>
  <si>
    <t>LANDOLFO</t>
  </si>
  <si>
    <t>DONATO</t>
  </si>
  <si>
    <t>LAUER</t>
  </si>
  <si>
    <t>LOUAN</t>
  </si>
  <si>
    <t>LAZRAQUE</t>
  </si>
  <si>
    <t>JAWED</t>
  </si>
  <si>
    <t>LAZZARONI</t>
  </si>
  <si>
    <t>LE CALVE</t>
  </si>
  <si>
    <t>LE CALVÉ</t>
  </si>
  <si>
    <t>KÉLIAN</t>
  </si>
  <si>
    <t>LE LOUET</t>
  </si>
  <si>
    <t>LE TERRIER</t>
  </si>
  <si>
    <t>MATHYS</t>
  </si>
  <si>
    <t>LEAUTAUD</t>
  </si>
  <si>
    <t>LECCE</t>
  </si>
  <si>
    <t>GABRIEL</t>
  </si>
  <si>
    <t>LEIPP</t>
  </si>
  <si>
    <t>LELIÈVRE</t>
  </si>
  <si>
    <t>LEPAGE</t>
  </si>
  <si>
    <t>LEPEULE</t>
  </si>
  <si>
    <t>LERCH</t>
  </si>
  <si>
    <t>ELISA</t>
  </si>
  <si>
    <t>LERCHER</t>
  </si>
  <si>
    <t>DARIO</t>
  </si>
  <si>
    <t>LERLEY</t>
  </si>
  <si>
    <t>LEYENBERGER</t>
  </si>
  <si>
    <t>LIEBER</t>
  </si>
  <si>
    <t>LIFOLI</t>
  </si>
  <si>
    <t>SHAMA</t>
  </si>
  <si>
    <t>LIROT</t>
  </si>
  <si>
    <t>LOEW</t>
  </si>
  <si>
    <t>LOOS</t>
  </si>
  <si>
    <t>BYRON</t>
  </si>
  <si>
    <t>LOPEZ</t>
  </si>
  <si>
    <t>LOR</t>
  </si>
  <si>
    <t>LOUCHE</t>
  </si>
  <si>
    <t>ÉRIC</t>
  </si>
  <si>
    <t>JADE</t>
  </si>
  <si>
    <t>LY</t>
  </si>
  <si>
    <t>MAGALHAES PEIXOTO</t>
  </si>
  <si>
    <t>MAGY</t>
  </si>
  <si>
    <t>LEONIE</t>
  </si>
  <si>
    <t>MAILLOT</t>
  </si>
  <si>
    <t>LAUREEN</t>
  </si>
  <si>
    <t>MAISONNETTE</t>
  </si>
  <si>
    <t>MANIGOLD</t>
  </si>
  <si>
    <t>MARCHAIS</t>
  </si>
  <si>
    <t>LORINE</t>
  </si>
  <si>
    <t>MARIN</t>
  </si>
  <si>
    <t>MARQUART</t>
  </si>
  <si>
    <t>MARQUIS</t>
  </si>
  <si>
    <t>DORIANNE</t>
  </si>
  <si>
    <t>MARSAT</t>
  </si>
  <si>
    <t>FÉLIX</t>
  </si>
  <si>
    <t>MARTZOLFF</t>
  </si>
  <si>
    <t>ALIX</t>
  </si>
  <si>
    <t>MARY</t>
  </si>
  <si>
    <t>STÉPHANE</t>
  </si>
  <si>
    <t>MATHON</t>
  </si>
  <si>
    <t>MATHONNEAU</t>
  </si>
  <si>
    <t>ANNA</t>
  </si>
  <si>
    <t>MATTERN</t>
  </si>
  <si>
    <t>MAUHIN</t>
  </si>
  <si>
    <t>MAURER</t>
  </si>
  <si>
    <t>MBOUP</t>
  </si>
  <si>
    <t>ABDOUKHADRE</t>
  </si>
  <si>
    <t>MEGNIN</t>
  </si>
  <si>
    <t>IVANOE</t>
  </si>
  <si>
    <t>YASSINE</t>
  </si>
  <si>
    <t>MEJIDOV</t>
  </si>
  <si>
    <t>RASSOUL</t>
  </si>
  <si>
    <t>MENDEZ</t>
  </si>
  <si>
    <t>MENETREY</t>
  </si>
  <si>
    <t>LOU</t>
  </si>
  <si>
    <t>MENGER</t>
  </si>
  <si>
    <t>MERTZ</t>
  </si>
  <si>
    <t>HUSEYIN</t>
  </si>
  <si>
    <t>METZGER</t>
  </si>
  <si>
    <t>MEYER</t>
  </si>
  <si>
    <t>MICHEL-LEBLOIS</t>
  </si>
  <si>
    <t>MIEHE</t>
  </si>
  <si>
    <t>FLOLINE</t>
  </si>
  <si>
    <t>MONTENERI</t>
  </si>
  <si>
    <t>MOOTHIAN</t>
  </si>
  <si>
    <t>JAKE</t>
  </si>
  <si>
    <t>MORA</t>
  </si>
  <si>
    <t>MOREAU</t>
  </si>
  <si>
    <t>SYDNEY</t>
  </si>
  <si>
    <t>MOREIRA</t>
  </si>
  <si>
    <t>PALOMA</t>
  </si>
  <si>
    <t>MORGANTI</t>
  </si>
  <si>
    <t>MOSTEFAOUI</t>
  </si>
  <si>
    <t>YASMINE</t>
  </si>
  <si>
    <t>MOTSCH</t>
  </si>
  <si>
    <t>MOUGNERES</t>
  </si>
  <si>
    <t>MUNOS</t>
  </si>
  <si>
    <t>EMELINE</t>
  </si>
  <si>
    <t>NAIBAT</t>
  </si>
  <si>
    <t>KARIM</t>
  </si>
  <si>
    <t>NAITLAMAAZ</t>
  </si>
  <si>
    <t>IMRANE YANIS</t>
  </si>
  <si>
    <t>JORY</t>
  </si>
  <si>
    <t>NGUYEN</t>
  </si>
  <si>
    <t>THANH VINH</t>
  </si>
  <si>
    <t>ZÉLIE</t>
  </si>
  <si>
    <t>NIKONOFF</t>
  </si>
  <si>
    <t>NITKA</t>
  </si>
  <si>
    <t>NKODIA</t>
  </si>
  <si>
    <t>JASON</t>
  </si>
  <si>
    <t>NOEHRINGER</t>
  </si>
  <si>
    <t>NUNES</t>
  </si>
  <si>
    <t>SOLENE</t>
  </si>
  <si>
    <t>NUNNINGER</t>
  </si>
  <si>
    <t>NUSSLI</t>
  </si>
  <si>
    <t>OBER</t>
  </si>
  <si>
    <t>OBRECHT</t>
  </si>
  <si>
    <t>OLIVEIRA SOUZA</t>
  </si>
  <si>
    <t>OLYMPIO</t>
  </si>
  <si>
    <t>SOPHIA</t>
  </si>
  <si>
    <t>ORIHUELA</t>
  </si>
  <si>
    <t>MATEO</t>
  </si>
  <si>
    <t>OTT</t>
  </si>
  <si>
    <t>OUALKADI</t>
  </si>
  <si>
    <t>SHIREL</t>
  </si>
  <si>
    <t>OUARANE</t>
  </si>
  <si>
    <t>HAKIM</t>
  </si>
  <si>
    <t>OUMILOUD</t>
  </si>
  <si>
    <t>OURY</t>
  </si>
  <si>
    <t>PARQUIER</t>
  </si>
  <si>
    <t>MARGO</t>
  </si>
  <si>
    <t>PATIS</t>
  </si>
  <si>
    <t>PECHIN</t>
  </si>
  <si>
    <t>KYLIAN</t>
  </si>
  <si>
    <t>GHISLAIN</t>
  </si>
  <si>
    <t>PERNEY</t>
  </si>
  <si>
    <t>PERNOT</t>
  </si>
  <si>
    <t>ANAÏS</t>
  </si>
  <si>
    <t>PETER</t>
  </si>
  <si>
    <t>SACHA</t>
  </si>
  <si>
    <t>PETITHORY</t>
  </si>
  <si>
    <t>ESTELLE</t>
  </si>
  <si>
    <t>PETRAZOLLER</t>
  </si>
  <si>
    <t>SOLINE</t>
  </si>
  <si>
    <t>PETREMANN</t>
  </si>
  <si>
    <t>PIAZZA</t>
  </si>
  <si>
    <t>ELODIE</t>
  </si>
  <si>
    <t>PIERREL</t>
  </si>
  <si>
    <t>EVAN</t>
  </si>
  <si>
    <t>PIERSON</t>
  </si>
  <si>
    <t>PION</t>
  </si>
  <si>
    <t>PIZZUTILO</t>
  </si>
  <si>
    <t>PORTO</t>
  </si>
  <si>
    <t>PROVOT</t>
  </si>
  <si>
    <t>PUJO</t>
  </si>
  <si>
    <t>QUIRIN</t>
  </si>
  <si>
    <t>RAFFIN</t>
  </si>
  <si>
    <t>RASSON</t>
  </si>
  <si>
    <t>RAUCH</t>
  </si>
  <si>
    <t>MANOA</t>
  </si>
  <si>
    <t>REDIVO</t>
  </si>
  <si>
    <t>REGIOR</t>
  </si>
  <si>
    <t>REICHEL</t>
  </si>
  <si>
    <t>DESIREE</t>
  </si>
  <si>
    <t>REICHERT</t>
  </si>
  <si>
    <t>REISS</t>
  </si>
  <si>
    <t>JOHANN</t>
  </si>
  <si>
    <t>RENCK</t>
  </si>
  <si>
    <t>RIBEIRO</t>
  </si>
  <si>
    <t>UGO TIM</t>
  </si>
  <si>
    <t>RICHERT</t>
  </si>
  <si>
    <t>RICK</t>
  </si>
  <si>
    <t>CHARLÈNE</t>
  </si>
  <si>
    <t>RIEKER</t>
  </si>
  <si>
    <t>RINGEISEN</t>
  </si>
  <si>
    <t>RISSER</t>
  </si>
  <si>
    <t>RITT</t>
  </si>
  <si>
    <t>RITTER</t>
  </si>
  <si>
    <t>JESSY</t>
  </si>
  <si>
    <t>ROESSEL</t>
  </si>
  <si>
    <t>ROGOL</t>
  </si>
  <si>
    <t>ANDERSON</t>
  </si>
  <si>
    <t>ROMANO</t>
  </si>
  <si>
    <t>ROOS</t>
  </si>
  <si>
    <t>LOU-MAAIA</t>
  </si>
  <si>
    <t>ROSENBERG</t>
  </si>
  <si>
    <t>ROBERTO</t>
  </si>
  <si>
    <t>ROUX</t>
  </si>
  <si>
    <t>LÉON</t>
  </si>
  <si>
    <t>RUÉ</t>
  </si>
  <si>
    <t>SAADALLAH</t>
  </si>
  <si>
    <t>ASSAN</t>
  </si>
  <si>
    <t>SALEN</t>
  </si>
  <si>
    <t>SALVIAC</t>
  </si>
  <si>
    <t>SALVINI</t>
  </si>
  <si>
    <t>CYPRIEN</t>
  </si>
  <si>
    <t>SANAI</t>
  </si>
  <si>
    <t>HIND</t>
  </si>
  <si>
    <t>SANTORO</t>
  </si>
  <si>
    <t>SARAFALY</t>
  </si>
  <si>
    <t>SASORITH</t>
  </si>
  <si>
    <t>TAO-FIK</t>
  </si>
  <si>
    <t>SCHAAL</t>
  </si>
  <si>
    <t>JOSUÉ</t>
  </si>
  <si>
    <t>SCHALL</t>
  </si>
  <si>
    <t>PAUL-ALEXANDRE</t>
  </si>
  <si>
    <t>SCHATT</t>
  </si>
  <si>
    <t>SCHICKEL</t>
  </si>
  <si>
    <t>SCHINDELMEYER</t>
  </si>
  <si>
    <t>SCHMID</t>
  </si>
  <si>
    <t>ANGELIKA</t>
  </si>
  <si>
    <t>NOÉE</t>
  </si>
  <si>
    <t>TANGUI</t>
  </si>
  <si>
    <t>ARNO</t>
  </si>
  <si>
    <t>SCHMITTER</t>
  </si>
  <si>
    <t>SCHNELLER</t>
  </si>
  <si>
    <t>SCHNOEBELEN</t>
  </si>
  <si>
    <t>MATHILDE</t>
  </si>
  <si>
    <t>SCHUSTER</t>
  </si>
  <si>
    <t>GÉRALD</t>
  </si>
  <si>
    <t>SCHWAAB</t>
  </si>
  <si>
    <t>SCHWENGLER</t>
  </si>
  <si>
    <t>SESTER</t>
  </si>
  <si>
    <t>LILOU</t>
  </si>
  <si>
    <t>SEZER</t>
  </si>
  <si>
    <t>SIEBER</t>
  </si>
  <si>
    <t>MARIE-MORGANE</t>
  </si>
  <si>
    <t>SINA</t>
  </si>
  <si>
    <t>SINS</t>
  </si>
  <si>
    <t>MICKAËL</t>
  </si>
  <si>
    <t>SIREROL</t>
  </si>
  <si>
    <t>SISSLER</t>
  </si>
  <si>
    <t>SISSOKO</t>
  </si>
  <si>
    <t>YOUSSOUF</t>
  </si>
  <si>
    <t>SKARNIAK</t>
  </si>
  <si>
    <t>ANOUK</t>
  </si>
  <si>
    <t>SOEHNLEN</t>
  </si>
  <si>
    <t>SOUÏDI</t>
  </si>
  <si>
    <t>MARWAN</t>
  </si>
  <si>
    <t>SOUM</t>
  </si>
  <si>
    <t>SPAETH</t>
  </si>
  <si>
    <t>SPIEGEL</t>
  </si>
  <si>
    <t>MAÏCKEL</t>
  </si>
  <si>
    <t>SQUILLACI</t>
  </si>
  <si>
    <t>STALLER</t>
  </si>
  <si>
    <t>STANGE</t>
  </si>
  <si>
    <t>STEINER</t>
  </si>
  <si>
    <t>STEINMETZ</t>
  </si>
  <si>
    <t>BLEUENN</t>
  </si>
  <si>
    <t>ALICIA</t>
  </si>
  <si>
    <t>STOLLMEYER</t>
  </si>
  <si>
    <t>AUDE</t>
  </si>
  <si>
    <t>STOMP</t>
  </si>
  <si>
    <t>KAREL</t>
  </si>
  <si>
    <t>STUBER</t>
  </si>
  <si>
    <t>SZABADI</t>
  </si>
  <si>
    <t>TAGATSCH</t>
  </si>
  <si>
    <t>TAGLANG</t>
  </si>
  <si>
    <t>TAKALINE</t>
  </si>
  <si>
    <t>JAHED</t>
  </si>
  <si>
    <t>YANNICK</t>
  </si>
  <si>
    <t>THIEBAUX</t>
  </si>
  <si>
    <t>THIVENT-NEUNREITER</t>
  </si>
  <si>
    <t>THAIS</t>
  </si>
  <si>
    <t>THOM</t>
  </si>
  <si>
    <t>ESTÉBAN</t>
  </si>
  <si>
    <t>TILLO</t>
  </si>
  <si>
    <t>TOSSA GBEGO</t>
  </si>
  <si>
    <t>PASCAL</t>
  </si>
  <si>
    <t>TOUTOUH</t>
  </si>
  <si>
    <t>JAWAD</t>
  </si>
  <si>
    <t>TRANG</t>
  </si>
  <si>
    <t>JOHNNY</t>
  </si>
  <si>
    <t>TRAORE</t>
  </si>
  <si>
    <t>TRIEU</t>
  </si>
  <si>
    <t>ALISSON</t>
  </si>
  <si>
    <t>TRINDADE</t>
  </si>
  <si>
    <t>UNGERER</t>
  </si>
  <si>
    <t>URSCH</t>
  </si>
  <si>
    <t>VALIBOUZE</t>
  </si>
  <si>
    <t>VALLOT</t>
  </si>
  <si>
    <t>VANTOMME</t>
  </si>
  <si>
    <t>VAUTRIN</t>
  </si>
  <si>
    <t>VEITH</t>
  </si>
  <si>
    <t>VENANCE</t>
  </si>
  <si>
    <t>VERA HERNANDEZ</t>
  </si>
  <si>
    <t>JOSE</t>
  </si>
  <si>
    <t>VERMEERSCH</t>
  </si>
  <si>
    <t>MATHEO</t>
  </si>
  <si>
    <t>VESCOVO</t>
  </si>
  <si>
    <t>ORESTE</t>
  </si>
  <si>
    <t>VIDAL</t>
  </si>
  <si>
    <t>VO</t>
  </si>
  <si>
    <t>MEGHAN</t>
  </si>
  <si>
    <t>WAELDE</t>
  </si>
  <si>
    <t>AXEL-DOUGLAS</t>
  </si>
  <si>
    <t>WARIS</t>
  </si>
  <si>
    <t>FLORENTIN</t>
  </si>
  <si>
    <t>WASSER</t>
  </si>
  <si>
    <t>WATRIN</t>
  </si>
  <si>
    <t>ANASTASIA</t>
  </si>
  <si>
    <t>WATZKY</t>
  </si>
  <si>
    <t>WELSCH</t>
  </si>
  <si>
    <t>ROMANE</t>
  </si>
  <si>
    <t>WELTZER</t>
  </si>
  <si>
    <t>WILLER</t>
  </si>
  <si>
    <t>WITTMER</t>
  </si>
  <si>
    <t>WOELFL</t>
  </si>
  <si>
    <t>YANG</t>
  </si>
  <si>
    <t>ZAOUI</t>
  </si>
  <si>
    <t>ZATCHI BI</t>
  </si>
  <si>
    <t>ZUSSY</t>
  </si>
  <si>
    <t>COVID</t>
  </si>
  <si>
    <t>TESTS BCPE 2020-2021</t>
  </si>
  <si>
    <t>DNF</t>
  </si>
  <si>
    <t>VAL</t>
  </si>
  <si>
    <t>VALIDÉ</t>
  </si>
  <si>
    <r>
      <rPr>
        <sz val="10"/>
        <rFont val="Arial"/>
        <family val="2"/>
      </rPr>
      <t>N° Etudiant</t>
    </r>
  </si>
  <si>
    <r>
      <rPr>
        <sz val="10"/>
        <rFont val="Arial"/>
        <family val="2"/>
      </rPr>
      <t>Nom patronymique</t>
    </r>
  </si>
  <si>
    <t>ABOU EL HASSEN ABDELKARIM</t>
  </si>
  <si>
    <t>ACAR AYLA</t>
  </si>
  <si>
    <t>ADDI ILIES</t>
  </si>
  <si>
    <t>ADNET JULES</t>
  </si>
  <si>
    <t>ADONETH LUCIE</t>
  </si>
  <si>
    <t>AHRENS CÉCILIA</t>
  </si>
  <si>
    <t>AKALIN ZEYNEP</t>
  </si>
  <si>
    <t>AKBAL ERWIN</t>
  </si>
  <si>
    <t>ALI ELIAS</t>
  </si>
  <si>
    <t>ANDREOLETTI CHLOÉ</t>
  </si>
  <si>
    <t>ANDREOTTOLA ILARIO</t>
  </si>
  <si>
    <t>ARMINDO YOHANN</t>
  </si>
  <si>
    <t>ARNOLD LUCIE</t>
  </si>
  <si>
    <t>ARTERO JESSICA</t>
  </si>
  <si>
    <t>ASLAN OZAN</t>
  </si>
  <si>
    <t>ASSANI LOIC</t>
  </si>
  <si>
    <t>ATA NOAH</t>
  </si>
  <si>
    <t>AUBRY EMMA</t>
  </si>
  <si>
    <t>AUBRY HUGO</t>
  </si>
  <si>
    <t>BAECHTEL LOÏC</t>
  </si>
  <si>
    <t>BAEHR JULINE</t>
  </si>
  <si>
    <t>BAEUMLIN PAUL</t>
  </si>
  <si>
    <t>BAILLOEUIL LOUIS</t>
  </si>
  <si>
    <t>BAMIDELE MYRIAM</t>
  </si>
  <si>
    <t>BARBIER GAËLLE</t>
  </si>
  <si>
    <t>BARCZYK JAKUB</t>
  </si>
  <si>
    <t>BARRAU NATHAN</t>
  </si>
  <si>
    <t>BARTELS JULIETTE</t>
  </si>
  <si>
    <t>BARTESCH EDELTRUD-MARIA</t>
  </si>
  <si>
    <t>BASTIAN PAULINE</t>
  </si>
  <si>
    <t>BAUER CÉLINE</t>
  </si>
  <si>
    <t>BAUMANN CLARA</t>
  </si>
  <si>
    <t>BAUMLIN TITOUAN</t>
  </si>
  <si>
    <t>BECHT LISA</t>
  </si>
  <si>
    <t>BECK LUCIE</t>
  </si>
  <si>
    <t>BECKERT LYLOU</t>
  </si>
  <si>
    <t>BELKHADIR MAHER</t>
  </si>
  <si>
    <t>BELLAHCENE MERIEM</t>
  </si>
  <si>
    <t>BEN AMMAR ZIED</t>
  </si>
  <si>
    <t>BENAALI ZAKARIA</t>
  </si>
  <si>
    <t>BENCI DIMITRI</t>
  </si>
  <si>
    <t>BENRABAH ANTONIN</t>
  </si>
  <si>
    <t>BENSE HUGO</t>
  </si>
  <si>
    <t>BERGÉ TRISTAN</t>
  </si>
  <si>
    <t>BERNECKER THOMAS</t>
  </si>
  <si>
    <t>BILDSTEIN LAURYNE</t>
  </si>
  <si>
    <t>BILGER--BERAUD LUDOVIC</t>
  </si>
  <si>
    <t>BIOT ANTHONIN</t>
  </si>
  <si>
    <t>BLANCK MARIE</t>
  </si>
  <si>
    <t>BLAZEVIC CHIARA</t>
  </si>
  <si>
    <t>BODENAN LÉO</t>
  </si>
  <si>
    <t>BODIN LÉONARD</t>
  </si>
  <si>
    <t>BOECKEL TOM</t>
  </si>
  <si>
    <t>BOEGLIN JUSTINE</t>
  </si>
  <si>
    <t>BOHN OCÉANE</t>
  </si>
  <si>
    <t>BOHONOS LUCIE</t>
  </si>
  <si>
    <t>BOILET JEANNE</t>
  </si>
  <si>
    <t>BOLLINGER THOMAS</t>
  </si>
  <si>
    <t>BONVICINI MATTÉO</t>
  </si>
  <si>
    <t>BORTOLIN NÉMO</t>
  </si>
  <si>
    <t>BOTOUMAMOU MÉLISSA</t>
  </si>
  <si>
    <t>BOUDEBOUDA LYLOU</t>
  </si>
  <si>
    <t>BOUDINET NICOLAS</t>
  </si>
  <si>
    <t>BOUFFAY AXEL</t>
  </si>
  <si>
    <t>BOUILLET TIA</t>
  </si>
  <si>
    <t>BRACKROCK JANINE</t>
  </si>
  <si>
    <t>BRIOT MAXIME</t>
  </si>
  <si>
    <t>BRIÈRE YOHAN</t>
  </si>
  <si>
    <t>BRUCKER MANON</t>
  </si>
  <si>
    <t>BRUNING GAUTHIER</t>
  </si>
  <si>
    <t>BUATOIS MATTEO</t>
  </si>
  <si>
    <t>BUR OLIVIER</t>
  </si>
  <si>
    <t>BURGER MANON</t>
  </si>
  <si>
    <t>BUTZERIN ALINE</t>
  </si>
  <si>
    <t>CAMBON MAËL</t>
  </si>
  <si>
    <t>CANEVA MELISSA</t>
  </si>
  <si>
    <t>CANINI MATÉO</t>
  </si>
  <si>
    <t>CARATELLA LÉO</t>
  </si>
  <si>
    <t>CARON MARGAUX</t>
  </si>
  <si>
    <t>CAROZZA MATHIS</t>
  </si>
  <si>
    <t>CAUWET NATHAN</t>
  </si>
  <si>
    <t>CAVALIERE ARTHUR</t>
  </si>
  <si>
    <t>CENGIZ ALI</t>
  </si>
  <si>
    <t>CENGIZ DILARA</t>
  </si>
  <si>
    <t>CENGIZ ENZO</t>
  </si>
  <si>
    <t>CETIN YAKUP-HAN</t>
  </si>
  <si>
    <t>CHAFRA YOUNES</t>
  </si>
  <si>
    <t>CHARLIER ANTONIN</t>
  </si>
  <si>
    <t>CHARNAY ANTHONY</t>
  </si>
  <si>
    <t>CHARRIER LUCAS</t>
  </si>
  <si>
    <t>CHESNEAU FLORIAN</t>
  </si>
  <si>
    <t>CHEVALIER LEA</t>
  </si>
  <si>
    <t>CHION MARCO</t>
  </si>
  <si>
    <t>CHRISTMANN JULIA</t>
  </si>
  <si>
    <t>CHÉNILCO DIOLINDA</t>
  </si>
  <si>
    <t>CIANCI JEAN</t>
  </si>
  <si>
    <t>CIANDRINI DAVID</t>
  </si>
  <si>
    <t>CLAUSS LOUIS</t>
  </si>
  <si>
    <t>CLISSON MAËL</t>
  </si>
  <si>
    <t>COELHO ANTHONY</t>
  </si>
  <si>
    <t>COFFRE ENZO</t>
  </si>
  <si>
    <t>COLIN TAO</t>
  </si>
  <si>
    <t>COLLE BENJAMIN</t>
  </si>
  <si>
    <t>COMMUN HUGO</t>
  </si>
  <si>
    <t>CORDIER GUILLAUME</t>
  </si>
  <si>
    <t>CORTES MARGOT</t>
  </si>
  <si>
    <t>CORTICELLI VALENTINO</t>
  </si>
  <si>
    <t>COULPIED LÉO</t>
  </si>
  <si>
    <t>COURTOIS ENOLA</t>
  </si>
  <si>
    <t>CROS-FABRE CHRISTOPHE</t>
  </si>
  <si>
    <t>CURPEN NAOMI</t>
  </si>
  <si>
    <t>CUVELIER ANTHONY</t>
  </si>
  <si>
    <t>CÔTE JULES</t>
  </si>
  <si>
    <t>DA COSTA MARIE</t>
  </si>
  <si>
    <t>DABROWSKI LEÏA</t>
  </si>
  <si>
    <t>DAVIOT NATHAN</t>
  </si>
  <si>
    <t>DE OLIVEIRA CORENTIN</t>
  </si>
  <si>
    <t>DECOOL NOÉMIE</t>
  </si>
  <si>
    <t>DELLOUE SÉBASTIEN</t>
  </si>
  <si>
    <t>DELRUE THÉO</t>
  </si>
  <si>
    <t>DEMUTH JULIETTE</t>
  </si>
  <si>
    <t>DERRENDINGER MAXENCE</t>
  </si>
  <si>
    <t>DESJARDINS JUSTIN</t>
  </si>
  <si>
    <t>DESMONS AÏNOA</t>
  </si>
  <si>
    <t>DESTEFANIS BASTIEN</t>
  </si>
  <si>
    <t>DEUSCHER VALENTIN</t>
  </si>
  <si>
    <t>DEVINAST THIBAUT</t>
  </si>
  <si>
    <t>DHENNE ALEXIS</t>
  </si>
  <si>
    <t>DIAW ABDOU</t>
  </si>
  <si>
    <t>DIB NASSIM</t>
  </si>
  <si>
    <t>DIDIER FLORINE</t>
  </si>
  <si>
    <t>DIDIER LUCIEN</t>
  </si>
  <si>
    <t>DIEHL SIMON</t>
  </si>
  <si>
    <t>DIRINGER LÉO</t>
  </si>
  <si>
    <t>DIRRINGER THOMAS</t>
  </si>
  <si>
    <t>DJORDJEVIC NOA</t>
  </si>
  <si>
    <t>DOGAN CELIA</t>
  </si>
  <si>
    <t>DOLIS LAETITIA</t>
  </si>
  <si>
    <t>DORER FLORIAN</t>
  </si>
  <si>
    <t>DORIATH ARTHUR</t>
  </si>
  <si>
    <t>DRIOUACH LINA</t>
  </si>
  <si>
    <t>DUDEK ELIE</t>
  </si>
  <si>
    <t>DUPONT BRIAN</t>
  </si>
  <si>
    <t>DUPONT LAURIANE</t>
  </si>
  <si>
    <t>DUPUITS YELENA</t>
  </si>
  <si>
    <t>DUQUE VICTOR</t>
  </si>
  <si>
    <t>DURAND MALCOLM</t>
  </si>
  <si>
    <t>DURANTON-KATCHAVENDA LINO</t>
  </si>
  <si>
    <t>DUSEHU NATHAN</t>
  </si>
  <si>
    <t>DUTREIL MÉLODIE</t>
  </si>
  <si>
    <t>EBANGA BABOGA PAOLA</t>
  </si>
  <si>
    <t>EHLERS SVEN</t>
  </si>
  <si>
    <t>EHRBURGER LUCAS</t>
  </si>
  <si>
    <t>EHRHARD LOWEN</t>
  </si>
  <si>
    <t>EHSAN ZIAH TOM</t>
  </si>
  <si>
    <t>EL IDRISSI IBRAHIM</t>
  </si>
  <si>
    <t>ENDERLIN LAURIE</t>
  </si>
  <si>
    <t>ENGELMANN MARIE</t>
  </si>
  <si>
    <t>ESTEVES DA SILVA PAULO</t>
  </si>
  <si>
    <t>ESTIOT HUGO</t>
  </si>
  <si>
    <t>FABER ELISE</t>
  </si>
  <si>
    <t>FAGOT YAËL</t>
  </si>
  <si>
    <t>FALLAH ELIAS</t>
  </si>
  <si>
    <t>FARADON SOLÈNE</t>
  </si>
  <si>
    <t>FERROUDJ NATHAN</t>
  </si>
  <si>
    <t>FERUZI MARINE</t>
  </si>
  <si>
    <t>FEUERSTEIN FLAVIEN</t>
  </si>
  <si>
    <t>FITTE PAUL</t>
  </si>
  <si>
    <t>FOECHTERLE SARAH</t>
  </si>
  <si>
    <t>FORTHOFFER NATHAN</t>
  </si>
  <si>
    <t>FRANCIS YANNIS</t>
  </si>
  <si>
    <t>FUCHS PAUL</t>
  </si>
  <si>
    <t>GABOR STEVEN</t>
  </si>
  <si>
    <t>GAGNIER JORIS</t>
  </si>
  <si>
    <t>GALLIATH ADRIEN</t>
  </si>
  <si>
    <t>GANGLOFF BAPTISTE</t>
  </si>
  <si>
    <t>GANGLOFF ÉMILIE</t>
  </si>
  <si>
    <t>GARCIA QUENTIN</t>
  </si>
  <si>
    <t>GAUCKLER CHARLINE</t>
  </si>
  <si>
    <t>GAUTHIER VALENTINE</t>
  </si>
  <si>
    <t>GERMAIN AMANDINE</t>
  </si>
  <si>
    <t>GEROME LOUIS</t>
  </si>
  <si>
    <t>GERTHOFFER PAUL</t>
  </si>
  <si>
    <t>GLASSMANN CORENTIN</t>
  </si>
  <si>
    <t>GOEHRY LUCAS</t>
  </si>
  <si>
    <t>GOEPFERT CARLA</t>
  </si>
  <si>
    <t>GOETTMANN GUILLAUME</t>
  </si>
  <si>
    <t>GRADIT CHARLOTTE</t>
  </si>
  <si>
    <t>GRAESSEL MARIE</t>
  </si>
  <si>
    <t>GRAICHE FANNY</t>
  </si>
  <si>
    <t>GRAUFFEL LUCIE</t>
  </si>
  <si>
    <t>GREINER MORGANE</t>
  </si>
  <si>
    <t>GRELING BRYAN</t>
  </si>
  <si>
    <t>GROSS ALEX</t>
  </si>
  <si>
    <t>GRUBER-BOURADA ADEL RACHID</t>
  </si>
  <si>
    <t>GUILLARD CORENTIN</t>
  </si>
  <si>
    <t>GUINOT SAMUEL</t>
  </si>
  <si>
    <t>GÜNES UYGAR</t>
  </si>
  <si>
    <t>HAEGELE FIONA</t>
  </si>
  <si>
    <t>HAENSEL JORDAN</t>
  </si>
  <si>
    <t>HAESSIG JOVANNI</t>
  </si>
  <si>
    <t>HAMZA ELIAS</t>
  </si>
  <si>
    <t>HAMZA NASSIM</t>
  </si>
  <si>
    <t>HANSJACOB ANTOINE</t>
  </si>
  <si>
    <t>HARB AMER</t>
  </si>
  <si>
    <t>HASENFRATZ LISA</t>
  </si>
  <si>
    <t>HAUMESSER EVA</t>
  </si>
  <si>
    <t>HAUMESSER HUGO</t>
  </si>
  <si>
    <t>HAUSWALD JUSTINE</t>
  </si>
  <si>
    <t>HECK SIMON</t>
  </si>
  <si>
    <t>HECKEL PAULINE</t>
  </si>
  <si>
    <t>HECKMANN LOÏC</t>
  </si>
  <si>
    <t>HECKMANN MELVIN</t>
  </si>
  <si>
    <t>HEDIDI INES</t>
  </si>
  <si>
    <t>HELMER LOUIS</t>
  </si>
  <si>
    <t>HERNANDEZ NOA</t>
  </si>
  <si>
    <t>HERQUÉ JULES</t>
  </si>
  <si>
    <t>HERR NICOLAS</t>
  </si>
  <si>
    <t>HERRGOTT JULIEN</t>
  </si>
  <si>
    <t>HERRMANN BRYAN</t>
  </si>
  <si>
    <t>HERRMANN CLARA</t>
  </si>
  <si>
    <t>HERTER BENJAMIN</t>
  </si>
  <si>
    <t>HESSMANN LUCIE</t>
  </si>
  <si>
    <t>HEUGEL GAUTIER</t>
  </si>
  <si>
    <t>HIRSCHMULLER MARTIN</t>
  </si>
  <si>
    <t>HOEFLER VALÉRIAN</t>
  </si>
  <si>
    <t>HOH PERRINE</t>
  </si>
  <si>
    <t>HORBER EMMANUELLE</t>
  </si>
  <si>
    <t>HUBAULT LOU-ANN</t>
  </si>
  <si>
    <t>HUMMEL LAURE</t>
  </si>
  <si>
    <t>HUSER BAPTISTE</t>
  </si>
  <si>
    <t>HUVÉ ROBIN</t>
  </si>
  <si>
    <t>ILTIS LISA</t>
  </si>
  <si>
    <t>ISEL VICTOR</t>
  </si>
  <si>
    <t>ISINGER LILIAN</t>
  </si>
  <si>
    <t>JAEGER THOMAS</t>
  </si>
  <si>
    <t>JAHIC UGO</t>
  </si>
  <si>
    <t>JAKOB MARGOT</t>
  </si>
  <si>
    <t>JANNEST TRISTAN</t>
  </si>
  <si>
    <t>JANON MARIE</t>
  </si>
  <si>
    <t>JAVINDE MÉRINA</t>
  </si>
  <si>
    <t>JEAN DIT CADET TIÉFEN</t>
  </si>
  <si>
    <t>JEANNINGROS EMMA</t>
  </si>
  <si>
    <t>JEHL SWANN</t>
  </si>
  <si>
    <t>JORDAN LÉO</t>
  </si>
  <si>
    <t>JUNG ANTOINE</t>
  </si>
  <si>
    <t>KABAOGLU SALEH</t>
  </si>
  <si>
    <t>KARA LAHOUNA</t>
  </si>
  <si>
    <t>KARDOUH YANNIS</t>
  </si>
  <si>
    <t>KASPER SAMUEL</t>
  </si>
  <si>
    <t>KAUFFMANN IROY</t>
  </si>
  <si>
    <t>KEIFLIN ALEXIS</t>
  </si>
  <si>
    <t>KELLER THIBAULT</t>
  </si>
  <si>
    <t>KELLNER MATTEO</t>
  </si>
  <si>
    <t>KHEMIS MERLIN</t>
  </si>
  <si>
    <t>KHODIKHUZHAEV AMIRBEK</t>
  </si>
  <si>
    <t>KIBLER LÉA</t>
  </si>
  <si>
    <t>KIECHEL SARAH</t>
  </si>
  <si>
    <t>KIEFFER ARNAUD</t>
  </si>
  <si>
    <t>KIEFFER MATHIEU</t>
  </si>
  <si>
    <t>KILIC CEMANUR</t>
  </si>
  <si>
    <t>KLEIN CLÉA</t>
  </si>
  <si>
    <t>KLEIN THIBAUT</t>
  </si>
  <si>
    <t>KLEINMANN THÉO</t>
  </si>
  <si>
    <t>KLINK LUCAS</t>
  </si>
  <si>
    <t>KNOPF THOMAS</t>
  </si>
  <si>
    <t>KOENIG LARA</t>
  </si>
  <si>
    <t>KOERCKEL TOM</t>
  </si>
  <si>
    <t>KOPFF ALEXANDRE</t>
  </si>
  <si>
    <t>KOUADJIA ZENO</t>
  </si>
  <si>
    <t>KRAUTH ELISE</t>
  </si>
  <si>
    <t>KREMER OCÉANE</t>
  </si>
  <si>
    <t>KRETZ CLEMENT</t>
  </si>
  <si>
    <t>KRUMEICH ROMAIN</t>
  </si>
  <si>
    <t>KUHM JOACHIM</t>
  </si>
  <si>
    <t>KUHN STAN</t>
  </si>
  <si>
    <t>LACREUSE MATHÉO</t>
  </si>
  <si>
    <t>LAINE PIERRE-LOUIS</t>
  </si>
  <si>
    <t>LAMBOUR EMMA</t>
  </si>
  <si>
    <t>LAMI VAIORA</t>
  </si>
  <si>
    <t>LANDOIS VICTOR</t>
  </si>
  <si>
    <t>LANDOLFO DONATO</t>
  </si>
  <si>
    <t>LARDINAIS HUGO</t>
  </si>
  <si>
    <t>LAUER LOUAN</t>
  </si>
  <si>
    <t>LAZRAQUE JAWED</t>
  </si>
  <si>
    <t>LAZZARONI VINCENT</t>
  </si>
  <si>
    <t>LAÏB NASSIM</t>
  </si>
  <si>
    <t>LE CALVE ALEXIS</t>
  </si>
  <si>
    <t>LE LOUET LUCAS</t>
  </si>
  <si>
    <t>LE TERRIER MATHYS</t>
  </si>
  <si>
    <t>LEAUTAUD OSCAR</t>
  </si>
  <si>
    <t>LEBEL LUAN</t>
  </si>
  <si>
    <t>LEBLANC LUCAS</t>
  </si>
  <si>
    <t>LECCE BAPTISTE</t>
  </si>
  <si>
    <t>LEHMANN GABRIEL</t>
  </si>
  <si>
    <t>LEHMANN QUENTIN</t>
  </si>
  <si>
    <t>LEIPP CORENTIN</t>
  </si>
  <si>
    <t>LELIÈVRE JORIS</t>
  </si>
  <si>
    <t>LEPAGE JÉRÉMY</t>
  </si>
  <si>
    <t>LEPEULE MATHIAS</t>
  </si>
  <si>
    <t>LERCH ELISA</t>
  </si>
  <si>
    <t>LERCH VICTORIA</t>
  </si>
  <si>
    <t>LERCHER DARIO</t>
  </si>
  <si>
    <t>LERLEY LAURA</t>
  </si>
  <si>
    <t>LEYENBERGER EMILE</t>
  </si>
  <si>
    <t>LIDIN LUCAS</t>
  </si>
  <si>
    <t>LIEBER CÉCILIA</t>
  </si>
  <si>
    <t>LIFOLI SHAMA</t>
  </si>
  <si>
    <t>LIROT BAPTISTE</t>
  </si>
  <si>
    <t>LOB CAROLINE</t>
  </si>
  <si>
    <t>LOEW LUCAS</t>
  </si>
  <si>
    <t>LOOS BYRON</t>
  </si>
  <si>
    <t>LOPES ROMAIN</t>
  </si>
  <si>
    <t>LOPEZ HUGO</t>
  </si>
  <si>
    <t>LOR CLÉMENT</t>
  </si>
  <si>
    <t>LOUCHE ÉRIC</t>
  </si>
  <si>
    <t>LUTZ JADE</t>
  </si>
  <si>
    <t>LY JULIAN</t>
  </si>
  <si>
    <t>MAGALHAES PEIXOTO JESSICA</t>
  </si>
  <si>
    <t>MAGY LEONIE</t>
  </si>
  <si>
    <t>MAILLOT LAUREEN</t>
  </si>
  <si>
    <t>MAISONNETTE MANON</t>
  </si>
  <si>
    <t>MALONGA SAMUEL</t>
  </si>
  <si>
    <t>MANIGOLD SÉBASTIEN</t>
  </si>
  <si>
    <t>MARCHAIS LORINE</t>
  </si>
  <si>
    <t>MARIN GAUTHIER</t>
  </si>
  <si>
    <t>MARMILLOD GAËL</t>
  </si>
  <si>
    <t>MARQUART LÉA</t>
  </si>
  <si>
    <t>MARQUIS DORIANNE</t>
  </si>
  <si>
    <t>MARSAT FÉLIX</t>
  </si>
  <si>
    <t>MARTIN CÉDRIC</t>
  </si>
  <si>
    <t>MARY MAXENCE</t>
  </si>
  <si>
    <t>MATHIEU CLARA</t>
  </si>
  <si>
    <t>MATHIS STÉPHANE</t>
  </si>
  <si>
    <t>MATHONNEAU ANNA</t>
  </si>
  <si>
    <t>MATOS SOUSA RODRIGO</t>
  </si>
  <si>
    <t>MATTERN GAUTHIER</t>
  </si>
  <si>
    <t>MAUHIN TANGUY</t>
  </si>
  <si>
    <t>MAURER ANNA</t>
  </si>
  <si>
    <t>MBOUP ABDOUKHADRE</t>
  </si>
  <si>
    <t>MEGNIN IVANOE</t>
  </si>
  <si>
    <t>MEHDI YASSINE</t>
  </si>
  <si>
    <t>MEJIDOV RASSOUL</t>
  </si>
  <si>
    <t>MENDEZ AMELIE</t>
  </si>
  <si>
    <t>MENETREY LOU</t>
  </si>
  <si>
    <t>MENGER TRISTAN</t>
  </si>
  <si>
    <t>MERTZ HUSEYIN</t>
  </si>
  <si>
    <t>METRICH AURIANE</t>
  </si>
  <si>
    <t>METZGER ENZO</t>
  </si>
  <si>
    <t>METZGER TRISTAN</t>
  </si>
  <si>
    <t>MEYER LUCAS</t>
  </si>
  <si>
    <t>MEYER RAPHAËL</t>
  </si>
  <si>
    <t>MICHEL--LEBLOIS MARIUS</t>
  </si>
  <si>
    <t>MIEHE NICOLAS</t>
  </si>
  <si>
    <t>MINOUX FLOLINE</t>
  </si>
  <si>
    <t>MOATAMEDI NAVID</t>
  </si>
  <si>
    <t>MONTENERI MAXIME</t>
  </si>
  <si>
    <t>MOOTHIAN JAKE</t>
  </si>
  <si>
    <t>MORA VALENTINE</t>
  </si>
  <si>
    <t>MOREAU SYDNEY</t>
  </si>
  <si>
    <t>MOREIRA PALOMA</t>
  </si>
  <si>
    <t>MORGANTI EMMA</t>
  </si>
  <si>
    <t>MOSTEFAOUI YASMINE</t>
  </si>
  <si>
    <t>MOTSCH AMANDINE</t>
  </si>
  <si>
    <t>MOUGNERES NICOLAS</t>
  </si>
  <si>
    <t>MOUNIER ADAM - ALKAN</t>
  </si>
  <si>
    <t>MULLER HUGO</t>
  </si>
  <si>
    <t>MUNOS EMELINE</t>
  </si>
  <si>
    <t>N'DIAYE BRAHIM</t>
  </si>
  <si>
    <t>NAIBAT KARIM</t>
  </si>
  <si>
    <t>NAITLAMAAZ IMRANE YANIS</t>
  </si>
  <si>
    <t>NAUD THOMAS</t>
  </si>
  <si>
    <t>NAWROCKI MEHDI</t>
  </si>
  <si>
    <t>NEGRUTA VALERIU</t>
  </si>
  <si>
    <t>NGUYEN THANH VINH</t>
  </si>
  <si>
    <t>NICOLAS ZÉLIE</t>
  </si>
  <si>
    <t>NIKONOFF THOMAS</t>
  </si>
  <si>
    <t>NITKA ENZO</t>
  </si>
  <si>
    <t>NKODIA JASON</t>
  </si>
  <si>
    <t>NOEHRINGER ALEXIS</t>
  </si>
  <si>
    <t>NOÉ ANTOINE</t>
  </si>
  <si>
    <t>NUNES SOLENE</t>
  </si>
  <si>
    <t>NUNNINGER JEAN</t>
  </si>
  <si>
    <t>NUSSLI MATHIEU</t>
  </si>
  <si>
    <t>NÉROME JORY</t>
  </si>
  <si>
    <t>NÉROME YANN</t>
  </si>
  <si>
    <t>OBER YOAN</t>
  </si>
  <si>
    <t>OBRECHT ALEXIS</t>
  </si>
  <si>
    <t>OLYMPIO SOPHIA</t>
  </si>
  <si>
    <t>ORIHUELA MATEO</t>
  </si>
  <si>
    <t>OTT GUILLAUME</t>
  </si>
  <si>
    <t>OUARANE HAKIM</t>
  </si>
  <si>
    <t>OUMILOUD SALIM</t>
  </si>
  <si>
    <t>OURY LUCIE</t>
  </si>
  <si>
    <t>PARQUIER MARGO</t>
  </si>
  <si>
    <t>PATIS GAËTAN</t>
  </si>
  <si>
    <t>PECHIN KYLIAN</t>
  </si>
  <si>
    <t>PERICAS GHISLAIN</t>
  </si>
  <si>
    <t>PERNEY FLORIAN</t>
  </si>
  <si>
    <t>PERNOT ANAÏS</t>
  </si>
  <si>
    <t>PETER SACHA</t>
  </si>
  <si>
    <t>PETITHORY ESTELLE</t>
  </si>
  <si>
    <t>PETRAZOLLER SOLINE</t>
  </si>
  <si>
    <t>PETREMANN PAUL</t>
  </si>
  <si>
    <t>PHIMMASONE BENJAMIN</t>
  </si>
  <si>
    <t>PIAZZA ELODIE</t>
  </si>
  <si>
    <t>PICHARD CLÉMENT</t>
  </si>
  <si>
    <t>PIERREL EVAN</t>
  </si>
  <si>
    <t>PIERSON JULES</t>
  </si>
  <si>
    <t>PION NOÉ</t>
  </si>
  <si>
    <t>PIZZUTILO LUCAS</t>
  </si>
  <si>
    <t>PORET CHARLES</t>
  </si>
  <si>
    <t>PORTO ESTEBAN</t>
  </si>
  <si>
    <t>PROVOT DAVID</t>
  </si>
  <si>
    <t>PUJO ANTOINE</t>
  </si>
  <si>
    <t>QUIRIN LUCIE</t>
  </si>
  <si>
    <t>RACON SAMUEL</t>
  </si>
  <si>
    <t>RAFFIN JULIEN</t>
  </si>
  <si>
    <t>RAGOT MAÉVA</t>
  </si>
  <si>
    <t>RASSON MARIE</t>
  </si>
  <si>
    <t>RAUCH MANOA</t>
  </si>
  <si>
    <t>RAUFAKI MAHEALANI</t>
  </si>
  <si>
    <t>REBBAH SALIM</t>
  </si>
  <si>
    <t>REDIVO MATTHIEU</t>
  </si>
  <si>
    <t>REGIOR HUGO</t>
  </si>
  <si>
    <t>REICHEL DESIREE</t>
  </si>
  <si>
    <t>REICHERT LÉA</t>
  </si>
  <si>
    <t>REISS JOHANN</t>
  </si>
  <si>
    <t>RENAUD ELSA</t>
  </si>
  <si>
    <t>RENCK DAVID</t>
  </si>
  <si>
    <t>RIBEIRO UGO TIM</t>
  </si>
  <si>
    <t>RICHERT MATTHIEU</t>
  </si>
  <si>
    <t>RICK CHARLÈNE</t>
  </si>
  <si>
    <t>RIEKER TOM</t>
  </si>
  <si>
    <t>RINGEISEN CHLOÉ</t>
  </si>
  <si>
    <t>RISSER ALEXIS</t>
  </si>
  <si>
    <t>RITT BAPTISTE</t>
  </si>
  <si>
    <t>RITTER JESSY</t>
  </si>
  <si>
    <t>ROESSEL LAETITIA</t>
  </si>
  <si>
    <t>ROGOL ANDERSON</t>
  </si>
  <si>
    <t>ROHMER ORIANE</t>
  </si>
  <si>
    <t>ROMANO BASTIEN</t>
  </si>
  <si>
    <t>ROOS LOU-MAAIA</t>
  </si>
  <si>
    <t>ROSENBERG ROBERTO</t>
  </si>
  <si>
    <t>ROTH AXEL</t>
  </si>
  <si>
    <t>ROUX EVA</t>
  </si>
  <si>
    <t>RUCK LÉON</t>
  </si>
  <si>
    <t>RUÉ LOUIS</t>
  </si>
  <si>
    <t>SAADALLAH ASSAN</t>
  </si>
  <si>
    <t>SAID IYABI ENGEL</t>
  </si>
  <si>
    <t>SALEN MARIE</t>
  </si>
  <si>
    <t>SALVIAC HUGO</t>
  </si>
  <si>
    <t>SALVINI CYPRIEN</t>
  </si>
  <si>
    <t>SANTORO BASILE</t>
  </si>
  <si>
    <t>SAPIN ROMAIN</t>
  </si>
  <si>
    <t>SARAFALY GAUTIER</t>
  </si>
  <si>
    <t>SASORITH TAO-FIK</t>
  </si>
  <si>
    <t>SCHAAD PERRINE</t>
  </si>
  <si>
    <t>SCHAAL JOSUÉ</t>
  </si>
  <si>
    <t>SCHALL PAUL-ALEXANDRE</t>
  </si>
  <si>
    <t>SCHATT DORIAN</t>
  </si>
  <si>
    <t>SCHATZ ANTONIN</t>
  </si>
  <si>
    <t>SCHICKEL YANN</t>
  </si>
  <si>
    <t>SCHINDELMEYER YANIS</t>
  </si>
  <si>
    <t>SCHMID ANGELIKA</t>
  </si>
  <si>
    <t>SCHMITT THÉO</t>
  </si>
  <si>
    <t>SCHMITT ADAM</t>
  </si>
  <si>
    <t>SCHMITT ARNO</t>
  </si>
  <si>
    <t>SCHMITT ELODIE</t>
  </si>
  <si>
    <t>SCHMITT LOANN</t>
  </si>
  <si>
    <t>SCHMITT NOÉE</t>
  </si>
  <si>
    <t>SCHMITT TANGUI</t>
  </si>
  <si>
    <t>SCHMITTER NICOLAS</t>
  </si>
  <si>
    <t>SCHNELLER ARTHUR</t>
  </si>
  <si>
    <t>SCHNOEBELEN MATHILDE</t>
  </si>
  <si>
    <t>SCHUSTER GÉRALD</t>
  </si>
  <si>
    <t>SCHWAAB QUENTIN</t>
  </si>
  <si>
    <t>SCHWENGLER QUENTIN</t>
  </si>
  <si>
    <t>SEILER VALENTIN</t>
  </si>
  <si>
    <t>SEN MELEK</t>
  </si>
  <si>
    <t>SEZER DIYAR</t>
  </si>
  <si>
    <t>SIEBER MARIE-MORGANE</t>
  </si>
  <si>
    <t>SINA JEAN</t>
  </si>
  <si>
    <t>SINS MICKAËL</t>
  </si>
  <si>
    <t>SIREROL THOMAS</t>
  </si>
  <si>
    <t>SISSLER LOUIS</t>
  </si>
  <si>
    <t>SISSOKO YOUSSOUF</t>
  </si>
  <si>
    <t>SKARNIAK ANOUK</t>
  </si>
  <si>
    <t>SOEHNLEN MARIE</t>
  </si>
  <si>
    <t>SOUM CLÉMENT</t>
  </si>
  <si>
    <t>SOUÏDI MARWAN</t>
  </si>
  <si>
    <t>SPAETH LOUIS</t>
  </si>
  <si>
    <t>SPIEGEL MAÏCKEL</t>
  </si>
  <si>
    <t>SQUILLACI THÉO</t>
  </si>
  <si>
    <t>STALLER ROBIN</t>
  </si>
  <si>
    <t>STANGE OCÉANE</t>
  </si>
  <si>
    <t>STEIBLÉ THIBAULT</t>
  </si>
  <si>
    <t>STEINER BAPTISTE</t>
  </si>
  <si>
    <t>STEINMETZ ALICIA</t>
  </si>
  <si>
    <t>STEINMETZ BLEUENN</t>
  </si>
  <si>
    <t>STEINMETZ VICTOR</t>
  </si>
  <si>
    <t>STEPIEN EMMA</t>
  </si>
  <si>
    <t>STOLLMEYER AUDE</t>
  </si>
  <si>
    <t>STOMP KAREL</t>
  </si>
  <si>
    <t>STUBER SARAH</t>
  </si>
  <si>
    <t>SZABADI MATHILDE</t>
  </si>
  <si>
    <t>TAGATSCH YANN</t>
  </si>
  <si>
    <t>TAKALINE JAHED</t>
  </si>
  <si>
    <t>THIEBAUT YANNICK</t>
  </si>
  <si>
    <t>THIEBAUX LOUISE</t>
  </si>
  <si>
    <t>THIVENT-NEUNREITER THAIS</t>
  </si>
  <si>
    <t>THOMAS CORENTIN</t>
  </si>
  <si>
    <t>THOMAS ESTÉBAN</t>
  </si>
  <si>
    <t>THOMAS PAUL</t>
  </si>
  <si>
    <t>TILLO MARINE</t>
  </si>
  <si>
    <t>TOSSA GBEGO PASCAL</t>
  </si>
  <si>
    <t>TOUSSAINT STÉPHANIE</t>
  </si>
  <si>
    <t>TOUTOUH JAWAD</t>
  </si>
  <si>
    <t>TRANG JOHNNY</t>
  </si>
  <si>
    <t>TRAORE DAVID</t>
  </si>
  <si>
    <t>TRIEU ALISSON</t>
  </si>
  <si>
    <t>TRINDADE ANTHONY</t>
  </si>
  <si>
    <t>UNGERER MATHILDE</t>
  </si>
  <si>
    <t>URSCH ENZO</t>
  </si>
  <si>
    <t>VALIBOUZE LÉO</t>
  </si>
  <si>
    <t>VALLOT CLÉMENT</t>
  </si>
  <si>
    <t>VANTOMME JEANNE</t>
  </si>
  <si>
    <t>VAUTRIN ENZO</t>
  </si>
  <si>
    <t>VEITH JULIETTE</t>
  </si>
  <si>
    <t>VENANCE MEHDI</t>
  </si>
  <si>
    <t>VERA HERNANDEZ JOSE</t>
  </si>
  <si>
    <t>VERMEERSCH MATHEO</t>
  </si>
  <si>
    <t>VESCOVO ORESTE</t>
  </si>
  <si>
    <t>VIDAL NOÉ</t>
  </si>
  <si>
    <t>VINCENT ANTOINE</t>
  </si>
  <si>
    <t>VO MEGHAN</t>
  </si>
  <si>
    <t>WAELDE SARAH</t>
  </si>
  <si>
    <t>WAGNER AXEL-DOUGLAS</t>
  </si>
  <si>
    <t>WAGNER LÉO</t>
  </si>
  <si>
    <t>WANDLER ANAELLE</t>
  </si>
  <si>
    <t>WARIS FLORENTIN</t>
  </si>
  <si>
    <t>WASSER YANNIS</t>
  </si>
  <si>
    <t>WATRIN ANASTASIA</t>
  </si>
  <si>
    <t>WATZKY EMMANUELLE</t>
  </si>
  <si>
    <t>WEBER NOÉMIE</t>
  </si>
  <si>
    <t>WEISS LÉO</t>
  </si>
  <si>
    <t>WELSCH ROMANE</t>
  </si>
  <si>
    <t>WELTZER LÉO</t>
  </si>
  <si>
    <t>WENDLING KÉVIN</t>
  </si>
  <si>
    <t>WITTMER NICOLAS</t>
  </si>
  <si>
    <t>WOELFL VALENTIN</t>
  </si>
  <si>
    <t>WOLFERSPERGER BAPTISTE</t>
  </si>
  <si>
    <t>WOLFF CÉDRIC</t>
  </si>
  <si>
    <t>YANG DAVID</t>
  </si>
  <si>
    <t>ZANDI ARMAND</t>
  </si>
  <si>
    <t>ZAOUI RAPHAËL</t>
  </si>
  <si>
    <t>ZATCHI BI OCÉANE</t>
  </si>
  <si>
    <t>ZITOUNI ADAM</t>
  </si>
  <si>
    <t>ZOLOBE ALEX</t>
  </si>
  <si>
    <t>ZUSSY LOU-ANN</t>
  </si>
  <si>
    <t>OUALKADI SHIREL</t>
  </si>
  <si>
    <t>POIDS</t>
  </si>
  <si>
    <t>DEF</t>
  </si>
  <si>
    <t>EUGENIE SAMANTHA</t>
  </si>
  <si>
    <t>KNOPPERS GWENN</t>
  </si>
  <si>
    <t>BELMADANI MOHAMED</t>
  </si>
  <si>
    <t>Annulé</t>
  </si>
  <si>
    <t>Pour toute question, contacter M. BACK (jback@unistra.fr) avant le 24 janvier. Aucune réclamation ne sera prise en compte après cette date.</t>
  </si>
  <si>
    <t>11.2</t>
  </si>
  <si>
    <t>12.15</t>
  </si>
  <si>
    <t>12.45</t>
  </si>
  <si>
    <t>10.55</t>
  </si>
  <si>
    <t>13.3</t>
  </si>
  <si>
    <t>12.7</t>
  </si>
  <si>
    <t>11.95</t>
  </si>
  <si>
    <t>10.94</t>
  </si>
  <si>
    <t>11.6</t>
  </si>
  <si>
    <t>11.3</t>
  </si>
  <si>
    <t>10.56</t>
  </si>
  <si>
    <t>12.6</t>
  </si>
  <si>
    <t>10.5</t>
  </si>
  <si>
    <t>12.05</t>
  </si>
  <si>
    <t>10.75</t>
  </si>
  <si>
    <t>12.35</t>
  </si>
  <si>
    <t>13.95</t>
  </si>
  <si>
    <t>10.85</t>
  </si>
  <si>
    <t>11.75</t>
  </si>
  <si>
    <t>10.05</t>
  </si>
  <si>
    <t>10.7</t>
  </si>
  <si>
    <t>11.9</t>
  </si>
  <si>
    <t>10.95</t>
  </si>
  <si>
    <t>12.88</t>
  </si>
  <si>
    <t>11.5</t>
  </si>
  <si>
    <t>12.5</t>
  </si>
  <si>
    <t>11.25</t>
  </si>
  <si>
    <t>11.15</t>
  </si>
  <si>
    <t>12.95</t>
  </si>
  <si>
    <t>10.6</t>
  </si>
  <si>
    <t>12.2</t>
  </si>
  <si>
    <t>10.3</t>
  </si>
  <si>
    <t>12.55</t>
  </si>
  <si>
    <t>11.88</t>
  </si>
  <si>
    <t>11.4</t>
  </si>
  <si>
    <t>Pr</t>
  </si>
  <si>
    <t>Th</t>
  </si>
  <si>
    <t>Nom</t>
  </si>
  <si>
    <t>Prénom</t>
  </si>
  <si>
    <t>BILGER--BERAUD</t>
  </si>
  <si>
    <t>CROS--FABRE</t>
  </si>
  <si>
    <t>HEZARIFEND</t>
  </si>
  <si>
    <t>KLAI</t>
  </si>
  <si>
    <t>YACINE</t>
  </si>
  <si>
    <t>MICHEL--LEBLOIS</t>
  </si>
  <si>
    <t>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</si>
</sst>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6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Unistra A"/>
    </font>
    <font>
      <sz val="8"/>
      <name val="Unistra A"/>
    </font>
    <font>
      <sz val="8"/>
      <color indexed="17"/>
      <name val="Unistra A"/>
    </font>
    <font>
      <b/>
      <sz val="8"/>
      <name val="Unistra A"/>
    </font>
    <font>
      <sz val="10"/>
      <name val="Unistra A"/>
    </font>
    <font>
      <b/>
      <sz val="11"/>
      <name val="Unistra A"/>
    </font>
    <font>
      <sz val="8"/>
      <color indexed="10"/>
      <name val="Unistra A"/>
    </font>
    <font>
      <b/>
      <sz val="10"/>
      <color indexed="48"/>
      <name val="Unistra A"/>
    </font>
    <font>
      <b/>
      <sz val="20"/>
      <name val="Unistra A"/>
    </font>
    <font>
      <b/>
      <sz val="8"/>
      <name val="Unistra D"/>
    </font>
    <font>
      <sz val="10"/>
      <color indexed="17"/>
      <name val="Unistra A"/>
    </font>
    <font>
      <sz val="9"/>
      <name val="Unistra A"/>
    </font>
    <font>
      <sz val="9"/>
      <color indexed="17"/>
      <name val="Unistra A"/>
    </font>
    <font>
      <b/>
      <sz val="9"/>
      <name val="Unistra A"/>
    </font>
    <font>
      <i/>
      <sz val="10"/>
      <name val="Unistra A"/>
    </font>
    <font>
      <b/>
      <sz val="11"/>
      <color indexed="48"/>
      <name val="Unistra A"/>
    </font>
    <font>
      <b/>
      <sz val="36"/>
      <name val="Unistra A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8"/>
      <color rgb="FFFF0000"/>
      <name val="Unistra A"/>
    </font>
    <font>
      <b/>
      <sz val="8"/>
      <color theme="4"/>
      <name val="Unistra A"/>
    </font>
    <font>
      <sz val="10"/>
      <color theme="1"/>
      <name val="Unistra A"/>
    </font>
    <font>
      <sz val="11"/>
      <color indexed="48"/>
      <name val="Unistra A"/>
    </font>
    <font>
      <b/>
      <sz val="11"/>
      <color rgb="FF008000"/>
      <name val="Unistra A"/>
    </font>
    <font>
      <sz val="10"/>
      <name val="MS Sans Serif"/>
      <family val="2"/>
    </font>
    <font>
      <sz val="12"/>
      <color rgb="FF000000"/>
      <name val="Unistra A"/>
    </font>
    <font>
      <b/>
      <sz val="11"/>
      <color theme="1"/>
      <name val="Unistra A"/>
    </font>
    <font>
      <sz val="10"/>
      <color rgb="FF000000"/>
      <name val="Unistra A"/>
    </font>
    <font>
      <sz val="11"/>
      <color theme="1"/>
      <name val="Unistra A"/>
    </font>
    <font>
      <b/>
      <sz val="12"/>
      <color theme="1"/>
      <name val="Unistra A"/>
    </font>
    <font>
      <b/>
      <sz val="12"/>
      <name val="Unistra A"/>
    </font>
    <font>
      <sz val="12"/>
      <name val="Unistra A"/>
    </font>
    <font>
      <sz val="12"/>
      <color indexed="17"/>
      <name val="Unistra A"/>
    </font>
    <font>
      <i/>
      <sz val="12"/>
      <name val="Unistra A"/>
    </font>
    <font>
      <sz val="12"/>
      <color theme="1"/>
      <name val="Unistra A"/>
    </font>
    <font>
      <sz val="12"/>
      <color indexed="8"/>
      <name val="Unistra A"/>
    </font>
    <font>
      <b/>
      <sz val="12"/>
      <color indexed="48"/>
      <name val="Unistra A"/>
    </font>
    <font>
      <b/>
      <sz val="12"/>
      <color rgb="FF008000"/>
      <name val="Unistra A"/>
    </font>
    <font>
      <sz val="12"/>
      <color indexed="48"/>
      <name val="Unistra A"/>
    </font>
    <font>
      <sz val="20"/>
      <name val="Unistra A"/>
    </font>
    <font>
      <sz val="10"/>
      <color rgb="FF000000"/>
      <name val="Arial"/>
      <family val="2"/>
    </font>
    <font>
      <sz val="12"/>
      <color theme="0"/>
      <name val="Unistra A"/>
    </font>
    <font>
      <sz val="13"/>
      <name val="Arial"/>
      <family val="2"/>
    </font>
    <font>
      <sz val="12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B2B2B2"/>
      </patternFill>
    </fill>
    <fill>
      <patternFill patternType="solid">
        <fgColor rgb="FFFF66FF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6">
    <xf numFmtId="0" fontId="0" fillId="0" borderId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23" fillId="0" borderId="0" applyNumberFormat="0" applyFill="0" applyBorder="0" applyAlignment="0" applyProtection="0"/>
    <xf numFmtId="0" fontId="24" fillId="27" borderId="42" applyNumberFormat="0" applyAlignment="0" applyProtection="0"/>
    <xf numFmtId="0" fontId="25" fillId="0" borderId="43" applyNumberFormat="0" applyFill="0" applyAlignment="0" applyProtection="0"/>
    <xf numFmtId="0" fontId="21" fillId="28" borderId="44" applyNumberFormat="0" applyFont="0" applyAlignment="0" applyProtection="0"/>
    <xf numFmtId="0" fontId="26" fillId="29" borderId="42" applyNumberFormat="0" applyAlignment="0" applyProtection="0"/>
    <xf numFmtId="0" fontId="27" fillId="30" borderId="0" applyNumberFormat="0" applyBorder="0" applyAlignment="0" applyProtection="0"/>
    <xf numFmtId="0" fontId="28" fillId="31" borderId="0" applyNumberFormat="0" applyBorder="0" applyAlignment="0" applyProtection="0"/>
    <xf numFmtId="0" fontId="2" fillId="0" borderId="0"/>
    <xf numFmtId="0" fontId="2" fillId="0" borderId="0"/>
    <xf numFmtId="0" fontId="21" fillId="0" borderId="0"/>
    <xf numFmtId="0" fontId="29" fillId="32" borderId="0" applyNumberFormat="0" applyBorder="0" applyAlignment="0" applyProtection="0"/>
    <xf numFmtId="0" fontId="30" fillId="27" borderId="45" applyNumberFormat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46" applyNumberFormat="0" applyFill="0" applyAlignment="0" applyProtection="0"/>
    <xf numFmtId="0" fontId="34" fillId="0" borderId="47" applyNumberFormat="0" applyFill="0" applyAlignment="0" applyProtection="0"/>
    <xf numFmtId="0" fontId="35" fillId="0" borderId="48" applyNumberFormat="0" applyFill="0" applyAlignment="0" applyProtection="0"/>
    <xf numFmtId="0" fontId="35" fillId="0" borderId="0" applyNumberFormat="0" applyFill="0" applyBorder="0" applyAlignment="0" applyProtection="0"/>
    <xf numFmtId="0" fontId="36" fillId="0" borderId="49" applyNumberFormat="0" applyFill="0" applyAlignment="0" applyProtection="0"/>
    <xf numFmtId="0" fontId="37" fillId="33" borderId="50" applyNumberFormat="0" applyAlignment="0" applyProtection="0"/>
    <xf numFmtId="0" fontId="43" fillId="0" borderId="0"/>
  </cellStyleXfs>
  <cellXfs count="42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0" xfId="0" applyFont="1"/>
    <xf numFmtId="0" fontId="8" fillId="0" borderId="0" xfId="0" applyFont="1" applyBorder="1" applyAlignment="1">
      <alignment horizontal="right"/>
    </xf>
    <xf numFmtId="0" fontId="8" fillId="0" borderId="0" xfId="0" applyFont="1" applyAlignment="1">
      <alignment horizontal="center"/>
    </xf>
    <xf numFmtId="0" fontId="8" fillId="0" borderId="0" xfId="0" applyFont="1"/>
    <xf numFmtId="0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1" fillId="2" borderId="8" xfId="0" applyFont="1" applyFill="1" applyBorder="1"/>
    <xf numFmtId="0" fontId="0" fillId="0" borderId="3" xfId="0" applyFill="1" applyBorder="1" applyAlignment="1">
      <alignment horizontal="center"/>
    </xf>
    <xf numFmtId="0" fontId="4" fillId="0" borderId="21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8" fillId="0" borderId="0" xfId="0" applyFont="1" applyFill="1"/>
    <xf numFmtId="0" fontId="38" fillId="35" borderId="0" xfId="0" applyFont="1" applyFill="1" applyBorder="1"/>
    <xf numFmtId="0" fontId="38" fillId="0" borderId="0" xfId="0" applyFont="1" applyFill="1" applyBorder="1"/>
    <xf numFmtId="0" fontId="7" fillId="36" borderId="0" xfId="0" applyFont="1" applyFill="1"/>
    <xf numFmtId="0" fontId="7" fillId="37" borderId="0" xfId="0" applyFont="1" applyFill="1"/>
    <xf numFmtId="0" fontId="7" fillId="0" borderId="0" xfId="0" applyFont="1" applyFill="1" applyBorder="1"/>
    <xf numFmtId="0" fontId="39" fillId="0" borderId="0" xfId="0" applyFont="1" applyFill="1" applyBorder="1"/>
    <xf numFmtId="0" fontId="13" fillId="36" borderId="0" xfId="0" applyFont="1" applyFill="1" applyBorder="1" applyProtection="1">
      <protection locked="0"/>
    </xf>
    <xf numFmtId="0" fontId="39" fillId="0" borderId="0" xfId="0" applyFont="1" applyFill="1" applyBorder="1" applyAlignment="1">
      <alignment horizontal="right"/>
    </xf>
    <xf numFmtId="0" fontId="13" fillId="0" borderId="0" xfId="0" applyFont="1" applyFill="1" applyBorder="1" applyProtection="1">
      <protection locked="0"/>
    </xf>
    <xf numFmtId="0" fontId="39" fillId="0" borderId="0" xfId="0" applyFont="1" applyFill="1"/>
    <xf numFmtId="0" fontId="39" fillId="38" borderId="0" xfId="0" applyFont="1" applyFill="1" applyBorder="1"/>
    <xf numFmtId="0" fontId="7" fillId="35" borderId="0" xfId="0" applyFont="1" applyFill="1"/>
    <xf numFmtId="0" fontId="7" fillId="0" borderId="0" xfId="0" applyFont="1" applyFill="1"/>
    <xf numFmtId="0" fontId="7" fillId="0" borderId="0" xfId="0" applyFont="1" applyFill="1" applyBorder="1" applyProtection="1">
      <protection locked="0"/>
    </xf>
    <xf numFmtId="0" fontId="7" fillId="38" borderId="0" xfId="0" applyFont="1" applyFill="1" applyBorder="1" applyProtection="1">
      <protection locked="0"/>
    </xf>
    <xf numFmtId="0" fontId="7" fillId="36" borderId="0" xfId="0" applyFont="1" applyFill="1" applyAlignment="1">
      <alignment horizontal="center"/>
    </xf>
    <xf numFmtId="0" fontId="15" fillId="0" borderId="5" xfId="0" applyNumberFormat="1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horizontal="center" vertical="center"/>
    </xf>
    <xf numFmtId="0" fontId="17" fillId="0" borderId="27" xfId="0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4" xfId="0" applyNumberFormat="1" applyFont="1" applyFill="1" applyBorder="1" applyAlignment="1">
      <alignment horizontal="center" vertical="center"/>
    </xf>
    <xf numFmtId="0" fontId="16" fillId="0" borderId="28" xfId="0" applyFont="1" applyFill="1" applyBorder="1" applyAlignment="1">
      <alignment horizontal="center" vertical="center"/>
    </xf>
    <xf numFmtId="0" fontId="17" fillId="0" borderId="19" xfId="0" applyFont="1" applyFill="1" applyBorder="1" applyAlignment="1">
      <alignment horizontal="center" vertical="center"/>
    </xf>
    <xf numFmtId="0" fontId="15" fillId="0" borderId="4" xfId="0" applyFont="1" applyFill="1" applyBorder="1" applyAlignment="1">
      <alignment horizontal="center" vertical="center"/>
    </xf>
    <xf numFmtId="0" fontId="15" fillId="0" borderId="28" xfId="0" applyFont="1" applyFill="1" applyBorder="1" applyAlignment="1">
      <alignment horizontal="center" vertical="center"/>
    </xf>
    <xf numFmtId="2" fontId="17" fillId="0" borderId="19" xfId="0" applyNumberFormat="1" applyFont="1" applyFill="1" applyBorder="1" applyAlignment="1">
      <alignment horizontal="center" vertical="center"/>
    </xf>
    <xf numFmtId="2" fontId="12" fillId="0" borderId="27" xfId="0" applyNumberFormat="1" applyFont="1" applyFill="1" applyBorder="1" applyAlignment="1">
      <alignment horizontal="center" vertical="center"/>
    </xf>
    <xf numFmtId="2" fontId="19" fillId="0" borderId="5" xfId="0" applyNumberFormat="1" applyFont="1" applyBorder="1" applyAlignment="1">
      <alignment horizontal="center" vertical="center"/>
    </xf>
    <xf numFmtId="2" fontId="9" fillId="0" borderId="6" xfId="0" applyNumberFormat="1" applyFont="1" applyBorder="1" applyAlignment="1">
      <alignment horizontal="center" vertical="center"/>
    </xf>
    <xf numFmtId="0" fontId="17" fillId="0" borderId="32" xfId="0" applyFont="1" applyFill="1" applyBorder="1" applyAlignment="1">
      <alignment horizontal="center" vertical="center"/>
    </xf>
    <xf numFmtId="2" fontId="17" fillId="0" borderId="18" xfId="0" applyNumberFormat="1" applyFont="1" applyFill="1" applyBorder="1" applyAlignment="1">
      <alignment horizontal="center" vertical="center"/>
    </xf>
    <xf numFmtId="2" fontId="17" fillId="0" borderId="5" xfId="0" applyNumberFormat="1" applyFont="1" applyFill="1" applyBorder="1" applyAlignment="1">
      <alignment horizontal="center" vertical="center" wrapText="1"/>
    </xf>
    <xf numFmtId="2" fontId="17" fillId="0" borderId="20" xfId="0" applyNumberFormat="1" applyFont="1" applyFill="1" applyBorder="1" applyAlignment="1">
      <alignment horizontal="center" vertical="center"/>
    </xf>
    <xf numFmtId="0" fontId="4" fillId="41" borderId="5" xfId="0" applyFont="1" applyFill="1" applyBorder="1" applyAlignment="1">
      <alignment horizontal="right"/>
    </xf>
    <xf numFmtId="0" fontId="1" fillId="2" borderId="52" xfId="0" applyFont="1" applyFill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0" fontId="20" fillId="41" borderId="16" xfId="0" applyFont="1" applyFill="1" applyBorder="1" applyAlignment="1"/>
    <xf numFmtId="0" fontId="20" fillId="41" borderId="33" xfId="0" applyFont="1" applyFill="1" applyBorder="1" applyAlignment="1"/>
    <xf numFmtId="2" fontId="17" fillId="0" borderId="54" xfId="0" applyNumberFormat="1" applyFont="1" applyFill="1" applyBorder="1" applyAlignment="1">
      <alignment horizontal="center" vertical="center" wrapText="1"/>
    </xf>
    <xf numFmtId="2" fontId="17" fillId="0" borderId="51" xfId="0" applyNumberFormat="1" applyFont="1" applyFill="1" applyBorder="1" applyAlignment="1">
      <alignment horizontal="center" vertical="center"/>
    </xf>
    <xf numFmtId="0" fontId="4" fillId="40" borderId="10" xfId="0" applyFont="1" applyFill="1" applyBorder="1" applyAlignment="1">
      <alignment horizontal="right" vertical="center"/>
    </xf>
    <xf numFmtId="0" fontId="4" fillId="40" borderId="16" xfId="0" applyFont="1" applyFill="1" applyBorder="1" applyAlignment="1">
      <alignment horizontal="right" vertical="center"/>
    </xf>
    <xf numFmtId="2" fontId="4" fillId="41" borderId="5" xfId="0" applyNumberFormat="1" applyFont="1" applyFill="1" applyBorder="1" applyAlignment="1">
      <alignment horizontal="right" vertical="center"/>
    </xf>
    <xf numFmtId="2" fontId="4" fillId="41" borderId="54" xfId="0" applyNumberFormat="1" applyFont="1" applyFill="1" applyBorder="1" applyAlignment="1">
      <alignment horizontal="right" vertical="center"/>
    </xf>
    <xf numFmtId="2" fontId="41" fillId="0" borderId="5" xfId="0" applyNumberFormat="1" applyFont="1" applyBorder="1" applyAlignment="1">
      <alignment horizontal="center" vertical="center"/>
    </xf>
    <xf numFmtId="2" fontId="7" fillId="0" borderId="0" xfId="0" applyNumberFormat="1" applyFont="1"/>
    <xf numFmtId="0" fontId="7" fillId="0" borderId="0" xfId="0" applyFont="1" applyAlignment="1">
      <alignment horizontal="right"/>
    </xf>
    <xf numFmtId="0" fontId="8" fillId="46" borderId="1" xfId="0" applyNumberFormat="1" applyFont="1" applyFill="1" applyBorder="1" applyAlignment="1">
      <alignment horizontal="right" vertical="center"/>
    </xf>
    <xf numFmtId="0" fontId="8" fillId="46" borderId="1" xfId="0" applyNumberFormat="1" applyFont="1" applyFill="1" applyBorder="1" applyAlignment="1">
      <alignment horizontal="right"/>
    </xf>
    <xf numFmtId="2" fontId="42" fillId="0" borderId="5" xfId="0" applyNumberFormat="1" applyFont="1" applyBorder="1" applyAlignment="1">
      <alignment horizontal="center" vertical="center"/>
    </xf>
    <xf numFmtId="2" fontId="42" fillId="0" borderId="6" xfId="0" applyNumberFormat="1" applyFont="1" applyBorder="1" applyAlignment="1">
      <alignment horizontal="center" vertical="center"/>
    </xf>
    <xf numFmtId="0" fontId="0" fillId="0" borderId="25" xfId="0" applyBorder="1"/>
    <xf numFmtId="0" fontId="1" fillId="34" borderId="0" xfId="32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0" fontId="14" fillId="0" borderId="30" xfId="0" applyFont="1" applyBorder="1" applyAlignment="1">
      <alignment horizontal="center" vertical="center"/>
    </xf>
    <xf numFmtId="0" fontId="18" fillId="39" borderId="31" xfId="0" applyFont="1" applyFill="1" applyBorder="1" applyAlignment="1">
      <alignment horizontal="center" vertical="center"/>
    </xf>
    <xf numFmtId="2" fontId="40" fillId="0" borderId="25" xfId="34" applyNumberFormat="1" applyFont="1" applyFill="1" applyBorder="1" applyAlignment="1">
      <alignment horizontal="center" vertical="center"/>
    </xf>
    <xf numFmtId="0" fontId="8" fillId="0" borderId="29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0" fontId="8" fillId="0" borderId="0" xfId="0" applyFont="1" applyFill="1"/>
    <xf numFmtId="0" fontId="45" fillId="0" borderId="25" xfId="0" applyFont="1" applyFill="1" applyBorder="1" applyAlignment="1">
      <alignment horizontal="center" wrapText="1"/>
    </xf>
    <xf numFmtId="0" fontId="8" fillId="0" borderId="25" xfId="0" applyFont="1" applyBorder="1" applyAlignment="1">
      <alignment horizontal="center"/>
    </xf>
    <xf numFmtId="0" fontId="8" fillId="38" borderId="0" xfId="0" applyFont="1" applyFill="1"/>
    <xf numFmtId="0" fontId="8" fillId="45" borderId="0" xfId="0" applyFont="1" applyFill="1"/>
    <xf numFmtId="0" fontId="8" fillId="42" borderId="0" xfId="0" applyFont="1" applyFill="1"/>
    <xf numFmtId="0" fontId="8" fillId="43" borderId="0" xfId="0" applyFont="1" applyFill="1"/>
    <xf numFmtId="0" fontId="8" fillId="44" borderId="0" xfId="0" applyFont="1" applyFill="1"/>
    <xf numFmtId="0" fontId="8" fillId="36" borderId="0" xfId="0" applyFont="1" applyFill="1"/>
    <xf numFmtId="0" fontId="2" fillId="34" borderId="0" xfId="32" applyFill="1" applyBorder="1"/>
    <xf numFmtId="0" fontId="1" fillId="0" borderId="0" xfId="32" applyFont="1" applyBorder="1" applyAlignment="1">
      <alignment horizontal="center" vertical="center"/>
    </xf>
    <xf numFmtId="0" fontId="1" fillId="45" borderId="0" xfId="32" applyFont="1" applyFill="1" applyBorder="1" applyAlignment="1">
      <alignment horizontal="center" vertical="center"/>
    </xf>
    <xf numFmtId="0" fontId="2" fillId="47" borderId="0" xfId="32" applyFont="1" applyFill="1" applyBorder="1" applyAlignment="1">
      <alignment horizontal="center" vertical="center"/>
    </xf>
    <xf numFmtId="0" fontId="2" fillId="48" borderId="0" xfId="32" applyFill="1" applyBorder="1" applyAlignment="1">
      <alignment horizontal="center" vertical="center"/>
    </xf>
    <xf numFmtId="0" fontId="1" fillId="47" borderId="0" xfId="32" applyFont="1" applyFill="1" applyBorder="1" applyAlignment="1">
      <alignment horizontal="center" vertical="center"/>
    </xf>
    <xf numFmtId="0" fontId="1" fillId="48" borderId="0" xfId="32" applyFont="1" applyFill="1" applyBorder="1" applyAlignment="1">
      <alignment horizontal="center" vertical="center"/>
    </xf>
    <xf numFmtId="0" fontId="2" fillId="47" borderId="0" xfId="32" applyFill="1" applyBorder="1" applyAlignment="1">
      <alignment horizontal="center" vertical="center"/>
    </xf>
    <xf numFmtId="0" fontId="2" fillId="48" borderId="0" xfId="32" applyFont="1" applyFill="1" applyBorder="1" applyAlignment="1">
      <alignment horizontal="center" vertical="center"/>
    </xf>
    <xf numFmtId="2" fontId="1" fillId="45" borderId="0" xfId="32" applyNumberFormat="1" applyFont="1" applyFill="1" applyBorder="1" applyAlignment="1">
      <alignment horizontal="center" vertical="center"/>
    </xf>
    <xf numFmtId="2" fontId="1" fillId="48" borderId="0" xfId="32" applyNumberFormat="1" applyFont="1" applyFill="1" applyBorder="1" applyAlignment="1">
      <alignment horizontal="center" vertical="center"/>
    </xf>
    <xf numFmtId="2" fontId="1" fillId="47" borderId="0" xfId="32" applyNumberFormat="1" applyFont="1" applyFill="1" applyBorder="1" applyAlignment="1">
      <alignment horizontal="center" vertical="center"/>
    </xf>
    <xf numFmtId="0" fontId="3" fillId="47" borderId="0" xfId="32" applyFont="1" applyFill="1" applyBorder="1" applyAlignment="1">
      <alignment horizontal="center" vertical="center"/>
    </xf>
    <xf numFmtId="0" fontId="46" fillId="0" borderId="25" xfId="0" applyFont="1" applyBorder="1" applyAlignment="1">
      <alignment horizontal="center" wrapText="1"/>
    </xf>
    <xf numFmtId="0" fontId="8" fillId="0" borderId="16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6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2" fontId="8" fillId="0" borderId="6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47" fillId="0" borderId="6" xfId="34" applyFont="1" applyBorder="1" applyAlignment="1">
      <alignment horizontal="center" vertical="center"/>
    </xf>
    <xf numFmtId="0" fontId="4" fillId="0" borderId="2" xfId="34" applyFont="1" applyBorder="1" applyAlignment="1">
      <alignment horizontal="center" vertical="center"/>
    </xf>
    <xf numFmtId="0" fontId="47" fillId="0" borderId="4" xfId="34" applyFont="1" applyBorder="1" applyAlignment="1">
      <alignment horizontal="center" vertical="center"/>
    </xf>
    <xf numFmtId="0" fontId="4" fillId="0" borderId="3" xfId="34" applyFont="1" applyBorder="1" applyAlignment="1">
      <alignment horizontal="center" vertical="center"/>
    </xf>
    <xf numFmtId="164" fontId="8" fillId="38" borderId="27" xfId="0" applyNumberFormat="1" applyFont="1" applyFill="1" applyBorder="1" applyAlignment="1">
      <alignment horizontal="right"/>
    </xf>
    <xf numFmtId="0" fontId="50" fillId="34" borderId="5" xfId="0" applyNumberFormat="1" applyFont="1" applyFill="1" applyBorder="1" applyAlignment="1">
      <alignment horizontal="center" vertical="center"/>
    </xf>
    <xf numFmtId="0" fontId="51" fillId="34" borderId="26" xfId="0" applyFont="1" applyFill="1" applyBorder="1" applyAlignment="1">
      <alignment horizontal="center" vertical="center"/>
    </xf>
    <xf numFmtId="0" fontId="49" fillId="34" borderId="27" xfId="0" applyFont="1" applyFill="1" applyBorder="1" applyAlignment="1">
      <alignment horizontal="center" vertical="center"/>
    </xf>
    <xf numFmtId="0" fontId="50" fillId="34" borderId="5" xfId="0" applyFont="1" applyFill="1" applyBorder="1" applyAlignment="1">
      <alignment horizontal="center" vertical="center"/>
    </xf>
    <xf numFmtId="0" fontId="50" fillId="34" borderId="5" xfId="0" applyFont="1" applyFill="1" applyBorder="1" applyAlignment="1">
      <alignment horizontal="center" vertical="center" wrapText="1"/>
    </xf>
    <xf numFmtId="0" fontId="50" fillId="34" borderId="26" xfId="0" applyFont="1" applyFill="1" applyBorder="1" applyAlignment="1">
      <alignment horizontal="center" vertical="center" wrapText="1"/>
    </xf>
    <xf numFmtId="0" fontId="49" fillId="34" borderId="32" xfId="0" applyFont="1" applyFill="1" applyBorder="1" applyAlignment="1">
      <alignment horizontal="center" vertical="center"/>
    </xf>
    <xf numFmtId="2" fontId="49" fillId="34" borderId="5" xfId="0" applyNumberFormat="1" applyFont="1" applyFill="1" applyBorder="1" applyAlignment="1">
      <alignment horizontal="center" vertical="center" wrapText="1"/>
    </xf>
    <xf numFmtId="2" fontId="49" fillId="34" borderId="54" xfId="0" applyNumberFormat="1" applyFont="1" applyFill="1" applyBorder="1" applyAlignment="1">
      <alignment horizontal="center" vertical="center" wrapText="1"/>
    </xf>
    <xf numFmtId="2" fontId="49" fillId="34" borderId="27" xfId="0" applyNumberFormat="1" applyFont="1" applyFill="1" applyBorder="1" applyAlignment="1">
      <alignment horizontal="center" vertical="center"/>
    </xf>
    <xf numFmtId="0" fontId="50" fillId="34" borderId="4" xfId="0" applyNumberFormat="1" applyFont="1" applyFill="1" applyBorder="1" applyAlignment="1">
      <alignment horizontal="center" vertical="center"/>
    </xf>
    <xf numFmtId="0" fontId="51" fillId="34" borderId="28" xfId="0" applyFont="1" applyFill="1" applyBorder="1" applyAlignment="1">
      <alignment horizontal="center" vertical="center"/>
    </xf>
    <xf numFmtId="0" fontId="49" fillId="34" borderId="19" xfId="0" applyFont="1" applyFill="1" applyBorder="1" applyAlignment="1">
      <alignment horizontal="center" vertical="center"/>
    </xf>
    <xf numFmtId="0" fontId="50" fillId="34" borderId="4" xfId="0" applyFont="1" applyFill="1" applyBorder="1" applyAlignment="1">
      <alignment horizontal="center" vertical="center"/>
    </xf>
    <xf numFmtId="0" fontId="50" fillId="34" borderId="28" xfId="0" applyFont="1" applyFill="1" applyBorder="1" applyAlignment="1">
      <alignment horizontal="center" vertical="center"/>
    </xf>
    <xf numFmtId="2" fontId="49" fillId="34" borderId="20" xfId="0" applyNumberFormat="1" applyFont="1" applyFill="1" applyBorder="1" applyAlignment="1">
      <alignment horizontal="center" vertical="center"/>
    </xf>
    <xf numFmtId="2" fontId="49" fillId="34" borderId="51" xfId="0" applyNumberFormat="1" applyFont="1" applyFill="1" applyBorder="1" applyAlignment="1">
      <alignment horizontal="center" vertical="center"/>
    </xf>
    <xf numFmtId="2" fontId="49" fillId="34" borderId="19" xfId="0" applyNumberFormat="1" applyFont="1" applyFill="1" applyBorder="1" applyAlignment="1">
      <alignment horizontal="center" vertical="center"/>
    </xf>
    <xf numFmtId="0" fontId="44" fillId="0" borderId="25" xfId="0" applyFont="1" applyBorder="1" applyAlignment="1">
      <alignment horizontal="center" wrapText="1"/>
    </xf>
    <xf numFmtId="0" fontId="50" fillId="0" borderId="25" xfId="0" applyFont="1" applyBorder="1" applyAlignment="1">
      <alignment horizontal="center"/>
    </xf>
    <xf numFmtId="0" fontId="51" fillId="0" borderId="30" xfId="0" applyFont="1" applyBorder="1" applyAlignment="1">
      <alignment horizontal="center" vertical="center"/>
    </xf>
    <xf numFmtId="0" fontId="52" fillId="39" borderId="31" xfId="0" applyFont="1" applyFill="1" applyBorder="1" applyAlignment="1">
      <alignment horizontal="center" vertical="center"/>
    </xf>
    <xf numFmtId="0" fontId="49" fillId="40" borderId="10" xfId="0" applyFont="1" applyFill="1" applyBorder="1" applyAlignment="1">
      <alignment horizontal="right" vertical="center"/>
    </xf>
    <xf numFmtId="0" fontId="50" fillId="0" borderId="25" xfId="0" applyFont="1" applyFill="1" applyBorder="1" applyAlignment="1">
      <alignment horizontal="center"/>
    </xf>
    <xf numFmtId="2" fontId="53" fillId="0" borderId="25" xfId="34" applyNumberFormat="1" applyFont="1" applyFill="1" applyBorder="1" applyAlignment="1">
      <alignment horizontal="center" vertical="center"/>
    </xf>
    <xf numFmtId="0" fontId="50" fillId="0" borderId="29" xfId="0" applyFont="1" applyFill="1" applyBorder="1" applyAlignment="1" applyProtection="1">
      <alignment horizontal="center" vertical="center"/>
      <protection locked="0"/>
    </xf>
    <xf numFmtId="0" fontId="49" fillId="40" borderId="16" xfId="0" applyFont="1" applyFill="1" applyBorder="1" applyAlignment="1">
      <alignment horizontal="right" vertical="center"/>
    </xf>
    <xf numFmtId="2" fontId="49" fillId="41" borderId="5" xfId="0" applyNumberFormat="1" applyFont="1" applyFill="1" applyBorder="1" applyAlignment="1">
      <alignment horizontal="right" vertical="center"/>
    </xf>
    <xf numFmtId="2" fontId="49" fillId="41" borderId="54" xfId="0" applyNumberFormat="1" applyFont="1" applyFill="1" applyBorder="1" applyAlignment="1">
      <alignment horizontal="right" vertical="center"/>
    </xf>
    <xf numFmtId="0" fontId="49" fillId="41" borderId="5" xfId="0" applyFont="1" applyFill="1" applyBorder="1" applyAlignment="1">
      <alignment horizontal="right"/>
    </xf>
    <xf numFmtId="164" fontId="50" fillId="38" borderId="27" xfId="0" applyNumberFormat="1" applyFont="1" applyFill="1" applyBorder="1" applyAlignment="1">
      <alignment horizontal="right"/>
    </xf>
    <xf numFmtId="0" fontId="50" fillId="0" borderId="57" xfId="0" applyFont="1" applyBorder="1" applyAlignment="1">
      <alignment horizontal="center"/>
    </xf>
    <xf numFmtId="0" fontId="50" fillId="0" borderId="59" xfId="0" applyFont="1" applyBorder="1" applyAlignment="1">
      <alignment horizontal="center"/>
    </xf>
    <xf numFmtId="0" fontId="53" fillId="0" borderId="25" xfId="0" applyFont="1" applyFill="1" applyBorder="1" applyAlignment="1">
      <alignment horizontal="center" wrapText="1"/>
    </xf>
    <xf numFmtId="0" fontId="50" fillId="0" borderId="55" xfId="0" applyFont="1" applyBorder="1" applyAlignment="1">
      <alignment horizontal="center"/>
    </xf>
    <xf numFmtId="0" fontId="50" fillId="0" borderId="0" xfId="0" applyFont="1" applyBorder="1" applyAlignment="1">
      <alignment horizontal="center"/>
    </xf>
    <xf numFmtId="0" fontId="49" fillId="40" borderId="11" xfId="0" applyFont="1" applyFill="1" applyBorder="1" applyAlignment="1">
      <alignment horizontal="right" vertical="center"/>
    </xf>
    <xf numFmtId="0" fontId="50" fillId="0" borderId="58" xfId="0" applyFont="1" applyBorder="1" applyAlignment="1">
      <alignment horizontal="center"/>
    </xf>
    <xf numFmtId="0" fontId="50" fillId="0" borderId="29" xfId="0" applyFont="1" applyBorder="1" applyAlignment="1">
      <alignment horizontal="center"/>
    </xf>
    <xf numFmtId="0" fontId="50" fillId="0" borderId="25" xfId="0" applyFont="1" applyFill="1" applyBorder="1" applyAlignment="1" applyProtection="1">
      <alignment horizontal="center" vertical="center"/>
      <protection locked="0"/>
    </xf>
    <xf numFmtId="0" fontId="50" fillId="0" borderId="6" xfId="0" applyFont="1" applyFill="1" applyBorder="1" applyAlignment="1" applyProtection="1">
      <alignment horizontal="center" vertical="center"/>
      <protection locked="0"/>
    </xf>
    <xf numFmtId="0" fontId="44" fillId="0" borderId="0" xfId="0" applyFont="1" applyBorder="1" applyAlignment="1">
      <alignment horizontal="center" wrapText="1"/>
    </xf>
    <xf numFmtId="0" fontId="50" fillId="0" borderId="0" xfId="0" applyFont="1" applyFill="1" applyBorder="1" applyAlignment="1" applyProtection="1">
      <alignment horizontal="center" vertical="center"/>
    </xf>
    <xf numFmtId="0" fontId="54" fillId="0" borderId="0" xfId="45" applyFont="1" applyFill="1" applyBorder="1" applyAlignment="1" applyProtection="1">
      <protection hidden="1"/>
    </xf>
    <xf numFmtId="0" fontId="50" fillId="0" borderId="0" xfId="45" applyFont="1" applyFill="1" applyBorder="1" applyAlignment="1" applyProtection="1"/>
    <xf numFmtId="0" fontId="50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right" vertical="center"/>
    </xf>
    <xf numFmtId="2" fontId="53" fillId="0" borderId="0" xfId="34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 applyProtection="1">
      <alignment horizontal="center" vertical="center"/>
      <protection locked="0"/>
    </xf>
    <xf numFmtId="0" fontId="44" fillId="0" borderId="0" xfId="0" applyFont="1" applyFill="1" applyBorder="1" applyAlignment="1">
      <alignment horizontal="center" wrapText="1"/>
    </xf>
    <xf numFmtId="2" fontId="49" fillId="0" borderId="0" xfId="0" applyNumberFormat="1" applyFont="1" applyFill="1" applyBorder="1" applyAlignment="1">
      <alignment horizontal="right" vertical="center"/>
    </xf>
    <xf numFmtId="0" fontId="49" fillId="0" borderId="0" xfId="0" applyFont="1" applyFill="1" applyBorder="1" applyAlignment="1">
      <alignment horizontal="right"/>
    </xf>
    <xf numFmtId="0" fontId="44" fillId="0" borderId="55" xfId="0" applyFont="1" applyBorder="1" applyAlignment="1">
      <alignment horizontal="center" wrapText="1"/>
    </xf>
    <xf numFmtId="164" fontId="50" fillId="0" borderId="0" xfId="0" applyNumberFormat="1" applyFont="1" applyFill="1" applyBorder="1" applyAlignment="1">
      <alignment horizontal="right"/>
    </xf>
    <xf numFmtId="2" fontId="49" fillId="34" borderId="4" xfId="0" applyNumberFormat="1" applyFont="1" applyFill="1" applyBorder="1" applyAlignment="1">
      <alignment horizontal="center" vertical="center"/>
    </xf>
    <xf numFmtId="0" fontId="50" fillId="0" borderId="0" xfId="0" applyNumberFormat="1" applyFont="1" applyFill="1" applyBorder="1" applyAlignment="1">
      <alignment horizontal="center" vertical="center"/>
    </xf>
    <xf numFmtId="0" fontId="50" fillId="0" borderId="0" xfId="0" applyNumberFormat="1" applyFont="1" applyFill="1" applyBorder="1" applyAlignment="1">
      <alignment horizontal="center"/>
    </xf>
    <xf numFmtId="0" fontId="8" fillId="34" borderId="0" xfId="0" applyFont="1" applyFill="1" applyAlignment="1">
      <alignment vertical="center"/>
    </xf>
    <xf numFmtId="0" fontId="5" fillId="34" borderId="0" xfId="0" applyNumberFormat="1" applyFont="1" applyFill="1" applyAlignment="1">
      <alignment horizontal="center" vertical="center"/>
    </xf>
    <xf numFmtId="0" fontId="6" fillId="34" borderId="0" xfId="0" applyFont="1" applyFill="1" applyAlignment="1">
      <alignment horizontal="center" vertical="center"/>
    </xf>
    <xf numFmtId="0" fontId="5" fillId="34" borderId="0" xfId="0" applyFont="1" applyFill="1" applyAlignment="1">
      <alignment horizontal="center" vertical="center"/>
    </xf>
    <xf numFmtId="0" fontId="5" fillId="34" borderId="0" xfId="0" applyFont="1" applyFill="1" applyAlignment="1">
      <alignment vertical="center"/>
    </xf>
    <xf numFmtId="0" fontId="7" fillId="34" borderId="0" xfId="0" applyFont="1" applyFill="1" applyAlignment="1">
      <alignment vertical="center"/>
    </xf>
    <xf numFmtId="0" fontId="7" fillId="34" borderId="0" xfId="0" applyFont="1" applyFill="1" applyAlignment="1">
      <alignment horizontal="center" vertical="center"/>
    </xf>
    <xf numFmtId="0" fontId="8" fillId="34" borderId="0" xfId="0" applyFont="1" applyFill="1" applyAlignment="1">
      <alignment horizontal="center" vertical="center"/>
    </xf>
    <xf numFmtId="0" fontId="10" fillId="34" borderId="0" xfId="0" applyFont="1" applyFill="1" applyAlignment="1">
      <alignment vertical="center"/>
    </xf>
    <xf numFmtId="2" fontId="5" fillId="34" borderId="0" xfId="0" applyNumberFormat="1" applyFont="1" applyFill="1" applyAlignment="1">
      <alignment vertical="center"/>
    </xf>
    <xf numFmtId="2" fontId="7" fillId="34" borderId="0" xfId="0" applyNumberFormat="1" applyFont="1" applyFill="1" applyAlignment="1">
      <alignment vertical="center"/>
    </xf>
    <xf numFmtId="0" fontId="7" fillId="34" borderId="0" xfId="0" applyFont="1" applyFill="1" applyAlignment="1">
      <alignment horizontal="right" vertical="center"/>
    </xf>
    <xf numFmtId="0" fontId="5" fillId="34" borderId="0" xfId="0" applyFont="1" applyFill="1" applyAlignment="1">
      <alignment horizontal="right" vertical="center"/>
    </xf>
    <xf numFmtId="0" fontId="0" fillId="34" borderId="0" xfId="0" applyFill="1" applyAlignment="1">
      <alignment vertical="center"/>
    </xf>
    <xf numFmtId="0" fontId="0" fillId="34" borderId="0" xfId="0" applyFill="1" applyAlignment="1">
      <alignment horizontal="right" vertical="center"/>
    </xf>
    <xf numFmtId="2" fontId="55" fillId="34" borderId="5" xfId="0" applyNumberFormat="1" applyFont="1" applyFill="1" applyBorder="1" applyAlignment="1">
      <alignment horizontal="center" vertical="center"/>
    </xf>
    <xf numFmtId="2" fontId="56" fillId="34" borderId="5" xfId="0" applyNumberFormat="1" applyFont="1" applyFill="1" applyBorder="1" applyAlignment="1">
      <alignment horizontal="center" vertical="center"/>
    </xf>
    <xf numFmtId="2" fontId="55" fillId="34" borderId="27" xfId="0" applyNumberFormat="1" applyFont="1" applyFill="1" applyBorder="1" applyAlignment="1">
      <alignment horizontal="center" vertical="center"/>
    </xf>
    <xf numFmtId="2" fontId="49" fillId="34" borderId="6" xfId="0" applyNumberFormat="1" applyFont="1" applyFill="1" applyBorder="1" applyAlignment="1">
      <alignment horizontal="center" vertical="center"/>
    </xf>
    <xf numFmtId="2" fontId="56" fillId="34" borderId="6" xfId="0" applyNumberFormat="1" applyFont="1" applyFill="1" applyBorder="1" applyAlignment="1">
      <alignment horizontal="center" vertical="center"/>
    </xf>
    <xf numFmtId="2" fontId="49" fillId="34" borderId="11" xfId="0" applyNumberFormat="1" applyFont="1" applyFill="1" applyBorder="1" applyAlignment="1">
      <alignment horizontal="center" vertical="center"/>
    </xf>
    <xf numFmtId="2" fontId="56" fillId="34" borderId="4" xfId="0" applyNumberFormat="1" applyFont="1" applyFill="1" applyBorder="1" applyAlignment="1">
      <alignment horizontal="center" vertical="center"/>
    </xf>
    <xf numFmtId="2" fontId="52" fillId="39" borderId="31" xfId="0" applyNumberFormat="1" applyFont="1" applyFill="1" applyBorder="1" applyAlignment="1">
      <alignment horizontal="center" vertical="center"/>
    </xf>
    <xf numFmtId="2" fontId="49" fillId="40" borderId="12" xfId="0" applyNumberFormat="1" applyFont="1" applyFill="1" applyBorder="1" applyAlignment="1">
      <alignment horizontal="right" vertical="center"/>
    </xf>
    <xf numFmtId="2" fontId="52" fillId="39" borderId="1" xfId="0" applyNumberFormat="1" applyFont="1" applyFill="1" applyBorder="1" applyAlignment="1">
      <alignment horizontal="center" vertical="center"/>
    </xf>
    <xf numFmtId="2" fontId="52" fillId="39" borderId="61" xfId="0" applyNumberFormat="1" applyFont="1" applyFill="1" applyBorder="1" applyAlignment="1">
      <alignment horizontal="center" vertical="center"/>
    </xf>
    <xf numFmtId="2" fontId="49" fillId="40" borderId="56" xfId="0" applyNumberFormat="1" applyFont="1" applyFill="1" applyBorder="1" applyAlignment="1">
      <alignment horizontal="right" vertical="center"/>
    </xf>
    <xf numFmtId="2" fontId="57" fillId="34" borderId="23" xfId="0" applyNumberFormat="1" applyFont="1" applyFill="1" applyBorder="1" applyAlignment="1">
      <alignment horizontal="center" vertical="center"/>
    </xf>
    <xf numFmtId="2" fontId="52" fillId="39" borderId="24" xfId="0" applyNumberFormat="1" applyFont="1" applyFill="1" applyBorder="1" applyAlignment="1">
      <alignment horizontal="center" vertical="center"/>
    </xf>
    <xf numFmtId="2" fontId="55" fillId="34" borderId="23" xfId="0" applyNumberFormat="1" applyFont="1" applyFill="1" applyBorder="1" applyAlignment="1">
      <alignment horizontal="center" vertical="center"/>
    </xf>
    <xf numFmtId="2" fontId="49" fillId="34" borderId="62" xfId="0" applyNumberFormat="1" applyFont="1" applyFill="1" applyBorder="1" applyAlignment="1">
      <alignment horizontal="center" vertical="center"/>
    </xf>
    <xf numFmtId="2" fontId="49" fillId="40" borderId="11" xfId="0" applyNumberFormat="1" applyFont="1" applyFill="1" applyBorder="1" applyAlignment="1">
      <alignment horizontal="right" vertical="center"/>
    </xf>
    <xf numFmtId="2" fontId="52" fillId="39" borderId="2" xfId="0" applyNumberFormat="1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 wrapText="1"/>
    </xf>
    <xf numFmtId="1" fontId="44" fillId="38" borderId="25" xfId="0" applyNumberFormat="1" applyFont="1" applyFill="1" applyBorder="1" applyAlignment="1">
      <alignment horizontal="center" vertical="center" shrinkToFit="1"/>
    </xf>
    <xf numFmtId="0" fontId="50" fillId="38" borderId="25" xfId="0" applyFont="1" applyFill="1" applyBorder="1" applyAlignment="1">
      <alignment horizontal="center" vertical="center" wrapText="1"/>
    </xf>
    <xf numFmtId="1" fontId="44" fillId="42" borderId="25" xfId="0" applyNumberFormat="1" applyFont="1" applyFill="1" applyBorder="1" applyAlignment="1">
      <alignment horizontal="center" vertical="center" shrinkToFit="1"/>
    </xf>
    <xf numFmtId="0" fontId="50" fillId="42" borderId="25" xfId="0" applyFont="1" applyFill="1" applyBorder="1" applyAlignment="1">
      <alignment horizontal="center" vertical="center" wrapText="1"/>
    </xf>
    <xf numFmtId="1" fontId="44" fillId="45" borderId="25" xfId="0" applyNumberFormat="1" applyFont="1" applyFill="1" applyBorder="1" applyAlignment="1">
      <alignment horizontal="center" vertical="center" shrinkToFit="1"/>
    </xf>
    <xf numFmtId="0" fontId="50" fillId="45" borderId="25" xfId="0" applyFont="1" applyFill="1" applyBorder="1" applyAlignment="1">
      <alignment horizontal="center" vertical="center" wrapText="1"/>
    </xf>
    <xf numFmtId="1" fontId="44" fillId="44" borderId="25" xfId="0" applyNumberFormat="1" applyFont="1" applyFill="1" applyBorder="1" applyAlignment="1">
      <alignment horizontal="center" vertical="center" shrinkToFit="1"/>
    </xf>
    <xf numFmtId="0" fontId="50" fillId="44" borderId="25" xfId="0" applyFont="1" applyFill="1" applyBorder="1" applyAlignment="1">
      <alignment horizontal="center" vertical="center" wrapText="1"/>
    </xf>
    <xf numFmtId="1" fontId="44" fillId="50" borderId="25" xfId="0" applyNumberFormat="1" applyFont="1" applyFill="1" applyBorder="1" applyAlignment="1">
      <alignment horizontal="center" vertical="center" shrinkToFit="1"/>
    </xf>
    <xf numFmtId="0" fontId="50" fillId="50" borderId="25" xfId="0" applyFont="1" applyFill="1" applyBorder="1" applyAlignment="1">
      <alignment horizontal="center" vertical="center" wrapText="1"/>
    </xf>
    <xf numFmtId="1" fontId="44" fillId="36" borderId="25" xfId="0" applyNumberFormat="1" applyFont="1" applyFill="1" applyBorder="1" applyAlignment="1">
      <alignment horizontal="center" vertical="center" shrinkToFit="1"/>
    </xf>
    <xf numFmtId="0" fontId="50" fillId="36" borderId="25" xfId="0" applyFont="1" applyFill="1" applyBorder="1" applyAlignment="1">
      <alignment horizontal="center" vertical="center" wrapText="1"/>
    </xf>
    <xf numFmtId="1" fontId="44" fillId="40" borderId="25" xfId="0" applyNumberFormat="1" applyFont="1" applyFill="1" applyBorder="1" applyAlignment="1">
      <alignment horizontal="center" vertical="center" shrinkToFit="1"/>
    </xf>
    <xf numFmtId="0" fontId="53" fillId="40" borderId="25" xfId="0" applyFont="1" applyFill="1" applyBorder="1" applyAlignment="1">
      <alignment horizontal="center" vertical="center"/>
    </xf>
    <xf numFmtId="1" fontId="44" fillId="49" borderId="25" xfId="0" applyNumberFormat="1" applyFont="1" applyFill="1" applyBorder="1" applyAlignment="1">
      <alignment horizontal="center" vertical="center" shrinkToFit="1"/>
    </xf>
    <xf numFmtId="0" fontId="50" fillId="49" borderId="25" xfId="0" applyFont="1" applyFill="1" applyBorder="1" applyAlignment="1">
      <alignment horizontal="center" vertical="center" wrapText="1"/>
    </xf>
    <xf numFmtId="1" fontId="44" fillId="41" borderId="25" xfId="0" applyNumberFormat="1" applyFont="1" applyFill="1" applyBorder="1" applyAlignment="1">
      <alignment horizontal="center" vertical="center" shrinkToFit="1"/>
    </xf>
    <xf numFmtId="0" fontId="50" fillId="41" borderId="25" xfId="0" applyFont="1" applyFill="1" applyBorder="1" applyAlignment="1">
      <alignment horizontal="center" vertical="center" wrapText="1"/>
    </xf>
    <xf numFmtId="1" fontId="44" fillId="49" borderId="55" xfId="0" applyNumberFormat="1" applyFont="1" applyFill="1" applyBorder="1" applyAlignment="1">
      <alignment horizontal="center" vertical="center" shrinkToFit="1"/>
    </xf>
    <xf numFmtId="0" fontId="50" fillId="49" borderId="57" xfId="0" applyFont="1" applyFill="1" applyBorder="1" applyAlignment="1">
      <alignment horizontal="center" vertical="center" wrapText="1"/>
    </xf>
    <xf numFmtId="0" fontId="50" fillId="49" borderId="58" xfId="0" applyFont="1" applyFill="1" applyBorder="1" applyAlignment="1">
      <alignment horizontal="center" vertical="center" wrapText="1"/>
    </xf>
    <xf numFmtId="1" fontId="44" fillId="38" borderId="55" xfId="0" applyNumberFormat="1" applyFont="1" applyFill="1" applyBorder="1" applyAlignment="1">
      <alignment horizontal="center" vertical="center" shrinkToFit="1"/>
    </xf>
    <xf numFmtId="0" fontId="50" fillId="38" borderId="57" xfId="0" applyFont="1" applyFill="1" applyBorder="1" applyAlignment="1">
      <alignment horizontal="center" vertical="center" wrapText="1"/>
    </xf>
    <xf numFmtId="0" fontId="50" fillId="38" borderId="58" xfId="0" applyFont="1" applyFill="1" applyBorder="1" applyAlignment="1">
      <alignment horizontal="center" vertical="center" wrapText="1"/>
    </xf>
    <xf numFmtId="0" fontId="53" fillId="40" borderId="57" xfId="0" applyFont="1" applyFill="1" applyBorder="1" applyAlignment="1">
      <alignment horizontal="center" vertical="center"/>
    </xf>
    <xf numFmtId="0" fontId="53" fillId="40" borderId="58" xfId="0" applyFont="1" applyFill="1" applyBorder="1" applyAlignment="1">
      <alignment horizontal="center" vertical="center"/>
    </xf>
    <xf numFmtId="1" fontId="44" fillId="44" borderId="55" xfId="0" applyNumberFormat="1" applyFont="1" applyFill="1" applyBorder="1" applyAlignment="1">
      <alignment horizontal="center" vertical="center" shrinkToFit="1"/>
    </xf>
    <xf numFmtId="0" fontId="50" fillId="44" borderId="57" xfId="0" applyFont="1" applyFill="1" applyBorder="1" applyAlignment="1">
      <alignment horizontal="center" vertical="center" wrapText="1"/>
    </xf>
    <xf numFmtId="0" fontId="50" fillId="44" borderId="58" xfId="0" applyFont="1" applyFill="1" applyBorder="1" applyAlignment="1">
      <alignment horizontal="center" vertical="center" wrapText="1"/>
    </xf>
    <xf numFmtId="1" fontId="44" fillId="50" borderId="55" xfId="0" applyNumberFormat="1" applyFont="1" applyFill="1" applyBorder="1" applyAlignment="1">
      <alignment horizontal="center" vertical="center" shrinkToFit="1"/>
    </xf>
    <xf numFmtId="0" fontId="50" fillId="50" borderId="57" xfId="0" applyFont="1" applyFill="1" applyBorder="1" applyAlignment="1">
      <alignment horizontal="center" vertical="center" wrapText="1"/>
    </xf>
    <xf numFmtId="0" fontId="50" fillId="50" borderId="58" xfId="0" applyFont="1" applyFill="1" applyBorder="1" applyAlignment="1">
      <alignment horizontal="center" vertical="center" wrapText="1"/>
    </xf>
    <xf numFmtId="1" fontId="44" fillId="42" borderId="55" xfId="0" applyNumberFormat="1" applyFont="1" applyFill="1" applyBorder="1" applyAlignment="1">
      <alignment horizontal="center" vertical="center" shrinkToFit="1"/>
    </xf>
    <xf numFmtId="0" fontId="50" fillId="42" borderId="57" xfId="0" applyFont="1" applyFill="1" applyBorder="1" applyAlignment="1">
      <alignment horizontal="center" vertical="center" wrapText="1"/>
    </xf>
    <xf numFmtId="0" fontId="50" fillId="42" borderId="58" xfId="0" applyFont="1" applyFill="1" applyBorder="1" applyAlignment="1">
      <alignment horizontal="center" vertical="center" wrapText="1"/>
    </xf>
    <xf numFmtId="1" fontId="44" fillId="41" borderId="55" xfId="0" applyNumberFormat="1" applyFont="1" applyFill="1" applyBorder="1" applyAlignment="1">
      <alignment horizontal="center" vertical="center" shrinkToFit="1"/>
    </xf>
    <xf numFmtId="0" fontId="50" fillId="41" borderId="57" xfId="0" applyFont="1" applyFill="1" applyBorder="1" applyAlignment="1">
      <alignment horizontal="center" vertical="center" wrapText="1"/>
    </xf>
    <xf numFmtId="0" fontId="50" fillId="41" borderId="58" xfId="0" applyFont="1" applyFill="1" applyBorder="1" applyAlignment="1">
      <alignment horizontal="center" vertical="center" wrapText="1"/>
    </xf>
    <xf numFmtId="0" fontId="0" fillId="38" borderId="25" xfId="0" applyFill="1" applyBorder="1"/>
    <xf numFmtId="0" fontId="0" fillId="0" borderId="2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63" xfId="0" applyFont="1" applyBorder="1" applyAlignment="1">
      <alignment horizontal="center"/>
    </xf>
    <xf numFmtId="0" fontId="8" fillId="0" borderId="29" xfId="0" applyFont="1" applyFill="1" applyBorder="1" applyAlignment="1" applyProtection="1">
      <alignment horizontal="center" vertical="center"/>
    </xf>
    <xf numFmtId="0" fontId="15" fillId="0" borderId="26" xfId="0" applyFont="1" applyFill="1" applyBorder="1" applyAlignment="1">
      <alignment horizontal="center" vertical="center" wrapText="1"/>
    </xf>
    <xf numFmtId="0" fontId="0" fillId="0" borderId="25" xfId="0" applyFill="1" applyBorder="1"/>
    <xf numFmtId="1" fontId="59" fillId="0" borderId="63" xfId="0" applyNumberFormat="1" applyFont="1" applyFill="1" applyBorder="1" applyAlignment="1">
      <alignment horizontal="left" vertical="top" shrinkToFit="1"/>
    </xf>
    <xf numFmtId="0" fontId="0" fillId="0" borderId="0" xfId="0" applyAlignment="1"/>
    <xf numFmtId="0" fontId="15" fillId="0" borderId="60" xfId="0" applyNumberFormat="1" applyFont="1" applyFill="1" applyBorder="1" applyAlignment="1">
      <alignment horizontal="center" vertical="center"/>
    </xf>
    <xf numFmtId="1" fontId="44" fillId="52" borderId="25" xfId="0" applyNumberFormat="1" applyFont="1" applyFill="1" applyBorder="1" applyAlignment="1">
      <alignment horizontal="center" vertical="center" shrinkToFit="1"/>
    </xf>
    <xf numFmtId="0" fontId="50" fillId="52" borderId="25" xfId="0" applyFont="1" applyFill="1" applyBorder="1" applyAlignment="1">
      <alignment horizontal="center" vertical="center" wrapText="1"/>
    </xf>
    <xf numFmtId="0" fontId="0" fillId="38" borderId="63" xfId="0" applyFont="1" applyFill="1" applyBorder="1" applyAlignment="1">
      <alignment horizontal="center"/>
    </xf>
    <xf numFmtId="0" fontId="50" fillId="52" borderId="57" xfId="0" applyFont="1" applyFill="1" applyBorder="1" applyAlignment="1">
      <alignment horizontal="center" vertical="center" wrapText="1"/>
    </xf>
    <xf numFmtId="0" fontId="50" fillId="52" borderId="58" xfId="0" applyFont="1" applyFill="1" applyBorder="1" applyAlignment="1">
      <alignment horizontal="center" vertical="center" wrapText="1"/>
    </xf>
    <xf numFmtId="1" fontId="50" fillId="52" borderId="25" xfId="0" applyNumberFormat="1" applyFont="1" applyFill="1" applyBorder="1" applyAlignment="1">
      <alignment horizontal="center" vertical="center" shrinkToFit="1"/>
    </xf>
    <xf numFmtId="0" fontId="53" fillId="52" borderId="25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" fontId="60" fillId="53" borderId="25" xfId="0" applyNumberFormat="1" applyFont="1" applyFill="1" applyBorder="1" applyAlignment="1">
      <alignment horizontal="center" vertical="center" shrinkToFit="1"/>
    </xf>
    <xf numFmtId="0" fontId="60" fillId="53" borderId="25" xfId="0" applyFont="1" applyFill="1" applyBorder="1" applyAlignment="1">
      <alignment horizontal="center" vertical="center" wrapText="1"/>
    </xf>
    <xf numFmtId="0" fontId="60" fillId="53" borderId="25" xfId="0" applyFont="1" applyFill="1" applyBorder="1" applyAlignment="1">
      <alignment horizontal="center" vertical="center"/>
    </xf>
    <xf numFmtId="0" fontId="2" fillId="0" borderId="25" xfId="0" applyFont="1" applyBorder="1"/>
    <xf numFmtId="0" fontId="2" fillId="54" borderId="63" xfId="0" applyFont="1" applyFill="1" applyBorder="1" applyAlignment="1">
      <alignment horizontal="left" vertical="top" wrapText="1"/>
    </xf>
    <xf numFmtId="0" fontId="2" fillId="54" borderId="64" xfId="0" applyFont="1" applyFill="1" applyBorder="1" applyAlignment="1">
      <alignment horizontal="left" vertical="top" wrapText="1"/>
    </xf>
    <xf numFmtId="1" fontId="59" fillId="38" borderId="63" xfId="0" applyNumberFormat="1" applyFont="1" applyFill="1" applyBorder="1" applyAlignment="1">
      <alignment horizontal="left" vertical="top" shrinkToFit="1"/>
    </xf>
    <xf numFmtId="0" fontId="4" fillId="0" borderId="51" xfId="0" applyFont="1" applyFill="1" applyBorder="1" applyAlignment="1">
      <alignment horizontal="center"/>
    </xf>
    <xf numFmtId="0" fontId="0" fillId="0" borderId="65" xfId="0" applyBorder="1"/>
    <xf numFmtId="1" fontId="50" fillId="44" borderId="25" xfId="0" applyNumberFormat="1" applyFont="1" applyFill="1" applyBorder="1" applyAlignment="1">
      <alignment horizontal="center" vertical="center" shrinkToFit="1"/>
    </xf>
    <xf numFmtId="1" fontId="50" fillId="42" borderId="25" xfId="0" applyNumberFormat="1" applyFont="1" applyFill="1" applyBorder="1" applyAlignment="1">
      <alignment horizontal="center" vertical="center" shrinkToFit="1"/>
    </xf>
    <xf numFmtId="1" fontId="50" fillId="38" borderId="25" xfId="0" applyNumberFormat="1" applyFont="1" applyFill="1" applyBorder="1" applyAlignment="1">
      <alignment horizontal="center" vertical="center" shrinkToFit="1"/>
    </xf>
    <xf numFmtId="0" fontId="15" fillId="0" borderId="60" xfId="0" applyNumberFormat="1" applyFont="1" applyFill="1" applyBorder="1" applyAlignment="1" applyProtection="1">
      <alignment horizontal="center" vertical="center"/>
    </xf>
    <xf numFmtId="0" fontId="0" fillId="0" borderId="25" xfId="0" applyBorder="1" applyProtection="1"/>
    <xf numFmtId="1" fontId="50" fillId="51" borderId="6" xfId="0" applyNumberFormat="1" applyFont="1" applyFill="1" applyBorder="1" applyAlignment="1" applyProtection="1">
      <alignment horizontal="center" vertical="center"/>
    </xf>
    <xf numFmtId="0" fontId="50" fillId="46" borderId="1" xfId="0" applyFont="1" applyFill="1" applyBorder="1" applyAlignment="1">
      <alignment horizontal="center" vertical="center"/>
    </xf>
    <xf numFmtId="0" fontId="50" fillId="46" borderId="1" xfId="0" applyFont="1" applyFill="1" applyBorder="1" applyAlignment="1">
      <alignment horizontal="center"/>
    </xf>
    <xf numFmtId="0" fontId="50" fillId="0" borderId="29" xfId="0" applyFont="1" applyFill="1" applyBorder="1" applyAlignment="1">
      <alignment horizontal="center" vertical="center"/>
    </xf>
    <xf numFmtId="1" fontId="50" fillId="51" borderId="17" xfId="0" applyNumberFormat="1" applyFont="1" applyFill="1" applyBorder="1" applyAlignment="1" applyProtection="1">
      <alignment horizontal="center" vertical="center"/>
    </xf>
    <xf numFmtId="1" fontId="50" fillId="51" borderId="29" xfId="0" applyNumberFormat="1" applyFont="1" applyFill="1" applyBorder="1" applyAlignment="1" applyProtection="1">
      <alignment horizontal="center" vertical="center"/>
    </xf>
    <xf numFmtId="0" fontId="50" fillId="34" borderId="26" xfId="0" applyFont="1" applyFill="1" applyBorder="1" applyAlignment="1">
      <alignment horizontal="center" vertical="center" wrapText="1"/>
    </xf>
    <xf numFmtId="0" fontId="50" fillId="52" borderId="30" xfId="0" applyFont="1" applyFill="1" applyBorder="1" applyAlignment="1">
      <alignment horizontal="center" vertical="center" wrapText="1"/>
    </xf>
    <xf numFmtId="0" fontId="0" fillId="0" borderId="60" xfId="0" applyBorder="1"/>
    <xf numFmtId="0" fontId="15" fillId="0" borderId="25" xfId="0" applyNumberFormat="1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/>
    </xf>
    <xf numFmtId="0" fontId="0" fillId="0" borderId="63" xfId="0" applyBorder="1"/>
    <xf numFmtId="0" fontId="0" fillId="0" borderId="25" xfId="0" applyFont="1" applyBorder="1" applyAlignment="1">
      <alignment horizontal="center"/>
    </xf>
    <xf numFmtId="0" fontId="15" fillId="0" borderId="63" xfId="0" applyFont="1" applyFill="1" applyBorder="1" applyAlignment="1">
      <alignment horizontal="center" vertical="center"/>
    </xf>
    <xf numFmtId="0" fontId="8" fillId="0" borderId="60" xfId="0" applyFont="1" applyFill="1" applyBorder="1" applyAlignment="1" applyProtection="1">
      <alignment horizontal="center" vertical="center"/>
    </xf>
    <xf numFmtId="0" fontId="15" fillId="0" borderId="29" xfId="0" applyNumberFormat="1" applyFont="1" applyFill="1" applyBorder="1" applyAlignment="1" applyProtection="1">
      <alignment horizontal="center" vertical="center"/>
    </xf>
    <xf numFmtId="0" fontId="0" fillId="0" borderId="60" xfId="0" applyBorder="1" applyProtection="1"/>
    <xf numFmtId="0" fontId="8" fillId="0" borderId="25" xfId="0" applyFont="1" applyFill="1" applyBorder="1" applyAlignment="1" applyProtection="1">
      <alignment horizontal="center" vertical="center"/>
    </xf>
    <xf numFmtId="0" fontId="2" fillId="0" borderId="29" xfId="0" applyFont="1" applyBorder="1" applyProtection="1"/>
    <xf numFmtId="0" fontId="0" fillId="0" borderId="29" xfId="0" applyBorder="1" applyProtection="1"/>
    <xf numFmtId="0" fontId="15" fillId="0" borderId="25" xfId="0" applyNumberFormat="1" applyFont="1" applyFill="1" applyBorder="1" applyAlignment="1" applyProtection="1">
      <alignment horizontal="center" vertical="center"/>
    </xf>
    <xf numFmtId="0" fontId="15" fillId="0" borderId="29" xfId="0" applyNumberFormat="1" applyFont="1" applyFill="1" applyBorder="1" applyAlignment="1">
      <alignment horizontal="center" vertical="center"/>
    </xf>
    <xf numFmtId="0" fontId="46" fillId="0" borderId="29" xfId="0" applyFont="1" applyBorder="1" applyAlignment="1" applyProtection="1">
      <alignment horizontal="center" wrapText="1"/>
    </xf>
    <xf numFmtId="0" fontId="8" fillId="0" borderId="6" xfId="0" applyFont="1" applyFill="1" applyBorder="1" applyAlignment="1" applyProtection="1">
      <alignment horizontal="center" vertical="center"/>
    </xf>
    <xf numFmtId="0" fontId="0" fillId="0" borderId="29" xfId="0" applyBorder="1"/>
    <xf numFmtId="0" fontId="2" fillId="0" borderId="29" xfId="0" applyFont="1" applyBorder="1"/>
    <xf numFmtId="0" fontId="46" fillId="0" borderId="60" xfId="0" applyFont="1" applyBorder="1" applyAlignment="1">
      <alignment horizontal="center" wrapText="1"/>
    </xf>
    <xf numFmtId="0" fontId="61" fillId="0" borderId="0" xfId="0" applyFont="1"/>
    <xf numFmtId="0" fontId="62" fillId="0" borderId="0" xfId="0" applyFont="1"/>
    <xf numFmtId="0" fontId="2" fillId="0" borderId="0" xfId="0" applyFont="1"/>
    <xf numFmtId="0" fontId="48" fillId="34" borderId="6" xfId="0" applyFont="1" applyFill="1" applyBorder="1" applyAlignment="1">
      <alignment vertical="center" wrapText="1"/>
    </xf>
    <xf numFmtId="1" fontId="50" fillId="51" borderId="56" xfId="0" applyNumberFormat="1" applyFont="1" applyFill="1" applyBorder="1" applyAlignment="1" applyProtection="1">
      <alignment horizontal="center" vertical="center"/>
    </xf>
    <xf numFmtId="1" fontId="50" fillId="51" borderId="12" xfId="0" applyNumberFormat="1" applyFont="1" applyFill="1" applyBorder="1" applyAlignment="1" applyProtection="1">
      <alignment horizontal="center" vertical="center"/>
    </xf>
    <xf numFmtId="0" fontId="50" fillId="38" borderId="30" xfId="0" applyFont="1" applyFill="1" applyBorder="1" applyAlignment="1">
      <alignment horizontal="center" vertical="center" wrapText="1"/>
    </xf>
    <xf numFmtId="0" fontId="50" fillId="45" borderId="57" xfId="0" applyFont="1" applyFill="1" applyBorder="1" applyAlignment="1">
      <alignment horizontal="center" vertical="center" wrapText="1"/>
    </xf>
    <xf numFmtId="0" fontId="49" fillId="34" borderId="25" xfId="0" applyFont="1" applyFill="1" applyBorder="1" applyAlignment="1">
      <alignment vertical="center"/>
    </xf>
    <xf numFmtId="0" fontId="50" fillId="50" borderId="23" xfId="0" applyFont="1" applyFill="1" applyBorder="1" applyAlignment="1">
      <alignment horizontal="center" vertical="center" wrapText="1"/>
    </xf>
    <xf numFmtId="0" fontId="50" fillId="45" borderId="23" xfId="0" applyFont="1" applyFill="1" applyBorder="1" applyAlignment="1">
      <alignment horizontal="center" vertical="center" wrapText="1"/>
    </xf>
    <xf numFmtId="0" fontId="50" fillId="49" borderId="62" xfId="0" applyFont="1" applyFill="1" applyBorder="1" applyAlignment="1">
      <alignment horizontal="center" vertical="center" wrapText="1"/>
    </xf>
    <xf numFmtId="0" fontId="50" fillId="52" borderId="62" xfId="0" applyFont="1" applyFill="1" applyBorder="1" applyAlignment="1">
      <alignment horizontal="center" vertical="center" wrapText="1"/>
    </xf>
    <xf numFmtId="0" fontId="53" fillId="40" borderId="62" xfId="0" applyFont="1" applyFill="1" applyBorder="1" applyAlignment="1">
      <alignment horizontal="center" vertical="center"/>
    </xf>
    <xf numFmtId="0" fontId="50" fillId="41" borderId="23" xfId="0" applyFont="1" applyFill="1" applyBorder="1" applyAlignment="1">
      <alignment horizontal="center" vertical="center" wrapText="1"/>
    </xf>
    <xf numFmtId="0" fontId="50" fillId="42" borderId="62" xfId="0" applyFont="1" applyFill="1" applyBorder="1" applyAlignment="1">
      <alignment horizontal="center" vertical="center" wrapText="1"/>
    </xf>
    <xf numFmtId="0" fontId="50" fillId="50" borderId="62" xfId="0" applyFont="1" applyFill="1" applyBorder="1" applyAlignment="1">
      <alignment horizontal="center" vertical="center" wrapText="1"/>
    </xf>
    <xf numFmtId="0" fontId="50" fillId="38" borderId="23" xfId="0" applyFont="1" applyFill="1" applyBorder="1" applyAlignment="1">
      <alignment horizontal="center" vertical="center" wrapText="1"/>
    </xf>
    <xf numFmtId="0" fontId="50" fillId="38" borderId="62" xfId="0" applyFont="1" applyFill="1" applyBorder="1" applyAlignment="1">
      <alignment horizontal="center" vertical="center" wrapText="1"/>
    </xf>
    <xf numFmtId="0" fontId="50" fillId="52" borderId="23" xfId="0" applyFont="1" applyFill="1" applyBorder="1" applyAlignment="1">
      <alignment horizontal="center" vertical="center" wrapText="1"/>
    </xf>
    <xf numFmtId="0" fontId="53" fillId="40" borderId="23" xfId="0" applyFont="1" applyFill="1" applyBorder="1" applyAlignment="1">
      <alignment horizontal="center" vertical="center"/>
    </xf>
    <xf numFmtId="0" fontId="50" fillId="45" borderId="58" xfId="0" applyFont="1" applyFill="1" applyBorder="1" applyAlignment="1">
      <alignment horizontal="center" vertical="center" wrapText="1"/>
    </xf>
    <xf numFmtId="0" fontId="50" fillId="50" borderId="40" xfId="0" applyFont="1" applyFill="1" applyBorder="1" applyAlignment="1">
      <alignment horizontal="center" vertical="center" wrapText="1"/>
    </xf>
    <xf numFmtId="0" fontId="50" fillId="45" borderId="40" xfId="0" applyFont="1" applyFill="1" applyBorder="1" applyAlignment="1">
      <alignment horizontal="center" vertical="center" wrapText="1"/>
    </xf>
    <xf numFmtId="0" fontId="50" fillId="49" borderId="15" xfId="0" applyFont="1" applyFill="1" applyBorder="1" applyAlignment="1">
      <alignment horizontal="center" vertical="center" wrapText="1"/>
    </xf>
    <xf numFmtId="0" fontId="50" fillId="52" borderId="15" xfId="0" applyFont="1" applyFill="1" applyBorder="1" applyAlignment="1">
      <alignment horizontal="center" vertical="center" wrapText="1"/>
    </xf>
    <xf numFmtId="0" fontId="53" fillId="40" borderId="15" xfId="0" applyFont="1" applyFill="1" applyBorder="1" applyAlignment="1">
      <alignment horizontal="center" vertical="center"/>
    </xf>
    <xf numFmtId="0" fontId="50" fillId="41" borderId="40" xfId="0" applyFont="1" applyFill="1" applyBorder="1" applyAlignment="1">
      <alignment horizontal="center" vertical="center" wrapText="1"/>
    </xf>
    <xf numFmtId="0" fontId="50" fillId="42" borderId="15" xfId="0" applyFont="1" applyFill="1" applyBorder="1" applyAlignment="1">
      <alignment horizontal="center" vertical="center" wrapText="1"/>
    </xf>
    <xf numFmtId="0" fontId="50" fillId="50" borderId="15" xfId="0" applyFont="1" applyFill="1" applyBorder="1" applyAlignment="1">
      <alignment horizontal="center" vertical="center" wrapText="1"/>
    </xf>
    <xf numFmtId="0" fontId="50" fillId="38" borderId="40" xfId="0" applyFont="1" applyFill="1" applyBorder="1" applyAlignment="1">
      <alignment horizontal="center" vertical="center" wrapText="1"/>
    </xf>
    <xf numFmtId="0" fontId="50" fillId="38" borderId="15" xfId="0" applyFont="1" applyFill="1" applyBorder="1" applyAlignment="1">
      <alignment horizontal="center" vertical="center" wrapText="1"/>
    </xf>
    <xf numFmtId="0" fontId="50" fillId="52" borderId="40" xfId="0" applyFont="1" applyFill="1" applyBorder="1" applyAlignment="1">
      <alignment horizontal="center" vertical="center" wrapText="1"/>
    </xf>
    <xf numFmtId="0" fontId="53" fillId="40" borderId="40" xfId="0" applyFont="1" applyFill="1" applyBorder="1" applyAlignment="1">
      <alignment horizontal="center" vertical="center"/>
    </xf>
    <xf numFmtId="2" fontId="49" fillId="34" borderId="54" xfId="0" applyNumberFormat="1" applyFont="1" applyFill="1" applyBorder="1" applyAlignment="1">
      <alignment horizontal="center" vertical="center"/>
    </xf>
    <xf numFmtId="2" fontId="49" fillId="41" borderId="51" xfId="0" applyNumberFormat="1" applyFont="1" applyFill="1" applyBorder="1" applyAlignment="1">
      <alignment horizontal="right" vertical="center"/>
    </xf>
    <xf numFmtId="2" fontId="49" fillId="34" borderId="5" xfId="0" applyNumberFormat="1" applyFont="1" applyFill="1" applyBorder="1" applyAlignment="1">
      <alignment horizontal="center" vertical="center"/>
    </xf>
    <xf numFmtId="0" fontId="49" fillId="41" borderId="20" xfId="0" applyFont="1" applyFill="1" applyBorder="1" applyAlignment="1">
      <alignment horizontal="right"/>
    </xf>
    <xf numFmtId="0" fontId="0" fillId="0" borderId="0" xfId="0" applyNumberFormat="1"/>
    <xf numFmtId="0" fontId="0" fillId="55" borderId="0" xfId="0" applyFill="1"/>
    <xf numFmtId="0" fontId="0" fillId="38" borderId="0" xfId="0" applyFill="1"/>
    <xf numFmtId="164" fontId="0" fillId="0" borderId="0" xfId="0" applyNumberFormat="1"/>
    <xf numFmtId="0" fontId="50" fillId="34" borderId="1" xfId="0" applyFont="1" applyFill="1" applyBorder="1" applyAlignment="1">
      <alignment horizontal="center" vertical="center"/>
    </xf>
    <xf numFmtId="0" fontId="50" fillId="34" borderId="3" xfId="0" applyFont="1" applyFill="1" applyBorder="1" applyAlignment="1">
      <alignment horizontal="center" vertical="center"/>
    </xf>
    <xf numFmtId="2" fontId="50" fillId="34" borderId="1" xfId="0" applyNumberFormat="1" applyFont="1" applyFill="1" applyBorder="1" applyAlignment="1">
      <alignment horizontal="center" vertical="center"/>
    </xf>
    <xf numFmtId="2" fontId="50" fillId="34" borderId="34" xfId="0" applyNumberFormat="1" applyFont="1" applyFill="1" applyBorder="1" applyAlignment="1">
      <alignment horizontal="center" vertical="center"/>
    </xf>
    <xf numFmtId="0" fontId="12" fillId="46" borderId="0" xfId="0" applyFont="1" applyFill="1" applyBorder="1" applyAlignment="1">
      <alignment horizontal="center" vertical="center"/>
    </xf>
    <xf numFmtId="0" fontId="48" fillId="34" borderId="56" xfId="0" applyFont="1" applyFill="1" applyBorder="1" applyAlignment="1">
      <alignment horizontal="center" vertical="center" wrapText="1"/>
    </xf>
    <xf numFmtId="0" fontId="48" fillId="34" borderId="12" xfId="0" applyFont="1" applyFill="1" applyBorder="1" applyAlignment="1">
      <alignment horizontal="center" vertical="center" wrapText="1"/>
    </xf>
    <xf numFmtId="0" fontId="49" fillId="34" borderId="23" xfId="0" applyFont="1" applyFill="1" applyBorder="1" applyAlignment="1">
      <alignment horizontal="center" vertical="center"/>
    </xf>
    <xf numFmtId="0" fontId="49" fillId="34" borderId="62" xfId="0" applyFont="1" applyFill="1" applyBorder="1" applyAlignment="1">
      <alignment horizontal="center" vertical="center"/>
    </xf>
    <xf numFmtId="0" fontId="49" fillId="34" borderId="40" xfId="0" applyFont="1" applyFill="1" applyBorder="1" applyAlignment="1">
      <alignment horizontal="center" vertical="center"/>
    </xf>
    <xf numFmtId="0" fontId="49" fillId="34" borderId="15" xfId="0" applyFont="1" applyFill="1" applyBorder="1" applyAlignment="1">
      <alignment horizontal="center" vertical="center"/>
    </xf>
    <xf numFmtId="0" fontId="50" fillId="34" borderId="26" xfId="0" applyFont="1" applyFill="1" applyBorder="1" applyAlignment="1">
      <alignment horizontal="center" vertical="center" wrapText="1"/>
    </xf>
    <xf numFmtId="0" fontId="50" fillId="34" borderId="28" xfId="0" applyFont="1" applyFill="1" applyBorder="1" applyAlignment="1">
      <alignment horizontal="center" vertical="center" wrapText="1"/>
    </xf>
    <xf numFmtId="0" fontId="58" fillId="34" borderId="0" xfId="0" applyFont="1" applyFill="1" applyAlignment="1">
      <alignment horizontal="center" vertical="center"/>
    </xf>
    <xf numFmtId="2" fontId="55" fillId="34" borderId="53" xfId="0" applyNumberFormat="1" applyFont="1" applyFill="1" applyBorder="1" applyAlignment="1">
      <alignment horizontal="center" vertical="center"/>
    </xf>
    <xf numFmtId="0" fontId="55" fillId="0" borderId="0" xfId="0" applyFont="1" applyFill="1" applyBorder="1" applyAlignment="1">
      <alignment horizontal="right" vertical="center"/>
    </xf>
    <xf numFmtId="0" fontId="20" fillId="41" borderId="0" xfId="0" applyFont="1" applyFill="1" applyBorder="1" applyAlignment="1">
      <alignment horizontal="center" vertical="center"/>
    </xf>
    <xf numFmtId="2" fontId="15" fillId="0" borderId="1" xfId="0" applyNumberFormat="1" applyFont="1" applyFill="1" applyBorder="1" applyAlignment="1">
      <alignment horizontal="center" vertical="center"/>
    </xf>
    <xf numFmtId="2" fontId="15" fillId="0" borderId="34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right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2" fillId="46" borderId="35" xfId="0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 wrapText="1"/>
    </xf>
    <xf numFmtId="0" fontId="15" fillId="0" borderId="28" xfId="0" applyFont="1" applyFill="1" applyBorder="1" applyAlignment="1">
      <alignment horizontal="center" vertical="center" wrapText="1"/>
    </xf>
    <xf numFmtId="0" fontId="1" fillId="0" borderId="36" xfId="32" applyFont="1" applyBorder="1" applyAlignment="1">
      <alignment horizontal="center" vertical="center"/>
    </xf>
    <xf numFmtId="0" fontId="1" fillId="0" borderId="37" xfId="32" applyFont="1" applyBorder="1" applyAlignment="1">
      <alignment horizontal="center" vertical="center"/>
    </xf>
    <xf numFmtId="0" fontId="1" fillId="0" borderId="38" xfId="32" applyFont="1" applyBorder="1" applyAlignment="1">
      <alignment horizontal="center" vertical="center"/>
    </xf>
    <xf numFmtId="0" fontId="20" fillId="41" borderId="0" xfId="32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40" xfId="0" applyFont="1" applyBorder="1" applyAlignment="1"/>
    <xf numFmtId="0" fontId="1" fillId="0" borderId="40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34" borderId="36" xfId="0" applyFont="1" applyFill="1" applyBorder="1" applyAlignment="1">
      <alignment horizontal="center"/>
    </xf>
    <xf numFmtId="0" fontId="1" fillId="34" borderId="37" xfId="0" applyFont="1" applyFill="1" applyBorder="1" applyAlignment="1">
      <alignment horizontal="center"/>
    </xf>
    <xf numFmtId="0" fontId="1" fillId="34" borderId="38" xfId="0" applyFont="1" applyFill="1" applyBorder="1" applyAlignment="1">
      <alignment horizontal="center"/>
    </xf>
  </cellXfs>
  <cellStyles count="46">
    <cellStyle name="20 % - Accent1" xfId="1" builtinId="30" customBuiltin="1"/>
    <cellStyle name="20 % - Accent2" xfId="2" builtinId="34" customBuiltin="1"/>
    <cellStyle name="20 % - Accent3" xfId="3" builtinId="38" customBuiltin="1"/>
    <cellStyle name="20 % - Accent4" xfId="4" builtinId="42" customBuiltin="1"/>
    <cellStyle name="20 % - Accent5" xfId="5" builtinId="46" customBuiltin="1"/>
    <cellStyle name="20 % - Accent6" xfId="6" builtinId="50" customBuiltin="1"/>
    <cellStyle name="40 % - Accent1" xfId="7" builtinId="31" customBuiltin="1"/>
    <cellStyle name="40 % - Accent2" xfId="8" builtinId="35" customBuiltin="1"/>
    <cellStyle name="40 % - Accent3" xfId="9" builtinId="39" customBuiltin="1"/>
    <cellStyle name="40 % - Accent4" xfId="10" builtinId="43" customBuiltin="1"/>
    <cellStyle name="40 % - Accent5" xfId="11" builtinId="47" customBuiltin="1"/>
    <cellStyle name="40 % - Accent6" xfId="12" builtinId="51" customBuiltin="1"/>
    <cellStyle name="60 % - Accent1" xfId="13" builtinId="32" customBuiltin="1"/>
    <cellStyle name="60 % - Accent2" xfId="14" builtinId="36" customBuiltin="1"/>
    <cellStyle name="60 % - Accent3" xfId="15" builtinId="40" customBuiltin="1"/>
    <cellStyle name="60 % - Accent4" xfId="16" builtinId="44" customBuiltin="1"/>
    <cellStyle name="60 % - Accent5" xfId="17" builtinId="48" customBuiltin="1"/>
    <cellStyle name="60 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25" builtinId="11" customBuiltin="1"/>
    <cellStyle name="Calcul" xfId="26" builtinId="22" customBuiltin="1"/>
    <cellStyle name="Cellule liée" xfId="27" builtinId="24" customBuiltin="1"/>
    <cellStyle name="Commentaire 2" xfId="28"/>
    <cellStyle name="Entrée" xfId="29" builtinId="20" customBuiltin="1"/>
    <cellStyle name="Insatisfaisant" xfId="30" builtinId="27" customBuiltin="1"/>
    <cellStyle name="Neutre" xfId="31" builtinId="28" customBuiltin="1"/>
    <cellStyle name="Normal" xfId="0" builtinId="0"/>
    <cellStyle name="Normal 2" xfId="32"/>
    <cellStyle name="Normal 3" xfId="33"/>
    <cellStyle name="Normal 5" xfId="34"/>
    <cellStyle name="Normal_import97" xfId="45"/>
    <cellStyle name="Satisfaisant" xfId="35" builtinId="26" customBuiltin="1"/>
    <cellStyle name="Sortie" xfId="36" builtinId="21" customBuiltin="1"/>
    <cellStyle name="Texte explicatif" xfId="37" builtinId="53" customBuiltin="1"/>
    <cellStyle name="Titre" xfId="38" builtinId="15" customBuiltin="1"/>
    <cellStyle name="Titre 1" xfId="39" builtinId="16" customBuiltin="1"/>
    <cellStyle name="Titre 2" xfId="40" builtinId="17" customBuiltin="1"/>
    <cellStyle name="Titre 3" xfId="41" builtinId="18" customBuiltin="1"/>
    <cellStyle name="Titre 4" xfId="42" builtinId="19" customBuiltin="1"/>
    <cellStyle name="Total" xfId="43" builtinId="25" customBuiltin="1"/>
    <cellStyle name="Vérification" xfId="44" builtinId="23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ureau/BCPE/2018-2019/R&#233;sultats/RESULTATS%20FINAUX%20BCPE_18-19%20affichag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ATS%20GLOBAUX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5.%20CommunEnseignementsScolarite\4.%20Licence%201\Examens\2019-2020\R&#233;sultats%20S1\APO_PV_Semestre%201%20au%2010-03%20retravaill&#23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Bureau/R&#233;cap%20L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diums (2)"/>
      <sheetName val="résultats "/>
      <sheetName val="Feuil1"/>
      <sheetName val="ESHN"/>
      <sheetName val="Notes Ecrit"/>
      <sheetName val="Podiums"/>
      <sheetName val="Moins bons résultats"/>
      <sheetName val="Natation"/>
      <sheetName val="vitesse"/>
      <sheetName val="coordination"/>
      <sheetName val="souplesse"/>
      <sheetName val="équilibre"/>
      <sheetName val="force"/>
      <sheetName val="endura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A4" t="str">
            <v>GARCONS</v>
          </cell>
          <cell r="B4" t="str">
            <v>NOTE/20</v>
          </cell>
          <cell r="D4" t="str">
            <v>FILLES</v>
          </cell>
          <cell r="E4" t="str">
            <v>NOTE/20</v>
          </cell>
        </row>
        <row r="5">
          <cell r="A5">
            <v>0</v>
          </cell>
          <cell r="B5">
            <v>0</v>
          </cell>
          <cell r="D5">
            <v>0</v>
          </cell>
          <cell r="E5">
            <v>0</v>
          </cell>
        </row>
        <row r="6">
          <cell r="A6">
            <v>20</v>
          </cell>
          <cell r="B6">
            <v>20</v>
          </cell>
          <cell r="D6">
            <v>20</v>
          </cell>
          <cell r="E6">
            <v>20</v>
          </cell>
        </row>
        <row r="7">
          <cell r="A7">
            <v>25.21</v>
          </cell>
          <cell r="B7">
            <v>20</v>
          </cell>
          <cell r="D7">
            <v>29.3</v>
          </cell>
          <cell r="E7">
            <v>20</v>
          </cell>
        </row>
        <row r="8">
          <cell r="A8">
            <v>26.41</v>
          </cell>
          <cell r="B8">
            <v>19</v>
          </cell>
          <cell r="D8">
            <v>30.61</v>
          </cell>
          <cell r="E8">
            <v>19</v>
          </cell>
        </row>
        <row r="9">
          <cell r="A9">
            <v>27.61</v>
          </cell>
          <cell r="B9">
            <v>18</v>
          </cell>
          <cell r="D9">
            <v>32.01</v>
          </cell>
          <cell r="E9">
            <v>18</v>
          </cell>
        </row>
        <row r="10">
          <cell r="A10">
            <v>28.81</v>
          </cell>
          <cell r="B10">
            <v>17</v>
          </cell>
          <cell r="D10">
            <v>33.51</v>
          </cell>
          <cell r="E10">
            <v>17</v>
          </cell>
        </row>
        <row r="11">
          <cell r="A11">
            <v>30.21</v>
          </cell>
          <cell r="B11">
            <v>16</v>
          </cell>
          <cell r="D11">
            <v>35.11</v>
          </cell>
          <cell r="E11">
            <v>16</v>
          </cell>
        </row>
        <row r="12">
          <cell r="A12">
            <v>31.61</v>
          </cell>
          <cell r="B12">
            <v>15</v>
          </cell>
          <cell r="D12">
            <v>36.71</v>
          </cell>
          <cell r="E12">
            <v>15</v>
          </cell>
        </row>
        <row r="13">
          <cell r="A13">
            <v>33.01</v>
          </cell>
          <cell r="B13">
            <v>14</v>
          </cell>
          <cell r="D13">
            <v>38.31</v>
          </cell>
          <cell r="E13">
            <v>14</v>
          </cell>
        </row>
        <row r="14">
          <cell r="A14">
            <v>34.51</v>
          </cell>
          <cell r="B14">
            <v>13</v>
          </cell>
          <cell r="D14">
            <v>40.11</v>
          </cell>
          <cell r="E14">
            <v>13</v>
          </cell>
        </row>
        <row r="15">
          <cell r="A15">
            <v>36.11</v>
          </cell>
          <cell r="B15">
            <v>12</v>
          </cell>
          <cell r="D15">
            <v>41.91</v>
          </cell>
          <cell r="E15">
            <v>12</v>
          </cell>
        </row>
        <row r="16">
          <cell r="A16">
            <v>37.81</v>
          </cell>
          <cell r="B16">
            <v>11</v>
          </cell>
          <cell r="D16">
            <v>43.91</v>
          </cell>
          <cell r="E16">
            <v>11</v>
          </cell>
        </row>
        <row r="17">
          <cell r="A17">
            <v>39.51</v>
          </cell>
          <cell r="B17">
            <v>10</v>
          </cell>
          <cell r="D17">
            <v>45.91</v>
          </cell>
          <cell r="E17">
            <v>10</v>
          </cell>
        </row>
        <row r="18">
          <cell r="A18">
            <v>41.31</v>
          </cell>
          <cell r="B18">
            <v>9</v>
          </cell>
          <cell r="D18">
            <v>48.01</v>
          </cell>
          <cell r="E18">
            <v>9</v>
          </cell>
        </row>
        <row r="19">
          <cell r="A19">
            <v>43.21</v>
          </cell>
          <cell r="B19">
            <v>8</v>
          </cell>
          <cell r="D19">
            <v>50.21</v>
          </cell>
          <cell r="E19">
            <v>8</v>
          </cell>
        </row>
        <row r="20">
          <cell r="A20">
            <v>45.21</v>
          </cell>
          <cell r="B20">
            <v>7</v>
          </cell>
          <cell r="D20">
            <v>52.51</v>
          </cell>
          <cell r="E20">
            <v>7</v>
          </cell>
        </row>
        <row r="21">
          <cell r="A21">
            <v>47.31</v>
          </cell>
          <cell r="B21">
            <v>6</v>
          </cell>
          <cell r="D21">
            <v>54.91</v>
          </cell>
          <cell r="E21">
            <v>6</v>
          </cell>
        </row>
        <row r="22">
          <cell r="A22">
            <v>49.51</v>
          </cell>
          <cell r="B22">
            <v>5</v>
          </cell>
          <cell r="D22">
            <v>57.41</v>
          </cell>
          <cell r="E22">
            <v>5</v>
          </cell>
        </row>
        <row r="23">
          <cell r="A23">
            <v>51.71</v>
          </cell>
          <cell r="B23">
            <v>4</v>
          </cell>
          <cell r="D23">
            <v>60.11</v>
          </cell>
          <cell r="E23">
            <v>4</v>
          </cell>
        </row>
        <row r="24">
          <cell r="A24">
            <v>54.11</v>
          </cell>
          <cell r="B24">
            <v>3</v>
          </cell>
          <cell r="D24">
            <v>62.81</v>
          </cell>
          <cell r="E24">
            <v>3</v>
          </cell>
        </row>
        <row r="25">
          <cell r="A25">
            <v>56.61</v>
          </cell>
          <cell r="B25">
            <v>2</v>
          </cell>
          <cell r="D25">
            <v>65.709999999999994</v>
          </cell>
          <cell r="E25">
            <v>2</v>
          </cell>
        </row>
        <row r="26">
          <cell r="A26">
            <v>59.21</v>
          </cell>
          <cell r="B26">
            <v>1</v>
          </cell>
          <cell r="D26">
            <v>68.709999999999994</v>
          </cell>
          <cell r="E26">
            <v>1</v>
          </cell>
        </row>
        <row r="27">
          <cell r="A27">
            <v>100</v>
          </cell>
          <cell r="B27">
            <v>0.5</v>
          </cell>
          <cell r="D27">
            <v>100</v>
          </cell>
          <cell r="E27">
            <v>0.5</v>
          </cell>
        </row>
      </sheetData>
      <sheetData sheetId="8">
        <row r="3">
          <cell r="A3" t="str">
            <v>GARCONS</v>
          </cell>
          <cell r="B3" t="str">
            <v>NOTE/20</v>
          </cell>
          <cell r="D3" t="str">
            <v>FILLES</v>
          </cell>
          <cell r="E3" t="str">
            <v>NOTE/20</v>
          </cell>
          <cell r="G3" t="str">
            <v>GARCONS</v>
          </cell>
          <cell r="H3" t="str">
            <v>NOTE/20</v>
          </cell>
          <cell r="J3" t="str">
            <v>FILLES</v>
          </cell>
          <cell r="K3" t="str">
            <v>NOTE/20</v>
          </cell>
        </row>
        <row r="4">
          <cell r="A4">
            <v>0</v>
          </cell>
          <cell r="B4">
            <v>0</v>
          </cell>
          <cell r="D4">
            <v>0</v>
          </cell>
          <cell r="E4">
            <v>0</v>
          </cell>
          <cell r="G4">
            <v>0</v>
          </cell>
          <cell r="H4">
            <v>0</v>
          </cell>
          <cell r="J4">
            <v>0</v>
          </cell>
          <cell r="K4">
            <v>0</v>
          </cell>
        </row>
        <row r="5">
          <cell r="A5">
            <v>2.5</v>
          </cell>
          <cell r="B5">
            <v>20</v>
          </cell>
          <cell r="D5">
            <v>2.5</v>
          </cell>
          <cell r="E5">
            <v>20</v>
          </cell>
          <cell r="G5">
            <v>5</v>
          </cell>
          <cell r="H5">
            <v>20</v>
          </cell>
          <cell r="J5">
            <v>6</v>
          </cell>
          <cell r="K5">
            <v>20</v>
          </cell>
        </row>
        <row r="6">
          <cell r="A6">
            <v>3</v>
          </cell>
          <cell r="B6">
            <v>20</v>
          </cell>
          <cell r="D6">
            <v>3.32</v>
          </cell>
          <cell r="E6">
            <v>20</v>
          </cell>
          <cell r="G6">
            <v>5.5</v>
          </cell>
          <cell r="H6">
            <v>20</v>
          </cell>
          <cell r="J6">
            <v>6.37</v>
          </cell>
          <cell r="K6">
            <v>20</v>
          </cell>
        </row>
        <row r="7">
          <cell r="A7">
            <v>3.06</v>
          </cell>
          <cell r="B7">
            <v>19</v>
          </cell>
          <cell r="D7">
            <v>3.38</v>
          </cell>
          <cell r="E7">
            <v>19</v>
          </cell>
          <cell r="G7">
            <v>5.63</v>
          </cell>
          <cell r="H7">
            <v>19</v>
          </cell>
          <cell r="J7">
            <v>6.51</v>
          </cell>
          <cell r="K7">
            <v>19</v>
          </cell>
        </row>
        <row r="8">
          <cell r="A8">
            <v>3.12</v>
          </cell>
          <cell r="B8">
            <v>18</v>
          </cell>
          <cell r="D8">
            <v>3.44</v>
          </cell>
          <cell r="E8">
            <v>18</v>
          </cell>
          <cell r="G8">
            <v>5.78</v>
          </cell>
          <cell r="H8">
            <v>18</v>
          </cell>
          <cell r="J8">
            <v>6.65</v>
          </cell>
          <cell r="K8">
            <v>18</v>
          </cell>
        </row>
        <row r="9">
          <cell r="A9">
            <v>3.18</v>
          </cell>
          <cell r="B9">
            <v>17</v>
          </cell>
          <cell r="D9">
            <v>3.5</v>
          </cell>
          <cell r="E9">
            <v>17</v>
          </cell>
          <cell r="G9">
            <v>5.92</v>
          </cell>
          <cell r="H9">
            <v>17</v>
          </cell>
          <cell r="J9">
            <v>6.79</v>
          </cell>
          <cell r="K9">
            <v>17</v>
          </cell>
        </row>
        <row r="10">
          <cell r="A10">
            <v>3.24</v>
          </cell>
          <cell r="B10">
            <v>16</v>
          </cell>
          <cell r="D10">
            <v>3.56</v>
          </cell>
          <cell r="E10">
            <v>16</v>
          </cell>
          <cell r="G10">
            <v>6.06</v>
          </cell>
          <cell r="H10">
            <v>16</v>
          </cell>
          <cell r="J10">
            <v>6.93</v>
          </cell>
          <cell r="K10">
            <v>16</v>
          </cell>
        </row>
        <row r="11">
          <cell r="A11">
            <v>3.3</v>
          </cell>
          <cell r="B11">
            <v>15</v>
          </cell>
          <cell r="D11">
            <v>3.62</v>
          </cell>
          <cell r="E11">
            <v>15</v>
          </cell>
          <cell r="G11">
            <v>6.2</v>
          </cell>
          <cell r="H11">
            <v>15</v>
          </cell>
          <cell r="J11">
            <v>7.07</v>
          </cell>
          <cell r="K11">
            <v>15</v>
          </cell>
        </row>
        <row r="12">
          <cell r="A12">
            <v>3.36</v>
          </cell>
          <cell r="B12">
            <v>14</v>
          </cell>
          <cell r="D12">
            <v>3.68</v>
          </cell>
          <cell r="E12">
            <v>14</v>
          </cell>
          <cell r="G12">
            <v>6.34</v>
          </cell>
          <cell r="H12">
            <v>14</v>
          </cell>
          <cell r="J12">
            <v>7.21</v>
          </cell>
          <cell r="K12">
            <v>14</v>
          </cell>
        </row>
        <row r="13">
          <cell r="A13">
            <v>3.42</v>
          </cell>
          <cell r="B13">
            <v>13</v>
          </cell>
          <cell r="D13">
            <v>3.74</v>
          </cell>
          <cell r="E13">
            <v>13</v>
          </cell>
          <cell r="G13">
            <v>6.48</v>
          </cell>
          <cell r="H13">
            <v>13</v>
          </cell>
          <cell r="J13">
            <v>7.35</v>
          </cell>
          <cell r="K13">
            <v>13</v>
          </cell>
        </row>
        <row r="14">
          <cell r="A14">
            <v>3.48</v>
          </cell>
          <cell r="B14">
            <v>12</v>
          </cell>
          <cell r="D14">
            <v>3.8</v>
          </cell>
          <cell r="E14">
            <v>12</v>
          </cell>
          <cell r="G14">
            <v>6.62</v>
          </cell>
          <cell r="H14">
            <v>12</v>
          </cell>
          <cell r="J14">
            <v>7.49</v>
          </cell>
          <cell r="K14">
            <v>12</v>
          </cell>
        </row>
        <row r="15">
          <cell r="A15">
            <v>3.53</v>
          </cell>
          <cell r="B15">
            <v>11</v>
          </cell>
          <cell r="D15">
            <v>3.86</v>
          </cell>
          <cell r="E15">
            <v>11</v>
          </cell>
          <cell r="G15">
            <v>6.76</v>
          </cell>
          <cell r="H15">
            <v>11</v>
          </cell>
          <cell r="J15">
            <v>7.63</v>
          </cell>
          <cell r="K15">
            <v>11</v>
          </cell>
        </row>
        <row r="16">
          <cell r="A16">
            <v>3.6</v>
          </cell>
          <cell r="B16">
            <v>10</v>
          </cell>
          <cell r="D16">
            <v>3.92</v>
          </cell>
          <cell r="E16">
            <v>10</v>
          </cell>
          <cell r="G16">
            <v>6.9</v>
          </cell>
          <cell r="H16">
            <v>10</v>
          </cell>
          <cell r="J16">
            <v>7.7700000000000102</v>
          </cell>
          <cell r="K16">
            <v>10</v>
          </cell>
        </row>
        <row r="17">
          <cell r="A17">
            <v>3.66</v>
          </cell>
          <cell r="B17">
            <v>9</v>
          </cell>
          <cell r="D17">
            <v>3.98</v>
          </cell>
          <cell r="E17">
            <v>9</v>
          </cell>
          <cell r="G17">
            <v>7.04</v>
          </cell>
          <cell r="H17">
            <v>9</v>
          </cell>
          <cell r="J17">
            <v>7.9100000000000099</v>
          </cell>
          <cell r="K17">
            <v>9</v>
          </cell>
        </row>
        <row r="18">
          <cell r="A18">
            <v>3.72</v>
          </cell>
          <cell r="B18">
            <v>8</v>
          </cell>
          <cell r="D18">
            <v>4.04</v>
          </cell>
          <cell r="E18">
            <v>8</v>
          </cell>
          <cell r="G18">
            <v>7.18</v>
          </cell>
          <cell r="H18">
            <v>8</v>
          </cell>
          <cell r="J18">
            <v>8.0500000000000096</v>
          </cell>
          <cell r="K18">
            <v>8</v>
          </cell>
        </row>
        <row r="19">
          <cell r="A19">
            <v>3.78</v>
          </cell>
          <cell r="B19">
            <v>7</v>
          </cell>
          <cell r="D19">
            <v>4.0999999999999996</v>
          </cell>
          <cell r="E19">
            <v>7</v>
          </cell>
          <cell r="G19">
            <v>7.32</v>
          </cell>
          <cell r="H19">
            <v>7</v>
          </cell>
          <cell r="J19">
            <v>8.1900000000000102</v>
          </cell>
          <cell r="K19">
            <v>7</v>
          </cell>
        </row>
        <row r="20">
          <cell r="A20">
            <v>3.84</v>
          </cell>
          <cell r="B20">
            <v>6</v>
          </cell>
          <cell r="D20">
            <v>4.16</v>
          </cell>
          <cell r="E20">
            <v>6</v>
          </cell>
          <cell r="G20">
            <v>7.46</v>
          </cell>
          <cell r="H20">
            <v>6</v>
          </cell>
          <cell r="J20">
            <v>8.3300000000000107</v>
          </cell>
          <cell r="K20">
            <v>6</v>
          </cell>
        </row>
        <row r="21">
          <cell r="A21">
            <v>3.9</v>
          </cell>
          <cell r="B21">
            <v>5</v>
          </cell>
          <cell r="D21">
            <v>4.22</v>
          </cell>
          <cell r="E21">
            <v>5</v>
          </cell>
          <cell r="G21">
            <v>7.6</v>
          </cell>
          <cell r="H21">
            <v>5</v>
          </cell>
          <cell r="J21">
            <v>8.4700000000000095</v>
          </cell>
          <cell r="K21">
            <v>5</v>
          </cell>
        </row>
        <row r="22">
          <cell r="A22">
            <v>3.96</v>
          </cell>
          <cell r="B22">
            <v>4</v>
          </cell>
          <cell r="D22">
            <v>4.28</v>
          </cell>
          <cell r="E22">
            <v>4</v>
          </cell>
          <cell r="G22">
            <v>7.74</v>
          </cell>
          <cell r="H22">
            <v>4</v>
          </cell>
          <cell r="J22">
            <v>8.6100000000000101</v>
          </cell>
          <cell r="K22">
            <v>4</v>
          </cell>
        </row>
        <row r="23">
          <cell r="A23">
            <v>4.0199999999999996</v>
          </cell>
          <cell r="B23">
            <v>3</v>
          </cell>
          <cell r="D23">
            <v>4.34</v>
          </cell>
          <cell r="E23">
            <v>3</v>
          </cell>
          <cell r="G23">
            <v>7.88</v>
          </cell>
          <cell r="H23">
            <v>3</v>
          </cell>
          <cell r="J23">
            <v>8.7500000000000107</v>
          </cell>
          <cell r="K23">
            <v>3</v>
          </cell>
        </row>
        <row r="24">
          <cell r="A24">
            <v>4.08</v>
          </cell>
          <cell r="B24">
            <v>2</v>
          </cell>
          <cell r="D24">
            <v>4.3899999999999997</v>
          </cell>
          <cell r="E24">
            <v>2</v>
          </cell>
          <cell r="G24">
            <v>8.0199999999999907</v>
          </cell>
          <cell r="H24">
            <v>2</v>
          </cell>
          <cell r="J24">
            <v>8.8900000000000095</v>
          </cell>
          <cell r="K24">
            <v>2</v>
          </cell>
        </row>
        <row r="25">
          <cell r="A25">
            <v>4.13</v>
          </cell>
          <cell r="B25">
            <v>1</v>
          </cell>
          <cell r="D25">
            <v>4.45</v>
          </cell>
          <cell r="E25">
            <v>1</v>
          </cell>
          <cell r="G25">
            <v>8.1599999999999895</v>
          </cell>
          <cell r="H25">
            <v>1</v>
          </cell>
          <cell r="J25">
            <v>9.02</v>
          </cell>
          <cell r="K25">
            <v>1</v>
          </cell>
        </row>
        <row r="26">
          <cell r="A26">
            <v>10</v>
          </cell>
          <cell r="B26">
            <v>0</v>
          </cell>
          <cell r="D26">
            <v>10</v>
          </cell>
          <cell r="E26">
            <v>0</v>
          </cell>
          <cell r="G26">
            <v>20</v>
          </cell>
          <cell r="H26">
            <v>0</v>
          </cell>
          <cell r="J26">
            <v>20</v>
          </cell>
          <cell r="K26">
            <v>0</v>
          </cell>
        </row>
      </sheetData>
      <sheetData sheetId="9">
        <row r="3">
          <cell r="A3" t="str">
            <v>GARCONS</v>
          </cell>
          <cell r="B3" t="str">
            <v>NOTE/20</v>
          </cell>
          <cell r="D3" t="str">
            <v>FILLES</v>
          </cell>
          <cell r="E3" t="str">
            <v>NOTE/20</v>
          </cell>
        </row>
        <row r="4">
          <cell r="A4">
            <v>0</v>
          </cell>
          <cell r="B4">
            <v>0</v>
          </cell>
          <cell r="D4">
            <v>0</v>
          </cell>
          <cell r="E4">
            <v>0</v>
          </cell>
        </row>
        <row r="5">
          <cell r="A5"/>
          <cell r="B5">
            <v>10</v>
          </cell>
          <cell r="D5"/>
          <cell r="E5">
            <v>10</v>
          </cell>
        </row>
        <row r="6">
          <cell r="A6">
            <v>18.25</v>
          </cell>
          <cell r="B6">
            <v>10</v>
          </cell>
          <cell r="D6">
            <v>19.25</v>
          </cell>
          <cell r="E6">
            <v>10</v>
          </cell>
        </row>
        <row r="7">
          <cell r="A7">
            <v>18.5</v>
          </cell>
          <cell r="B7">
            <v>9.75</v>
          </cell>
          <cell r="D7">
            <v>19.5</v>
          </cell>
          <cell r="E7">
            <v>9.75</v>
          </cell>
        </row>
        <row r="8">
          <cell r="A8">
            <v>18.75</v>
          </cell>
          <cell r="B8">
            <v>9.25</v>
          </cell>
          <cell r="D8">
            <v>19.75</v>
          </cell>
          <cell r="E8">
            <v>9.25</v>
          </cell>
        </row>
        <row r="9">
          <cell r="A9">
            <v>19</v>
          </cell>
          <cell r="B9">
            <v>9</v>
          </cell>
          <cell r="D9">
            <v>20</v>
          </cell>
          <cell r="E9">
            <v>9</v>
          </cell>
        </row>
        <row r="10">
          <cell r="A10">
            <v>19.25</v>
          </cell>
          <cell r="B10">
            <v>8.75</v>
          </cell>
          <cell r="D10">
            <v>20.25</v>
          </cell>
          <cell r="E10">
            <v>8.75</v>
          </cell>
        </row>
        <row r="11">
          <cell r="A11">
            <v>19.5</v>
          </cell>
          <cell r="B11">
            <v>8.5</v>
          </cell>
          <cell r="D11">
            <v>20.5</v>
          </cell>
          <cell r="E11">
            <v>8.5</v>
          </cell>
        </row>
        <row r="12">
          <cell r="A12">
            <v>19.75</v>
          </cell>
          <cell r="B12">
            <v>8.25</v>
          </cell>
          <cell r="D12">
            <v>20.75</v>
          </cell>
          <cell r="E12">
            <v>8.25</v>
          </cell>
        </row>
        <row r="13">
          <cell r="A13">
            <v>20</v>
          </cell>
          <cell r="B13">
            <v>8</v>
          </cell>
          <cell r="D13">
            <v>21.5</v>
          </cell>
          <cell r="E13">
            <v>8</v>
          </cell>
        </row>
        <row r="14">
          <cell r="A14">
            <v>20.25</v>
          </cell>
          <cell r="B14">
            <v>7.75</v>
          </cell>
          <cell r="D14">
            <v>22</v>
          </cell>
          <cell r="E14">
            <v>7.75</v>
          </cell>
        </row>
        <row r="15">
          <cell r="A15">
            <v>20.5</v>
          </cell>
          <cell r="B15">
            <v>7.5</v>
          </cell>
          <cell r="D15">
            <v>22.5</v>
          </cell>
          <cell r="E15">
            <v>7.5</v>
          </cell>
        </row>
        <row r="16">
          <cell r="A16">
            <v>21</v>
          </cell>
          <cell r="B16">
            <v>7.25</v>
          </cell>
          <cell r="D16">
            <v>23</v>
          </cell>
          <cell r="E16">
            <v>7.25</v>
          </cell>
        </row>
        <row r="17">
          <cell r="A17">
            <v>21.5</v>
          </cell>
          <cell r="B17">
            <v>7</v>
          </cell>
          <cell r="D17">
            <v>23.5</v>
          </cell>
          <cell r="E17">
            <v>7</v>
          </cell>
        </row>
        <row r="18">
          <cell r="A18">
            <v>22</v>
          </cell>
          <cell r="B18">
            <v>6.75</v>
          </cell>
          <cell r="D18">
            <v>24</v>
          </cell>
          <cell r="E18">
            <v>6.75</v>
          </cell>
        </row>
        <row r="19">
          <cell r="A19">
            <v>22.5</v>
          </cell>
          <cell r="B19">
            <v>6.5</v>
          </cell>
          <cell r="D19">
            <v>24.5</v>
          </cell>
          <cell r="E19">
            <v>6.5</v>
          </cell>
        </row>
        <row r="20">
          <cell r="A20">
            <v>23</v>
          </cell>
          <cell r="B20">
            <v>6.25</v>
          </cell>
          <cell r="D20" t="str">
            <v>25</v>
          </cell>
          <cell r="E20">
            <v>6.25</v>
          </cell>
        </row>
        <row r="21">
          <cell r="A21">
            <v>23.5</v>
          </cell>
          <cell r="B21">
            <v>6</v>
          </cell>
          <cell r="D21">
            <v>25.5</v>
          </cell>
          <cell r="E21">
            <v>6</v>
          </cell>
        </row>
        <row r="22">
          <cell r="A22">
            <v>24</v>
          </cell>
          <cell r="B22">
            <v>5.75</v>
          </cell>
          <cell r="D22">
            <v>26</v>
          </cell>
          <cell r="E22">
            <v>5.75</v>
          </cell>
        </row>
        <row r="23">
          <cell r="A23">
            <v>24.5</v>
          </cell>
          <cell r="B23">
            <v>5.5</v>
          </cell>
          <cell r="D23">
            <v>26.5</v>
          </cell>
          <cell r="E23">
            <v>5.5</v>
          </cell>
        </row>
        <row r="24">
          <cell r="A24" t="str">
            <v>25</v>
          </cell>
          <cell r="B24">
            <v>5.25</v>
          </cell>
          <cell r="D24">
            <v>27</v>
          </cell>
          <cell r="E24">
            <v>5.25</v>
          </cell>
        </row>
        <row r="25">
          <cell r="A25">
            <v>25.5</v>
          </cell>
          <cell r="B25">
            <v>5</v>
          </cell>
          <cell r="D25">
            <v>27.5</v>
          </cell>
          <cell r="E25">
            <v>5</v>
          </cell>
        </row>
        <row r="26">
          <cell r="A26">
            <v>26</v>
          </cell>
          <cell r="B26">
            <v>4.75</v>
          </cell>
          <cell r="D26">
            <v>28</v>
          </cell>
          <cell r="E26">
            <v>4.75</v>
          </cell>
        </row>
        <row r="27">
          <cell r="A27">
            <v>26.5</v>
          </cell>
          <cell r="B27">
            <v>4.5</v>
          </cell>
          <cell r="D27">
            <v>28.5</v>
          </cell>
          <cell r="E27">
            <v>4.5</v>
          </cell>
        </row>
        <row r="28">
          <cell r="A28">
            <v>27</v>
          </cell>
          <cell r="B28">
            <v>4.25</v>
          </cell>
          <cell r="D28">
            <v>29</v>
          </cell>
          <cell r="E28">
            <v>4.25</v>
          </cell>
        </row>
        <row r="29">
          <cell r="A29">
            <v>27.5</v>
          </cell>
          <cell r="B29">
            <v>4</v>
          </cell>
          <cell r="D29">
            <v>29.5</v>
          </cell>
          <cell r="E29">
            <v>4</v>
          </cell>
        </row>
        <row r="30">
          <cell r="A30">
            <v>28</v>
          </cell>
          <cell r="B30">
            <v>3.75</v>
          </cell>
          <cell r="D30">
            <v>30</v>
          </cell>
          <cell r="E30">
            <v>3.75</v>
          </cell>
        </row>
        <row r="31">
          <cell r="A31">
            <v>28.5</v>
          </cell>
          <cell r="B31">
            <v>3.5</v>
          </cell>
          <cell r="D31">
            <v>30.5</v>
          </cell>
          <cell r="E31">
            <v>3.5</v>
          </cell>
        </row>
        <row r="32">
          <cell r="A32">
            <v>29</v>
          </cell>
          <cell r="B32">
            <v>3.25</v>
          </cell>
          <cell r="D32">
            <v>31</v>
          </cell>
          <cell r="E32">
            <v>3.25</v>
          </cell>
        </row>
        <row r="33">
          <cell r="A33">
            <v>29.5</v>
          </cell>
          <cell r="B33">
            <v>3</v>
          </cell>
          <cell r="D33">
            <v>31.5</v>
          </cell>
          <cell r="E33">
            <v>3</v>
          </cell>
        </row>
        <row r="34">
          <cell r="A34">
            <v>30</v>
          </cell>
          <cell r="B34">
            <v>2.75</v>
          </cell>
          <cell r="D34">
            <v>32</v>
          </cell>
          <cell r="E34">
            <v>2.75</v>
          </cell>
        </row>
        <row r="35">
          <cell r="A35">
            <v>30.5</v>
          </cell>
          <cell r="B35">
            <v>2.5</v>
          </cell>
          <cell r="D35">
            <v>32.5</v>
          </cell>
          <cell r="E35">
            <v>2.5</v>
          </cell>
        </row>
        <row r="36">
          <cell r="A36">
            <v>31</v>
          </cell>
          <cell r="B36">
            <v>2.25</v>
          </cell>
          <cell r="D36">
            <v>33</v>
          </cell>
          <cell r="E36">
            <v>2.25</v>
          </cell>
        </row>
        <row r="37">
          <cell r="A37">
            <v>31.5</v>
          </cell>
          <cell r="B37">
            <v>2</v>
          </cell>
          <cell r="D37">
            <v>33.5</v>
          </cell>
          <cell r="E37">
            <v>2</v>
          </cell>
        </row>
        <row r="38">
          <cell r="A38">
            <v>32</v>
          </cell>
          <cell r="B38">
            <v>1.75</v>
          </cell>
          <cell r="D38">
            <v>34</v>
          </cell>
          <cell r="E38">
            <v>1.75</v>
          </cell>
        </row>
        <row r="39">
          <cell r="A39">
            <v>32.5</v>
          </cell>
          <cell r="B39">
            <v>1.5</v>
          </cell>
          <cell r="D39">
            <v>34.5</v>
          </cell>
          <cell r="E39">
            <v>1.5</v>
          </cell>
        </row>
        <row r="40">
          <cell r="A40">
            <v>33</v>
          </cell>
          <cell r="B40">
            <v>1.25</v>
          </cell>
          <cell r="D40">
            <v>35</v>
          </cell>
          <cell r="E40">
            <v>1.25</v>
          </cell>
        </row>
        <row r="41">
          <cell r="A41">
            <v>33.5</v>
          </cell>
          <cell r="B41">
            <v>1</v>
          </cell>
          <cell r="D41">
            <v>35.5</v>
          </cell>
          <cell r="E41">
            <v>1</v>
          </cell>
        </row>
        <row r="42">
          <cell r="A42">
            <v>34</v>
          </cell>
          <cell r="B42">
            <v>0.75</v>
          </cell>
          <cell r="D42">
            <v>36</v>
          </cell>
          <cell r="E42">
            <v>0.75</v>
          </cell>
        </row>
        <row r="43">
          <cell r="A43">
            <v>34.5</v>
          </cell>
          <cell r="B43">
            <v>0.5</v>
          </cell>
          <cell r="D43">
            <v>36.5</v>
          </cell>
          <cell r="E43">
            <v>0.5</v>
          </cell>
        </row>
        <row r="44">
          <cell r="A44">
            <v>35</v>
          </cell>
          <cell r="B44">
            <v>0.25</v>
          </cell>
          <cell r="D44">
            <v>37</v>
          </cell>
          <cell r="E44">
            <v>0.25</v>
          </cell>
        </row>
        <row r="45">
          <cell r="A45">
            <v>45</v>
          </cell>
          <cell r="B45">
            <v>0</v>
          </cell>
          <cell r="D45">
            <v>45</v>
          </cell>
          <cell r="E45">
            <v>0</v>
          </cell>
        </row>
      </sheetData>
      <sheetData sheetId="10">
        <row r="2">
          <cell r="A2" t="str">
            <v>GARCONS</v>
          </cell>
          <cell r="B2" t="str">
            <v>NOTE/5</v>
          </cell>
          <cell r="D2" t="str">
            <v>FILLES</v>
          </cell>
          <cell r="E2" t="str">
            <v>NOTE/5</v>
          </cell>
        </row>
        <row r="3">
          <cell r="A3">
            <v>-50</v>
          </cell>
          <cell r="B3">
            <v>0</v>
          </cell>
          <cell r="D3">
            <v>-50</v>
          </cell>
          <cell r="E3">
            <v>0</v>
          </cell>
        </row>
        <row r="4">
          <cell r="A4">
            <v>-23</v>
          </cell>
          <cell r="B4">
            <v>0</v>
          </cell>
          <cell r="D4">
            <v>-23</v>
          </cell>
          <cell r="E4">
            <v>0</v>
          </cell>
        </row>
        <row r="5">
          <cell r="A5">
            <v>-19</v>
          </cell>
          <cell r="B5">
            <v>0.25</v>
          </cell>
          <cell r="D5">
            <v>-19</v>
          </cell>
          <cell r="E5">
            <v>0.25</v>
          </cell>
        </row>
        <row r="6">
          <cell r="A6">
            <v>-16</v>
          </cell>
          <cell r="B6">
            <v>0.5</v>
          </cell>
          <cell r="D6">
            <v>-16</v>
          </cell>
          <cell r="E6">
            <v>0.5</v>
          </cell>
        </row>
        <row r="7">
          <cell r="A7">
            <v>-13</v>
          </cell>
          <cell r="B7">
            <v>0.75</v>
          </cell>
          <cell r="D7">
            <v>-13</v>
          </cell>
          <cell r="E7">
            <v>0.75</v>
          </cell>
        </row>
        <row r="8">
          <cell r="A8">
            <v>-10</v>
          </cell>
          <cell r="B8">
            <v>1</v>
          </cell>
          <cell r="D8">
            <v>-10</v>
          </cell>
          <cell r="E8">
            <v>1</v>
          </cell>
        </row>
        <row r="9">
          <cell r="A9">
            <v>-7</v>
          </cell>
          <cell r="B9">
            <v>1.25</v>
          </cell>
          <cell r="D9">
            <v>-7</v>
          </cell>
          <cell r="E9">
            <v>1.25</v>
          </cell>
        </row>
        <row r="10">
          <cell r="A10">
            <v>-5</v>
          </cell>
          <cell r="B10">
            <v>1.5</v>
          </cell>
          <cell r="D10">
            <v>-5</v>
          </cell>
          <cell r="E10">
            <v>1.5</v>
          </cell>
        </row>
        <row r="11">
          <cell r="A11">
            <v>-3</v>
          </cell>
          <cell r="B11">
            <v>1.75</v>
          </cell>
          <cell r="D11">
            <v>-3</v>
          </cell>
          <cell r="E11">
            <v>1.75</v>
          </cell>
        </row>
        <row r="12">
          <cell r="A12">
            <v>-2</v>
          </cell>
          <cell r="B12">
            <v>2</v>
          </cell>
          <cell r="D12">
            <v>-2</v>
          </cell>
          <cell r="E12">
            <v>2</v>
          </cell>
        </row>
        <row r="13">
          <cell r="A13">
            <v>-1</v>
          </cell>
          <cell r="B13">
            <v>2.25</v>
          </cell>
          <cell r="D13">
            <v>-1</v>
          </cell>
          <cell r="E13">
            <v>2.25</v>
          </cell>
        </row>
        <row r="14">
          <cell r="A14">
            <v>0</v>
          </cell>
          <cell r="B14">
            <v>2.5</v>
          </cell>
          <cell r="D14">
            <v>0</v>
          </cell>
          <cell r="E14">
            <v>2.5</v>
          </cell>
        </row>
        <row r="15">
          <cell r="A15">
            <v>1</v>
          </cell>
          <cell r="B15">
            <v>2.75</v>
          </cell>
          <cell r="D15">
            <v>1</v>
          </cell>
          <cell r="E15">
            <v>2.75</v>
          </cell>
        </row>
        <row r="16">
          <cell r="A16">
            <v>2</v>
          </cell>
          <cell r="B16">
            <v>3</v>
          </cell>
          <cell r="D16">
            <v>2</v>
          </cell>
          <cell r="E16">
            <v>3</v>
          </cell>
        </row>
        <row r="17">
          <cell r="A17">
            <v>3</v>
          </cell>
          <cell r="B17">
            <v>3.25</v>
          </cell>
          <cell r="D17">
            <v>3</v>
          </cell>
          <cell r="E17">
            <v>3.25</v>
          </cell>
        </row>
        <row r="18">
          <cell r="A18">
            <v>5</v>
          </cell>
          <cell r="B18">
            <v>3.5</v>
          </cell>
          <cell r="D18">
            <v>5</v>
          </cell>
          <cell r="E18">
            <v>3.5</v>
          </cell>
        </row>
        <row r="19">
          <cell r="A19">
            <v>7</v>
          </cell>
          <cell r="B19">
            <v>3.75</v>
          </cell>
          <cell r="D19">
            <v>7</v>
          </cell>
          <cell r="E19">
            <v>3.75</v>
          </cell>
        </row>
        <row r="20">
          <cell r="A20">
            <v>8</v>
          </cell>
          <cell r="B20">
            <v>4</v>
          </cell>
          <cell r="D20">
            <v>8</v>
          </cell>
          <cell r="E20">
            <v>4</v>
          </cell>
        </row>
        <row r="21">
          <cell r="A21">
            <v>9</v>
          </cell>
          <cell r="B21">
            <v>4.25</v>
          </cell>
          <cell r="D21">
            <v>9</v>
          </cell>
          <cell r="E21">
            <v>4.25</v>
          </cell>
        </row>
        <row r="22">
          <cell r="A22">
            <v>10</v>
          </cell>
          <cell r="B22">
            <v>4.5</v>
          </cell>
          <cell r="D22">
            <v>10</v>
          </cell>
          <cell r="E22">
            <v>4.5</v>
          </cell>
        </row>
        <row r="23">
          <cell r="A23">
            <v>11</v>
          </cell>
          <cell r="B23">
            <v>4.75</v>
          </cell>
          <cell r="D23">
            <v>11</v>
          </cell>
          <cell r="E23">
            <v>4.75</v>
          </cell>
        </row>
        <row r="24">
          <cell r="A24">
            <v>12</v>
          </cell>
          <cell r="B24">
            <v>5</v>
          </cell>
          <cell r="D24">
            <v>12</v>
          </cell>
          <cell r="E24">
            <v>5</v>
          </cell>
        </row>
      </sheetData>
      <sheetData sheetId="11">
        <row r="3">
          <cell r="A3" t="str">
            <v>GARCONS</v>
          </cell>
          <cell r="B3" t="str">
            <v>NOTE/5</v>
          </cell>
          <cell r="D3" t="str">
            <v>FILLES</v>
          </cell>
          <cell r="E3" t="str">
            <v>NOTE/5</v>
          </cell>
        </row>
        <row r="4">
          <cell r="A4">
            <v>0</v>
          </cell>
          <cell r="B4">
            <v>5</v>
          </cell>
          <cell r="D4">
            <v>0</v>
          </cell>
          <cell r="E4">
            <v>5</v>
          </cell>
        </row>
        <row r="5">
          <cell r="A5">
            <v>1</v>
          </cell>
          <cell r="B5">
            <v>4.5</v>
          </cell>
          <cell r="D5">
            <v>1</v>
          </cell>
          <cell r="E5">
            <v>4.5</v>
          </cell>
        </row>
        <row r="6">
          <cell r="A6">
            <v>2</v>
          </cell>
          <cell r="B6">
            <v>4</v>
          </cell>
          <cell r="D6">
            <v>2</v>
          </cell>
          <cell r="E6">
            <v>4</v>
          </cell>
        </row>
        <row r="7">
          <cell r="A7">
            <v>3</v>
          </cell>
          <cell r="B7">
            <v>3.5</v>
          </cell>
          <cell r="D7">
            <v>3</v>
          </cell>
          <cell r="E7">
            <v>3.5</v>
          </cell>
        </row>
        <row r="8">
          <cell r="A8">
            <v>4</v>
          </cell>
          <cell r="B8">
            <v>3</v>
          </cell>
          <cell r="D8">
            <v>4</v>
          </cell>
          <cell r="E8">
            <v>3</v>
          </cell>
        </row>
        <row r="9">
          <cell r="A9">
            <v>5</v>
          </cell>
          <cell r="B9">
            <v>2.5</v>
          </cell>
          <cell r="D9">
            <v>5</v>
          </cell>
          <cell r="E9">
            <v>2.5</v>
          </cell>
        </row>
        <row r="10">
          <cell r="A10">
            <v>6</v>
          </cell>
          <cell r="B10">
            <v>2</v>
          </cell>
          <cell r="D10">
            <v>6</v>
          </cell>
          <cell r="E10">
            <v>2</v>
          </cell>
        </row>
        <row r="11">
          <cell r="A11">
            <v>7</v>
          </cell>
          <cell r="B11">
            <v>1.5</v>
          </cell>
          <cell r="D11">
            <v>7</v>
          </cell>
          <cell r="E11">
            <v>1.5</v>
          </cell>
        </row>
        <row r="12">
          <cell r="A12">
            <v>8</v>
          </cell>
          <cell r="B12">
            <v>1</v>
          </cell>
          <cell r="D12">
            <v>8</v>
          </cell>
          <cell r="E12">
            <v>1</v>
          </cell>
        </row>
        <row r="13">
          <cell r="A13">
            <v>9</v>
          </cell>
          <cell r="B13">
            <v>0.5</v>
          </cell>
          <cell r="D13">
            <v>9</v>
          </cell>
          <cell r="E13">
            <v>0.5</v>
          </cell>
        </row>
        <row r="14">
          <cell r="A14">
            <v>10</v>
          </cell>
          <cell r="B14">
            <v>0</v>
          </cell>
          <cell r="D14">
            <v>10</v>
          </cell>
          <cell r="E14">
            <v>0</v>
          </cell>
        </row>
      </sheetData>
      <sheetData sheetId="12">
        <row r="3">
          <cell r="A3" t="str">
            <v>GARCONS</v>
          </cell>
          <cell r="B3" t="str">
            <v>NOTE/10</v>
          </cell>
          <cell r="D3" t="str">
            <v>FILLES</v>
          </cell>
          <cell r="E3" t="str">
            <v>NOTE/10</v>
          </cell>
          <cell r="G3" t="str">
            <v>GARCONS</v>
          </cell>
          <cell r="H3" t="str">
            <v>NOTE/10</v>
          </cell>
          <cell r="J3" t="str">
            <v>FILLES</v>
          </cell>
          <cell r="K3" t="str">
            <v>NOTE/10</v>
          </cell>
        </row>
        <row r="4">
          <cell r="A4">
            <v>0</v>
          </cell>
          <cell r="B4">
            <v>0</v>
          </cell>
          <cell r="D4">
            <v>0</v>
          </cell>
          <cell r="E4">
            <v>0</v>
          </cell>
          <cell r="G4">
            <v>0</v>
          </cell>
          <cell r="H4">
            <v>0</v>
          </cell>
          <cell r="J4">
            <v>0</v>
          </cell>
          <cell r="K4">
            <v>0</v>
          </cell>
        </row>
        <row r="5">
          <cell r="A5">
            <v>29</v>
          </cell>
          <cell r="B5">
            <v>0.5</v>
          </cell>
          <cell r="D5">
            <v>13</v>
          </cell>
          <cell r="E5">
            <v>0.5</v>
          </cell>
          <cell r="G5">
            <v>0.1</v>
          </cell>
          <cell r="H5">
            <v>0.5</v>
          </cell>
          <cell r="K5">
            <v>0.5</v>
          </cell>
        </row>
        <row r="6">
          <cell r="A6">
            <v>31</v>
          </cell>
          <cell r="B6">
            <v>1</v>
          </cell>
          <cell r="D6">
            <v>14</v>
          </cell>
          <cell r="E6">
            <v>1</v>
          </cell>
          <cell r="G6">
            <v>0.2</v>
          </cell>
          <cell r="H6">
            <v>1</v>
          </cell>
          <cell r="K6">
            <v>1</v>
          </cell>
        </row>
        <row r="7">
          <cell r="A7">
            <v>33</v>
          </cell>
          <cell r="B7">
            <v>1.5</v>
          </cell>
          <cell r="D7">
            <v>16</v>
          </cell>
          <cell r="E7">
            <v>1.5</v>
          </cell>
          <cell r="G7">
            <v>0.3</v>
          </cell>
          <cell r="H7">
            <v>1.5</v>
          </cell>
          <cell r="J7">
            <v>0.25</v>
          </cell>
          <cell r="K7">
            <v>1.5</v>
          </cell>
        </row>
        <row r="8">
          <cell r="A8">
            <v>35</v>
          </cell>
          <cell r="B8">
            <v>2</v>
          </cell>
          <cell r="D8">
            <v>18</v>
          </cell>
          <cell r="E8">
            <v>2</v>
          </cell>
          <cell r="G8">
            <v>0.4</v>
          </cell>
          <cell r="H8">
            <v>2</v>
          </cell>
          <cell r="J8">
            <v>0.3</v>
          </cell>
          <cell r="K8">
            <v>2</v>
          </cell>
        </row>
        <row r="9">
          <cell r="A9">
            <v>37</v>
          </cell>
          <cell r="B9">
            <v>2.5</v>
          </cell>
          <cell r="D9">
            <v>20</v>
          </cell>
          <cell r="E9">
            <v>2.5</v>
          </cell>
          <cell r="G9">
            <v>0.5</v>
          </cell>
          <cell r="H9">
            <v>2.5</v>
          </cell>
          <cell r="J9">
            <v>0.35</v>
          </cell>
          <cell r="K9">
            <v>2.5</v>
          </cell>
        </row>
        <row r="10">
          <cell r="A10">
            <v>39</v>
          </cell>
          <cell r="B10">
            <v>3</v>
          </cell>
          <cell r="D10">
            <v>22</v>
          </cell>
          <cell r="E10">
            <v>3</v>
          </cell>
          <cell r="G10">
            <v>0.6</v>
          </cell>
          <cell r="H10">
            <v>3</v>
          </cell>
          <cell r="J10">
            <v>0.4</v>
          </cell>
          <cell r="K10">
            <v>3</v>
          </cell>
        </row>
        <row r="11">
          <cell r="A11">
            <v>41</v>
          </cell>
          <cell r="B11">
            <v>3.5</v>
          </cell>
          <cell r="D11">
            <v>24</v>
          </cell>
          <cell r="E11">
            <v>3.5</v>
          </cell>
          <cell r="G11">
            <v>0.7</v>
          </cell>
          <cell r="H11">
            <v>3.5</v>
          </cell>
          <cell r="J11">
            <v>0.45</v>
          </cell>
          <cell r="K11">
            <v>3.5</v>
          </cell>
        </row>
        <row r="12">
          <cell r="A12">
            <v>43</v>
          </cell>
          <cell r="B12">
            <v>4</v>
          </cell>
          <cell r="D12">
            <v>26</v>
          </cell>
          <cell r="E12">
            <v>4</v>
          </cell>
          <cell r="G12">
            <v>0.8</v>
          </cell>
          <cell r="H12">
            <v>4</v>
          </cell>
          <cell r="J12">
            <v>0.5</v>
          </cell>
          <cell r="K12">
            <v>4</v>
          </cell>
        </row>
        <row r="13">
          <cell r="A13">
            <v>45</v>
          </cell>
          <cell r="B13">
            <v>4.5</v>
          </cell>
          <cell r="D13">
            <v>28</v>
          </cell>
          <cell r="E13">
            <v>4.5</v>
          </cell>
          <cell r="G13">
            <v>0.9</v>
          </cell>
          <cell r="H13">
            <v>4.5</v>
          </cell>
          <cell r="J13">
            <v>0.6</v>
          </cell>
          <cell r="K13">
            <v>4.5</v>
          </cell>
        </row>
        <row r="14">
          <cell r="A14">
            <v>47</v>
          </cell>
          <cell r="B14">
            <v>5</v>
          </cell>
          <cell r="D14">
            <v>30</v>
          </cell>
          <cell r="E14">
            <v>5</v>
          </cell>
          <cell r="G14">
            <v>1</v>
          </cell>
          <cell r="H14">
            <v>5</v>
          </cell>
          <cell r="J14">
            <v>0.7</v>
          </cell>
          <cell r="K14">
            <v>5</v>
          </cell>
        </row>
        <row r="15">
          <cell r="A15">
            <v>49</v>
          </cell>
          <cell r="B15">
            <v>5.5</v>
          </cell>
          <cell r="D15">
            <v>32</v>
          </cell>
          <cell r="E15">
            <v>5.5</v>
          </cell>
          <cell r="G15">
            <v>1.1000000000000001</v>
          </cell>
          <cell r="H15">
            <v>5.5</v>
          </cell>
          <cell r="J15">
            <v>0.8</v>
          </cell>
          <cell r="K15">
            <v>5.5</v>
          </cell>
        </row>
        <row r="16">
          <cell r="A16">
            <v>51</v>
          </cell>
          <cell r="B16">
            <v>6</v>
          </cell>
          <cell r="D16">
            <v>34</v>
          </cell>
          <cell r="E16">
            <v>6</v>
          </cell>
          <cell r="G16">
            <v>1.2</v>
          </cell>
          <cell r="H16">
            <v>6</v>
          </cell>
          <cell r="J16">
            <v>0.9</v>
          </cell>
          <cell r="K16">
            <v>6</v>
          </cell>
        </row>
        <row r="17">
          <cell r="A17">
            <v>53</v>
          </cell>
          <cell r="B17">
            <v>6.5</v>
          </cell>
          <cell r="D17">
            <v>36</v>
          </cell>
          <cell r="E17">
            <v>6.5</v>
          </cell>
          <cell r="G17">
            <v>1.3</v>
          </cell>
          <cell r="H17">
            <v>6.5</v>
          </cell>
          <cell r="J17">
            <v>1</v>
          </cell>
          <cell r="K17">
            <v>6.5</v>
          </cell>
        </row>
        <row r="18">
          <cell r="A18">
            <v>55</v>
          </cell>
          <cell r="B18">
            <v>7</v>
          </cell>
          <cell r="D18">
            <v>38</v>
          </cell>
          <cell r="E18">
            <v>7</v>
          </cell>
          <cell r="G18">
            <v>1.4</v>
          </cell>
          <cell r="H18">
            <v>7</v>
          </cell>
          <cell r="J18">
            <v>1.1000000000000001</v>
          </cell>
          <cell r="K18">
            <v>7</v>
          </cell>
        </row>
        <row r="19">
          <cell r="A19">
            <v>57</v>
          </cell>
          <cell r="B19">
            <v>7.5</v>
          </cell>
          <cell r="D19">
            <v>40</v>
          </cell>
          <cell r="E19">
            <v>7.5</v>
          </cell>
          <cell r="G19">
            <v>1.5</v>
          </cell>
          <cell r="H19">
            <v>7.5</v>
          </cell>
          <cell r="J19">
            <v>1.2</v>
          </cell>
          <cell r="K19">
            <v>7.5</v>
          </cell>
        </row>
        <row r="20">
          <cell r="A20">
            <v>59</v>
          </cell>
          <cell r="B20">
            <v>8</v>
          </cell>
          <cell r="D20">
            <v>42</v>
          </cell>
          <cell r="E20">
            <v>8</v>
          </cell>
          <cell r="G20">
            <v>1.6</v>
          </cell>
          <cell r="H20">
            <v>8</v>
          </cell>
          <cell r="J20">
            <v>1.3</v>
          </cell>
          <cell r="K20">
            <v>8</v>
          </cell>
        </row>
        <row r="21">
          <cell r="A21">
            <v>61</v>
          </cell>
          <cell r="B21">
            <v>8.8000000000000007</v>
          </cell>
          <cell r="D21">
            <v>44</v>
          </cell>
          <cell r="E21">
            <v>8.5</v>
          </cell>
          <cell r="G21">
            <v>1.7</v>
          </cell>
          <cell r="H21">
            <v>8.5</v>
          </cell>
          <cell r="J21">
            <v>1.4</v>
          </cell>
          <cell r="K21">
            <v>5.8</v>
          </cell>
        </row>
        <row r="22">
          <cell r="A22">
            <v>63</v>
          </cell>
          <cell r="B22">
            <v>9</v>
          </cell>
          <cell r="D22">
            <v>46</v>
          </cell>
          <cell r="E22">
            <v>9</v>
          </cell>
          <cell r="G22">
            <v>1.8</v>
          </cell>
          <cell r="H22">
            <v>9</v>
          </cell>
          <cell r="J22">
            <v>1.5</v>
          </cell>
          <cell r="K22">
            <v>9</v>
          </cell>
        </row>
        <row r="23">
          <cell r="A23">
            <v>65</v>
          </cell>
          <cell r="B23">
            <v>9.5</v>
          </cell>
          <cell r="D23">
            <v>48</v>
          </cell>
          <cell r="E23">
            <v>9.5</v>
          </cell>
          <cell r="G23">
            <v>1.9</v>
          </cell>
          <cell r="H23">
            <v>9.5</v>
          </cell>
          <cell r="J23">
            <v>1.6</v>
          </cell>
          <cell r="K23">
            <v>9.5</v>
          </cell>
        </row>
        <row r="24">
          <cell r="A24">
            <v>67</v>
          </cell>
          <cell r="B24">
            <v>10</v>
          </cell>
          <cell r="D24">
            <v>50</v>
          </cell>
          <cell r="E24">
            <v>10</v>
          </cell>
          <cell r="G24">
            <v>2</v>
          </cell>
          <cell r="H24">
            <v>10</v>
          </cell>
          <cell r="J24"/>
          <cell r="K24">
            <v>10</v>
          </cell>
        </row>
      </sheetData>
      <sheetData sheetId="13">
        <row r="2">
          <cell r="G2" t="str">
            <v>Tps au test</v>
          </cell>
          <cell r="H2" t="str">
            <v>Km/h</v>
          </cell>
        </row>
        <row r="3">
          <cell r="A3" t="str">
            <v>GARCONS</v>
          </cell>
          <cell r="B3" t="str">
            <v>NOTE/20</v>
          </cell>
          <cell r="D3" t="str">
            <v>FILLES</v>
          </cell>
          <cell r="E3" t="str">
            <v>NOTE/20</v>
          </cell>
          <cell r="G3">
            <v>0</v>
          </cell>
          <cell r="H3">
            <v>0</v>
          </cell>
        </row>
        <row r="4">
          <cell r="A4">
            <v>0</v>
          </cell>
          <cell r="B4">
            <v>0</v>
          </cell>
          <cell r="D4">
            <v>0</v>
          </cell>
          <cell r="E4">
            <v>0</v>
          </cell>
          <cell r="G4">
            <v>1</v>
          </cell>
          <cell r="H4">
            <v>10</v>
          </cell>
        </row>
        <row r="5">
          <cell r="A5">
            <v>12</v>
          </cell>
          <cell r="B5">
            <v>1</v>
          </cell>
          <cell r="D5">
            <v>10</v>
          </cell>
          <cell r="E5">
            <v>1</v>
          </cell>
          <cell r="G5">
            <v>2</v>
          </cell>
          <cell r="H5">
            <v>10.5</v>
          </cell>
        </row>
        <row r="6">
          <cell r="A6">
            <v>12.5</v>
          </cell>
          <cell r="B6">
            <v>2</v>
          </cell>
          <cell r="D6">
            <v>10.5</v>
          </cell>
          <cell r="E6">
            <v>2</v>
          </cell>
          <cell r="G6">
            <v>3</v>
          </cell>
          <cell r="H6">
            <v>11</v>
          </cell>
        </row>
        <row r="7">
          <cell r="A7">
            <v>13</v>
          </cell>
          <cell r="B7">
            <v>3</v>
          </cell>
          <cell r="D7">
            <v>11</v>
          </cell>
          <cell r="E7">
            <v>3</v>
          </cell>
          <cell r="G7">
            <v>4</v>
          </cell>
          <cell r="H7">
            <v>11.5</v>
          </cell>
        </row>
        <row r="8">
          <cell r="A8">
            <v>13</v>
          </cell>
          <cell r="B8">
            <v>4</v>
          </cell>
          <cell r="D8">
            <v>11.5</v>
          </cell>
          <cell r="E8">
            <v>4</v>
          </cell>
          <cell r="G8">
            <v>5</v>
          </cell>
          <cell r="H8">
            <v>12</v>
          </cell>
        </row>
        <row r="9">
          <cell r="A9">
            <v>13.5</v>
          </cell>
          <cell r="B9">
            <v>5</v>
          </cell>
          <cell r="D9">
            <v>12</v>
          </cell>
          <cell r="E9">
            <v>5</v>
          </cell>
          <cell r="G9">
            <v>6</v>
          </cell>
          <cell r="H9">
            <v>12.5</v>
          </cell>
        </row>
        <row r="10">
          <cell r="A10">
            <v>14</v>
          </cell>
          <cell r="B10">
            <v>6</v>
          </cell>
          <cell r="D10">
            <v>12.5</v>
          </cell>
          <cell r="E10">
            <v>6</v>
          </cell>
          <cell r="G10">
            <v>7</v>
          </cell>
          <cell r="H10">
            <v>13</v>
          </cell>
        </row>
        <row r="11">
          <cell r="A11">
            <v>14.5</v>
          </cell>
          <cell r="B11">
            <v>7</v>
          </cell>
          <cell r="D11">
            <v>13</v>
          </cell>
          <cell r="E11">
            <v>7</v>
          </cell>
          <cell r="G11">
            <v>8</v>
          </cell>
          <cell r="H11">
            <v>13.5</v>
          </cell>
        </row>
        <row r="12">
          <cell r="A12">
            <v>15</v>
          </cell>
          <cell r="B12">
            <v>8</v>
          </cell>
          <cell r="D12">
            <v>13.5</v>
          </cell>
          <cell r="E12">
            <v>8</v>
          </cell>
          <cell r="G12">
            <v>9</v>
          </cell>
          <cell r="H12">
            <v>14</v>
          </cell>
        </row>
        <row r="13">
          <cell r="A13">
            <v>15.5</v>
          </cell>
          <cell r="B13">
            <v>9</v>
          </cell>
          <cell r="D13">
            <v>14</v>
          </cell>
          <cell r="E13">
            <v>9</v>
          </cell>
          <cell r="G13">
            <v>10</v>
          </cell>
          <cell r="H13">
            <v>14.5</v>
          </cell>
        </row>
        <row r="14">
          <cell r="A14">
            <v>16</v>
          </cell>
          <cell r="B14">
            <v>10</v>
          </cell>
          <cell r="D14">
            <v>14.5</v>
          </cell>
          <cell r="E14">
            <v>10</v>
          </cell>
          <cell r="G14">
            <v>11</v>
          </cell>
          <cell r="H14">
            <v>15</v>
          </cell>
        </row>
        <row r="15">
          <cell r="A15">
            <v>16.5</v>
          </cell>
          <cell r="B15">
            <v>11</v>
          </cell>
          <cell r="D15">
            <v>15</v>
          </cell>
          <cell r="E15">
            <v>11</v>
          </cell>
          <cell r="G15">
            <v>12</v>
          </cell>
          <cell r="H15">
            <v>15.5</v>
          </cell>
        </row>
        <row r="16">
          <cell r="A16">
            <v>17</v>
          </cell>
          <cell r="B16">
            <v>12</v>
          </cell>
          <cell r="D16">
            <v>15.5</v>
          </cell>
          <cell r="E16">
            <v>12</v>
          </cell>
          <cell r="G16">
            <v>13</v>
          </cell>
          <cell r="H16">
            <v>16</v>
          </cell>
        </row>
        <row r="17">
          <cell r="A17">
            <v>17.5</v>
          </cell>
          <cell r="B17">
            <v>13</v>
          </cell>
          <cell r="D17">
            <v>16</v>
          </cell>
          <cell r="E17">
            <v>13</v>
          </cell>
          <cell r="G17">
            <v>14</v>
          </cell>
          <cell r="H17">
            <v>16.5</v>
          </cell>
        </row>
        <row r="18">
          <cell r="A18">
            <v>18</v>
          </cell>
          <cell r="B18">
            <v>14</v>
          </cell>
          <cell r="D18">
            <v>16.5</v>
          </cell>
          <cell r="E18">
            <v>14</v>
          </cell>
          <cell r="G18">
            <v>15</v>
          </cell>
          <cell r="H18">
            <v>17</v>
          </cell>
        </row>
        <row r="19">
          <cell r="A19">
            <v>18.5</v>
          </cell>
          <cell r="B19">
            <v>15</v>
          </cell>
          <cell r="D19">
            <v>17</v>
          </cell>
          <cell r="E19">
            <v>15</v>
          </cell>
          <cell r="G19">
            <v>16</v>
          </cell>
          <cell r="H19">
            <v>17.5</v>
          </cell>
        </row>
        <row r="20">
          <cell r="A20">
            <v>19</v>
          </cell>
          <cell r="B20">
            <v>16</v>
          </cell>
          <cell r="D20">
            <v>17.5</v>
          </cell>
          <cell r="E20">
            <v>16</v>
          </cell>
          <cell r="G20">
            <v>17</v>
          </cell>
          <cell r="H20">
            <v>18</v>
          </cell>
        </row>
        <row r="21">
          <cell r="A21">
            <v>19.5</v>
          </cell>
          <cell r="B21">
            <v>17</v>
          </cell>
          <cell r="D21">
            <v>18</v>
          </cell>
          <cell r="E21">
            <v>17</v>
          </cell>
          <cell r="G21">
            <v>18</v>
          </cell>
          <cell r="H21">
            <v>18.5</v>
          </cell>
        </row>
        <row r="22">
          <cell r="A22">
            <v>20</v>
          </cell>
          <cell r="B22">
            <v>18</v>
          </cell>
          <cell r="D22">
            <v>18.5</v>
          </cell>
          <cell r="E22">
            <v>18</v>
          </cell>
          <cell r="G22">
            <v>19</v>
          </cell>
          <cell r="H22">
            <v>19</v>
          </cell>
        </row>
        <row r="23">
          <cell r="A23">
            <v>20.5</v>
          </cell>
          <cell r="B23">
            <v>19</v>
          </cell>
          <cell r="D23">
            <v>19</v>
          </cell>
          <cell r="E23">
            <v>19</v>
          </cell>
          <cell r="G23">
            <v>20</v>
          </cell>
          <cell r="H23">
            <v>19.5</v>
          </cell>
        </row>
        <row r="24">
          <cell r="A24">
            <v>21</v>
          </cell>
          <cell r="B24">
            <v>20</v>
          </cell>
          <cell r="D24">
            <v>19.5</v>
          </cell>
          <cell r="E24">
            <v>20</v>
          </cell>
          <cell r="G24">
            <v>21</v>
          </cell>
          <cell r="H24">
            <v>20</v>
          </cell>
        </row>
        <row r="25">
          <cell r="G25">
            <v>22</v>
          </cell>
          <cell r="H25">
            <v>20.5</v>
          </cell>
        </row>
        <row r="26">
          <cell r="G26">
            <v>23</v>
          </cell>
          <cell r="H26">
            <v>21</v>
          </cell>
        </row>
        <row r="27">
          <cell r="G27">
            <v>24</v>
          </cell>
          <cell r="H27">
            <v>21.5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"/>
      <sheetName val="DVC"/>
      <sheetName val="Natation"/>
      <sheetName val="COORD"/>
      <sheetName val="END"/>
      <sheetName val="VIT"/>
      <sheetName val="EQU"/>
      <sheetName val="SOUP"/>
      <sheetName val="Taille-Poids"/>
    </sheetNames>
    <sheetDataSet>
      <sheetData sheetId="0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 t="str">
            <v>33.5</v>
          </cell>
          <cell r="F3" t="str">
            <v>34.6</v>
          </cell>
          <cell r="G3">
            <v>34.6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>
            <v>42.4</v>
          </cell>
          <cell r="F4">
            <v>38.200000000000003</v>
          </cell>
          <cell r="G4">
            <v>42.4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>
            <v>26.5</v>
          </cell>
          <cell r="F5">
            <v>22.8</v>
          </cell>
          <cell r="G5">
            <v>26.5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 t="str">
            <v>30.2</v>
          </cell>
          <cell r="F6" t="str">
            <v>32.8</v>
          </cell>
          <cell r="G6">
            <v>32.799999999999997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E7" t="str">
            <v>27.1</v>
          </cell>
          <cell r="F7">
            <v>28</v>
          </cell>
          <cell r="G7">
            <v>28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 t="str">
            <v>45.2</v>
          </cell>
          <cell r="F8" t="str">
            <v>49.1</v>
          </cell>
          <cell r="G8">
            <v>49.1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 t="str">
            <v>27.5</v>
          </cell>
          <cell r="F9" t="str">
            <v>34.8</v>
          </cell>
          <cell r="G9">
            <v>34.799999999999997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>
            <v>42.5</v>
          </cell>
          <cell r="F10">
            <v>41.5</v>
          </cell>
          <cell r="G10">
            <v>42.5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>
            <v>37.4</v>
          </cell>
          <cell r="F11">
            <v>33.4</v>
          </cell>
          <cell r="G11">
            <v>37.4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E12" t="str">
            <v>abs</v>
          </cell>
          <cell r="G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>
            <v>45</v>
          </cell>
          <cell r="F13">
            <v>41.4</v>
          </cell>
          <cell r="G13">
            <v>45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 t="str">
            <v>29.2</v>
          </cell>
          <cell r="F14" t="str">
            <v>28.5</v>
          </cell>
          <cell r="G14">
            <v>29.2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>
            <v>31.8</v>
          </cell>
          <cell r="F15">
            <v>31.3</v>
          </cell>
          <cell r="G15">
            <v>31.8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>
            <v>47.3</v>
          </cell>
          <cell r="F16">
            <v>48.3</v>
          </cell>
          <cell r="G16">
            <v>48.3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>
            <v>54.5</v>
          </cell>
          <cell r="F17">
            <v>55.5</v>
          </cell>
          <cell r="G17">
            <v>55.5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G18">
            <v>40.1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G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1A</v>
          </cell>
          <cell r="E20" t="str">
            <v>42.7</v>
          </cell>
          <cell r="F20" t="str">
            <v>41.7</v>
          </cell>
          <cell r="G20">
            <v>42.7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 t="str">
            <v>26.8</v>
          </cell>
          <cell r="F21" t="str">
            <v>27.8</v>
          </cell>
          <cell r="G21">
            <v>27.8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E22" t="str">
            <v>abs</v>
          </cell>
          <cell r="G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 t="str">
            <v>32.5</v>
          </cell>
          <cell r="F23" t="str">
            <v>31.6</v>
          </cell>
          <cell r="G23">
            <v>32.5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 t="str">
            <v>39.4</v>
          </cell>
          <cell r="F24" t="str">
            <v>37.6</v>
          </cell>
          <cell r="G24">
            <v>39.4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E25" t="str">
            <v>abs</v>
          </cell>
          <cell r="G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 t="str">
            <v>PAS BON</v>
          </cell>
          <cell r="F26" t="str">
            <v>43.7</v>
          </cell>
          <cell r="G26">
            <v>43.7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>
            <v>27.2</v>
          </cell>
          <cell r="F27">
            <v>28</v>
          </cell>
          <cell r="G27">
            <v>28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G28">
            <v>32.6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>
            <v>52</v>
          </cell>
          <cell r="F29">
            <v>52.6</v>
          </cell>
          <cell r="G29">
            <v>52.6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G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 t="str">
            <v>34.3</v>
          </cell>
          <cell r="F31" t="str">
            <v>PAS BON</v>
          </cell>
          <cell r="G31">
            <v>34.299999999999997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 t="str">
            <v>33.7</v>
          </cell>
          <cell r="F32" t="str">
            <v>35.2</v>
          </cell>
          <cell r="G32">
            <v>35.200000000000003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>
            <v>29.1</v>
          </cell>
          <cell r="F33">
            <v>28.5</v>
          </cell>
          <cell r="G33">
            <v>29.1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>
            <v>22.1</v>
          </cell>
          <cell r="F34">
            <v>22</v>
          </cell>
          <cell r="G34">
            <v>22.1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 t="str">
            <v>23.8</v>
          </cell>
          <cell r="F35" t="str">
            <v>24.2</v>
          </cell>
          <cell r="G35">
            <v>24.2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>
            <v>35.200000000000003</v>
          </cell>
          <cell r="F36">
            <v>34.4</v>
          </cell>
          <cell r="G36">
            <v>35.200000000000003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G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 t="str">
            <v>34.2</v>
          </cell>
          <cell r="F38" t="str">
            <v>36.8</v>
          </cell>
          <cell r="G38">
            <v>36.799999999999997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 t="str">
            <v>24.1</v>
          </cell>
          <cell r="F39" t="str">
            <v>22.6</v>
          </cell>
          <cell r="G39">
            <v>24.1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>
            <v>29.7</v>
          </cell>
          <cell r="F40">
            <v>29.2</v>
          </cell>
          <cell r="G40">
            <v>29.7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G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>
            <v>24.7</v>
          </cell>
          <cell r="F42">
            <v>28.2</v>
          </cell>
          <cell r="G42">
            <v>28.2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G43">
            <v>41.1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 t="str">
            <v>PAS BON</v>
          </cell>
          <cell r="F44" t="str">
            <v>47.9</v>
          </cell>
          <cell r="G44">
            <v>47.9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 t="str">
            <v>PAS BON</v>
          </cell>
          <cell r="F45" t="str">
            <v>38.4</v>
          </cell>
          <cell r="G45">
            <v>38.4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 t="str">
            <v>48.7</v>
          </cell>
          <cell r="F46" t="str">
            <v>49.1</v>
          </cell>
          <cell r="G46">
            <v>49.1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G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 t="str">
            <v>PAS BON</v>
          </cell>
          <cell r="F48" t="str">
            <v>43.8</v>
          </cell>
          <cell r="G48">
            <v>43.8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>
            <v>42.8</v>
          </cell>
          <cell r="F49">
            <v>44.1</v>
          </cell>
          <cell r="G49">
            <v>44.1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>
            <v>39.299999999999997</v>
          </cell>
          <cell r="F50">
            <v>37.200000000000003</v>
          </cell>
          <cell r="G50">
            <v>39.299999999999997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 t="str">
            <v>50.7</v>
          </cell>
          <cell r="F51">
            <v>48</v>
          </cell>
          <cell r="G51">
            <v>50.7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>
            <v>23.9</v>
          </cell>
          <cell r="F52">
            <v>22.8</v>
          </cell>
          <cell r="G52">
            <v>23.9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E53" t="str">
            <v>Blessé</v>
          </cell>
          <cell r="G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>
            <v>41</v>
          </cell>
          <cell r="F54" t="str">
            <v>39.8</v>
          </cell>
          <cell r="G54">
            <v>41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 t="str">
            <v>PAS BON</v>
          </cell>
          <cell r="F55" t="str">
            <v>32.9</v>
          </cell>
          <cell r="G55">
            <v>32.9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>
            <v>24</v>
          </cell>
          <cell r="F56" t="str">
            <v>21.4</v>
          </cell>
          <cell r="G56">
            <v>24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 t="str">
            <v>33.1</v>
          </cell>
          <cell r="F57" t="str">
            <v>33.4</v>
          </cell>
          <cell r="G57">
            <v>33.4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>
            <v>47.1</v>
          </cell>
          <cell r="F58">
            <v>46.4</v>
          </cell>
          <cell r="G58">
            <v>47.1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G59">
            <v>40.5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>
            <v>35.1</v>
          </cell>
          <cell r="F60">
            <v>31.4</v>
          </cell>
          <cell r="G60">
            <v>35.1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>
            <v>24.6</v>
          </cell>
          <cell r="F61">
            <v>22.4</v>
          </cell>
          <cell r="G61">
            <v>24.6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G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 t="str">
            <v>27.8</v>
          </cell>
          <cell r="F63" t="str">
            <v>28.8</v>
          </cell>
          <cell r="G63">
            <v>28.8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G64">
            <v>45.6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>
            <v>39.5</v>
          </cell>
          <cell r="F65">
            <v>40.200000000000003</v>
          </cell>
          <cell r="G65">
            <v>40.200000000000003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>
            <v>35</v>
          </cell>
          <cell r="F66" t="str">
            <v>34.7</v>
          </cell>
          <cell r="G66">
            <v>35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 t="str">
            <v>PAS BON</v>
          </cell>
          <cell r="F67" t="str">
            <v>39.3</v>
          </cell>
          <cell r="G67">
            <v>39.299999999999997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 t="str">
            <v>25.7</v>
          </cell>
          <cell r="F68" t="str">
            <v>24.1</v>
          </cell>
          <cell r="G68">
            <v>25.7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>
            <v>48.5</v>
          </cell>
          <cell r="F69">
            <v>47.4</v>
          </cell>
          <cell r="G69">
            <v>48.5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E70">
            <v>48</v>
          </cell>
          <cell r="F70">
            <v>48.8</v>
          </cell>
          <cell r="G70">
            <v>48.8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 t="str">
            <v>35.9</v>
          </cell>
          <cell r="F71" t="str">
            <v>PAS BON</v>
          </cell>
          <cell r="G71">
            <v>35.9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 t="str">
            <v>PAS BON</v>
          </cell>
          <cell r="F72" t="str">
            <v>45.2</v>
          </cell>
          <cell r="G72">
            <v>45.2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 t="str">
            <v>51.8</v>
          </cell>
          <cell r="F73" t="str">
            <v>49.9</v>
          </cell>
          <cell r="G73">
            <v>51.8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>
            <v>25.6</v>
          </cell>
          <cell r="F74">
            <v>30.3</v>
          </cell>
          <cell r="G74">
            <v>30.3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>
            <v>29</v>
          </cell>
          <cell r="F75">
            <v>35.700000000000003</v>
          </cell>
          <cell r="G75">
            <v>35.700000000000003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>
            <v>37.200000000000003</v>
          </cell>
          <cell r="F76">
            <v>36.299999999999997</v>
          </cell>
          <cell r="G76">
            <v>37.200000000000003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>
            <v>36</v>
          </cell>
          <cell r="F77" t="str">
            <v>35.5</v>
          </cell>
          <cell r="G77">
            <v>36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>
            <v>27</v>
          </cell>
          <cell r="F78">
            <v>27.8</v>
          </cell>
          <cell r="G78">
            <v>27.8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 t="str">
            <v>pas bon</v>
          </cell>
          <cell r="F79" t="str">
            <v>28.4</v>
          </cell>
          <cell r="G79">
            <v>28.4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 t="str">
            <v>PAS BON</v>
          </cell>
          <cell r="F80" t="str">
            <v>33.3</v>
          </cell>
          <cell r="G80">
            <v>33.299999999999997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>
            <v>31.6</v>
          </cell>
          <cell r="F81">
            <v>32.4</v>
          </cell>
          <cell r="G81">
            <v>32.4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>
            <v>45.2</v>
          </cell>
          <cell r="F82">
            <v>45.6</v>
          </cell>
          <cell r="G82">
            <v>45.6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>
            <v>56.8</v>
          </cell>
          <cell r="F83">
            <v>52.6</v>
          </cell>
          <cell r="G83">
            <v>56.8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G84">
            <v>27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E85" t="str">
            <v>Blessé</v>
          </cell>
          <cell r="G85" t="str">
            <v>ABI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 t="str">
            <v>41.4</v>
          </cell>
          <cell r="F86" t="str">
            <v>40.4</v>
          </cell>
          <cell r="G86">
            <v>41.4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 t="str">
            <v>Blessé</v>
          </cell>
          <cell r="G87" t="str">
            <v>ABI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>
            <v>32</v>
          </cell>
          <cell r="F88" t="str">
            <v>29.1</v>
          </cell>
          <cell r="G88">
            <v>32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G89">
            <v>39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E90" t="str">
            <v>Blessé</v>
          </cell>
          <cell r="G90" t="str">
            <v>ABI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G91">
            <v>39.5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>
            <v>47.1</v>
          </cell>
          <cell r="F92">
            <v>47.3</v>
          </cell>
          <cell r="G92">
            <v>47.3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>
            <v>47</v>
          </cell>
          <cell r="F93">
            <v>45.3</v>
          </cell>
          <cell r="G93">
            <v>47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E94" t="str">
            <v>Blessé</v>
          </cell>
          <cell r="G94" t="str">
            <v>ABI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>
            <v>50.2</v>
          </cell>
          <cell r="F95">
            <v>48.8</v>
          </cell>
          <cell r="G95">
            <v>50.2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 t="str">
            <v>PAS BON</v>
          </cell>
          <cell r="F96" t="str">
            <v>42.2</v>
          </cell>
          <cell r="G96">
            <v>42.2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>
            <v>41.5</v>
          </cell>
          <cell r="F97">
            <v>40.5</v>
          </cell>
          <cell r="G97">
            <v>41.5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>
            <v>40.4</v>
          </cell>
          <cell r="F98">
            <v>44</v>
          </cell>
          <cell r="G98">
            <v>44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>
            <v>25.3</v>
          </cell>
          <cell r="F99">
            <v>26.1</v>
          </cell>
          <cell r="G99">
            <v>26.1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>
            <v>40.700000000000003</v>
          </cell>
          <cell r="F100">
            <v>39.299999999999997</v>
          </cell>
          <cell r="G100">
            <v>40.700000000000003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G101">
            <v>30.2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 t="str">
            <v>PAS BON</v>
          </cell>
          <cell r="F102">
            <v>38</v>
          </cell>
          <cell r="G102">
            <v>38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 t="str">
            <v>PAS BON</v>
          </cell>
          <cell r="F103" t="str">
            <v>58.2</v>
          </cell>
          <cell r="G103">
            <v>58.2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>
            <v>45</v>
          </cell>
          <cell r="F104" t="str">
            <v>44.6</v>
          </cell>
          <cell r="G104">
            <v>45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G105">
            <v>43.7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 t="str">
            <v>PAS BON</v>
          </cell>
          <cell r="F106" t="str">
            <v>57.2</v>
          </cell>
          <cell r="G106">
            <v>57.2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>
            <v>39.799999999999997</v>
          </cell>
          <cell r="F107">
            <v>42.5</v>
          </cell>
          <cell r="G107">
            <v>42.5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>
            <v>22.9</v>
          </cell>
          <cell r="F108">
            <v>22.6</v>
          </cell>
          <cell r="G108">
            <v>22.9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>
            <v>47.9</v>
          </cell>
          <cell r="F109">
            <v>46.1</v>
          </cell>
          <cell r="G109">
            <v>47.9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G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>
            <v>44.3</v>
          </cell>
          <cell r="F111">
            <v>44.4</v>
          </cell>
          <cell r="G111">
            <v>44.4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G112" t="str">
            <v>ABI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>
            <v>30.6</v>
          </cell>
          <cell r="F113">
            <v>29.7</v>
          </cell>
          <cell r="G113">
            <v>30.6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>
            <v>36</v>
          </cell>
          <cell r="F114">
            <v>39.4</v>
          </cell>
          <cell r="G114">
            <v>39.4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 t="str">
            <v>PAS BON</v>
          </cell>
          <cell r="F115" t="str">
            <v>35.1</v>
          </cell>
          <cell r="G115">
            <v>35.1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E116" t="str">
            <v>abs</v>
          </cell>
          <cell r="G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>
            <v>25</v>
          </cell>
          <cell r="F117">
            <v>26.4</v>
          </cell>
          <cell r="G117">
            <v>26.4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G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>
            <v>29.4</v>
          </cell>
          <cell r="F119">
            <v>28</v>
          </cell>
          <cell r="G119">
            <v>29.4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>
            <v>39.4</v>
          </cell>
          <cell r="F120">
            <v>44.4</v>
          </cell>
          <cell r="G120">
            <v>44.4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 t="str">
            <v>PAS BON</v>
          </cell>
          <cell r="F121" t="str">
            <v>36.9</v>
          </cell>
          <cell r="G121">
            <v>36.9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G122">
            <v>28.7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 t="str">
            <v>38.7</v>
          </cell>
          <cell r="F123" t="str">
            <v>40.2</v>
          </cell>
          <cell r="G123">
            <v>40.200000000000003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>
            <v>51.6</v>
          </cell>
          <cell r="F124">
            <v>52.1</v>
          </cell>
          <cell r="G124">
            <v>52.1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 t="str">
            <v>PAS BON</v>
          </cell>
          <cell r="F125" t="str">
            <v>28.7</v>
          </cell>
          <cell r="G125">
            <v>28.7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 t="str">
            <v>26.2</v>
          </cell>
          <cell r="F126" t="str">
            <v>27.8</v>
          </cell>
          <cell r="G126">
            <v>27.8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 t="str">
            <v>PAS BON</v>
          </cell>
          <cell r="F127">
            <v>44</v>
          </cell>
          <cell r="G127">
            <v>44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>
            <v>29.2</v>
          </cell>
          <cell r="F128">
            <v>29.2</v>
          </cell>
          <cell r="G128">
            <v>29.2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E129" t="str">
            <v>abs</v>
          </cell>
          <cell r="G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 t="str">
            <v>49.9</v>
          </cell>
          <cell r="F130">
            <v>51</v>
          </cell>
          <cell r="G130">
            <v>51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>
            <v>39.299999999999997</v>
          </cell>
          <cell r="F131">
            <v>36.5</v>
          </cell>
          <cell r="G131">
            <v>39.299999999999997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 t="str">
            <v>PAS BON</v>
          </cell>
          <cell r="F132" t="str">
            <v>45.9</v>
          </cell>
          <cell r="G132">
            <v>45.9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>
            <v>50.5</v>
          </cell>
          <cell r="F133">
            <v>45.3</v>
          </cell>
          <cell r="G133">
            <v>50.5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>
            <v>31.5</v>
          </cell>
          <cell r="F134">
            <v>29.2</v>
          </cell>
          <cell r="G134">
            <v>31.5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 t="str">
            <v>38.3</v>
          </cell>
          <cell r="F135" t="str">
            <v>38.6</v>
          </cell>
          <cell r="G135">
            <v>38.6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 t="str">
            <v>PAS BON</v>
          </cell>
          <cell r="F136" t="str">
            <v>55.7</v>
          </cell>
          <cell r="G136">
            <v>55.7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E137" t="str">
            <v>abs</v>
          </cell>
          <cell r="G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G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>
            <v>47.7</v>
          </cell>
          <cell r="F139">
            <v>47.7</v>
          </cell>
          <cell r="G139">
            <v>47.7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 t="str">
            <v>PAS BON</v>
          </cell>
          <cell r="F140" t="str">
            <v>36.8</v>
          </cell>
          <cell r="G140">
            <v>36.799999999999997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 t="str">
            <v>27.7</v>
          </cell>
          <cell r="F141" t="str">
            <v>PAS BON</v>
          </cell>
          <cell r="G141">
            <v>27.7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>
            <v>31</v>
          </cell>
          <cell r="F142" t="str">
            <v>30.9</v>
          </cell>
          <cell r="G142">
            <v>31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 t="str">
            <v>38.3</v>
          </cell>
          <cell r="F143">
            <v>38</v>
          </cell>
          <cell r="G143">
            <v>38.299999999999997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>
            <v>35.200000000000003</v>
          </cell>
          <cell r="F144">
            <v>32.9</v>
          </cell>
          <cell r="G144">
            <v>35.200000000000003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 t="str">
            <v>PAS BON</v>
          </cell>
          <cell r="F145" t="str">
            <v>36.4</v>
          </cell>
          <cell r="G145">
            <v>36.4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 t="str">
            <v>38.9</v>
          </cell>
          <cell r="F146" t="str">
            <v>PAS BON</v>
          </cell>
          <cell r="G146">
            <v>38.9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G147">
            <v>32.299999999999997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>
            <v>45.5</v>
          </cell>
          <cell r="F148">
            <v>45.9</v>
          </cell>
          <cell r="G148">
            <v>45.9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 t="str">
            <v>47.4</v>
          </cell>
          <cell r="F149" t="str">
            <v>PAS BON</v>
          </cell>
          <cell r="G149">
            <v>47.4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G150">
            <v>39.4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 t="str">
            <v>Blessé</v>
          </cell>
          <cell r="G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>
            <v>25.4</v>
          </cell>
          <cell r="F152">
            <v>24.1</v>
          </cell>
          <cell r="G152">
            <v>25.4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 t="str">
            <v>45.3</v>
          </cell>
          <cell r="F153" t="str">
            <v>39.7</v>
          </cell>
          <cell r="G153">
            <v>45.3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E154" t="str">
            <v>abs</v>
          </cell>
          <cell r="G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>
            <v>43.1</v>
          </cell>
          <cell r="F155">
            <v>38</v>
          </cell>
          <cell r="G155">
            <v>43.1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>
            <v>33.4</v>
          </cell>
          <cell r="F156">
            <v>33.700000000000003</v>
          </cell>
          <cell r="G156">
            <v>33.700000000000003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>
            <v>49.1</v>
          </cell>
          <cell r="F157">
            <v>50.8</v>
          </cell>
          <cell r="G157">
            <v>50.8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E158" t="str">
            <v>Blessée</v>
          </cell>
          <cell r="G158" t="str">
            <v>ABI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 t="str">
            <v>34.6</v>
          </cell>
          <cell r="F159" t="str">
            <v>31.5</v>
          </cell>
          <cell r="G159">
            <v>34.6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E160" t="str">
            <v>abs</v>
          </cell>
          <cell r="G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G161">
            <v>36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G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G163">
            <v>28.2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>
            <v>27</v>
          </cell>
          <cell r="F164">
            <v>29</v>
          </cell>
          <cell r="G164">
            <v>29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>
            <v>40.5</v>
          </cell>
          <cell r="F165">
            <v>43.5</v>
          </cell>
          <cell r="G165">
            <v>43.5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>
            <v>31.3</v>
          </cell>
          <cell r="F166">
            <v>31</v>
          </cell>
          <cell r="G166">
            <v>31.3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G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G168">
            <v>43.7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>
            <v>25.3</v>
          </cell>
          <cell r="F169">
            <v>24.5</v>
          </cell>
          <cell r="G169">
            <v>25.3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>
            <v>36.9</v>
          </cell>
          <cell r="F170">
            <v>38.4</v>
          </cell>
          <cell r="G170">
            <v>38.4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>
            <v>44.4</v>
          </cell>
          <cell r="F171">
            <v>40.5</v>
          </cell>
          <cell r="G171">
            <v>44.4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>
            <v>28</v>
          </cell>
          <cell r="F172" t="str">
            <v>30.2</v>
          </cell>
          <cell r="G172">
            <v>30.2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G173">
            <v>44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>
            <v>44.3</v>
          </cell>
          <cell r="F174">
            <v>42.7</v>
          </cell>
          <cell r="G174">
            <v>44.3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G175" t="str">
            <v>ABI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>
            <v>56.8</v>
          </cell>
          <cell r="F176">
            <v>56.5</v>
          </cell>
          <cell r="G176">
            <v>56.8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 t="str">
            <v>Blessé</v>
          </cell>
          <cell r="G177" t="str">
            <v>ABI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 t="str">
            <v>37.9</v>
          </cell>
          <cell r="F178" t="str">
            <v>39.4</v>
          </cell>
          <cell r="G178">
            <v>39.4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 t="str">
            <v>PAS BON</v>
          </cell>
          <cell r="F179" t="str">
            <v>21.8</v>
          </cell>
          <cell r="G179">
            <v>21.8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>
            <v>56.8</v>
          </cell>
          <cell r="F180">
            <v>53.9</v>
          </cell>
          <cell r="G180">
            <v>56.8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G181">
            <v>45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E182" t="str">
            <v>abs</v>
          </cell>
          <cell r="G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 t="str">
            <v>29.3</v>
          </cell>
          <cell r="F183" t="str">
            <v>30.2</v>
          </cell>
          <cell r="G183">
            <v>30.2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>
            <v>26.8</v>
          </cell>
          <cell r="F184">
            <v>29.9</v>
          </cell>
          <cell r="G184">
            <v>29.9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G185">
            <v>36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>
            <v>44.6</v>
          </cell>
          <cell r="F186">
            <v>44.3</v>
          </cell>
          <cell r="G186">
            <v>44.6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>
            <v>44</v>
          </cell>
          <cell r="F187">
            <v>43.7</v>
          </cell>
          <cell r="G187">
            <v>44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 t="str">
            <v>38.9</v>
          </cell>
          <cell r="F188" t="str">
            <v>36.9</v>
          </cell>
          <cell r="G188">
            <v>38.9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 t="str">
            <v>PAS BON</v>
          </cell>
          <cell r="F189">
            <v>44</v>
          </cell>
          <cell r="G189">
            <v>44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>
            <v>29.4</v>
          </cell>
          <cell r="F190">
            <v>30.2</v>
          </cell>
          <cell r="G190">
            <v>30.2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E191" t="str">
            <v>abs</v>
          </cell>
          <cell r="G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>
            <v>26.5</v>
          </cell>
          <cell r="F192">
            <v>28.7</v>
          </cell>
          <cell r="G192">
            <v>28.7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G193">
            <v>22.4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>
            <v>36.299999999999997</v>
          </cell>
          <cell r="F194">
            <v>35.200000000000003</v>
          </cell>
          <cell r="G194">
            <v>36.299999999999997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>
            <v>44.7</v>
          </cell>
          <cell r="F195">
            <v>47.6</v>
          </cell>
          <cell r="G195">
            <v>47.6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>
            <v>39.5</v>
          </cell>
          <cell r="F196">
            <v>36.799999999999997</v>
          </cell>
          <cell r="G196">
            <v>39.5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 t="str">
            <v>33.5</v>
          </cell>
          <cell r="F197" t="str">
            <v>34.8</v>
          </cell>
          <cell r="G197">
            <v>34.799999999999997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 t="str">
            <v>46.4</v>
          </cell>
          <cell r="F198">
            <v>45</v>
          </cell>
          <cell r="G198">
            <v>46.4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G199" t="str">
            <v>ABI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 t="str">
            <v>31.1</v>
          </cell>
          <cell r="F200" t="str">
            <v>PAS BON</v>
          </cell>
          <cell r="G200">
            <v>31.1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 t="str">
            <v>53.4</v>
          </cell>
          <cell r="F201" t="str">
            <v>50.1</v>
          </cell>
          <cell r="G201">
            <v>53.4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>
            <v>30.5</v>
          </cell>
          <cell r="F202">
            <v>29.7</v>
          </cell>
          <cell r="G202">
            <v>30.5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 t="str">
            <v>42.7</v>
          </cell>
          <cell r="F203">
            <v>41</v>
          </cell>
          <cell r="G203">
            <v>42.7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>
            <v>38.6</v>
          </cell>
          <cell r="F204">
            <v>37.5</v>
          </cell>
          <cell r="G204">
            <v>38.6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>
            <v>42.2</v>
          </cell>
          <cell r="F205">
            <v>41</v>
          </cell>
          <cell r="G205">
            <v>42.2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>
            <v>42.5</v>
          </cell>
          <cell r="F206">
            <v>43.5</v>
          </cell>
          <cell r="G206">
            <v>43.5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 t="str">
            <v>28.8</v>
          </cell>
          <cell r="F207" t="str">
            <v>26.2</v>
          </cell>
          <cell r="G207">
            <v>28.8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 t="str">
            <v>PAS BON</v>
          </cell>
          <cell r="F208" t="str">
            <v>43.1</v>
          </cell>
          <cell r="G208">
            <v>43.1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E209" t="str">
            <v>Blessée</v>
          </cell>
          <cell r="G209" t="str">
            <v>ABI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>
            <v>45.2</v>
          </cell>
          <cell r="F210">
            <v>41.7</v>
          </cell>
          <cell r="G210">
            <v>45.2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 t="str">
            <v>43.3</v>
          </cell>
          <cell r="F211" t="str">
            <v>43.4</v>
          </cell>
          <cell r="G211">
            <v>43.4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 t="str">
            <v>30.9</v>
          </cell>
          <cell r="F212" t="str">
            <v>30.3</v>
          </cell>
          <cell r="G212">
            <v>30.9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 t="str">
            <v>PAS BON</v>
          </cell>
          <cell r="F213" t="str">
            <v>49.9</v>
          </cell>
          <cell r="G213">
            <v>49.9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 t="str">
            <v>29.2</v>
          </cell>
          <cell r="F214" t="str">
            <v>23.5</v>
          </cell>
          <cell r="G214">
            <v>29.2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 t="str">
            <v>44.9</v>
          </cell>
          <cell r="F215" t="str">
            <v>44.3</v>
          </cell>
          <cell r="G215">
            <v>44.9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>
            <v>36</v>
          </cell>
          <cell r="F216">
            <v>33.5</v>
          </cell>
          <cell r="G216">
            <v>36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 t="str">
            <v>42.8</v>
          </cell>
          <cell r="F217">
            <v>42</v>
          </cell>
          <cell r="G217">
            <v>42.8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>
            <v>43.5</v>
          </cell>
          <cell r="F218">
            <v>42</v>
          </cell>
          <cell r="G218">
            <v>43.5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G219">
            <v>35.5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>
            <v>30.9</v>
          </cell>
          <cell r="F220">
            <v>30.8</v>
          </cell>
          <cell r="G220">
            <v>30.9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>
            <v>40.700000000000003</v>
          </cell>
          <cell r="F221">
            <v>37.5</v>
          </cell>
          <cell r="G221">
            <v>40.700000000000003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 t="str">
            <v>43.8</v>
          </cell>
          <cell r="F222" t="str">
            <v>42.2</v>
          </cell>
          <cell r="G222">
            <v>43.8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>
            <v>30</v>
          </cell>
          <cell r="F223">
            <v>30.4</v>
          </cell>
          <cell r="G223">
            <v>30.4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 t="str">
            <v>46.5</v>
          </cell>
          <cell r="F224" t="str">
            <v>45.5</v>
          </cell>
          <cell r="G224">
            <v>46.5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G225">
            <v>44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G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G227">
            <v>43.8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>
            <v>29</v>
          </cell>
          <cell r="F228" t="str">
            <v>27.4</v>
          </cell>
          <cell r="G228">
            <v>29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G229">
            <v>37.1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G230">
            <v>31.3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>
            <v>24.5</v>
          </cell>
          <cell r="F231">
            <v>23.6</v>
          </cell>
          <cell r="G231">
            <v>24.5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>
            <v>51.2</v>
          </cell>
          <cell r="F232">
            <v>53.1</v>
          </cell>
          <cell r="G232">
            <v>53.1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>
            <v>42.1</v>
          </cell>
          <cell r="F233">
            <v>43.4</v>
          </cell>
          <cell r="G233">
            <v>43.4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>
            <v>48.7</v>
          </cell>
          <cell r="F234">
            <v>49.7</v>
          </cell>
          <cell r="G234">
            <v>49.7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G235">
            <v>43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G236">
            <v>40.5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 t="str">
            <v>PAS BON</v>
          </cell>
          <cell r="F237" t="str">
            <v>41.4</v>
          </cell>
          <cell r="G237">
            <v>41.4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>
            <v>39.799999999999997</v>
          </cell>
          <cell r="F238">
            <v>35.299999999999997</v>
          </cell>
          <cell r="G238">
            <v>39.799999999999997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 t="str">
            <v>PAS BON</v>
          </cell>
          <cell r="F239" t="str">
            <v>22.6</v>
          </cell>
          <cell r="G239">
            <v>22.6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G240" t="str">
            <v>ABI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>
            <v>33.1</v>
          </cell>
          <cell r="F241">
            <v>30</v>
          </cell>
          <cell r="G241">
            <v>33.1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 t="str">
            <v>27.3</v>
          </cell>
          <cell r="F242" t="str">
            <v>24.2</v>
          </cell>
          <cell r="G242">
            <v>27.3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 t="str">
            <v>38.7</v>
          </cell>
          <cell r="F243" t="str">
            <v>37.1</v>
          </cell>
          <cell r="G243">
            <v>38.700000000000003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>
            <v>45.3</v>
          </cell>
          <cell r="F244">
            <v>45.5</v>
          </cell>
          <cell r="G244">
            <v>45.5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G245">
            <v>46.5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E246" t="str">
            <v>abs</v>
          </cell>
          <cell r="G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>
            <v>28</v>
          </cell>
          <cell r="F247" t="str">
            <v>27.3</v>
          </cell>
          <cell r="G247">
            <v>28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>
            <v>33.1</v>
          </cell>
          <cell r="F248">
            <v>32.9</v>
          </cell>
          <cell r="G248">
            <v>33.1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 t="str">
            <v>41.2</v>
          </cell>
          <cell r="F249" t="str">
            <v>40.8</v>
          </cell>
          <cell r="G249">
            <v>41.2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 t="str">
            <v>PAS BON</v>
          </cell>
          <cell r="F250" t="str">
            <v>44.4</v>
          </cell>
          <cell r="G250">
            <v>44.4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 t="str">
            <v>41.7</v>
          </cell>
          <cell r="F251" t="str">
            <v>42.4</v>
          </cell>
          <cell r="G251">
            <v>42.4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G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>
            <v>45.6</v>
          </cell>
          <cell r="F253">
            <v>44.3</v>
          </cell>
          <cell r="G253">
            <v>45.6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>
            <v>34.799999999999997</v>
          </cell>
          <cell r="F254">
            <v>34.6</v>
          </cell>
          <cell r="G254">
            <v>34.799999999999997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>
            <v>32</v>
          </cell>
          <cell r="F255" t="str">
            <v>28.8</v>
          </cell>
          <cell r="G255">
            <v>32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>
            <v>34.700000000000003</v>
          </cell>
          <cell r="F256">
            <v>38.6</v>
          </cell>
          <cell r="G256">
            <v>38.6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>
            <v>48.8</v>
          </cell>
          <cell r="F257">
            <v>46.4</v>
          </cell>
          <cell r="G257">
            <v>48.8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G258">
            <v>38.700000000000003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 t="str">
            <v>25.5</v>
          </cell>
          <cell r="F259" t="str">
            <v>27.2</v>
          </cell>
          <cell r="G259">
            <v>27.2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 t="str">
            <v>45.8</v>
          </cell>
          <cell r="F260" t="str">
            <v>43.4</v>
          </cell>
          <cell r="G260">
            <v>45.8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>
            <v>25.4</v>
          </cell>
          <cell r="F261">
            <v>26.4</v>
          </cell>
          <cell r="G261">
            <v>26.4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 t="str">
            <v>38.7</v>
          </cell>
          <cell r="F262" t="str">
            <v>29.3</v>
          </cell>
          <cell r="G262">
            <v>38.700000000000003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>
            <v>58.4</v>
          </cell>
          <cell r="F263">
            <v>54</v>
          </cell>
          <cell r="G263">
            <v>58.4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E264" t="str">
            <v>Cas contact</v>
          </cell>
          <cell r="G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G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 t="str">
            <v>31.9</v>
          </cell>
          <cell r="F266" t="str">
            <v>30.9</v>
          </cell>
          <cell r="G266">
            <v>31.9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 t="str">
            <v>PAS BON</v>
          </cell>
          <cell r="F267" t="str">
            <v>44.4</v>
          </cell>
          <cell r="G267">
            <v>44.4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>
            <v>47.6</v>
          </cell>
          <cell r="F268">
            <v>47.9</v>
          </cell>
          <cell r="G268">
            <v>47.9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>
            <v>48.5</v>
          </cell>
          <cell r="F269">
            <v>47.7</v>
          </cell>
          <cell r="G269">
            <v>48.5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>
            <v>29</v>
          </cell>
          <cell r="F270" t="str">
            <v>30.3</v>
          </cell>
          <cell r="G270">
            <v>30.3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E271" t="str">
            <v>abs</v>
          </cell>
          <cell r="G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 t="str">
            <v>43.1</v>
          </cell>
          <cell r="F272">
            <v>42</v>
          </cell>
          <cell r="G272">
            <v>43.1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E273" t="str">
            <v>abs</v>
          </cell>
          <cell r="G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 t="str">
            <v>42.4</v>
          </cell>
          <cell r="F274" t="str">
            <v>41.7</v>
          </cell>
          <cell r="G274">
            <v>42.4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>
            <v>45.2</v>
          </cell>
          <cell r="F275">
            <v>46.1</v>
          </cell>
          <cell r="G275">
            <v>46.1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 t="str">
            <v>29.7</v>
          </cell>
          <cell r="F276" t="str">
            <v>29.8</v>
          </cell>
          <cell r="G276">
            <v>29.8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>
            <v>37.799999999999997</v>
          </cell>
          <cell r="F277">
            <v>35.9</v>
          </cell>
          <cell r="G277">
            <v>37.799999999999997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 t="str">
            <v>PAS BON</v>
          </cell>
          <cell r="F278" t="str">
            <v>36.8</v>
          </cell>
          <cell r="G278">
            <v>36.799999999999997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>
            <v>45.3</v>
          </cell>
          <cell r="F279">
            <v>45.9</v>
          </cell>
          <cell r="G279">
            <v>45.9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>
            <v>36.299999999999997</v>
          </cell>
          <cell r="F280">
            <v>36.299999999999997</v>
          </cell>
          <cell r="G280">
            <v>36.299999999999997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G281" t="str">
            <v>ABI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 t="str">
            <v>50.8</v>
          </cell>
          <cell r="F282">
            <v>48</v>
          </cell>
          <cell r="G282">
            <v>50.8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 t="str">
            <v>45.9</v>
          </cell>
          <cell r="F283">
            <v>45</v>
          </cell>
          <cell r="G283">
            <v>45.9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 t="str">
            <v>49.1</v>
          </cell>
          <cell r="F284" t="str">
            <v>49.4</v>
          </cell>
          <cell r="G284">
            <v>49.4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 t="str">
            <v>47.6</v>
          </cell>
          <cell r="F285" t="str">
            <v>47.7</v>
          </cell>
          <cell r="G285">
            <v>47.7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>
            <v>52.6</v>
          </cell>
          <cell r="F286">
            <v>51.6</v>
          </cell>
          <cell r="G286">
            <v>52.6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>
            <v>37.9</v>
          </cell>
          <cell r="F287">
            <v>28.8</v>
          </cell>
          <cell r="G287">
            <v>37.9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E288" t="str">
            <v>abs</v>
          </cell>
          <cell r="G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>
            <v>40.799999999999997</v>
          </cell>
          <cell r="F289">
            <v>38</v>
          </cell>
          <cell r="G289">
            <v>40.799999999999997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>
            <v>44.3</v>
          </cell>
          <cell r="F290">
            <v>43.4</v>
          </cell>
          <cell r="G290">
            <v>44.3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 t="str">
            <v>PAS BON</v>
          </cell>
          <cell r="F291">
            <v>35</v>
          </cell>
          <cell r="G291">
            <v>35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 t="str">
            <v>34.8</v>
          </cell>
          <cell r="F292" t="str">
            <v>33.8</v>
          </cell>
          <cell r="G292">
            <v>34.799999999999997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G293">
            <v>47.7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G294">
            <v>47.3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>
            <v>49</v>
          </cell>
          <cell r="F295">
            <v>48.5</v>
          </cell>
          <cell r="G295">
            <v>49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>
            <v>37.6</v>
          </cell>
          <cell r="F296">
            <v>36.299999999999997</v>
          </cell>
          <cell r="G296">
            <v>37.6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 t="str">
            <v>PAS BON</v>
          </cell>
          <cell r="F297" t="str">
            <v>49.9</v>
          </cell>
          <cell r="G297">
            <v>49.9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 t="str">
            <v>33.9</v>
          </cell>
          <cell r="F298" t="str">
            <v>34.6</v>
          </cell>
          <cell r="G298">
            <v>34.6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E299" t="str">
            <v>abs</v>
          </cell>
          <cell r="G299" t="str">
            <v>ABI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>
            <v>42.5</v>
          </cell>
          <cell r="F300">
            <v>43</v>
          </cell>
          <cell r="G300">
            <v>43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2B</v>
          </cell>
          <cell r="E301">
            <v>25.5</v>
          </cell>
          <cell r="F301">
            <v>25.9</v>
          </cell>
          <cell r="G301">
            <v>25.9</v>
          </cell>
        </row>
        <row r="302">
          <cell r="A302">
            <v>22002647</v>
          </cell>
          <cell r="B302" t="str">
            <v>LERCH</v>
          </cell>
          <cell r="C302" t="str">
            <v>VICTORIA</v>
          </cell>
          <cell r="D302" t="str">
            <v>10A</v>
          </cell>
          <cell r="E302">
            <v>27.8</v>
          </cell>
          <cell r="F302">
            <v>28.6</v>
          </cell>
          <cell r="G302">
            <v>28.6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 t="str">
            <v>36.3</v>
          </cell>
          <cell r="F303" t="str">
            <v>PAS BON</v>
          </cell>
          <cell r="G303">
            <v>36.299999999999997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>
            <v>29.9</v>
          </cell>
          <cell r="F304">
            <v>30</v>
          </cell>
          <cell r="G304">
            <v>30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>
            <v>34.700000000000003</v>
          </cell>
          <cell r="F305">
            <v>36.9</v>
          </cell>
          <cell r="G305">
            <v>36.9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G306">
            <v>36.700000000000003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>
            <v>20.8</v>
          </cell>
          <cell r="F307">
            <v>21.3</v>
          </cell>
          <cell r="G307">
            <v>21.3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G308">
            <v>45.2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G309" t="str">
            <v>ABI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 t="str">
            <v>PAS BON</v>
          </cell>
          <cell r="F310" t="str">
            <v>45.3</v>
          </cell>
          <cell r="G310">
            <v>45.3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>
            <v>36.9</v>
          </cell>
          <cell r="F311">
            <v>36.299999999999997</v>
          </cell>
          <cell r="G311">
            <v>36.9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 t="str">
            <v>PAS BON</v>
          </cell>
          <cell r="F312" t="str">
            <v>34.4</v>
          </cell>
          <cell r="G312">
            <v>34.4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 t="str">
            <v>47.3</v>
          </cell>
          <cell r="F313" t="str">
            <v>47.3</v>
          </cell>
          <cell r="G313">
            <v>47.3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 t="str">
            <v>44.9</v>
          </cell>
          <cell r="F314" t="str">
            <v>45.6</v>
          </cell>
          <cell r="G314">
            <v>45.6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>
            <v>46.7</v>
          </cell>
          <cell r="F315">
            <v>47.3</v>
          </cell>
          <cell r="G315">
            <v>47.3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>
            <v>29</v>
          </cell>
          <cell r="F316" t="str">
            <v>28.6</v>
          </cell>
          <cell r="G316">
            <v>29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 t="str">
            <v>PAS BON</v>
          </cell>
          <cell r="F317">
            <v>42</v>
          </cell>
          <cell r="G317">
            <v>42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 t="str">
            <v>Blessée</v>
          </cell>
          <cell r="G318" t="str">
            <v>ABI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>
            <v>29.3</v>
          </cell>
          <cell r="F319">
            <v>28.1</v>
          </cell>
          <cell r="G319">
            <v>29.3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>
            <v>34.700000000000003</v>
          </cell>
          <cell r="F320">
            <v>32.9</v>
          </cell>
          <cell r="G320">
            <v>34.700000000000003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>
            <v>32.299999999999997</v>
          </cell>
          <cell r="F321">
            <v>30</v>
          </cell>
          <cell r="G321">
            <v>32.299999999999997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>
            <v>53.4</v>
          </cell>
          <cell r="F322">
            <v>52.8</v>
          </cell>
          <cell r="G322">
            <v>53.4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 t="str">
            <v>13.4</v>
          </cell>
          <cell r="F323" t="str">
            <v>16.1</v>
          </cell>
          <cell r="G323">
            <v>16.100000000000001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 t="str">
            <v>52.4</v>
          </cell>
          <cell r="F324" t="str">
            <v>51.3</v>
          </cell>
          <cell r="G324">
            <v>52.4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 t="str">
            <v>PAS BON</v>
          </cell>
          <cell r="F325" t="str">
            <v>27.5</v>
          </cell>
          <cell r="G325">
            <v>27.5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 t="str">
            <v>30.4</v>
          </cell>
          <cell r="F326" t="str">
            <v>31.1</v>
          </cell>
          <cell r="G326">
            <v>31.1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>
            <v>46.4</v>
          </cell>
          <cell r="F327">
            <v>46.1</v>
          </cell>
          <cell r="G327">
            <v>46.4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 t="str">
            <v>31.4</v>
          </cell>
          <cell r="F328" t="str">
            <v>33.7</v>
          </cell>
          <cell r="G328">
            <v>33.700000000000003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G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 t="str">
            <v>cas contact</v>
          </cell>
          <cell r="G330" t="str">
            <v>ABI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>
            <v>33.1</v>
          </cell>
          <cell r="F331">
            <v>35.700000000000003</v>
          </cell>
          <cell r="G331">
            <v>35.700000000000003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 t="str">
            <v>56.5</v>
          </cell>
          <cell r="F332" t="str">
            <v>53.2</v>
          </cell>
          <cell r="G332">
            <v>56.5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E333" t="str">
            <v>abs</v>
          </cell>
          <cell r="G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 t="str">
            <v>32.9</v>
          </cell>
          <cell r="F334" t="str">
            <v>32.6</v>
          </cell>
          <cell r="G334">
            <v>32.9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>
            <v>19.100000000000001</v>
          </cell>
          <cell r="F335">
            <v>19.600000000000001</v>
          </cell>
          <cell r="G335">
            <v>19.600000000000001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>
            <v>47.1</v>
          </cell>
          <cell r="F336">
            <v>50.2</v>
          </cell>
          <cell r="G336">
            <v>50.2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 t="str">
            <v>47.4</v>
          </cell>
          <cell r="F337" t="str">
            <v>44.3</v>
          </cell>
          <cell r="G337">
            <v>47.4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 t="str">
            <v>31.6</v>
          </cell>
          <cell r="F338" t="str">
            <v>32.5</v>
          </cell>
          <cell r="G338">
            <v>32.5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 t="str">
            <v>PAS BON</v>
          </cell>
          <cell r="F339" t="str">
            <v>46.5</v>
          </cell>
          <cell r="G339">
            <v>46.5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>
            <v>39.799999999999997</v>
          </cell>
          <cell r="F340">
            <v>40.799999999999997</v>
          </cell>
          <cell r="G340">
            <v>40.799999999999997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 t="str">
            <v>42.1</v>
          </cell>
          <cell r="F341" t="str">
            <v>43.1</v>
          </cell>
          <cell r="G341">
            <v>43.1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>
            <v>30.4</v>
          </cell>
          <cell r="F342">
            <v>33.5</v>
          </cell>
          <cell r="G342">
            <v>33.5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>
            <v>32.9</v>
          </cell>
          <cell r="F343">
            <v>32.799999999999997</v>
          </cell>
          <cell r="G343">
            <v>32.9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>
            <v>13.2</v>
          </cell>
          <cell r="F344">
            <v>12.7</v>
          </cell>
          <cell r="G344">
            <v>13.2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 t="str">
            <v>43.3</v>
          </cell>
          <cell r="F345" t="str">
            <v>39.3</v>
          </cell>
          <cell r="G345">
            <v>43.3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>
            <v>42</v>
          </cell>
          <cell r="F346">
            <v>42</v>
          </cell>
          <cell r="G346">
            <v>42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 t="str">
            <v>45.6</v>
          </cell>
          <cell r="F347" t="str">
            <v>46.2</v>
          </cell>
          <cell r="G347">
            <v>46.2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 t="str">
            <v>48.8</v>
          </cell>
          <cell r="F348" t="str">
            <v>47.4</v>
          </cell>
          <cell r="G348">
            <v>48.8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G349">
            <v>43.3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>
            <v>43.7</v>
          </cell>
          <cell r="F350">
            <v>44</v>
          </cell>
          <cell r="G350">
            <v>44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G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G352">
            <v>42.4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G353">
            <v>31.8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G354">
            <v>37.200000000000003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>
            <v>44.1</v>
          </cell>
          <cell r="F355">
            <v>44.3</v>
          </cell>
          <cell r="G355">
            <v>44.3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 t="str">
            <v>PAS BON</v>
          </cell>
          <cell r="F356" t="str">
            <v>46.2</v>
          </cell>
          <cell r="G356">
            <v>46.2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>
            <v>27.2</v>
          </cell>
          <cell r="F357">
            <v>25.4</v>
          </cell>
          <cell r="G357">
            <v>27.2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 t="str">
            <v>PAS BON</v>
          </cell>
          <cell r="F358" t="str">
            <v>46.7</v>
          </cell>
          <cell r="G358">
            <v>46.7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 t="str">
            <v>23.7</v>
          </cell>
          <cell r="F359" t="str">
            <v>22.8</v>
          </cell>
          <cell r="G359">
            <v>23.7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>
            <v>26.7</v>
          </cell>
          <cell r="F360">
            <v>26.7</v>
          </cell>
          <cell r="G360">
            <v>26.7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>
            <v>21.1</v>
          </cell>
          <cell r="F361">
            <v>22.4</v>
          </cell>
          <cell r="G361">
            <v>22.4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 t="str">
            <v>36.4</v>
          </cell>
          <cell r="F362" t="str">
            <v>34.7</v>
          </cell>
          <cell r="G362">
            <v>36.4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>
            <v>42.8</v>
          </cell>
          <cell r="F363">
            <v>47.3</v>
          </cell>
          <cell r="G363">
            <v>47.3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>
            <v>41.1</v>
          </cell>
          <cell r="F364">
            <v>41.7</v>
          </cell>
          <cell r="G364">
            <v>41.7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G365">
            <v>30.3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>
            <v>46.5</v>
          </cell>
          <cell r="F366">
            <v>43.3</v>
          </cell>
          <cell r="G366">
            <v>46.5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>
            <v>41.1</v>
          </cell>
          <cell r="F367">
            <v>40.200000000000003</v>
          </cell>
          <cell r="G367">
            <v>41.1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 t="str">
            <v>44.9</v>
          </cell>
          <cell r="F368">
            <v>43</v>
          </cell>
          <cell r="G368">
            <v>44.9</v>
          </cell>
        </row>
        <row r="369">
          <cell r="A369">
            <v>21907072</v>
          </cell>
          <cell r="B369" t="str">
            <v>N'DIAYE</v>
          </cell>
          <cell r="C369" t="str">
            <v>BRAHIM</v>
          </cell>
          <cell r="D369" t="str">
            <v>5A</v>
          </cell>
          <cell r="G369" t="str">
            <v>ABI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>
            <v>44</v>
          </cell>
          <cell r="F370">
            <v>42</v>
          </cell>
          <cell r="G370">
            <v>44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G371">
            <v>40.4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>
            <v>23.5</v>
          </cell>
          <cell r="F372">
            <v>22.8</v>
          </cell>
          <cell r="G372">
            <v>23.5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>
            <v>38.4</v>
          </cell>
          <cell r="F373">
            <v>39.299999999999997</v>
          </cell>
          <cell r="G373">
            <v>39.299999999999997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>
            <v>42.1</v>
          </cell>
          <cell r="F374">
            <v>41.4</v>
          </cell>
          <cell r="G374">
            <v>42.1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>
            <v>39.700000000000003</v>
          </cell>
          <cell r="F375">
            <v>41.1</v>
          </cell>
          <cell r="G375">
            <v>41.1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 t="str">
            <v>37.5</v>
          </cell>
          <cell r="F376">
            <v>40</v>
          </cell>
          <cell r="G376">
            <v>40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>
            <v>39.700000000000003</v>
          </cell>
          <cell r="F377">
            <v>39.299999999999997</v>
          </cell>
          <cell r="G377">
            <v>39.700000000000003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 t="str">
            <v>26.2</v>
          </cell>
          <cell r="F378" t="str">
            <v>PAS BON</v>
          </cell>
          <cell r="G378">
            <v>26.2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 t="str">
            <v>PAS BON</v>
          </cell>
          <cell r="F379" t="str">
            <v>38.6</v>
          </cell>
          <cell r="G379">
            <v>38.6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E380" t="str">
            <v>Blessé</v>
          </cell>
          <cell r="G380" t="str">
            <v>ABI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 t="str">
            <v>48.2</v>
          </cell>
          <cell r="F381">
            <v>51</v>
          </cell>
          <cell r="G381">
            <v>51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G382">
            <v>40.200000000000003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E383" t="str">
            <v>abs</v>
          </cell>
          <cell r="G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G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>
            <v>39</v>
          </cell>
          <cell r="F385">
            <v>40</v>
          </cell>
          <cell r="G385">
            <v>40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G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 t="str">
            <v>PAS BON</v>
          </cell>
          <cell r="F387" t="str">
            <v>21.2</v>
          </cell>
          <cell r="G387">
            <v>21.2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>
            <v>40.1</v>
          </cell>
          <cell r="F388">
            <v>39</v>
          </cell>
          <cell r="G388">
            <v>40.1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 t="str">
            <v>46.5</v>
          </cell>
          <cell r="F389" t="str">
            <v>39.7</v>
          </cell>
          <cell r="G389">
            <v>46.5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>
            <v>31.6</v>
          </cell>
          <cell r="F390">
            <v>30.2</v>
          </cell>
          <cell r="G390">
            <v>31.6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 t="str">
            <v>PAS BON</v>
          </cell>
          <cell r="F391" t="str">
            <v>26.3</v>
          </cell>
          <cell r="G391">
            <v>26.3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>
            <v>37.200000000000003</v>
          </cell>
          <cell r="F392">
            <v>40</v>
          </cell>
          <cell r="G392">
            <v>40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>
            <v>42.2</v>
          </cell>
          <cell r="F393">
            <v>42.2</v>
          </cell>
          <cell r="G393">
            <v>42.2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>
            <v>39.4</v>
          </cell>
          <cell r="F394">
            <v>38.9</v>
          </cell>
          <cell r="G394">
            <v>39.4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>
            <v>47.7</v>
          </cell>
          <cell r="F395">
            <v>48.5</v>
          </cell>
          <cell r="G395">
            <v>48.5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>
            <v>32</v>
          </cell>
          <cell r="F396">
            <v>30.5</v>
          </cell>
          <cell r="G396">
            <v>32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>
            <v>22.5</v>
          </cell>
          <cell r="F397">
            <v>19.8</v>
          </cell>
          <cell r="G397">
            <v>22.5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>
            <v>30.6</v>
          </cell>
          <cell r="F398">
            <v>29</v>
          </cell>
          <cell r="G398">
            <v>30.6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 t="str">
            <v>35.1</v>
          </cell>
          <cell r="F399" t="str">
            <v>35.3</v>
          </cell>
          <cell r="G399">
            <v>35.299999999999997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E400" t="str">
            <v>Blessé</v>
          </cell>
          <cell r="G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E401" t="str">
            <v>abs</v>
          </cell>
          <cell r="G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>
            <v>30.2</v>
          </cell>
          <cell r="F402">
            <v>31.1</v>
          </cell>
          <cell r="G402">
            <v>31.1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>
            <v>35</v>
          </cell>
          <cell r="F403">
            <v>39.700000000000003</v>
          </cell>
          <cell r="G403">
            <v>39.700000000000003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>
            <v>49.9</v>
          </cell>
          <cell r="F404">
            <v>47.9</v>
          </cell>
          <cell r="G404">
            <v>49.9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>
            <v>40.4</v>
          </cell>
          <cell r="F405">
            <v>38.4</v>
          </cell>
          <cell r="G405">
            <v>40.4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 t="str">
            <v>PAS BON</v>
          </cell>
          <cell r="F406" t="str">
            <v>52.3</v>
          </cell>
          <cell r="G406">
            <v>52.3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>
            <v>53.1</v>
          </cell>
          <cell r="F407">
            <v>53.7</v>
          </cell>
          <cell r="G407">
            <v>53.7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E408" t="str">
            <v>abs</v>
          </cell>
          <cell r="G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>
            <v>39.299999999999997</v>
          </cell>
          <cell r="F409">
            <v>34.700000000000003</v>
          </cell>
          <cell r="G409">
            <v>39.299999999999997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E410" t="str">
            <v>Blessé</v>
          </cell>
          <cell r="G410" t="str">
            <v>ABI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>
            <v>30.3</v>
          </cell>
          <cell r="F411">
            <v>29.6</v>
          </cell>
          <cell r="G411">
            <v>30.3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>
            <v>28.7</v>
          </cell>
          <cell r="F412">
            <v>28.7</v>
          </cell>
          <cell r="G412">
            <v>28.7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>
            <v>33.5</v>
          </cell>
          <cell r="F413">
            <v>35.6</v>
          </cell>
          <cell r="G413">
            <v>35.6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 t="str">
            <v>30.6</v>
          </cell>
          <cell r="F414" t="str">
            <v>30.3</v>
          </cell>
          <cell r="G414">
            <v>30.6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>
            <v>47.7</v>
          </cell>
          <cell r="F415">
            <v>49.1</v>
          </cell>
          <cell r="G415">
            <v>49.1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G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 t="str">
            <v>PAS BON</v>
          </cell>
          <cell r="F417" t="str">
            <v>34.2</v>
          </cell>
          <cell r="G417">
            <v>34.200000000000003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>
            <v>41.2</v>
          </cell>
          <cell r="F418">
            <v>41.2</v>
          </cell>
          <cell r="G418">
            <v>41.2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 t="str">
            <v>PAS BON</v>
          </cell>
          <cell r="F419" t="str">
            <v>42.4</v>
          </cell>
          <cell r="G419">
            <v>42.4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>
            <v>31</v>
          </cell>
          <cell r="F420" t="str">
            <v>PAS BON</v>
          </cell>
          <cell r="G420">
            <v>31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>
            <v>29</v>
          </cell>
          <cell r="F421" t="str">
            <v>31.6</v>
          </cell>
          <cell r="G421">
            <v>31.6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>
            <v>34.799999999999997</v>
          </cell>
          <cell r="F422">
            <v>35.5</v>
          </cell>
          <cell r="G422">
            <v>35.5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G423">
            <v>37.4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>
            <v>52.3</v>
          </cell>
          <cell r="F424">
            <v>55.5</v>
          </cell>
          <cell r="G424">
            <v>55.5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>
            <v>47.1</v>
          </cell>
          <cell r="F425">
            <v>45</v>
          </cell>
          <cell r="G425">
            <v>47.1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 t="str">
            <v>PAS BON</v>
          </cell>
          <cell r="F426" t="str">
            <v>32.1</v>
          </cell>
          <cell r="G426">
            <v>32.1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G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 t="str">
            <v>PAS BON</v>
          </cell>
          <cell r="F428" t="str">
            <v>36.5</v>
          </cell>
          <cell r="G428">
            <v>36.5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>
            <v>29.6</v>
          </cell>
          <cell r="F429">
            <v>29.3</v>
          </cell>
          <cell r="G429">
            <v>29.6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>
            <v>41.1</v>
          </cell>
          <cell r="F430">
            <v>43.4</v>
          </cell>
          <cell r="G430">
            <v>43.4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 t="str">
            <v>46.8</v>
          </cell>
          <cell r="F431" t="str">
            <v>45.6</v>
          </cell>
          <cell r="G431">
            <v>46.8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 t="str">
            <v>39.4</v>
          </cell>
          <cell r="F432" t="str">
            <v>38.3</v>
          </cell>
          <cell r="G432">
            <v>39.4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>
            <v>32.799999999999997</v>
          </cell>
          <cell r="F433">
            <v>32</v>
          </cell>
          <cell r="G433">
            <v>32.799999999999997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>
            <v>44.6</v>
          </cell>
          <cell r="F434">
            <v>44.6</v>
          </cell>
          <cell r="G434">
            <v>44.6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 t="str">
            <v>PAS BON</v>
          </cell>
          <cell r="F435" t="str">
            <v>23.7</v>
          </cell>
          <cell r="G435">
            <v>23.7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E436" t="str">
            <v>abs</v>
          </cell>
          <cell r="G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G437">
            <v>25.7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 t="str">
            <v>44.3</v>
          </cell>
          <cell r="F438" t="str">
            <v>43.4</v>
          </cell>
          <cell r="G438">
            <v>44.3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E439" t="str">
            <v>Blessé</v>
          </cell>
          <cell r="G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 t="str">
            <v>27.3</v>
          </cell>
          <cell r="F440" t="str">
            <v>23.7</v>
          </cell>
          <cell r="G440">
            <v>27.3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>
            <v>42.4</v>
          </cell>
          <cell r="F441">
            <v>39.4</v>
          </cell>
          <cell r="G441">
            <v>42.4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 t="str">
            <v>43.8</v>
          </cell>
          <cell r="F442" t="str">
            <v>41.8</v>
          </cell>
          <cell r="G442">
            <v>43.8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 t="str">
            <v>49.9</v>
          </cell>
          <cell r="F443">
            <v>47</v>
          </cell>
          <cell r="G443">
            <v>49.9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>
            <v>29</v>
          </cell>
          <cell r="F444">
            <v>27.7</v>
          </cell>
          <cell r="G444">
            <v>29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 t="str">
            <v>PAS BON</v>
          </cell>
          <cell r="F445" t="str">
            <v>48.5</v>
          </cell>
          <cell r="G445">
            <v>48.5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>
            <v>50.2</v>
          </cell>
          <cell r="F446">
            <v>46.8</v>
          </cell>
          <cell r="G446">
            <v>50.2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G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 t="str">
            <v>PAS BON</v>
          </cell>
          <cell r="F448" t="str">
            <v>41.5</v>
          </cell>
          <cell r="G448">
            <v>41.5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 t="str">
            <v>47.7</v>
          </cell>
          <cell r="F449" t="str">
            <v>48.7</v>
          </cell>
          <cell r="G449">
            <v>48.7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 t="str">
            <v>Blessé</v>
          </cell>
          <cell r="G450" t="str">
            <v>ABI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>
            <v>52</v>
          </cell>
          <cell r="F451">
            <v>51.6</v>
          </cell>
          <cell r="G451">
            <v>52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G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 t="str">
            <v>44.3</v>
          </cell>
          <cell r="F453" t="str">
            <v>45.6</v>
          </cell>
          <cell r="G453">
            <v>45.6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>
            <v>30.9</v>
          </cell>
          <cell r="F454">
            <v>32</v>
          </cell>
          <cell r="G454">
            <v>32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>
            <v>36.9</v>
          </cell>
          <cell r="F455">
            <v>40.1</v>
          </cell>
          <cell r="G455">
            <v>40.1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>
            <v>45</v>
          </cell>
          <cell r="F456">
            <v>44.6</v>
          </cell>
          <cell r="G456">
            <v>45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 t="str">
            <v>51.3</v>
          </cell>
          <cell r="F457" t="str">
            <v>49.6</v>
          </cell>
          <cell r="G457">
            <v>51.3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>
            <v>39.1</v>
          </cell>
          <cell r="F458">
            <v>40.4</v>
          </cell>
          <cell r="G458">
            <v>40.4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>
            <v>36.4</v>
          </cell>
          <cell r="F459">
            <v>35.299999999999997</v>
          </cell>
          <cell r="G459">
            <v>36.4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 t="str">
            <v>PAS BON</v>
          </cell>
          <cell r="F460">
            <v>41</v>
          </cell>
          <cell r="G460">
            <v>41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>
            <v>30.2</v>
          </cell>
          <cell r="F461">
            <v>28.6</v>
          </cell>
          <cell r="G461">
            <v>30.2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>
            <v>24.6</v>
          </cell>
          <cell r="F462">
            <v>25.9</v>
          </cell>
          <cell r="G462">
            <v>25.9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>
            <v>43.7</v>
          </cell>
          <cell r="F463">
            <v>42.5</v>
          </cell>
          <cell r="G463">
            <v>43.7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 t="str">
            <v>46.4</v>
          </cell>
          <cell r="F464" t="str">
            <v>45.9</v>
          </cell>
          <cell r="G464">
            <v>46.4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E465" t="str">
            <v>Blessé</v>
          </cell>
          <cell r="G465" t="str">
            <v>ABI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>
            <v>36.799999999999997</v>
          </cell>
          <cell r="F466">
            <v>37.9</v>
          </cell>
          <cell r="G466">
            <v>37.9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E467" t="str">
            <v>Blessé</v>
          </cell>
          <cell r="G467" t="str">
            <v>ABI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>
            <v>24.8</v>
          </cell>
          <cell r="F468">
            <v>25.3</v>
          </cell>
          <cell r="G468">
            <v>25.3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>
            <v>46.2</v>
          </cell>
          <cell r="F469">
            <v>48</v>
          </cell>
          <cell r="G469">
            <v>48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 t="str">
            <v>PAS BON</v>
          </cell>
          <cell r="F470" t="str">
            <v>37.8</v>
          </cell>
          <cell r="G470">
            <v>37.799999999999997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 t="str">
            <v>48.8</v>
          </cell>
          <cell r="F471" t="str">
            <v>49.6</v>
          </cell>
          <cell r="G471">
            <v>49.6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>
            <v>43.8</v>
          </cell>
          <cell r="F472">
            <v>46.1</v>
          </cell>
          <cell r="G472">
            <v>46.1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>
            <v>30.6</v>
          </cell>
          <cell r="F473">
            <v>32</v>
          </cell>
          <cell r="G473">
            <v>32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E474" t="str">
            <v>abs</v>
          </cell>
          <cell r="G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>
            <v>34</v>
          </cell>
          <cell r="F475">
            <v>34.6</v>
          </cell>
          <cell r="G475">
            <v>34.6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>
            <v>35.9</v>
          </cell>
          <cell r="F476">
            <v>35.5</v>
          </cell>
          <cell r="G476">
            <v>35.9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>
            <v>37.9</v>
          </cell>
          <cell r="F477">
            <v>39.299999999999997</v>
          </cell>
          <cell r="G477">
            <v>39.299999999999997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>
            <v>35.6</v>
          </cell>
          <cell r="F478">
            <v>38</v>
          </cell>
          <cell r="G478">
            <v>38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 t="str">
            <v>49.1</v>
          </cell>
          <cell r="F479" t="str">
            <v>47.9</v>
          </cell>
          <cell r="G479">
            <v>49.1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>
            <v>48</v>
          </cell>
          <cell r="F480">
            <v>49.1</v>
          </cell>
          <cell r="G480">
            <v>49.1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E481" t="str">
            <v>abs</v>
          </cell>
          <cell r="G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>
            <v>33</v>
          </cell>
          <cell r="F482">
            <v>33.299999999999997</v>
          </cell>
          <cell r="G482">
            <v>33.299999999999997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>
            <v>38</v>
          </cell>
          <cell r="F483" t="str">
            <v>36.8</v>
          </cell>
          <cell r="G483">
            <v>38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>
            <v>44.3</v>
          </cell>
          <cell r="F484">
            <v>48</v>
          </cell>
          <cell r="G484">
            <v>48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G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E486" t="str">
            <v>abs</v>
          </cell>
          <cell r="G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>
            <v>42.4</v>
          </cell>
          <cell r="F487">
            <v>42.1</v>
          </cell>
          <cell r="G487">
            <v>42.4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>
            <v>33.5</v>
          </cell>
          <cell r="F488">
            <v>32.4</v>
          </cell>
          <cell r="G488">
            <v>33.5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>
            <v>38.700000000000003</v>
          </cell>
          <cell r="F489">
            <v>39.299999999999997</v>
          </cell>
          <cell r="G489">
            <v>39.299999999999997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>
            <v>47.3</v>
          </cell>
          <cell r="F490">
            <v>42.5</v>
          </cell>
          <cell r="G490">
            <v>47.3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 t="str">
            <v>PAS BON</v>
          </cell>
          <cell r="F491" t="str">
            <v>34.7</v>
          </cell>
          <cell r="G491">
            <v>34.700000000000003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>
            <v>42.4</v>
          </cell>
          <cell r="F492">
            <v>43.4</v>
          </cell>
          <cell r="G492">
            <v>43.4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E493" t="str">
            <v>Blessé</v>
          </cell>
          <cell r="G493" t="str">
            <v>ABI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 t="str">
            <v>28.8</v>
          </cell>
          <cell r="F494" t="str">
            <v>25.5</v>
          </cell>
          <cell r="G494">
            <v>28.8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>
            <v>30.6</v>
          </cell>
          <cell r="F495">
            <v>29.8</v>
          </cell>
          <cell r="G495">
            <v>30.6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 t="str">
            <v>PAS BON</v>
          </cell>
          <cell r="F496" t="str">
            <v>57.4</v>
          </cell>
          <cell r="G496">
            <v>57.4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>
            <v>27.8</v>
          </cell>
          <cell r="F497">
            <v>27</v>
          </cell>
          <cell r="G497">
            <v>27.8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>
            <v>34.299999999999997</v>
          </cell>
          <cell r="F498">
            <v>37.799999999999997</v>
          </cell>
          <cell r="G498">
            <v>37.799999999999997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E499">
            <v>38.9</v>
          </cell>
          <cell r="F499">
            <v>38.700000000000003</v>
          </cell>
          <cell r="G499">
            <v>38.9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>
            <v>35.700000000000003</v>
          </cell>
          <cell r="F500">
            <v>38.4</v>
          </cell>
          <cell r="G500">
            <v>38.4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>
            <v>27.7</v>
          </cell>
          <cell r="F501">
            <v>26.7</v>
          </cell>
          <cell r="G501">
            <v>27.7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 t="str">
            <v>PAS BON</v>
          </cell>
          <cell r="F502" t="str">
            <v>41.7</v>
          </cell>
          <cell r="G502">
            <v>41.7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>
            <v>32</v>
          </cell>
          <cell r="F503" t="str">
            <v>30.5</v>
          </cell>
          <cell r="G503">
            <v>32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G504">
            <v>39.700000000000003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>
            <v>36.9</v>
          </cell>
          <cell r="F505">
            <v>40.200000000000003</v>
          </cell>
          <cell r="G505">
            <v>40.200000000000003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 t="str">
            <v>PAS BON</v>
          </cell>
          <cell r="F506" t="str">
            <v>30.3</v>
          </cell>
          <cell r="G506">
            <v>30.3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>
            <v>31.3</v>
          </cell>
          <cell r="F507">
            <v>30.6</v>
          </cell>
          <cell r="G507">
            <v>31.3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E508" t="str">
            <v>abs</v>
          </cell>
          <cell r="G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 t="str">
            <v>PAS BON</v>
          </cell>
          <cell r="F509" t="str">
            <v>42.8</v>
          </cell>
          <cell r="G509">
            <v>42.8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 t="str">
            <v>42.5</v>
          </cell>
          <cell r="F510" t="str">
            <v>42.2</v>
          </cell>
          <cell r="G510">
            <v>42.5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 t="str">
            <v>49.4</v>
          </cell>
          <cell r="F511" t="str">
            <v>PAS BON</v>
          </cell>
          <cell r="G511">
            <v>49.4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>
            <v>23.7</v>
          </cell>
          <cell r="F512">
            <v>24.7</v>
          </cell>
          <cell r="G512">
            <v>24.7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>
            <v>45.3</v>
          </cell>
          <cell r="F513">
            <v>45.5</v>
          </cell>
          <cell r="G513">
            <v>45.5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 t="str">
            <v>Blessée</v>
          </cell>
          <cell r="G514" t="str">
            <v>ABI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 t="str">
            <v>34.3</v>
          </cell>
          <cell r="F515" t="str">
            <v>36.8</v>
          </cell>
          <cell r="G515">
            <v>36.799999999999997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>
            <v>34</v>
          </cell>
          <cell r="F516" t="str">
            <v>PAS BON</v>
          </cell>
          <cell r="G516">
            <v>34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>
            <v>61.6</v>
          </cell>
          <cell r="F517">
            <v>62.7</v>
          </cell>
          <cell r="G517">
            <v>62.7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>
            <v>26.3</v>
          </cell>
          <cell r="F518">
            <v>26.8</v>
          </cell>
          <cell r="G518">
            <v>26.8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G519">
            <v>36.299999999999997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>
            <v>24.3</v>
          </cell>
          <cell r="F520">
            <v>23.4</v>
          </cell>
          <cell r="G520">
            <v>24.3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>
            <v>49</v>
          </cell>
          <cell r="F521">
            <v>48.3</v>
          </cell>
          <cell r="G521">
            <v>49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G522">
            <v>36.4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>
            <v>41</v>
          </cell>
          <cell r="F523">
            <v>37.9</v>
          </cell>
          <cell r="G523">
            <v>41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>
            <v>33.1</v>
          </cell>
          <cell r="F524">
            <v>34.200000000000003</v>
          </cell>
          <cell r="G524">
            <v>34.200000000000003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>
            <v>48.3</v>
          </cell>
          <cell r="F525">
            <v>47.9</v>
          </cell>
          <cell r="G525">
            <v>48.3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>
            <v>31.8</v>
          </cell>
          <cell r="F526">
            <v>27.5</v>
          </cell>
          <cell r="G526">
            <v>31.8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 t="str">
            <v>53.1</v>
          </cell>
          <cell r="F527" t="str">
            <v>53.7</v>
          </cell>
          <cell r="G527">
            <v>53.7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>
            <v>31.1</v>
          </cell>
          <cell r="F528">
            <v>28</v>
          </cell>
          <cell r="G528">
            <v>31.1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 t="str">
            <v>31.6</v>
          </cell>
          <cell r="F529" t="str">
            <v>30.9</v>
          </cell>
          <cell r="G529">
            <v>31.6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G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 t="str">
            <v>43.8</v>
          </cell>
          <cell r="F531" t="str">
            <v>PAS BON</v>
          </cell>
          <cell r="G531">
            <v>43.8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 t="str">
            <v>36.7</v>
          </cell>
          <cell r="F532">
            <v>36</v>
          </cell>
          <cell r="G532">
            <v>36.700000000000003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G533">
            <v>33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>
            <v>26.3</v>
          </cell>
          <cell r="F534">
            <v>28.1</v>
          </cell>
          <cell r="G534">
            <v>28.1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>
            <v>54.7</v>
          </cell>
          <cell r="F535">
            <v>50.1</v>
          </cell>
          <cell r="G535">
            <v>54.7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 t="str">
            <v>42.2</v>
          </cell>
          <cell r="F536" t="str">
            <v>PAS BON</v>
          </cell>
          <cell r="G536">
            <v>42.2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 t="str">
            <v>Blessée</v>
          </cell>
          <cell r="G537" t="str">
            <v>ABI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 t="str">
            <v>45.3</v>
          </cell>
          <cell r="F538">
            <v>44</v>
          </cell>
          <cell r="G538">
            <v>45.3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G539">
            <v>42.2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>
            <v>25.5</v>
          </cell>
          <cell r="F540">
            <v>24.2</v>
          </cell>
          <cell r="G540">
            <v>25.5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 t="str">
            <v>29.7</v>
          </cell>
          <cell r="F541" t="str">
            <v>25.7</v>
          </cell>
          <cell r="G541">
            <v>29.7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 t="str">
            <v>PAS BON</v>
          </cell>
          <cell r="F542" t="str">
            <v>36.1</v>
          </cell>
          <cell r="G542">
            <v>36.1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G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>
            <v>33.299999999999997</v>
          </cell>
          <cell r="F544">
            <v>33</v>
          </cell>
          <cell r="G544">
            <v>33.299999999999997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 t="str">
            <v>35.6</v>
          </cell>
          <cell r="F545" t="str">
            <v>PAS BON</v>
          </cell>
          <cell r="G545">
            <v>35.6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E546" t="str">
            <v>27.5</v>
          </cell>
          <cell r="F546" t="str">
            <v>32.3</v>
          </cell>
          <cell r="G546">
            <v>32.299999999999997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G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E548" t="str">
            <v>abs</v>
          </cell>
          <cell r="G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>
            <v>35.9</v>
          </cell>
          <cell r="F549">
            <v>35.200000000000003</v>
          </cell>
          <cell r="G549">
            <v>35.9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 t="str">
            <v>36.1</v>
          </cell>
          <cell r="F550" t="str">
            <v>38.9</v>
          </cell>
          <cell r="G550">
            <v>38.9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>
            <v>34.700000000000003</v>
          </cell>
          <cell r="F551">
            <v>37.5</v>
          </cell>
          <cell r="G551">
            <v>37.5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>
            <v>28.6</v>
          </cell>
          <cell r="F552">
            <v>29.6</v>
          </cell>
          <cell r="G552">
            <v>29.6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G553">
            <v>41.1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>
            <v>40.1</v>
          </cell>
          <cell r="F554">
            <v>40.200000000000003</v>
          </cell>
          <cell r="G554">
            <v>40.200000000000003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>
            <v>31.8</v>
          </cell>
          <cell r="F555">
            <v>32.9</v>
          </cell>
          <cell r="G555">
            <v>32.9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G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>
            <v>34</v>
          </cell>
          <cell r="F557">
            <v>32.299999999999997</v>
          </cell>
          <cell r="G557">
            <v>34</v>
          </cell>
        </row>
      </sheetData>
      <sheetData sheetId="1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 t="str">
            <v>4X35</v>
          </cell>
          <cell r="F3">
            <v>38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 t="str">
            <v>4X45</v>
          </cell>
          <cell r="F4">
            <v>49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 t="str">
            <v>6X20</v>
          </cell>
          <cell r="F5">
            <v>23.5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 t="str">
            <v>6X32,5</v>
          </cell>
          <cell r="F6">
            <v>38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E7" t="str">
            <v>0X55</v>
          </cell>
          <cell r="F7">
            <v>0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 t="str">
            <v>4X60</v>
          </cell>
          <cell r="F8">
            <v>65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 t="str">
            <v>5X40</v>
          </cell>
          <cell r="F9">
            <v>45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 t="str">
            <v>4X30</v>
          </cell>
          <cell r="F10">
            <v>33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 t="str">
            <v>6X45</v>
          </cell>
          <cell r="F11">
            <v>53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F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 t="str">
            <v>1X60</v>
          </cell>
          <cell r="F13">
            <v>60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 t="str">
            <v>1X30</v>
          </cell>
          <cell r="F14">
            <v>30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 t="str">
            <v>6X30</v>
          </cell>
          <cell r="F15">
            <v>35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 t="str">
            <v>1X65</v>
          </cell>
          <cell r="F16">
            <v>65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 t="str">
            <v>3X50</v>
          </cell>
          <cell r="F17">
            <v>53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E18" t="str">
            <v>6X50</v>
          </cell>
          <cell r="F18">
            <v>58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F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1A</v>
          </cell>
          <cell r="E20" t="str">
            <v>6X40</v>
          </cell>
          <cell r="F20">
            <v>46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 t="str">
            <v>3X35</v>
          </cell>
          <cell r="F21">
            <v>37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F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 t="str">
            <v>2X32,5</v>
          </cell>
          <cell r="F23">
            <v>34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 t="str">
            <v>1X57,5</v>
          </cell>
          <cell r="F24">
            <v>57.5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F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 t="str">
            <v>3X60</v>
          </cell>
          <cell r="F26">
            <v>64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 t="str">
            <v>4X35</v>
          </cell>
          <cell r="F27">
            <v>38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E28" t="str">
            <v>5X40</v>
          </cell>
          <cell r="F28">
            <v>45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 t="str">
            <v>6X60</v>
          </cell>
          <cell r="F29">
            <v>70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F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 t="str">
            <v>6X27,5</v>
          </cell>
          <cell r="F31">
            <v>31.5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 t="str">
            <v>1X25</v>
          </cell>
          <cell r="F32">
            <v>25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 t="str">
            <v>6X25</v>
          </cell>
          <cell r="F33">
            <v>30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 t="str">
            <v>6X22,5</v>
          </cell>
          <cell r="F34">
            <v>26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 t="str">
            <v>6X25</v>
          </cell>
          <cell r="F35">
            <v>29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 t="str">
            <v>2X50</v>
          </cell>
          <cell r="F36">
            <v>51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F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 t="str">
            <v>3X42,5</v>
          </cell>
          <cell r="F38">
            <v>44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 t="str">
            <v>6X20</v>
          </cell>
          <cell r="F39">
            <v>23.5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 t="str">
            <v>3X30</v>
          </cell>
          <cell r="F40">
            <v>32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F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 t="str">
            <v>3X32,5</v>
          </cell>
          <cell r="F42">
            <v>36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E43" t="str">
            <v>1X50</v>
          </cell>
          <cell r="F43">
            <v>50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 t="str">
            <v>6X85</v>
          </cell>
          <cell r="F44">
            <v>98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 t="str">
            <v>2X70</v>
          </cell>
          <cell r="F45">
            <v>72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 t="str">
            <v>6X40</v>
          </cell>
          <cell r="F46">
            <v>46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F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 t="str">
            <v>6X50</v>
          </cell>
          <cell r="F48">
            <v>58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 t="str">
            <v>3X52,5</v>
          </cell>
          <cell r="F49">
            <v>55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 t="str">
            <v>6X50</v>
          </cell>
          <cell r="F50">
            <v>58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>
            <v>0</v>
          </cell>
          <cell r="F51">
            <v>0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 t="str">
            <v>4X22,5</v>
          </cell>
          <cell r="F52">
            <v>24.5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E53" t="str">
            <v>DISPENSE</v>
          </cell>
          <cell r="F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 t="str">
            <v>1X55</v>
          </cell>
          <cell r="F54">
            <v>55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 t="str">
            <v>3X35</v>
          </cell>
          <cell r="F55">
            <v>37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 t="str">
            <v>0X30</v>
          </cell>
          <cell r="F56">
            <v>0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 t="str">
            <v>6X57,5</v>
          </cell>
          <cell r="F57">
            <v>66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 t="str">
            <v>3X50</v>
          </cell>
          <cell r="F58">
            <v>53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E59" t="str">
            <v>3X60</v>
          </cell>
          <cell r="F59">
            <v>64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 t="str">
            <v>5X27,5</v>
          </cell>
          <cell r="F60">
            <v>30.5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 t="str">
            <v>1X32,5</v>
          </cell>
          <cell r="F61">
            <v>32.5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F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 t="str">
            <v>0X30</v>
          </cell>
          <cell r="F63">
            <v>0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E64" t="str">
            <v>6X60</v>
          </cell>
          <cell r="F64">
            <v>70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 t="str">
            <v>5X50</v>
          </cell>
          <cell r="F65">
            <v>56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 t="str">
            <v>1X60</v>
          </cell>
          <cell r="F66">
            <v>60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 t="str">
            <v>3X30</v>
          </cell>
          <cell r="F67">
            <v>32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 t="str">
            <v>1X30</v>
          </cell>
          <cell r="F68">
            <v>30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 t="str">
            <v>2X95</v>
          </cell>
          <cell r="F69">
            <v>98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E70" t="str">
            <v>0X65</v>
          </cell>
          <cell r="F70">
            <v>0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 t="str">
            <v>6X30</v>
          </cell>
          <cell r="F71">
            <v>35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 t="str">
            <v>4X85</v>
          </cell>
          <cell r="F72">
            <v>93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 t="str">
            <v>6X70</v>
          </cell>
          <cell r="F73">
            <v>81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 t="str">
            <v>5X35</v>
          </cell>
          <cell r="F74">
            <v>41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 t="str">
            <v>4X75</v>
          </cell>
          <cell r="F75">
            <v>82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 t="str">
            <v>2X50</v>
          </cell>
          <cell r="F76">
            <v>51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 t="str">
            <v>2X75</v>
          </cell>
          <cell r="F77">
            <v>77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 t="str">
            <v>1X30</v>
          </cell>
          <cell r="F78">
            <v>31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 t="str">
            <v>6X35</v>
          </cell>
          <cell r="F79">
            <v>41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 t="str">
            <v>0X55</v>
          </cell>
          <cell r="F80">
            <v>0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 t="str">
            <v>2X35</v>
          </cell>
          <cell r="F81">
            <v>37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 t="str">
            <v>4X70</v>
          </cell>
          <cell r="F82">
            <v>76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 t="str">
            <v>3X90</v>
          </cell>
          <cell r="F83">
            <v>95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E84" t="str">
            <v>6X27,5</v>
          </cell>
          <cell r="F84">
            <v>32.5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F85" t="str">
            <v>ABI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 t="str">
            <v>2X60</v>
          </cell>
          <cell r="F86">
            <v>62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 t="str">
            <v>DISPENSE</v>
          </cell>
          <cell r="F87" t="str">
            <v>ABI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 t="str">
            <v>1X30</v>
          </cell>
          <cell r="F88">
            <v>30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E89" t="str">
            <v>6X65</v>
          </cell>
          <cell r="F89">
            <v>75.5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E90" t="str">
            <v>6X60</v>
          </cell>
          <cell r="F90">
            <v>70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E91" t="str">
            <v>6X70</v>
          </cell>
          <cell r="F91">
            <v>81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 t="str">
            <v>6X50</v>
          </cell>
          <cell r="F92">
            <v>58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 t="str">
            <v>5X70</v>
          </cell>
          <cell r="F93">
            <v>79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E94" t="str">
            <v>DISPENSE</v>
          </cell>
          <cell r="F94" t="str">
            <v>ABI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 t="str">
            <v>6X52,5</v>
          </cell>
          <cell r="F95">
            <v>59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 t="str">
            <v>1X32,5</v>
          </cell>
          <cell r="F96">
            <v>32.5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 t="str">
            <v>6X70</v>
          </cell>
          <cell r="F97">
            <v>81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 t="str">
            <v>1X85</v>
          </cell>
          <cell r="F98">
            <v>85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 t="str">
            <v>3X32,5</v>
          </cell>
          <cell r="F99">
            <v>34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 t="str">
            <v>5x55</v>
          </cell>
          <cell r="F100">
            <v>63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E101" t="str">
            <v>6X65</v>
          </cell>
          <cell r="F101">
            <v>75.5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 t="str">
            <v>4X55</v>
          </cell>
          <cell r="F102">
            <v>60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 t="str">
            <v>4X70</v>
          </cell>
          <cell r="F103">
            <v>76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 t="str">
            <v>5X40</v>
          </cell>
          <cell r="F104">
            <v>45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E105" t="str">
            <v>4X50</v>
          </cell>
          <cell r="F105">
            <v>55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 t="str">
            <v>2X60</v>
          </cell>
          <cell r="F106">
            <v>62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 t="str">
            <v>1X67,5</v>
          </cell>
          <cell r="F107">
            <v>67.5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 t="str">
            <v>2X25</v>
          </cell>
          <cell r="F108">
            <v>27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 t="str">
            <v>5X55</v>
          </cell>
          <cell r="F109">
            <v>63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F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 t="str">
            <v>6X65</v>
          </cell>
          <cell r="F111">
            <v>77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F112" t="str">
            <v>ABI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 t="str">
            <v>6X30</v>
          </cell>
          <cell r="F113">
            <v>35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 t="str">
            <v>6X45</v>
          </cell>
          <cell r="F114">
            <v>53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 t="str">
            <v>2X30</v>
          </cell>
          <cell r="F115">
            <v>31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F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 t="str">
            <v>4X30</v>
          </cell>
          <cell r="F117">
            <v>33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F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 t="str">
            <v>2X25</v>
          </cell>
          <cell r="F119">
            <v>26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 t="str">
            <v>4X40</v>
          </cell>
          <cell r="F120">
            <v>44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 t="str">
            <v>2X55</v>
          </cell>
          <cell r="F121">
            <v>57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E122" t="str">
            <v>6X27,5</v>
          </cell>
          <cell r="F122">
            <v>32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 t="str">
            <v>6X40</v>
          </cell>
          <cell r="F123">
            <v>46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 t="str">
            <v>3X50</v>
          </cell>
          <cell r="F124">
            <v>53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 t="str">
            <v>3X45</v>
          </cell>
          <cell r="F125">
            <v>48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 t="str">
            <v>6X40</v>
          </cell>
          <cell r="F126">
            <v>46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 t="str">
            <v>5X35</v>
          </cell>
          <cell r="F127">
            <v>39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 t="str">
            <v>4X32,5</v>
          </cell>
          <cell r="F128">
            <v>35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F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 t="str">
            <v>3X75</v>
          </cell>
          <cell r="F130">
            <v>79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 t="str">
            <v>6X45</v>
          </cell>
          <cell r="F131">
            <v>52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 t="str">
            <v>6X80</v>
          </cell>
          <cell r="F132">
            <v>93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 t="str">
            <v>6X40</v>
          </cell>
          <cell r="F133">
            <v>46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 t="str">
            <v>3X50</v>
          </cell>
          <cell r="F134">
            <v>53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 t="str">
            <v>6X27,5</v>
          </cell>
          <cell r="F135">
            <v>32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 t="str">
            <v>6X62,5</v>
          </cell>
          <cell r="F136">
            <v>72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F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F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 t="str">
            <v>2X60</v>
          </cell>
          <cell r="F139">
            <v>62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 t="str">
            <v>6X40</v>
          </cell>
          <cell r="F140">
            <v>46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 t="str">
            <v>6X35</v>
          </cell>
          <cell r="F141">
            <v>41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 t="str">
            <v>3X32,5</v>
          </cell>
          <cell r="F142">
            <v>35.5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 t="str">
            <v>6X45</v>
          </cell>
          <cell r="F143">
            <v>52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 t="str">
            <v>2X40</v>
          </cell>
          <cell r="F144">
            <v>41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 t="str">
            <v>0X55</v>
          </cell>
          <cell r="F145">
            <v>0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 t="str">
            <v>6X45</v>
          </cell>
          <cell r="F146">
            <v>52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E147" t="str">
            <v>2X55</v>
          </cell>
          <cell r="F147">
            <v>57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 t="str">
            <v>3X75</v>
          </cell>
          <cell r="F148">
            <v>80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 t="str">
            <v>2X70</v>
          </cell>
          <cell r="F149">
            <v>72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E150" t="str">
            <v>5X75</v>
          </cell>
          <cell r="F150">
            <v>84.5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 t="str">
            <v>DISPENSE</v>
          </cell>
          <cell r="F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 t="str">
            <v>3X35</v>
          </cell>
          <cell r="F152">
            <v>37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 t="str">
            <v>6X40</v>
          </cell>
          <cell r="F153">
            <v>46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F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 t="str">
            <v>5X57,5</v>
          </cell>
          <cell r="F155">
            <v>64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 t="str">
            <v>1X57,5</v>
          </cell>
          <cell r="F156">
            <v>57.5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 t="str">
            <v>1X82,5</v>
          </cell>
          <cell r="F157">
            <v>82.5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E158" t="str">
            <v>DISPENSE</v>
          </cell>
          <cell r="F158" t="str">
            <v>ABI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 t="str">
            <v>3X32,5</v>
          </cell>
          <cell r="F159">
            <v>35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F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E161" t="str">
            <v>6X77,5</v>
          </cell>
          <cell r="F161">
            <v>90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F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E163" t="str">
            <v>6X25</v>
          </cell>
          <cell r="F163">
            <v>29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 t="str">
            <v>3X32,5</v>
          </cell>
          <cell r="F164">
            <v>34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 t="str">
            <v>1X82,5</v>
          </cell>
          <cell r="F165">
            <v>82.5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 t="str">
            <v>4X25</v>
          </cell>
          <cell r="F166">
            <v>28.5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F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E168" t="str">
            <v>6X50</v>
          </cell>
          <cell r="F168">
            <v>58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 t="str">
            <v>4X35</v>
          </cell>
          <cell r="F169">
            <v>38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 t="str">
            <v>6x35</v>
          </cell>
          <cell r="F170">
            <v>41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 t="str">
            <v>5X60</v>
          </cell>
          <cell r="F171">
            <v>67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 t="str">
            <v>6X27,5</v>
          </cell>
          <cell r="F172">
            <v>32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E173" t="str">
            <v>6X77,5</v>
          </cell>
          <cell r="F173">
            <v>90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 t="str">
            <v>6X50</v>
          </cell>
          <cell r="F174">
            <v>58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F175" t="str">
            <v>ABI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 t="str">
            <v>4X80</v>
          </cell>
          <cell r="F176">
            <v>87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 t="str">
            <v>DISPENSE</v>
          </cell>
          <cell r="F177" t="str">
            <v>ABI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 t="str">
            <v>4X55</v>
          </cell>
          <cell r="F178">
            <v>60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 t="str">
            <v>0X35</v>
          </cell>
          <cell r="F179">
            <v>0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 t="str">
            <v>6X85</v>
          </cell>
          <cell r="F180">
            <v>99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E181" t="str">
            <v>6X50</v>
          </cell>
          <cell r="F181">
            <v>58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F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 t="str">
            <v>3X35</v>
          </cell>
          <cell r="F183">
            <v>37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 t="str">
            <v>6X35</v>
          </cell>
          <cell r="F184">
            <v>41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E185" t="str">
            <v>1X65</v>
          </cell>
          <cell r="F185">
            <v>65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 t="str">
            <v>DISPENSE</v>
          </cell>
          <cell r="F186" t="str">
            <v>ABI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 t="str">
            <v>1X67,5</v>
          </cell>
          <cell r="F187">
            <v>67.5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 t="str">
            <v>6X40</v>
          </cell>
          <cell r="F188">
            <v>46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 t="str">
            <v>6X30</v>
          </cell>
          <cell r="F189">
            <v>35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 t="str">
            <v>5X40</v>
          </cell>
          <cell r="F190">
            <v>45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F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 t="str">
            <v>1X30</v>
          </cell>
          <cell r="F192">
            <v>30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E193" t="str">
            <v>6X30</v>
          </cell>
          <cell r="F193">
            <v>35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 t="str">
            <v>5X37,5</v>
          </cell>
          <cell r="F194">
            <v>42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 t="str">
            <v>6X60</v>
          </cell>
          <cell r="F195">
            <v>70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 t="str">
            <v>1X100</v>
          </cell>
          <cell r="F196">
            <v>100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 t="str">
            <v>0X40</v>
          </cell>
          <cell r="F197">
            <v>0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 t="str">
            <v>6X65</v>
          </cell>
          <cell r="F198">
            <v>75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E199" t="str">
            <v xml:space="preserve">Dispensé </v>
          </cell>
          <cell r="F199" t="str">
            <v>ABI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 t="str">
            <v>1X35</v>
          </cell>
          <cell r="F200">
            <v>35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 t="str">
            <v>1X57,5</v>
          </cell>
          <cell r="F201">
            <v>57.5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 t="str">
            <v>6X25</v>
          </cell>
          <cell r="F202">
            <v>29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 t="str">
            <v>4X80</v>
          </cell>
          <cell r="F203">
            <v>87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 t="str">
            <v>6X50</v>
          </cell>
          <cell r="F204">
            <v>58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 t="str">
            <v>2X50</v>
          </cell>
          <cell r="F205">
            <v>51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 t="str">
            <v>4X45</v>
          </cell>
          <cell r="F206">
            <v>50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 t="str">
            <v>5X40</v>
          </cell>
          <cell r="F207">
            <v>45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 t="str">
            <v>1X55</v>
          </cell>
          <cell r="F208">
            <v>55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F209" t="str">
            <v>ABI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 t="str">
            <v>5X40</v>
          </cell>
          <cell r="F210">
            <v>45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 t="str">
            <v>5X77,5</v>
          </cell>
          <cell r="F211">
            <v>87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 t="str">
            <v>3X25</v>
          </cell>
          <cell r="F212">
            <v>26.5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 t="str">
            <v>6X60</v>
          </cell>
          <cell r="F213">
            <v>70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 t="str">
            <v>3X27,5</v>
          </cell>
          <cell r="F214">
            <v>29.5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 t="str">
            <v>2X57,5</v>
          </cell>
          <cell r="F215">
            <v>59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 t="str">
            <v>6x30</v>
          </cell>
          <cell r="F216">
            <v>35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 t="str">
            <v>6X45</v>
          </cell>
          <cell r="F217">
            <v>51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 t="str">
            <v>6X60</v>
          </cell>
          <cell r="F218">
            <v>70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E219" t="str">
            <v>5X70</v>
          </cell>
          <cell r="F219">
            <v>79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 t="str">
            <v>3X32,5</v>
          </cell>
          <cell r="F220">
            <v>34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 t="str">
            <v>1X60</v>
          </cell>
          <cell r="F221">
            <v>60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 t="str">
            <v>6X60</v>
          </cell>
          <cell r="F222">
            <v>70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 t="str">
            <v>6X27,5</v>
          </cell>
          <cell r="F223">
            <v>32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 t="str">
            <v>5X65</v>
          </cell>
          <cell r="F224">
            <v>73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E225" t="str">
            <v>3X65</v>
          </cell>
          <cell r="F225">
            <v>69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F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E227" t="str">
            <v>6X40</v>
          </cell>
          <cell r="F227">
            <v>46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 t="str">
            <v>0X35</v>
          </cell>
          <cell r="F228">
            <v>0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E229" t="str">
            <v>6X30</v>
          </cell>
          <cell r="F229">
            <v>35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E230" t="str">
            <v>4X50</v>
          </cell>
          <cell r="F230">
            <v>55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 t="str">
            <v>6X30</v>
          </cell>
          <cell r="F231">
            <v>35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 t="str">
            <v>3X50</v>
          </cell>
          <cell r="F232">
            <v>53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 t="str">
            <v>1X47,5</v>
          </cell>
          <cell r="F233">
            <v>47.5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 t="str">
            <v>3X57,5</v>
          </cell>
          <cell r="F234">
            <v>61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E235" t="str">
            <v>6X40</v>
          </cell>
          <cell r="F235">
            <v>46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E236" t="str">
            <v>6X30</v>
          </cell>
          <cell r="F236">
            <v>35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 t="str">
            <v>4X55</v>
          </cell>
          <cell r="F237">
            <v>60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 t="str">
            <v>1X70</v>
          </cell>
          <cell r="F238">
            <v>70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 t="str">
            <v>5X35</v>
          </cell>
          <cell r="F239">
            <v>39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E240" t="str">
            <v xml:space="preserve">Dispensé </v>
          </cell>
          <cell r="F240" t="str">
            <v>ABI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 t="str">
            <v>1X45</v>
          </cell>
          <cell r="F241">
            <v>45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 t="str">
            <v>1X27,5</v>
          </cell>
          <cell r="F242">
            <v>27.5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 t="str">
            <v>6X55</v>
          </cell>
          <cell r="F243">
            <v>64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 t="str">
            <v>3X80</v>
          </cell>
          <cell r="F244">
            <v>85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E245" t="str">
            <v>3X40</v>
          </cell>
          <cell r="F245">
            <v>42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F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 t="str">
            <v>4X35</v>
          </cell>
          <cell r="F247">
            <v>38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 t="str">
            <v>4X70</v>
          </cell>
          <cell r="F248">
            <v>76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 t="str">
            <v>1X50</v>
          </cell>
          <cell r="F249">
            <v>50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 t="str">
            <v>3X62,5</v>
          </cell>
          <cell r="F250">
            <v>66.5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 t="str">
            <v>4X70</v>
          </cell>
          <cell r="F251">
            <v>76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F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 t="str">
            <v>4X70</v>
          </cell>
          <cell r="F253">
            <v>76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 t="str">
            <v>3X50</v>
          </cell>
          <cell r="F254">
            <v>53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 t="str">
            <v>3X37,5</v>
          </cell>
          <cell r="F255">
            <v>39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 t="str">
            <v>1X45</v>
          </cell>
          <cell r="F256">
            <v>45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 t="str">
            <v>5x50</v>
          </cell>
          <cell r="F257">
            <v>56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E258" t="str">
            <v>6X50</v>
          </cell>
          <cell r="F258">
            <v>58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 t="str">
            <v>1X30</v>
          </cell>
          <cell r="F259">
            <v>30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 t="str">
            <v>1X65</v>
          </cell>
          <cell r="F260">
            <v>65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 t="str">
            <v>1X35</v>
          </cell>
          <cell r="F261">
            <v>35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 t="str">
            <v>6X55</v>
          </cell>
          <cell r="F262">
            <v>66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 t="str">
            <v>6X45</v>
          </cell>
          <cell r="F263">
            <v>52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F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F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 t="str">
            <v>1X30</v>
          </cell>
          <cell r="F266">
            <v>30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 t="str">
            <v>6X40</v>
          </cell>
          <cell r="F267">
            <v>46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 t="str">
            <v>5X45</v>
          </cell>
          <cell r="F268">
            <v>51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 t="str">
            <v>1X45</v>
          </cell>
          <cell r="F269">
            <v>45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 t="str">
            <v>3X32,5</v>
          </cell>
          <cell r="F270">
            <v>34.5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F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 t="str">
            <v>1X60</v>
          </cell>
          <cell r="F272">
            <v>60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F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 t="str">
            <v>6X42,5</v>
          </cell>
          <cell r="F274">
            <v>50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 t="str">
            <v>3X72,5</v>
          </cell>
          <cell r="F275">
            <v>76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 t="str">
            <v>0X70</v>
          </cell>
          <cell r="F276">
            <v>0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 t="str">
            <v>4X55</v>
          </cell>
          <cell r="F277">
            <v>61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 t="str">
            <v>1X55</v>
          </cell>
          <cell r="F278">
            <v>55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 t="str">
            <v>1x50</v>
          </cell>
          <cell r="F279">
            <v>50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 t="str">
            <v>6X30</v>
          </cell>
          <cell r="F280">
            <v>35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E281" t="str">
            <v xml:space="preserve">Dispensé </v>
          </cell>
          <cell r="F281" t="str">
            <v>ABI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 t="str">
            <v>6X45</v>
          </cell>
          <cell r="F282">
            <v>52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 t="str">
            <v>6X40</v>
          </cell>
          <cell r="F283">
            <v>46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 t="str">
            <v>6X72,5</v>
          </cell>
          <cell r="F284">
            <v>85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 t="str">
            <v>4X40</v>
          </cell>
          <cell r="F285">
            <v>44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 t="str">
            <v>4X60</v>
          </cell>
          <cell r="F286">
            <v>65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 t="str">
            <v>3X40</v>
          </cell>
          <cell r="F287">
            <v>42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F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 t="str">
            <v>3X70</v>
          </cell>
          <cell r="F289">
            <v>74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 t="str">
            <v>5X75</v>
          </cell>
          <cell r="F290">
            <v>86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 t="str">
            <v>2X77,5</v>
          </cell>
          <cell r="F291">
            <v>79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 t="str">
            <v>1X50</v>
          </cell>
          <cell r="F292">
            <v>50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E293" t="str">
            <v>6X60</v>
          </cell>
          <cell r="F293">
            <v>70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E294" t="str">
            <v>2X75</v>
          </cell>
          <cell r="F294">
            <v>77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 t="str">
            <v>6X50</v>
          </cell>
          <cell r="F295">
            <v>58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 t="str">
            <v>6X55</v>
          </cell>
          <cell r="F296">
            <v>64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 t="str">
            <v>6X60</v>
          </cell>
          <cell r="F297">
            <v>70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 t="str">
            <v>6X60</v>
          </cell>
          <cell r="F298">
            <v>70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F299" t="str">
            <v>ABI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 t="str">
            <v>6X30</v>
          </cell>
          <cell r="F300">
            <v>35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2B</v>
          </cell>
          <cell r="F301" t="str">
            <v>ABI</v>
          </cell>
        </row>
        <row r="302">
          <cell r="A302">
            <v>22002647</v>
          </cell>
          <cell r="B302" t="str">
            <v>LERCH</v>
          </cell>
          <cell r="C302" t="str">
            <v>VICTORIA</v>
          </cell>
          <cell r="D302" t="str">
            <v>10A</v>
          </cell>
          <cell r="E302" t="str">
            <v>5X27,5</v>
          </cell>
          <cell r="F302">
            <v>31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 t="str">
            <v>1X70</v>
          </cell>
          <cell r="F303">
            <v>70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 t="str">
            <v>6X27,5</v>
          </cell>
          <cell r="F304">
            <v>32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 t="str">
            <v>2X85</v>
          </cell>
          <cell r="F305">
            <v>88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E306" t="str">
            <v>3X55</v>
          </cell>
          <cell r="F306">
            <v>58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 t="str">
            <v>3X30</v>
          </cell>
          <cell r="F307">
            <v>32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E308" t="str">
            <v>4X70</v>
          </cell>
          <cell r="F308">
            <v>76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E309" t="str">
            <v xml:space="preserve">Dispensé </v>
          </cell>
          <cell r="F309" t="str">
            <v>ABI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 t="str">
            <v>1X55</v>
          </cell>
          <cell r="F310">
            <v>55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 t="str">
            <v>0X65</v>
          </cell>
          <cell r="F311">
            <v>0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 t="str">
            <v>6X35</v>
          </cell>
          <cell r="F312">
            <v>41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 t="str">
            <v>6X75</v>
          </cell>
          <cell r="F313">
            <v>87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 t="str">
            <v>3X70</v>
          </cell>
          <cell r="F314">
            <v>74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 t="str">
            <v>6X55</v>
          </cell>
          <cell r="F315">
            <v>64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 t="str">
            <v>3X32,5</v>
          </cell>
          <cell r="F316">
            <v>34.5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 t="str">
            <v>2X80</v>
          </cell>
          <cell r="F317">
            <v>82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 t="str">
            <v>DISPENSE</v>
          </cell>
          <cell r="F318" t="str">
            <v>ABI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 t="str">
            <v>5X27,5</v>
          </cell>
          <cell r="F319">
            <v>32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 t="str">
            <v>4X37,5</v>
          </cell>
          <cell r="F320">
            <v>40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 t="str">
            <v>6X25</v>
          </cell>
          <cell r="F321">
            <v>30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 t="str">
            <v>3X50</v>
          </cell>
          <cell r="F322">
            <v>53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 t="str">
            <v>1X30</v>
          </cell>
          <cell r="F323">
            <v>30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 t="str">
            <v>6X65</v>
          </cell>
          <cell r="F324">
            <v>75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 t="str">
            <v>3X40</v>
          </cell>
          <cell r="F325">
            <v>42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 t="str">
            <v>6X30</v>
          </cell>
          <cell r="F326">
            <v>35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 t="str">
            <v>6X60</v>
          </cell>
          <cell r="F327">
            <v>70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 t="str">
            <v>6X50</v>
          </cell>
          <cell r="F328">
            <v>58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F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 t="str">
            <v>2X90</v>
          </cell>
          <cell r="F330">
            <v>93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 t="str">
            <v>2X42,5</v>
          </cell>
          <cell r="F331">
            <v>43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 t="str">
            <v>6X67,5</v>
          </cell>
          <cell r="F332">
            <v>78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F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 t="str">
            <v>2X30</v>
          </cell>
          <cell r="F334">
            <v>31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 t="str">
            <v>5X40</v>
          </cell>
          <cell r="F335">
            <v>45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 t="str">
            <v>6X50</v>
          </cell>
          <cell r="F336">
            <v>56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 t="str">
            <v>6X40</v>
          </cell>
          <cell r="F337">
            <v>46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 t="str">
            <v>6X22,5</v>
          </cell>
          <cell r="F338">
            <v>27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 t="str">
            <v>1X60</v>
          </cell>
          <cell r="F339">
            <v>60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 t="str">
            <v>6X45</v>
          </cell>
          <cell r="F340">
            <v>53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 t="str">
            <v>3X50</v>
          </cell>
          <cell r="F341">
            <v>53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 t="str">
            <v>3X80</v>
          </cell>
          <cell r="F342">
            <v>85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 t="str">
            <v>6X27,5</v>
          </cell>
          <cell r="F343">
            <v>33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 t="str">
            <v>2X25</v>
          </cell>
          <cell r="F344">
            <v>27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 t="str">
            <v>6X60</v>
          </cell>
          <cell r="F345">
            <v>70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 t="str">
            <v>1X77,5</v>
          </cell>
          <cell r="F346">
            <v>77.5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 t="str">
            <v>3X70</v>
          </cell>
          <cell r="F347">
            <v>74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 t="str">
            <v>6X60</v>
          </cell>
          <cell r="F348">
            <v>70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E349" t="str">
            <v>6X40</v>
          </cell>
          <cell r="F349">
            <v>46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 t="str">
            <v>1X65</v>
          </cell>
          <cell r="F350">
            <v>65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F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E352" t="str">
            <v>6X40</v>
          </cell>
          <cell r="F352">
            <v>46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E353" t="str">
            <v>5X30</v>
          </cell>
          <cell r="F353">
            <v>34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E354" t="str">
            <v>1X110</v>
          </cell>
          <cell r="F354">
            <v>110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 t="str">
            <v>2X45</v>
          </cell>
          <cell r="F355">
            <v>46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 t="str">
            <v>2X75</v>
          </cell>
          <cell r="F356">
            <v>77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 t="str">
            <v>2X25</v>
          </cell>
          <cell r="F357">
            <v>26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 t="str">
            <v>3X45</v>
          </cell>
          <cell r="F358">
            <v>48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 t="str">
            <v xml:space="preserve">Dispensé </v>
          </cell>
          <cell r="F359" t="str">
            <v>ABI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 t="str">
            <v>6X35</v>
          </cell>
          <cell r="F360">
            <v>41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 t="str">
            <v>6X25</v>
          </cell>
          <cell r="F361">
            <v>29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 t="str">
            <v>6X35</v>
          </cell>
          <cell r="F362">
            <v>41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 t="str">
            <v>2X60</v>
          </cell>
          <cell r="F363">
            <v>62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 t="str">
            <v>1X55</v>
          </cell>
          <cell r="F364">
            <v>55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E365" t="str">
            <v>4X26</v>
          </cell>
          <cell r="F365">
            <v>28.5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 t="str">
            <v>4X55</v>
          </cell>
          <cell r="F366">
            <v>60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 t="str">
            <v>4X65</v>
          </cell>
          <cell r="F367">
            <v>71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 t="str">
            <v>2X55</v>
          </cell>
          <cell r="F368">
            <v>57</v>
          </cell>
        </row>
        <row r="369">
          <cell r="A369">
            <v>21907072</v>
          </cell>
          <cell r="B369" t="str">
            <v>N'DIAYE</v>
          </cell>
          <cell r="C369" t="str">
            <v>BRAHIM</v>
          </cell>
          <cell r="D369" t="str">
            <v>5A</v>
          </cell>
          <cell r="F369" t="str">
            <v>ABI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 t="str">
            <v>6X40</v>
          </cell>
          <cell r="F370">
            <v>46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E371" t="str">
            <v>6X50</v>
          </cell>
          <cell r="F371">
            <v>58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 t="str">
            <v>5X22,5</v>
          </cell>
          <cell r="F372">
            <v>25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 t="str">
            <v>1X60</v>
          </cell>
          <cell r="F373">
            <v>60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 t="str">
            <v>2X85</v>
          </cell>
          <cell r="F374">
            <v>88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 t="str">
            <v>3X70</v>
          </cell>
          <cell r="F375">
            <v>74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 t="str">
            <v>6X60</v>
          </cell>
          <cell r="F376">
            <v>70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 t="str">
            <v>4X47,5</v>
          </cell>
          <cell r="F377">
            <v>51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 t="str">
            <v>3X40</v>
          </cell>
          <cell r="F378">
            <v>42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 t="str">
            <v>3X75</v>
          </cell>
          <cell r="F379">
            <v>79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E380" t="str">
            <v>1X75</v>
          </cell>
          <cell r="F380">
            <v>75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 t="str">
            <v>2X42,5</v>
          </cell>
          <cell r="F381">
            <v>44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E382" t="str">
            <v>3X50</v>
          </cell>
          <cell r="F382">
            <v>53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F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F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 t="str">
            <v>4X65</v>
          </cell>
          <cell r="F385">
            <v>72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F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 t="str">
            <v>0X30</v>
          </cell>
          <cell r="F387">
            <v>0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 t="str">
            <v>6X40</v>
          </cell>
          <cell r="F388">
            <v>46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 t="str">
            <v>4X40</v>
          </cell>
          <cell r="F389">
            <v>44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 t="str">
            <v>6X35</v>
          </cell>
          <cell r="F390">
            <v>37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 t="str">
            <v>3X35</v>
          </cell>
          <cell r="F391">
            <v>37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 t="str">
            <v>2X47,5</v>
          </cell>
          <cell r="F392">
            <v>49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 t="str">
            <v>5X55</v>
          </cell>
          <cell r="F393">
            <v>63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 t="str">
            <v>6X50</v>
          </cell>
          <cell r="F394">
            <v>58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 t="str">
            <v>5X80</v>
          </cell>
          <cell r="F395">
            <v>90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 t="str">
            <v>3X30</v>
          </cell>
          <cell r="F396">
            <v>32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 t="str">
            <v>2X32,5</v>
          </cell>
          <cell r="F397">
            <v>33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 t="str">
            <v>6X32,5</v>
          </cell>
          <cell r="F398">
            <v>37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 t="str">
            <v>4X35</v>
          </cell>
          <cell r="F399">
            <v>38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E400" t="str">
            <v>DISPENSE</v>
          </cell>
          <cell r="F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F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 t="str">
            <v>6X55</v>
          </cell>
          <cell r="F402">
            <v>65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 t="str">
            <v>6X30</v>
          </cell>
          <cell r="F403">
            <v>35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 t="str">
            <v>1X50</v>
          </cell>
          <cell r="F404">
            <v>50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 t="str">
            <v>3X45</v>
          </cell>
          <cell r="F405">
            <v>48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 t="str">
            <v>6X70</v>
          </cell>
          <cell r="F406">
            <v>81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 t="str">
            <v>2X75</v>
          </cell>
          <cell r="F407">
            <v>77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F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 t="str">
            <v>5X65</v>
          </cell>
          <cell r="F409">
            <v>75.5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E410" t="str">
            <v>DISPENSE</v>
          </cell>
          <cell r="F410" t="str">
            <v>ABI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 t="str">
            <v>5X25</v>
          </cell>
          <cell r="F411">
            <v>28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 t="str">
            <v>6X80</v>
          </cell>
          <cell r="F412">
            <v>93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 t="str">
            <v>1X80</v>
          </cell>
          <cell r="F413">
            <v>80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 t="str">
            <v>2X35</v>
          </cell>
          <cell r="F414">
            <v>36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 t="str">
            <v>1X85</v>
          </cell>
          <cell r="F415">
            <v>85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F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 t="str">
            <v>0X45</v>
          </cell>
          <cell r="F417">
            <v>0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 t="str">
            <v>3X55</v>
          </cell>
          <cell r="F418">
            <v>58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 t="str">
            <v>2X65</v>
          </cell>
          <cell r="F419">
            <v>67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 t="str">
            <v>6X30</v>
          </cell>
          <cell r="F420">
            <v>35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 t="str">
            <v>2X25</v>
          </cell>
          <cell r="F421">
            <v>26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 t="str">
            <v>1X60</v>
          </cell>
          <cell r="F422">
            <v>60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E423" t="str">
            <v>4X50</v>
          </cell>
          <cell r="F423">
            <v>55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 t="str">
            <v>6X50</v>
          </cell>
          <cell r="F424">
            <v>58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 t="str">
            <v>6X55</v>
          </cell>
          <cell r="F425">
            <v>64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 t="str">
            <v>6X27,5</v>
          </cell>
          <cell r="F426">
            <v>31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F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 t="str">
            <v>2X52,5</v>
          </cell>
          <cell r="F428">
            <v>54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 t="str">
            <v>6X25</v>
          </cell>
          <cell r="F429">
            <v>29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 t="str">
            <v>6X45</v>
          </cell>
          <cell r="F430">
            <v>52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 t="str">
            <v>1X65</v>
          </cell>
          <cell r="F431">
            <v>65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 t="str">
            <v>6X60</v>
          </cell>
          <cell r="F432">
            <v>70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 t="str">
            <v>3X35</v>
          </cell>
          <cell r="F433">
            <v>37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 t="str">
            <v>5X65</v>
          </cell>
          <cell r="F434">
            <v>73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 t="str">
            <v>5X30</v>
          </cell>
          <cell r="F435">
            <v>34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F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E437" t="str">
            <v>2X25</v>
          </cell>
          <cell r="F437">
            <v>26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 t="str">
            <v>4X60</v>
          </cell>
          <cell r="F438">
            <v>65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E439" t="str">
            <v>DISPENSE</v>
          </cell>
          <cell r="F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 t="str">
            <v>3X32,4</v>
          </cell>
          <cell r="F440">
            <v>34.5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 t="str">
            <v>1X80</v>
          </cell>
          <cell r="F441">
            <v>80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 t="str">
            <v>5X45</v>
          </cell>
          <cell r="F442">
            <v>51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 t="str">
            <v>4X90</v>
          </cell>
          <cell r="F443">
            <v>98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 t="str">
            <v>4X22,5</v>
          </cell>
          <cell r="F444">
            <v>24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 t="str">
            <v>6X45</v>
          </cell>
          <cell r="F445">
            <v>52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 t="str">
            <v>4X65</v>
          </cell>
          <cell r="F446">
            <v>71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F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 t="str">
            <v>2X70</v>
          </cell>
          <cell r="F448">
            <v>72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 t="str">
            <v>6X50</v>
          </cell>
          <cell r="F449">
            <v>58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 t="str">
            <v>DISPENSE</v>
          </cell>
          <cell r="F450" t="str">
            <v>ABI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 t="str">
            <v>6X50</v>
          </cell>
          <cell r="F451">
            <v>58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F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 t="str">
            <v>1X42,5</v>
          </cell>
          <cell r="F453">
            <v>42.5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 t="str">
            <v>4X60</v>
          </cell>
          <cell r="F454">
            <v>65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 t="str">
            <v>5X80</v>
          </cell>
          <cell r="F455">
            <v>90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 t="str">
            <v>6X55</v>
          </cell>
          <cell r="F456">
            <v>64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 t="str">
            <v>2X45</v>
          </cell>
          <cell r="F457">
            <v>46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 t="str">
            <v>6X47,5</v>
          </cell>
          <cell r="F458">
            <v>56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 t="str">
            <v>4X37,5</v>
          </cell>
          <cell r="F459">
            <v>40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 t="str">
            <v>6X45</v>
          </cell>
          <cell r="F460">
            <v>54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 t="str">
            <v>4X45</v>
          </cell>
          <cell r="F461">
            <v>50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 t="str">
            <v>6X25</v>
          </cell>
          <cell r="F462">
            <v>30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 t="str">
            <v>3X50</v>
          </cell>
          <cell r="F463">
            <v>53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 t="str">
            <v>4X90</v>
          </cell>
          <cell r="F464">
            <v>98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E465" t="str">
            <v>DISPENSE</v>
          </cell>
          <cell r="F465" t="str">
            <v>ABI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 t="str">
            <v>3X50</v>
          </cell>
          <cell r="F466">
            <v>53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E467" t="str">
            <v>6X50</v>
          </cell>
          <cell r="F467">
            <v>58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 t="str">
            <v>1X30</v>
          </cell>
          <cell r="F468">
            <v>30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 t="str">
            <v>4X55</v>
          </cell>
          <cell r="F469">
            <v>60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 t="str">
            <v>6X60</v>
          </cell>
          <cell r="F470">
            <v>70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 t="str">
            <v>6X50</v>
          </cell>
          <cell r="F471">
            <v>58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 t="str">
            <v>1X50</v>
          </cell>
          <cell r="F472">
            <v>50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 t="str">
            <v>2X40</v>
          </cell>
          <cell r="F473">
            <v>41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F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 t="str">
            <v>1X60</v>
          </cell>
          <cell r="F475">
            <v>60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 t="str">
            <v>1X40</v>
          </cell>
          <cell r="F476">
            <v>40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 t="str">
            <v>6X45</v>
          </cell>
          <cell r="F477">
            <v>53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 t="str">
            <v>6X75</v>
          </cell>
          <cell r="F478">
            <v>87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 t="str">
            <v>3X65</v>
          </cell>
          <cell r="F479">
            <v>69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 t="str">
            <v>6X60</v>
          </cell>
          <cell r="F480">
            <v>70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F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 t="str">
            <v>3X30</v>
          </cell>
          <cell r="F482">
            <v>32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 t="str">
            <v>5X40</v>
          </cell>
          <cell r="F483">
            <v>45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 t="str">
            <v>2X55</v>
          </cell>
          <cell r="F484">
            <v>57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F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F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 t="str">
            <v>3X75</v>
          </cell>
          <cell r="F487">
            <v>79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 t="str">
            <v>2X50</v>
          </cell>
          <cell r="F488">
            <v>51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 t="str">
            <v>5X50</v>
          </cell>
          <cell r="F489">
            <v>56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 t="str">
            <v>5X50</v>
          </cell>
          <cell r="F490">
            <v>56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 t="str">
            <v>4X35</v>
          </cell>
          <cell r="F491">
            <v>38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 t="str">
            <v>6X40</v>
          </cell>
          <cell r="F492">
            <v>46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E493" t="str">
            <v>DISPENSE</v>
          </cell>
          <cell r="F493" t="str">
            <v>ABI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 t="str">
            <v>2X35</v>
          </cell>
          <cell r="F494">
            <v>36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 t="str">
            <v>6X27,5</v>
          </cell>
          <cell r="F495">
            <v>32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 t="str">
            <v>6X105</v>
          </cell>
          <cell r="F496">
            <v>122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 t="str">
            <v>3X30</v>
          </cell>
          <cell r="F497">
            <v>32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 t="str">
            <v>2X35</v>
          </cell>
          <cell r="F498">
            <v>36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F499" t="str">
            <v>ABI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 t="str">
            <v>6X37,5</v>
          </cell>
          <cell r="F500">
            <v>43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 t="str">
            <v>5X30</v>
          </cell>
          <cell r="F501">
            <v>34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 t="str">
            <v>5X45</v>
          </cell>
          <cell r="F502">
            <v>52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 t="str">
            <v>4X40</v>
          </cell>
          <cell r="F503">
            <v>44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E504" t="str">
            <v>4X47,5</v>
          </cell>
          <cell r="F504">
            <v>51.5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 t="str">
            <v>3X47,5</v>
          </cell>
          <cell r="F505">
            <v>50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 t="str">
            <v>1X27,5</v>
          </cell>
          <cell r="F506">
            <v>27.5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 t="str">
            <v>6X40</v>
          </cell>
          <cell r="F507">
            <v>46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F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 t="str">
            <v>3X60</v>
          </cell>
          <cell r="F509">
            <v>64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 t="str">
            <v>6X50</v>
          </cell>
          <cell r="F510">
            <v>58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 t="str">
            <v>5X80</v>
          </cell>
          <cell r="F511">
            <v>90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 t="str">
            <v>3X25</v>
          </cell>
          <cell r="F512">
            <v>26.5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 t="str">
            <v>1X105</v>
          </cell>
          <cell r="F513">
            <v>105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 t="str">
            <v>5X37,5</v>
          </cell>
          <cell r="F514">
            <v>42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 t="str">
            <v>6X25</v>
          </cell>
          <cell r="F515">
            <v>29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 t="str">
            <v>2X60</v>
          </cell>
          <cell r="F516">
            <v>62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 t="str">
            <v>2X100</v>
          </cell>
          <cell r="F517">
            <v>103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 t="str">
            <v>1X32,5</v>
          </cell>
          <cell r="F518">
            <v>32.5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E519" t="str">
            <v>6X30</v>
          </cell>
          <cell r="F519">
            <v>35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 t="str">
            <v>DISPENSE</v>
          </cell>
          <cell r="F520" t="str">
            <v>ABI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 t="str">
            <v>1X70</v>
          </cell>
          <cell r="F521">
            <v>70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E522" t="str">
            <v>1X75</v>
          </cell>
          <cell r="F522">
            <v>75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 t="str">
            <v>3X50</v>
          </cell>
          <cell r="F523">
            <v>53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 t="str">
            <v>4X30</v>
          </cell>
          <cell r="F524">
            <v>33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 t="str">
            <v>6X47,5</v>
          </cell>
          <cell r="F525">
            <v>55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 t="str">
            <v>3X27,5</v>
          </cell>
          <cell r="F526">
            <v>29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 t="str">
            <v>4X75</v>
          </cell>
          <cell r="F527">
            <v>82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 t="str">
            <v>5X55</v>
          </cell>
          <cell r="F528">
            <v>63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 t="str">
            <v>6X45</v>
          </cell>
          <cell r="F529">
            <v>54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F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 t="str">
            <v>4X60</v>
          </cell>
          <cell r="F531">
            <v>65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 t="str">
            <v>6X60</v>
          </cell>
          <cell r="F532">
            <v>70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E533" t="str">
            <v>4X45</v>
          </cell>
          <cell r="F533">
            <v>47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 t="str">
            <v>1X37,5</v>
          </cell>
          <cell r="F534">
            <v>37.5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 t="str">
            <v>6X45</v>
          </cell>
          <cell r="F535">
            <v>52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 t="str">
            <v>5X55</v>
          </cell>
          <cell r="F536">
            <v>62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 t="str">
            <v>DISPENSE</v>
          </cell>
          <cell r="F537" t="str">
            <v>ABI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 t="str">
            <v>3X62,5</v>
          </cell>
          <cell r="F538">
            <v>67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E539" t="str">
            <v>5X52,5</v>
          </cell>
          <cell r="F539">
            <v>59.5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 t="str">
            <v>6X25</v>
          </cell>
          <cell r="F540">
            <v>29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 t="str">
            <v>6X30</v>
          </cell>
          <cell r="F541">
            <v>35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 t="str">
            <v>3X25</v>
          </cell>
          <cell r="F542">
            <v>26.5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F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 t="str">
            <v>5X27,5</v>
          </cell>
          <cell r="F544">
            <v>32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 t="str">
            <v>6X65</v>
          </cell>
          <cell r="F545">
            <v>75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E546" t="str">
            <v>0X70</v>
          </cell>
          <cell r="F546">
            <v>0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F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F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 t="str">
            <v>6X65</v>
          </cell>
          <cell r="F549">
            <v>77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 t="str">
            <v>2X60</v>
          </cell>
          <cell r="F550">
            <v>62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 t="str">
            <v>4X40</v>
          </cell>
          <cell r="F551">
            <v>46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 t="str">
            <v>4X85</v>
          </cell>
          <cell r="F552">
            <v>94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E553" t="str">
            <v>3X65</v>
          </cell>
          <cell r="F553">
            <v>69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 t="str">
            <v>1X55</v>
          </cell>
          <cell r="F554">
            <v>55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 t="str">
            <v>6X40</v>
          </cell>
          <cell r="F555">
            <v>46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F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 t="str">
            <v>6X30</v>
          </cell>
          <cell r="F557">
            <v>35</v>
          </cell>
        </row>
      </sheetData>
      <sheetData sheetId="2">
        <row r="2">
          <cell r="A2">
            <v>22004989</v>
          </cell>
          <cell r="B2" t="str">
            <v>ACAR</v>
          </cell>
          <cell r="C2" t="str">
            <v>AYLA</v>
          </cell>
          <cell r="D2" t="str">
            <v>F</v>
          </cell>
          <cell r="E2">
            <v>60</v>
          </cell>
        </row>
        <row r="3">
          <cell r="A3">
            <v>22005731</v>
          </cell>
          <cell r="B3" t="str">
            <v>ADNET</v>
          </cell>
          <cell r="C3" t="str">
            <v>JULES</v>
          </cell>
          <cell r="D3" t="str">
            <v>M</v>
          </cell>
          <cell r="E3">
            <v>41.17</v>
          </cell>
        </row>
        <row r="4">
          <cell r="A4">
            <v>22002360</v>
          </cell>
          <cell r="B4" t="str">
            <v>ADONETH</v>
          </cell>
          <cell r="C4" t="str">
            <v>LUCIE</v>
          </cell>
          <cell r="D4" t="str">
            <v>F</v>
          </cell>
          <cell r="E4">
            <v>45.6</v>
          </cell>
        </row>
        <row r="5">
          <cell r="A5">
            <v>22008701</v>
          </cell>
          <cell r="B5" t="str">
            <v>AHRENS</v>
          </cell>
          <cell r="C5" t="str">
            <v>CÉCILIA</v>
          </cell>
          <cell r="D5" t="str">
            <v>F</v>
          </cell>
          <cell r="E5">
            <v>41.94</v>
          </cell>
        </row>
        <row r="6">
          <cell r="A6">
            <v>22016014</v>
          </cell>
          <cell r="B6" t="str">
            <v>AKALIN</v>
          </cell>
          <cell r="C6" t="str">
            <v>ZEYNEP</v>
          </cell>
          <cell r="D6" t="str">
            <v>F</v>
          </cell>
          <cell r="E6" t="str">
            <v>ABI</v>
          </cell>
        </row>
        <row r="7">
          <cell r="A7">
            <v>22016106</v>
          </cell>
          <cell r="B7" t="str">
            <v>AKBAL</v>
          </cell>
          <cell r="C7" t="str">
            <v>ERWIN</v>
          </cell>
          <cell r="D7" t="str">
            <v>M</v>
          </cell>
          <cell r="E7">
            <v>45.3</v>
          </cell>
        </row>
        <row r="8">
          <cell r="A8">
            <v>22005365</v>
          </cell>
          <cell r="B8" t="str">
            <v>ALI</v>
          </cell>
          <cell r="C8" t="str">
            <v>ELIAS</v>
          </cell>
          <cell r="D8" t="str">
            <v>M</v>
          </cell>
          <cell r="E8">
            <v>38.19</v>
          </cell>
        </row>
        <row r="9">
          <cell r="A9">
            <v>22005771</v>
          </cell>
          <cell r="B9" t="str">
            <v>ANDREOLETTI</v>
          </cell>
          <cell r="C9" t="str">
            <v>CHLOÉ</v>
          </cell>
          <cell r="D9" t="str">
            <v>F</v>
          </cell>
          <cell r="E9">
            <v>54.89</v>
          </cell>
        </row>
        <row r="10">
          <cell r="A10">
            <v>21904529</v>
          </cell>
          <cell r="B10" t="str">
            <v>ANDREOTTOLA</v>
          </cell>
          <cell r="C10" t="str">
            <v>ILARIO</v>
          </cell>
          <cell r="D10" t="str">
            <v>M</v>
          </cell>
          <cell r="E10">
            <v>49.01</v>
          </cell>
        </row>
        <row r="11">
          <cell r="A11">
            <v>21918194</v>
          </cell>
          <cell r="B11" t="str">
            <v>ANDRIANIRINA</v>
          </cell>
          <cell r="C11" t="str">
            <v>TOJO</v>
          </cell>
          <cell r="D11" t="str">
            <v>M</v>
          </cell>
          <cell r="E11" t="str">
            <v>ABI</v>
          </cell>
        </row>
        <row r="12">
          <cell r="A12">
            <v>22000732</v>
          </cell>
          <cell r="B12" t="str">
            <v>ARMINDO</v>
          </cell>
          <cell r="C12" t="str">
            <v>YOHANN</v>
          </cell>
          <cell r="D12" t="str">
            <v>M</v>
          </cell>
          <cell r="E12">
            <v>36.1</v>
          </cell>
        </row>
        <row r="13">
          <cell r="A13">
            <v>22001906</v>
          </cell>
          <cell r="B13" t="str">
            <v>ARNOLD</v>
          </cell>
          <cell r="C13" t="str">
            <v>LUCIE</v>
          </cell>
          <cell r="D13" t="str">
            <v>F</v>
          </cell>
          <cell r="E13">
            <v>56.78</v>
          </cell>
        </row>
        <row r="14">
          <cell r="A14">
            <v>22016048</v>
          </cell>
          <cell r="B14" t="str">
            <v>ARTERO</v>
          </cell>
          <cell r="C14" t="str">
            <v>JESSICA</v>
          </cell>
          <cell r="D14" t="str">
            <v>F</v>
          </cell>
          <cell r="E14" t="str">
            <v>ABI</v>
          </cell>
        </row>
        <row r="15">
          <cell r="A15">
            <v>22005114</v>
          </cell>
          <cell r="B15" t="str">
            <v>ASLAN</v>
          </cell>
          <cell r="C15" t="str">
            <v>OZAN</v>
          </cell>
          <cell r="D15" t="str">
            <v>F</v>
          </cell>
          <cell r="E15">
            <v>48.03</v>
          </cell>
        </row>
        <row r="16">
          <cell r="A16">
            <v>22018500</v>
          </cell>
          <cell r="B16" t="str">
            <v>ASSANI</v>
          </cell>
          <cell r="C16" t="str">
            <v>LOIC</v>
          </cell>
          <cell r="D16" t="str">
            <v>M</v>
          </cell>
          <cell r="E16">
            <v>52.46</v>
          </cell>
        </row>
        <row r="17">
          <cell r="A17">
            <v>22001385</v>
          </cell>
          <cell r="B17" t="str">
            <v>ATA</v>
          </cell>
          <cell r="C17" t="str">
            <v>NOAH</v>
          </cell>
          <cell r="D17" t="str">
            <v>M</v>
          </cell>
          <cell r="E17">
            <v>41.7</v>
          </cell>
        </row>
        <row r="18">
          <cell r="A18">
            <v>21906231</v>
          </cell>
          <cell r="B18" t="str">
            <v>ATTOU</v>
          </cell>
          <cell r="C18" t="str">
            <v>MATHIEU</v>
          </cell>
          <cell r="D18" t="str">
            <v>M</v>
          </cell>
          <cell r="E18" t="str">
            <v>ABI</v>
          </cell>
        </row>
        <row r="19">
          <cell r="A19">
            <v>22007342</v>
          </cell>
          <cell r="B19" t="str">
            <v>AUBRY</v>
          </cell>
          <cell r="C19" t="str">
            <v>EMMA</v>
          </cell>
          <cell r="D19" t="str">
            <v>F</v>
          </cell>
          <cell r="E19">
            <v>54.92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M</v>
          </cell>
          <cell r="E20">
            <v>45.32</v>
          </cell>
        </row>
        <row r="21">
          <cell r="A21">
            <v>21801187</v>
          </cell>
          <cell r="B21" t="str">
            <v>AYED</v>
          </cell>
          <cell r="C21" t="str">
            <v>SABRINA</v>
          </cell>
          <cell r="D21" t="str">
            <v>F</v>
          </cell>
          <cell r="E21" t="str">
            <v>ABI</v>
          </cell>
        </row>
        <row r="22">
          <cell r="A22">
            <v>22007106</v>
          </cell>
          <cell r="B22" t="str">
            <v>BAEHR</v>
          </cell>
          <cell r="C22" t="str">
            <v>JULINE</v>
          </cell>
          <cell r="D22" t="str">
            <v>F</v>
          </cell>
          <cell r="E22">
            <v>44.9</v>
          </cell>
        </row>
        <row r="23">
          <cell r="A23">
            <v>22007222</v>
          </cell>
          <cell r="B23" t="str">
            <v>BAEUMLIN</v>
          </cell>
          <cell r="C23" t="str">
            <v>PAUL</v>
          </cell>
          <cell r="D23" t="str">
            <v>M</v>
          </cell>
          <cell r="E23">
            <v>35.42</v>
          </cell>
        </row>
        <row r="24">
          <cell r="A24">
            <v>22010475</v>
          </cell>
          <cell r="B24" t="str">
            <v>BAGY</v>
          </cell>
          <cell r="C24" t="str">
            <v>TITOUAN</v>
          </cell>
          <cell r="D24" t="str">
            <v>M</v>
          </cell>
          <cell r="E24" t="str">
            <v>ABI</v>
          </cell>
        </row>
        <row r="25">
          <cell r="A25">
            <v>22007475</v>
          </cell>
          <cell r="B25" t="str">
            <v>BAILLOEUIL</v>
          </cell>
          <cell r="C25" t="str">
            <v>LOUIS</v>
          </cell>
          <cell r="D25" t="str">
            <v>M</v>
          </cell>
          <cell r="E25">
            <v>38.46</v>
          </cell>
        </row>
        <row r="26">
          <cell r="A26">
            <v>21903048</v>
          </cell>
          <cell r="B26" t="str">
            <v>BAMIDELE</v>
          </cell>
          <cell r="C26" t="str">
            <v>MYRIAM</v>
          </cell>
          <cell r="D26" t="str">
            <v>F</v>
          </cell>
          <cell r="E26" t="str">
            <v>ABI</v>
          </cell>
        </row>
        <row r="27">
          <cell r="A27">
            <v>22001650</v>
          </cell>
          <cell r="B27" t="str">
            <v>BARBIER</v>
          </cell>
          <cell r="C27" t="str">
            <v>GAËLLE</v>
          </cell>
          <cell r="D27" t="str">
            <v>F</v>
          </cell>
          <cell r="E27">
            <v>48.89</v>
          </cell>
        </row>
        <row r="28">
          <cell r="A28">
            <v>22009344</v>
          </cell>
          <cell r="B28" t="str">
            <v>BARCZYK</v>
          </cell>
          <cell r="C28" t="str">
            <v>JAKUB</v>
          </cell>
          <cell r="D28" t="str">
            <v>M</v>
          </cell>
          <cell r="E28">
            <v>48.79</v>
          </cell>
        </row>
        <row r="29">
          <cell r="A29">
            <v>21916495</v>
          </cell>
          <cell r="B29" t="str">
            <v>BARRE</v>
          </cell>
          <cell r="C29" t="str">
            <v>JULES</v>
          </cell>
          <cell r="D29" t="str">
            <v>M</v>
          </cell>
          <cell r="E29" t="str">
            <v>ABI</v>
          </cell>
        </row>
        <row r="30">
          <cell r="A30">
            <v>22000900</v>
          </cell>
          <cell r="B30" t="str">
            <v>BARTELS</v>
          </cell>
          <cell r="C30" t="str">
            <v>JULIETTE</v>
          </cell>
          <cell r="D30" t="str">
            <v>F</v>
          </cell>
          <cell r="E30">
            <v>42.03</v>
          </cell>
        </row>
        <row r="31">
          <cell r="A31">
            <v>22012435</v>
          </cell>
          <cell r="B31" t="str">
            <v>BARTESCH</v>
          </cell>
          <cell r="C31" t="str">
            <v>EDELTRUD-MARIA</v>
          </cell>
          <cell r="D31" t="str">
            <v>F</v>
          </cell>
          <cell r="E31">
            <v>55.22</v>
          </cell>
        </row>
        <row r="32">
          <cell r="A32">
            <v>22003579</v>
          </cell>
          <cell r="B32" t="str">
            <v>BASTIAN</v>
          </cell>
          <cell r="C32" t="str">
            <v>PAULINE</v>
          </cell>
          <cell r="D32" t="str">
            <v>F</v>
          </cell>
          <cell r="E32">
            <v>46.56</v>
          </cell>
        </row>
        <row r="33">
          <cell r="A33">
            <v>22000604</v>
          </cell>
          <cell r="B33" t="str">
            <v>BAUER</v>
          </cell>
          <cell r="C33" t="str">
            <v>CÉLINE</v>
          </cell>
          <cell r="D33" t="str">
            <v>F</v>
          </cell>
          <cell r="E33">
            <v>39.86</v>
          </cell>
        </row>
        <row r="34">
          <cell r="A34">
            <v>22004409</v>
          </cell>
          <cell r="B34" t="str">
            <v>BAUMANN</v>
          </cell>
          <cell r="C34" t="str">
            <v>CLARA</v>
          </cell>
          <cell r="D34" t="str">
            <v>F</v>
          </cell>
          <cell r="E34">
            <v>47.53</v>
          </cell>
        </row>
        <row r="35">
          <cell r="A35">
            <v>22006991</v>
          </cell>
          <cell r="B35" t="str">
            <v>BAUMLIN</v>
          </cell>
          <cell r="C35" t="str">
            <v>TITOUAN</v>
          </cell>
          <cell r="D35" t="str">
            <v>M</v>
          </cell>
          <cell r="E35">
            <v>43.69</v>
          </cell>
        </row>
        <row r="36">
          <cell r="A36">
            <v>22013088</v>
          </cell>
          <cell r="B36" t="str">
            <v>BEAUFORT</v>
          </cell>
          <cell r="C36" t="str">
            <v>LUCAS</v>
          </cell>
          <cell r="D36" t="str">
            <v>M</v>
          </cell>
          <cell r="E36" t="str">
            <v>ABI</v>
          </cell>
        </row>
        <row r="37">
          <cell r="A37">
            <v>22007414</v>
          </cell>
          <cell r="B37" t="str">
            <v>BECHT</v>
          </cell>
          <cell r="C37" t="str">
            <v>LISA</v>
          </cell>
          <cell r="D37" t="str">
            <v>F</v>
          </cell>
          <cell r="E37">
            <v>49.5</v>
          </cell>
        </row>
        <row r="38">
          <cell r="A38">
            <v>22002435</v>
          </cell>
          <cell r="B38" t="str">
            <v>BECK</v>
          </cell>
          <cell r="C38" t="str">
            <v>LUCIE</v>
          </cell>
          <cell r="D38" t="str">
            <v>F</v>
          </cell>
          <cell r="E38">
            <v>49.33</v>
          </cell>
        </row>
        <row r="39">
          <cell r="A39">
            <v>22007989</v>
          </cell>
          <cell r="B39" t="str">
            <v>BECKERT</v>
          </cell>
          <cell r="C39" t="str">
            <v>LYLOU</v>
          </cell>
          <cell r="D39" t="str">
            <v>F</v>
          </cell>
          <cell r="E39">
            <v>32.659999999999997</v>
          </cell>
        </row>
        <row r="40">
          <cell r="A40">
            <v>22011094</v>
          </cell>
          <cell r="B40" t="str">
            <v>BELKHADIR</v>
          </cell>
          <cell r="C40" t="str">
            <v>MAHER</v>
          </cell>
          <cell r="D40" t="str">
            <v>M</v>
          </cell>
          <cell r="E40" t="str">
            <v>ABI</v>
          </cell>
        </row>
        <row r="41">
          <cell r="A41">
            <v>22012236</v>
          </cell>
          <cell r="B41" t="str">
            <v>BELLAHCENE</v>
          </cell>
          <cell r="C41" t="str">
            <v>MERIEM</v>
          </cell>
          <cell r="D41" t="str">
            <v>F</v>
          </cell>
          <cell r="E41">
            <v>60.28</v>
          </cell>
        </row>
        <row r="42">
          <cell r="A42">
            <v>22016921</v>
          </cell>
          <cell r="B42" t="str">
            <v>BELMADANI</v>
          </cell>
          <cell r="C42" t="str">
            <v>MOHAMED</v>
          </cell>
          <cell r="D42" t="str">
            <v>M</v>
          </cell>
          <cell r="E42" t="str">
            <v>ABI</v>
          </cell>
        </row>
        <row r="43">
          <cell r="A43">
            <v>22014730</v>
          </cell>
          <cell r="B43" t="str">
            <v>BEN AMMAR</v>
          </cell>
          <cell r="C43" t="str">
            <v>ZIED</v>
          </cell>
          <cell r="D43" t="str">
            <v>M</v>
          </cell>
          <cell r="E43">
            <v>27.1</v>
          </cell>
        </row>
        <row r="44">
          <cell r="A44">
            <v>21912101</v>
          </cell>
          <cell r="B44" t="str">
            <v>BENAALI</v>
          </cell>
          <cell r="C44" t="str">
            <v>ZAKARIA</v>
          </cell>
          <cell r="D44" t="str">
            <v>M</v>
          </cell>
          <cell r="E44">
            <v>64.23</v>
          </cell>
        </row>
        <row r="45">
          <cell r="A45">
            <v>22012158</v>
          </cell>
          <cell r="B45" t="str">
            <v>BENCI</v>
          </cell>
          <cell r="C45" t="str">
            <v>DIMITRI</v>
          </cell>
          <cell r="D45" t="str">
            <v>M</v>
          </cell>
          <cell r="E45">
            <v>42.52</v>
          </cell>
        </row>
        <row r="46">
          <cell r="A46">
            <v>21800106</v>
          </cell>
          <cell r="B46" t="str">
            <v>BENFATMA</v>
          </cell>
          <cell r="C46" t="str">
            <v>MEHDI</v>
          </cell>
          <cell r="D46" t="str">
            <v>M</v>
          </cell>
          <cell r="E46" t="str">
            <v>ABI</v>
          </cell>
        </row>
        <row r="47">
          <cell r="A47">
            <v>22016127</v>
          </cell>
          <cell r="B47" t="str">
            <v>BENRABAH</v>
          </cell>
          <cell r="C47" t="str">
            <v>ANTONIN</v>
          </cell>
          <cell r="D47" t="str">
            <v>M</v>
          </cell>
          <cell r="E47">
            <v>56.95</v>
          </cell>
        </row>
        <row r="48">
          <cell r="A48">
            <v>22013222</v>
          </cell>
          <cell r="B48" t="str">
            <v>BENSE</v>
          </cell>
          <cell r="C48" t="str">
            <v>HUGO</v>
          </cell>
          <cell r="D48" t="str">
            <v>M</v>
          </cell>
          <cell r="E48">
            <v>29.03</v>
          </cell>
        </row>
        <row r="49">
          <cell r="A49">
            <v>22011544</v>
          </cell>
          <cell r="B49" t="str">
            <v>BERGÉ</v>
          </cell>
          <cell r="C49" t="str">
            <v>TRISTAN</v>
          </cell>
          <cell r="D49" t="str">
            <v>M</v>
          </cell>
          <cell r="E49">
            <v>50.46</v>
          </cell>
        </row>
        <row r="50">
          <cell r="A50">
            <v>22006293</v>
          </cell>
          <cell r="B50" t="str">
            <v>BERNECKER</v>
          </cell>
          <cell r="C50" t="str">
            <v>THOMAS</v>
          </cell>
          <cell r="D50" t="str">
            <v>M</v>
          </cell>
          <cell r="E50">
            <v>48.1</v>
          </cell>
        </row>
        <row r="51">
          <cell r="A51">
            <v>22009042</v>
          </cell>
          <cell r="B51" t="str">
            <v>BILDSTEIN</v>
          </cell>
          <cell r="C51" t="str">
            <v>LAURYNE</v>
          </cell>
          <cell r="D51" t="str">
            <v>F</v>
          </cell>
          <cell r="E51">
            <v>56.89</v>
          </cell>
        </row>
        <row r="52">
          <cell r="A52">
            <v>22004722</v>
          </cell>
          <cell r="B52" t="str">
            <v>BILGER-BERAUD</v>
          </cell>
          <cell r="C52" t="str">
            <v>LUDOVIC</v>
          </cell>
          <cell r="D52" t="str">
            <v>M</v>
          </cell>
          <cell r="E52" t="str">
            <v>ABI</v>
          </cell>
        </row>
        <row r="53">
          <cell r="A53">
            <v>22005967</v>
          </cell>
          <cell r="B53" t="str">
            <v>BIOT</v>
          </cell>
          <cell r="C53" t="str">
            <v>ANTHONIN</v>
          </cell>
          <cell r="D53" t="str">
            <v>M</v>
          </cell>
          <cell r="E53">
            <v>41.29</v>
          </cell>
        </row>
        <row r="54">
          <cell r="A54">
            <v>22006995</v>
          </cell>
          <cell r="B54" t="str">
            <v>BLANCK</v>
          </cell>
          <cell r="C54" t="str">
            <v>MARIE</v>
          </cell>
          <cell r="D54" t="str">
            <v>F</v>
          </cell>
          <cell r="E54" t="str">
            <v>ABI</v>
          </cell>
        </row>
        <row r="55">
          <cell r="A55">
            <v>22010652</v>
          </cell>
          <cell r="B55" t="str">
            <v>BLAZEVIC</v>
          </cell>
          <cell r="C55" t="str">
            <v>CHIARA</v>
          </cell>
          <cell r="D55" t="str">
            <v>F</v>
          </cell>
          <cell r="E55">
            <v>43.39</v>
          </cell>
        </row>
        <row r="56">
          <cell r="A56">
            <v>22004957</v>
          </cell>
          <cell r="B56" t="str">
            <v>BODENAN</v>
          </cell>
          <cell r="C56" t="str">
            <v>LÉO</v>
          </cell>
          <cell r="D56" t="str">
            <v>M</v>
          </cell>
          <cell r="E56">
            <v>31.1</v>
          </cell>
        </row>
        <row r="57">
          <cell r="A57">
            <v>22002444</v>
          </cell>
          <cell r="B57" t="str">
            <v>BODIN</v>
          </cell>
          <cell r="C57" t="str">
            <v>LÉONARD</v>
          </cell>
          <cell r="D57" t="str">
            <v>M</v>
          </cell>
          <cell r="E57">
            <v>36.1</v>
          </cell>
        </row>
        <row r="58">
          <cell r="A58">
            <v>21715774</v>
          </cell>
          <cell r="B58" t="str">
            <v>BOECKEL</v>
          </cell>
          <cell r="C58" t="str">
            <v>TOM</v>
          </cell>
          <cell r="D58" t="str">
            <v>M</v>
          </cell>
          <cell r="E58">
            <v>42.06</v>
          </cell>
        </row>
        <row r="59">
          <cell r="A59">
            <v>22002979</v>
          </cell>
          <cell r="B59" t="str">
            <v>BOEGLIN</v>
          </cell>
          <cell r="C59" t="str">
            <v>JUSTINE</v>
          </cell>
          <cell r="D59" t="str">
            <v>F</v>
          </cell>
          <cell r="E59">
            <v>51.89</v>
          </cell>
        </row>
        <row r="60">
          <cell r="A60">
            <v>22006680</v>
          </cell>
          <cell r="B60" t="str">
            <v>BOHONOS</v>
          </cell>
          <cell r="C60" t="str">
            <v>LUCIE</v>
          </cell>
          <cell r="D60" t="str">
            <v>F</v>
          </cell>
          <cell r="E60">
            <v>44.86</v>
          </cell>
        </row>
        <row r="61">
          <cell r="A61">
            <v>22000549</v>
          </cell>
          <cell r="B61" t="str">
            <v>BOILEAU</v>
          </cell>
          <cell r="C61" t="str">
            <v>ROBIN</v>
          </cell>
          <cell r="D61" t="str">
            <v>M</v>
          </cell>
          <cell r="E61" t="str">
            <v>ABI</v>
          </cell>
        </row>
        <row r="62">
          <cell r="A62">
            <v>22011612</v>
          </cell>
          <cell r="B62" t="str">
            <v>BOILET</v>
          </cell>
          <cell r="C62" t="str">
            <v>JEANNE</v>
          </cell>
          <cell r="D62" t="str">
            <v>F</v>
          </cell>
          <cell r="E62">
            <v>59.4</v>
          </cell>
        </row>
        <row r="63">
          <cell r="A63">
            <v>22007199</v>
          </cell>
          <cell r="B63" t="str">
            <v>BOLLINGER</v>
          </cell>
          <cell r="C63" t="str">
            <v>THOMAS</v>
          </cell>
          <cell r="D63" t="str">
            <v>M</v>
          </cell>
          <cell r="E63">
            <v>47.4</v>
          </cell>
        </row>
        <row r="64">
          <cell r="A64">
            <v>22009581</v>
          </cell>
          <cell r="B64" t="str">
            <v>BONVICINI</v>
          </cell>
          <cell r="C64" t="str">
            <v>MATTÉO</v>
          </cell>
          <cell r="D64" t="str">
            <v>M</v>
          </cell>
          <cell r="E64">
            <v>36.42</v>
          </cell>
        </row>
        <row r="65">
          <cell r="A65">
            <v>22008204</v>
          </cell>
          <cell r="B65" t="str">
            <v>BORTOLIN</v>
          </cell>
          <cell r="C65" t="str">
            <v>NÉMO</v>
          </cell>
          <cell r="D65" t="str">
            <v>M</v>
          </cell>
          <cell r="E65">
            <v>37.479999999999997</v>
          </cell>
        </row>
        <row r="66">
          <cell r="A66">
            <v>22010666</v>
          </cell>
          <cell r="B66" t="str">
            <v>BOTOUMAMOU</v>
          </cell>
          <cell r="C66" t="str">
            <v>MÉLISSA</v>
          </cell>
          <cell r="D66" t="str">
            <v>F</v>
          </cell>
          <cell r="E66" t="str">
            <v>ABI</v>
          </cell>
        </row>
        <row r="67">
          <cell r="A67">
            <v>22009416</v>
          </cell>
          <cell r="B67" t="str">
            <v>BOUDEBOUDA</v>
          </cell>
          <cell r="C67" t="str">
            <v>LYLOU</v>
          </cell>
          <cell r="D67" t="str">
            <v>F</v>
          </cell>
          <cell r="E67">
            <v>36</v>
          </cell>
        </row>
        <row r="68">
          <cell r="A68">
            <v>21906418</v>
          </cell>
          <cell r="B68" t="str">
            <v>BOUDINET</v>
          </cell>
          <cell r="C68" t="str">
            <v>NICOLAS</v>
          </cell>
          <cell r="D68" t="str">
            <v>M</v>
          </cell>
          <cell r="E68">
            <v>31.76</v>
          </cell>
        </row>
        <row r="69">
          <cell r="A69">
            <v>22012782</v>
          </cell>
          <cell r="B69" t="str">
            <v>BOUFFAY</v>
          </cell>
          <cell r="C69" t="str">
            <v>AXEL</v>
          </cell>
          <cell r="D69" t="str">
            <v>M</v>
          </cell>
          <cell r="E69">
            <v>32.82</v>
          </cell>
        </row>
        <row r="70">
          <cell r="A70">
            <v>22010321</v>
          </cell>
          <cell r="B70" t="str">
            <v>BOUILLET</v>
          </cell>
          <cell r="C70" t="str">
            <v>TIA</v>
          </cell>
          <cell r="D70" t="str">
            <v>F</v>
          </cell>
          <cell r="E70">
            <v>47.44</v>
          </cell>
        </row>
        <row r="71">
          <cell r="A71">
            <v>22005272</v>
          </cell>
          <cell r="B71" t="str">
            <v>BRIÈRE</v>
          </cell>
          <cell r="C71" t="str">
            <v>YOHAN</v>
          </cell>
          <cell r="D71" t="str">
            <v>M</v>
          </cell>
          <cell r="E71">
            <v>32.49</v>
          </cell>
        </row>
        <row r="72">
          <cell r="A72">
            <v>22013329</v>
          </cell>
          <cell r="B72" t="str">
            <v>BRIOT</v>
          </cell>
          <cell r="C72" t="str">
            <v>MAXIME</v>
          </cell>
          <cell r="D72" t="str">
            <v>M</v>
          </cell>
          <cell r="E72">
            <v>42.21</v>
          </cell>
        </row>
        <row r="73">
          <cell r="A73">
            <v>22010627</v>
          </cell>
          <cell r="B73" t="str">
            <v>BRUCKER</v>
          </cell>
          <cell r="C73" t="str">
            <v>MANON</v>
          </cell>
          <cell r="D73" t="str">
            <v>M</v>
          </cell>
          <cell r="E73">
            <v>37.03</v>
          </cell>
        </row>
        <row r="74">
          <cell r="A74">
            <v>22019828</v>
          </cell>
          <cell r="B74" t="str">
            <v>BRUNING</v>
          </cell>
          <cell r="C74" t="str">
            <v>GAUTHIER</v>
          </cell>
          <cell r="D74" t="str">
            <v>M</v>
          </cell>
          <cell r="E74">
            <v>43.02</v>
          </cell>
        </row>
        <row r="75">
          <cell r="A75">
            <v>22011719</v>
          </cell>
          <cell r="B75" t="str">
            <v>BUATOIS</v>
          </cell>
          <cell r="C75" t="str">
            <v>MATTEO</v>
          </cell>
          <cell r="D75" t="str">
            <v>M</v>
          </cell>
          <cell r="E75">
            <v>44.38</v>
          </cell>
        </row>
        <row r="76">
          <cell r="A76">
            <v>22012423</v>
          </cell>
          <cell r="B76" t="str">
            <v>BUR</v>
          </cell>
          <cell r="C76" t="str">
            <v>OLIVIER</v>
          </cell>
          <cell r="D76" t="str">
            <v>M</v>
          </cell>
          <cell r="E76">
            <v>53.12</v>
          </cell>
        </row>
        <row r="77">
          <cell r="A77">
            <v>22002762</v>
          </cell>
          <cell r="B77" t="str">
            <v>BURGER</v>
          </cell>
          <cell r="C77" t="str">
            <v>MANON</v>
          </cell>
          <cell r="D77" t="str">
            <v>F</v>
          </cell>
          <cell r="E77">
            <v>37.69</v>
          </cell>
        </row>
        <row r="78">
          <cell r="A78">
            <v>22000303</v>
          </cell>
          <cell r="B78" t="str">
            <v>BUTZERIN</v>
          </cell>
          <cell r="C78" t="str">
            <v>ALINE</v>
          </cell>
          <cell r="D78" t="str">
            <v>F</v>
          </cell>
          <cell r="E78">
            <v>47.7</v>
          </cell>
        </row>
        <row r="79">
          <cell r="A79">
            <v>21903666</v>
          </cell>
          <cell r="B79" t="str">
            <v>CAMBON</v>
          </cell>
          <cell r="C79" t="str">
            <v>MAËL</v>
          </cell>
          <cell r="D79" t="str">
            <v>M</v>
          </cell>
          <cell r="E79">
            <v>41.48</v>
          </cell>
        </row>
        <row r="80">
          <cell r="A80">
            <v>22010121</v>
          </cell>
          <cell r="B80" t="str">
            <v>CANEVA</v>
          </cell>
          <cell r="C80" t="str">
            <v>MELISSA</v>
          </cell>
          <cell r="D80" t="str">
            <v>F</v>
          </cell>
          <cell r="E80">
            <v>47.07</v>
          </cell>
        </row>
        <row r="81">
          <cell r="A81">
            <v>22006631</v>
          </cell>
          <cell r="B81" t="str">
            <v>CANINI</v>
          </cell>
          <cell r="C81" t="str">
            <v>MATÉO</v>
          </cell>
          <cell r="D81" t="str">
            <v>M</v>
          </cell>
          <cell r="E81">
            <v>32.47</v>
          </cell>
        </row>
        <row r="82">
          <cell r="A82">
            <v>22005034</v>
          </cell>
          <cell r="B82" t="str">
            <v>CARATELLA</v>
          </cell>
          <cell r="C82" t="str">
            <v>LÉO</v>
          </cell>
          <cell r="D82" t="str">
            <v>M</v>
          </cell>
          <cell r="E82">
            <v>32.1</v>
          </cell>
        </row>
        <row r="83">
          <cell r="A83">
            <v>22000556</v>
          </cell>
          <cell r="B83" t="str">
            <v>CARON</v>
          </cell>
          <cell r="C83" t="str">
            <v>MARGAUX</v>
          </cell>
          <cell r="D83" t="str">
            <v>F</v>
          </cell>
          <cell r="E83">
            <v>38.71</v>
          </cell>
        </row>
        <row r="84">
          <cell r="A84">
            <v>22007641</v>
          </cell>
          <cell r="B84" t="str">
            <v>CAROZZA</v>
          </cell>
          <cell r="C84" t="str">
            <v>MATHIS</v>
          </cell>
          <cell r="D84" t="str">
            <v>M</v>
          </cell>
          <cell r="E84" t="str">
            <v>ABI</v>
          </cell>
        </row>
        <row r="85">
          <cell r="A85">
            <v>22013682</v>
          </cell>
          <cell r="B85" t="str">
            <v>CAUWET</v>
          </cell>
          <cell r="C85" t="str">
            <v>NATHAN</v>
          </cell>
          <cell r="D85" t="str">
            <v>M</v>
          </cell>
          <cell r="E85">
            <v>32.92</v>
          </cell>
        </row>
        <row r="86">
          <cell r="A86">
            <v>21909354</v>
          </cell>
          <cell r="B86" t="str">
            <v>CAVALIERE</v>
          </cell>
          <cell r="C86" t="str">
            <v>ARTHUR</v>
          </cell>
          <cell r="D86" t="str">
            <v>M</v>
          </cell>
          <cell r="E86" t="str">
            <v>ABI</v>
          </cell>
        </row>
        <row r="87">
          <cell r="A87">
            <v>22013517</v>
          </cell>
          <cell r="B87" t="str">
            <v>CENGIZ</v>
          </cell>
          <cell r="C87" t="str">
            <v>ENZO</v>
          </cell>
          <cell r="D87" t="str">
            <v>M</v>
          </cell>
          <cell r="E87" t="str">
            <v>ABI</v>
          </cell>
        </row>
        <row r="88">
          <cell r="A88">
            <v>22010414</v>
          </cell>
          <cell r="B88" t="str">
            <v>CENGIZ</v>
          </cell>
          <cell r="C88" t="str">
            <v>ALI</v>
          </cell>
          <cell r="D88" t="str">
            <v>M</v>
          </cell>
          <cell r="E88">
            <v>52.82</v>
          </cell>
        </row>
        <row r="89">
          <cell r="A89">
            <v>22007447</v>
          </cell>
          <cell r="B89" t="str">
            <v>CENGIZ</v>
          </cell>
          <cell r="C89" t="str">
            <v>DILARA</v>
          </cell>
          <cell r="D89" t="str">
            <v>F</v>
          </cell>
          <cell r="E89">
            <v>47.01</v>
          </cell>
        </row>
        <row r="90">
          <cell r="A90">
            <v>22011429</v>
          </cell>
          <cell r="B90" t="str">
            <v>CETIN</v>
          </cell>
          <cell r="C90" t="str">
            <v>YAKUP-HAN</v>
          </cell>
          <cell r="D90" t="str">
            <v>M</v>
          </cell>
          <cell r="E90" t="str">
            <v>ABI</v>
          </cell>
        </row>
        <row r="91">
          <cell r="A91">
            <v>22011261</v>
          </cell>
          <cell r="B91" t="str">
            <v>CHAFRA</v>
          </cell>
          <cell r="C91" t="str">
            <v>YOUNES</v>
          </cell>
          <cell r="D91" t="str">
            <v>M</v>
          </cell>
          <cell r="E91">
            <v>69.25</v>
          </cell>
        </row>
        <row r="92">
          <cell r="A92">
            <v>22006803</v>
          </cell>
          <cell r="B92" t="str">
            <v>CHARLIER</v>
          </cell>
          <cell r="C92" t="str">
            <v>ANTONIN</v>
          </cell>
          <cell r="D92" t="str">
            <v>M</v>
          </cell>
          <cell r="E92">
            <v>30.53</v>
          </cell>
        </row>
        <row r="93">
          <cell r="A93">
            <v>22001339</v>
          </cell>
          <cell r="B93" t="str">
            <v>CHARNAY</v>
          </cell>
          <cell r="C93" t="str">
            <v>ANTHONY</v>
          </cell>
          <cell r="D93" t="str">
            <v>M</v>
          </cell>
          <cell r="E93" t="str">
            <v>ABI</v>
          </cell>
        </row>
        <row r="94">
          <cell r="A94">
            <v>22013697</v>
          </cell>
          <cell r="B94" t="str">
            <v>CHARRIER</v>
          </cell>
          <cell r="C94" t="str">
            <v>LUCAS</v>
          </cell>
          <cell r="D94" t="str">
            <v>M</v>
          </cell>
          <cell r="E94">
            <v>38.229999999999997</v>
          </cell>
        </row>
        <row r="95">
          <cell r="A95">
            <v>22009690</v>
          </cell>
          <cell r="B95" t="str">
            <v>CHÉNILCO</v>
          </cell>
          <cell r="C95" t="str">
            <v>DIOLINDA</v>
          </cell>
          <cell r="D95" t="str">
            <v>F</v>
          </cell>
          <cell r="E95">
            <v>51.7</v>
          </cell>
        </row>
        <row r="96">
          <cell r="A96">
            <v>22011696</v>
          </cell>
          <cell r="B96" t="str">
            <v>CHESNEAU</v>
          </cell>
          <cell r="C96" t="str">
            <v>FLORIAN</v>
          </cell>
          <cell r="D96" t="str">
            <v>M</v>
          </cell>
          <cell r="E96">
            <v>35.9</v>
          </cell>
        </row>
        <row r="97">
          <cell r="A97">
            <v>21909603</v>
          </cell>
          <cell r="B97" t="str">
            <v>CHION</v>
          </cell>
          <cell r="C97" t="str">
            <v>MARCO</v>
          </cell>
          <cell r="D97" t="str">
            <v>M</v>
          </cell>
          <cell r="E97">
            <v>26.49</v>
          </cell>
        </row>
        <row r="98">
          <cell r="A98">
            <v>22008508</v>
          </cell>
          <cell r="B98" t="str">
            <v>CHRISTMANN</v>
          </cell>
          <cell r="C98" t="str">
            <v>JULIA</v>
          </cell>
          <cell r="D98" t="str">
            <v>F</v>
          </cell>
          <cell r="E98">
            <v>54.1</v>
          </cell>
        </row>
        <row r="99">
          <cell r="A99">
            <v>22004788</v>
          </cell>
          <cell r="B99" t="str">
            <v>CIANCI</v>
          </cell>
          <cell r="C99" t="str">
            <v>JEAN</v>
          </cell>
          <cell r="D99" t="str">
            <v>M</v>
          </cell>
          <cell r="E99">
            <v>39.86</v>
          </cell>
        </row>
        <row r="100">
          <cell r="A100">
            <v>21912913</v>
          </cell>
          <cell r="B100" t="str">
            <v>CIANDRINI</v>
          </cell>
          <cell r="C100" t="str">
            <v>DAVID</v>
          </cell>
          <cell r="D100" t="str">
            <v>M</v>
          </cell>
          <cell r="E100">
            <v>47.41</v>
          </cell>
        </row>
        <row r="101">
          <cell r="A101">
            <v>22009421</v>
          </cell>
          <cell r="B101" t="str">
            <v>CLAUSS</v>
          </cell>
          <cell r="C101" t="str">
            <v>LOUIS</v>
          </cell>
          <cell r="D101" t="str">
            <v>M</v>
          </cell>
          <cell r="E101">
            <v>38.54</v>
          </cell>
        </row>
        <row r="102">
          <cell r="A102">
            <v>22011752</v>
          </cell>
          <cell r="B102" t="str">
            <v>CLISSON</v>
          </cell>
          <cell r="C102" t="str">
            <v>MAËL</v>
          </cell>
          <cell r="D102" t="str">
            <v>M</v>
          </cell>
          <cell r="E102">
            <v>39.82</v>
          </cell>
        </row>
        <row r="103">
          <cell r="A103">
            <v>22009700</v>
          </cell>
          <cell r="B103" t="str">
            <v>COFFRE</v>
          </cell>
          <cell r="C103" t="str">
            <v>ENZO</v>
          </cell>
          <cell r="D103" t="str">
            <v>M</v>
          </cell>
          <cell r="E103">
            <v>42.45</v>
          </cell>
        </row>
        <row r="104">
          <cell r="A104">
            <v>22008064</v>
          </cell>
          <cell r="B104" t="str">
            <v>COLLE</v>
          </cell>
          <cell r="C104" t="str">
            <v>BENJAMIN</v>
          </cell>
          <cell r="D104" t="str">
            <v>M</v>
          </cell>
          <cell r="E104">
            <v>51.61</v>
          </cell>
        </row>
        <row r="105">
          <cell r="A105">
            <v>22010027</v>
          </cell>
          <cell r="B105" t="str">
            <v>COMMUN</v>
          </cell>
          <cell r="C105" t="str">
            <v>HUGO</v>
          </cell>
          <cell r="D105" t="str">
            <v>M</v>
          </cell>
          <cell r="E105">
            <v>36.79</v>
          </cell>
        </row>
        <row r="106">
          <cell r="A106">
            <v>21902695</v>
          </cell>
          <cell r="B106" t="str">
            <v>CORDIER</v>
          </cell>
          <cell r="C106" t="str">
            <v>GUILLAUME</v>
          </cell>
          <cell r="D106" t="str">
            <v>M</v>
          </cell>
          <cell r="E106">
            <v>42.09</v>
          </cell>
        </row>
        <row r="107">
          <cell r="A107">
            <v>22002970</v>
          </cell>
          <cell r="B107" t="str">
            <v>CORTES</v>
          </cell>
          <cell r="C107" t="str">
            <v>MARGOT</v>
          </cell>
          <cell r="D107" t="str">
            <v>F</v>
          </cell>
          <cell r="E107">
            <v>57.01</v>
          </cell>
        </row>
        <row r="108">
          <cell r="A108">
            <v>22010103</v>
          </cell>
          <cell r="B108" t="str">
            <v>CORTICELLI</v>
          </cell>
          <cell r="C108" t="str">
            <v>VALENTINO</v>
          </cell>
          <cell r="D108" t="str">
            <v>M</v>
          </cell>
          <cell r="E108">
            <v>64.13</v>
          </cell>
        </row>
        <row r="109">
          <cell r="A109">
            <v>22007696</v>
          </cell>
          <cell r="B109" t="str">
            <v>COSTA-CHAPEL</v>
          </cell>
          <cell r="C109" t="str">
            <v>EMANUEL</v>
          </cell>
          <cell r="D109" t="str">
            <v>M</v>
          </cell>
          <cell r="E109" t="str">
            <v>ABI</v>
          </cell>
        </row>
        <row r="110">
          <cell r="A110">
            <v>22002239</v>
          </cell>
          <cell r="B110" t="str">
            <v>CÔTE</v>
          </cell>
          <cell r="C110" t="str">
            <v>JULES</v>
          </cell>
          <cell r="D110" t="str">
            <v>M</v>
          </cell>
          <cell r="E110">
            <v>34.21</v>
          </cell>
        </row>
        <row r="111">
          <cell r="A111">
            <v>22010179</v>
          </cell>
          <cell r="B111" t="str">
            <v>COULPIED</v>
          </cell>
          <cell r="C111" t="str">
            <v>LÉO</v>
          </cell>
          <cell r="D111" t="str">
            <v>M</v>
          </cell>
          <cell r="E111" t="str">
            <v>ABI</v>
          </cell>
        </row>
        <row r="112">
          <cell r="A112">
            <v>22012904</v>
          </cell>
          <cell r="B112" t="str">
            <v>COURTOIS</v>
          </cell>
          <cell r="C112" t="str">
            <v>ENOLA</v>
          </cell>
          <cell r="D112" t="str">
            <v>F</v>
          </cell>
          <cell r="E112">
            <v>47.34</v>
          </cell>
        </row>
        <row r="113">
          <cell r="A113">
            <v>22003939</v>
          </cell>
          <cell r="B113" t="str">
            <v>CROS-FABRE</v>
          </cell>
          <cell r="C113" t="str">
            <v>CHRISTOPHE</v>
          </cell>
          <cell r="D113" t="str">
            <v>M</v>
          </cell>
          <cell r="E113">
            <v>38.520000000000003</v>
          </cell>
        </row>
        <row r="114">
          <cell r="A114">
            <v>21908423</v>
          </cell>
          <cell r="B114" t="str">
            <v>CURPEN</v>
          </cell>
          <cell r="C114" t="str">
            <v>NAOMI</v>
          </cell>
          <cell r="D114" t="str">
            <v>F</v>
          </cell>
          <cell r="E114">
            <v>64.62</v>
          </cell>
        </row>
        <row r="115">
          <cell r="A115">
            <v>22010601</v>
          </cell>
          <cell r="B115" t="str">
            <v>CUVELIER</v>
          </cell>
          <cell r="C115" t="str">
            <v>ANTHONY</v>
          </cell>
          <cell r="D115" t="str">
            <v>M</v>
          </cell>
          <cell r="E115">
            <v>36.19</v>
          </cell>
        </row>
        <row r="116">
          <cell r="A116">
            <v>22013112</v>
          </cell>
          <cell r="B116" t="str">
            <v>DA COSTA</v>
          </cell>
          <cell r="C116" t="str">
            <v>MARIE</v>
          </cell>
          <cell r="D116" t="str">
            <v>F</v>
          </cell>
          <cell r="E116">
            <v>45.8</v>
          </cell>
        </row>
        <row r="117">
          <cell r="A117">
            <v>22003927</v>
          </cell>
          <cell r="B117" t="str">
            <v>DA SILVA</v>
          </cell>
          <cell r="C117" t="str">
            <v>LUNA</v>
          </cell>
          <cell r="D117" t="str">
            <v>F</v>
          </cell>
          <cell r="E117" t="str">
            <v>ABI</v>
          </cell>
        </row>
        <row r="118">
          <cell r="A118">
            <v>22009325</v>
          </cell>
          <cell r="B118" t="str">
            <v>DABROWSKI</v>
          </cell>
          <cell r="C118" t="str">
            <v>LEÏA</v>
          </cell>
          <cell r="D118" t="str">
            <v>F</v>
          </cell>
          <cell r="E118">
            <v>50.93</v>
          </cell>
        </row>
        <row r="119">
          <cell r="A119">
            <v>22006753</v>
          </cell>
          <cell r="B119" t="str">
            <v>DAVIOT</v>
          </cell>
          <cell r="C119" t="str">
            <v>NATHAN</v>
          </cell>
          <cell r="D119" t="str">
            <v>M</v>
          </cell>
          <cell r="E119">
            <v>42.05</v>
          </cell>
        </row>
        <row r="120">
          <cell r="A120">
            <v>22004309</v>
          </cell>
          <cell r="B120" t="str">
            <v>DE OLIVEIRA</v>
          </cell>
          <cell r="C120" t="str">
            <v>CORENTIN</v>
          </cell>
          <cell r="D120" t="str">
            <v>M</v>
          </cell>
          <cell r="E120">
            <v>52.85</v>
          </cell>
        </row>
        <row r="121">
          <cell r="A121">
            <v>22001914</v>
          </cell>
          <cell r="B121" t="str">
            <v>DECOOL</v>
          </cell>
          <cell r="C121" t="str">
            <v>NOÉMIE</v>
          </cell>
          <cell r="D121" t="str">
            <v>F</v>
          </cell>
          <cell r="E121">
            <v>57.38</v>
          </cell>
        </row>
        <row r="122">
          <cell r="A122">
            <v>22013587</v>
          </cell>
          <cell r="B122" t="str">
            <v>DELLOUE</v>
          </cell>
          <cell r="C122" t="str">
            <v>SÉBASTIEN</v>
          </cell>
          <cell r="D122" t="str">
            <v>M</v>
          </cell>
          <cell r="E122" t="str">
            <v>ABI</v>
          </cell>
        </row>
        <row r="123">
          <cell r="A123">
            <v>22004825</v>
          </cell>
          <cell r="B123" t="str">
            <v>DELRUE</v>
          </cell>
          <cell r="C123" t="str">
            <v>THÉO</v>
          </cell>
          <cell r="D123" t="str">
            <v>M</v>
          </cell>
          <cell r="E123">
            <v>35.42</v>
          </cell>
        </row>
        <row r="124">
          <cell r="A124">
            <v>22001939</v>
          </cell>
          <cell r="B124" t="str">
            <v>DEMUTH</v>
          </cell>
          <cell r="C124" t="str">
            <v>JULIETTE</v>
          </cell>
          <cell r="D124" t="str">
            <v>F</v>
          </cell>
          <cell r="E124">
            <v>36.659999999999997</v>
          </cell>
        </row>
        <row r="125">
          <cell r="A125">
            <v>22010720</v>
          </cell>
          <cell r="B125" t="str">
            <v>DERRENDINGER</v>
          </cell>
          <cell r="C125" t="str">
            <v>MAXENCE</v>
          </cell>
          <cell r="D125" t="str">
            <v>M</v>
          </cell>
          <cell r="E125">
            <v>50.2</v>
          </cell>
        </row>
        <row r="126">
          <cell r="A126">
            <v>22010613</v>
          </cell>
          <cell r="B126" t="str">
            <v>DESJARDINS</v>
          </cell>
          <cell r="C126" t="str">
            <v>JUSTIN</v>
          </cell>
          <cell r="D126" t="str">
            <v>M</v>
          </cell>
          <cell r="E126">
            <v>33.200000000000003</v>
          </cell>
        </row>
        <row r="127">
          <cell r="A127">
            <v>22009617</v>
          </cell>
          <cell r="B127" t="str">
            <v>DESMONS</v>
          </cell>
          <cell r="C127" t="str">
            <v>AÏNOA</v>
          </cell>
          <cell r="D127" t="str">
            <v>F</v>
          </cell>
          <cell r="E127" t="str">
            <v>ABI</v>
          </cell>
        </row>
        <row r="128">
          <cell r="A128">
            <v>22007459</v>
          </cell>
          <cell r="B128" t="str">
            <v>DESTEFANIS</v>
          </cell>
          <cell r="C128" t="str">
            <v>BASTIEN</v>
          </cell>
          <cell r="D128" t="str">
            <v>M</v>
          </cell>
          <cell r="E128" t="str">
            <v>ABI</v>
          </cell>
        </row>
        <row r="129">
          <cell r="A129">
            <v>22003137</v>
          </cell>
          <cell r="B129" t="str">
            <v>DEUSCHER</v>
          </cell>
          <cell r="C129" t="str">
            <v>VALENTIN</v>
          </cell>
          <cell r="D129" t="str">
            <v>M</v>
          </cell>
          <cell r="E129">
            <v>33.43</v>
          </cell>
        </row>
        <row r="130">
          <cell r="A130">
            <v>22009721</v>
          </cell>
          <cell r="B130" t="str">
            <v>DEVINAST</v>
          </cell>
          <cell r="C130" t="str">
            <v>THIBAUT</v>
          </cell>
          <cell r="D130" t="str">
            <v>M</v>
          </cell>
          <cell r="E130">
            <v>41.6</v>
          </cell>
        </row>
        <row r="131">
          <cell r="A131">
            <v>22003116</v>
          </cell>
          <cell r="B131" t="str">
            <v>DHENNE</v>
          </cell>
          <cell r="C131" t="str">
            <v>ALEXIS</v>
          </cell>
          <cell r="D131" t="str">
            <v>M</v>
          </cell>
          <cell r="E131">
            <v>37.78</v>
          </cell>
        </row>
        <row r="132">
          <cell r="A132">
            <v>22012299</v>
          </cell>
          <cell r="B132" t="str">
            <v>DIAW</v>
          </cell>
          <cell r="C132" t="str">
            <v>ABDOU</v>
          </cell>
          <cell r="D132" t="str">
            <v>M</v>
          </cell>
          <cell r="E132" t="str">
            <v>ABI</v>
          </cell>
        </row>
        <row r="133">
          <cell r="A133">
            <v>22008633</v>
          </cell>
          <cell r="B133" t="str">
            <v>DIB</v>
          </cell>
          <cell r="C133" t="str">
            <v>NASSIM</v>
          </cell>
          <cell r="D133" t="str">
            <v>M</v>
          </cell>
          <cell r="E133">
            <v>50.1</v>
          </cell>
        </row>
        <row r="134">
          <cell r="A134">
            <v>22000529</v>
          </cell>
          <cell r="B134" t="str">
            <v>DIDIER</v>
          </cell>
          <cell r="C134" t="str">
            <v>LUCIEN</v>
          </cell>
          <cell r="D134" t="str">
            <v>M</v>
          </cell>
          <cell r="E134">
            <v>39.08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F</v>
          </cell>
          <cell r="E135">
            <v>34.54</v>
          </cell>
        </row>
        <row r="136">
          <cell r="A136">
            <v>22013896</v>
          </cell>
          <cell r="B136" t="str">
            <v>DIEBOLD</v>
          </cell>
          <cell r="C136" t="str">
            <v>VINCENT</v>
          </cell>
          <cell r="D136" t="str">
            <v>M</v>
          </cell>
          <cell r="E136" t="str">
            <v>ABI</v>
          </cell>
        </row>
        <row r="137">
          <cell r="A137">
            <v>22016183</v>
          </cell>
          <cell r="B137" t="str">
            <v>DIEHL</v>
          </cell>
          <cell r="C137" t="str">
            <v>SIMON</v>
          </cell>
          <cell r="D137" t="str">
            <v>M</v>
          </cell>
          <cell r="E137" t="str">
            <v>ABI</v>
          </cell>
        </row>
        <row r="138">
          <cell r="A138">
            <v>22007767</v>
          </cell>
          <cell r="B138" t="str">
            <v>DIRINGER</v>
          </cell>
          <cell r="C138" t="str">
            <v>LÉO</v>
          </cell>
          <cell r="D138" t="str">
            <v>M</v>
          </cell>
          <cell r="E138">
            <v>34.11</v>
          </cell>
        </row>
        <row r="139">
          <cell r="A139">
            <v>22006827</v>
          </cell>
          <cell r="B139" t="str">
            <v>DJORDJEVIC</v>
          </cell>
          <cell r="C139" t="str">
            <v>NOA</v>
          </cell>
          <cell r="D139" t="str">
            <v>M</v>
          </cell>
          <cell r="E139">
            <v>40.83</v>
          </cell>
        </row>
        <row r="140">
          <cell r="A140">
            <v>21908713</v>
          </cell>
          <cell r="B140" t="str">
            <v>DOGAN</v>
          </cell>
          <cell r="C140" t="str">
            <v>CELIA</v>
          </cell>
          <cell r="D140" t="str">
            <v>F</v>
          </cell>
          <cell r="E140">
            <v>43.87</v>
          </cell>
        </row>
        <row r="141">
          <cell r="A141">
            <v>22010734</v>
          </cell>
          <cell r="B141" t="str">
            <v>DOLIS</v>
          </cell>
          <cell r="C141" t="str">
            <v>LAETITIA</v>
          </cell>
          <cell r="D141" t="str">
            <v>F</v>
          </cell>
          <cell r="E141">
            <v>55.34</v>
          </cell>
        </row>
        <row r="142">
          <cell r="A142">
            <v>22003789</v>
          </cell>
          <cell r="B142" t="str">
            <v>DORER</v>
          </cell>
          <cell r="C142" t="str">
            <v>FLORIAN</v>
          </cell>
          <cell r="D142" t="str">
            <v>M</v>
          </cell>
          <cell r="E142">
            <v>40.49</v>
          </cell>
        </row>
        <row r="143">
          <cell r="A143">
            <v>22002381</v>
          </cell>
          <cell r="B143" t="str">
            <v>DRIOUACH</v>
          </cell>
          <cell r="C143" t="str">
            <v>LINA</v>
          </cell>
          <cell r="D143" t="str">
            <v>F</v>
          </cell>
          <cell r="E143">
            <v>45.19</v>
          </cell>
        </row>
        <row r="144">
          <cell r="A144">
            <v>22005391</v>
          </cell>
          <cell r="B144" t="str">
            <v>DUDEK</v>
          </cell>
          <cell r="C144" t="str">
            <v>ELIE</v>
          </cell>
          <cell r="D144" t="str">
            <v>M</v>
          </cell>
          <cell r="E144">
            <v>54.04</v>
          </cell>
        </row>
        <row r="145">
          <cell r="A145">
            <v>22007492</v>
          </cell>
          <cell r="B145" t="str">
            <v>DUPONT</v>
          </cell>
          <cell r="C145" t="str">
            <v>LAURIANE</v>
          </cell>
          <cell r="D145" t="str">
            <v>F</v>
          </cell>
          <cell r="E145">
            <v>40.96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M</v>
          </cell>
          <cell r="E146">
            <v>36.24</v>
          </cell>
        </row>
        <row r="147">
          <cell r="A147">
            <v>22011960</v>
          </cell>
          <cell r="B147" t="str">
            <v>DUQUE</v>
          </cell>
          <cell r="C147" t="str">
            <v>VICTOR</v>
          </cell>
          <cell r="D147" t="str">
            <v>M</v>
          </cell>
          <cell r="E147">
            <v>32.950000000000003</v>
          </cell>
        </row>
        <row r="148">
          <cell r="A148">
            <v>22017562</v>
          </cell>
          <cell r="B148" t="str">
            <v>DURAND</v>
          </cell>
          <cell r="C148" t="str">
            <v>MALCOLM</v>
          </cell>
          <cell r="D148" t="str">
            <v>M</v>
          </cell>
          <cell r="E148">
            <v>39</v>
          </cell>
        </row>
        <row r="149">
          <cell r="A149">
            <v>22010830</v>
          </cell>
          <cell r="B149" t="str">
            <v>DURANTON-KATCHAVENDA</v>
          </cell>
          <cell r="C149" t="str">
            <v>LINO</v>
          </cell>
          <cell r="D149" t="str">
            <v>M</v>
          </cell>
          <cell r="E149">
            <v>33.119999999999997</v>
          </cell>
        </row>
        <row r="150">
          <cell r="A150">
            <v>22005658</v>
          </cell>
          <cell r="B150" t="str">
            <v>DUSEHU</v>
          </cell>
          <cell r="C150" t="str">
            <v>NATHAN</v>
          </cell>
          <cell r="D150" t="str">
            <v>M</v>
          </cell>
          <cell r="E150" t="str">
            <v>ABI</v>
          </cell>
        </row>
        <row r="151">
          <cell r="A151">
            <v>22005759</v>
          </cell>
          <cell r="B151" t="str">
            <v>DUTREIL</v>
          </cell>
          <cell r="C151" t="str">
            <v>MÉLODIE</v>
          </cell>
          <cell r="D151" t="str">
            <v>F</v>
          </cell>
          <cell r="E151">
            <v>47.42</v>
          </cell>
        </row>
        <row r="152">
          <cell r="A152">
            <v>22004342</v>
          </cell>
          <cell r="B152" t="str">
            <v>EBANGA BABOGA</v>
          </cell>
          <cell r="C152" t="str">
            <v>PAOLA</v>
          </cell>
          <cell r="D152" t="str">
            <v>F</v>
          </cell>
          <cell r="E152" t="str">
            <v>non nageuse</v>
          </cell>
        </row>
        <row r="153">
          <cell r="A153">
            <v>21818705</v>
          </cell>
          <cell r="B153" t="str">
            <v>ED-DAHBY</v>
          </cell>
          <cell r="C153" t="str">
            <v>MOHAMED</v>
          </cell>
          <cell r="D153" t="str">
            <v>M</v>
          </cell>
          <cell r="E153" t="str">
            <v>ABI</v>
          </cell>
        </row>
        <row r="154">
          <cell r="A154">
            <v>22015982</v>
          </cell>
          <cell r="B154" t="str">
            <v>EHLERS</v>
          </cell>
          <cell r="C154" t="str">
            <v>SVEN</v>
          </cell>
          <cell r="D154" t="str">
            <v>M</v>
          </cell>
          <cell r="E154">
            <v>39.92</v>
          </cell>
        </row>
        <row r="155">
          <cell r="A155">
            <v>22007464</v>
          </cell>
          <cell r="B155" t="str">
            <v>EHSAN ZIAH</v>
          </cell>
          <cell r="C155" t="str">
            <v>TOM</v>
          </cell>
          <cell r="D155" t="str">
            <v>M</v>
          </cell>
          <cell r="E155">
            <v>38.5</v>
          </cell>
        </row>
        <row r="156">
          <cell r="A156">
            <v>22007265</v>
          </cell>
          <cell r="B156" t="str">
            <v>EL IDRISSI</v>
          </cell>
          <cell r="C156" t="str">
            <v>IBRAHIM</v>
          </cell>
          <cell r="D156" t="str">
            <v>M</v>
          </cell>
          <cell r="E156">
            <v>41.47</v>
          </cell>
        </row>
        <row r="157">
          <cell r="A157">
            <v>22009293</v>
          </cell>
          <cell r="B157" t="str">
            <v>ENDERLIN</v>
          </cell>
          <cell r="C157" t="str">
            <v>LAURIE</v>
          </cell>
          <cell r="D157" t="str">
            <v>F</v>
          </cell>
          <cell r="E157" t="str">
            <v>ABI</v>
          </cell>
        </row>
        <row r="158">
          <cell r="A158">
            <v>22011348</v>
          </cell>
          <cell r="B158" t="str">
            <v>ENGELMANN</v>
          </cell>
          <cell r="C158" t="str">
            <v>MARIE</v>
          </cell>
          <cell r="D158" t="str">
            <v>F</v>
          </cell>
          <cell r="E158">
            <v>44.68</v>
          </cell>
        </row>
        <row r="159">
          <cell r="A159">
            <v>22009120</v>
          </cell>
          <cell r="B159" t="str">
            <v>ERNEWEIN</v>
          </cell>
          <cell r="C159" t="str">
            <v>ROMAIN</v>
          </cell>
          <cell r="D159" t="str">
            <v>M</v>
          </cell>
          <cell r="E159" t="str">
            <v>ABI</v>
          </cell>
        </row>
        <row r="160">
          <cell r="A160">
            <v>22015623</v>
          </cell>
          <cell r="B160" t="str">
            <v>ESTIOT</v>
          </cell>
          <cell r="C160" t="str">
            <v>HUGO</v>
          </cell>
          <cell r="D160" t="str">
            <v>M</v>
          </cell>
          <cell r="E160">
            <v>52.28</v>
          </cell>
        </row>
        <row r="161">
          <cell r="A161">
            <v>22016133</v>
          </cell>
          <cell r="B161" t="str">
            <v>EUGENIE</v>
          </cell>
          <cell r="C161" t="str">
            <v>SAMANTHA</v>
          </cell>
          <cell r="D161" t="str">
            <v>F</v>
          </cell>
          <cell r="E161" t="str">
            <v>ABI</v>
          </cell>
        </row>
        <row r="162">
          <cell r="A162">
            <v>22000977</v>
          </cell>
          <cell r="B162" t="str">
            <v>FABER</v>
          </cell>
          <cell r="C162" t="str">
            <v>ELISE</v>
          </cell>
          <cell r="D162" t="str">
            <v>F</v>
          </cell>
          <cell r="E162">
            <v>36.799999999999997</v>
          </cell>
        </row>
        <row r="163">
          <cell r="A163">
            <v>22011103</v>
          </cell>
          <cell r="B163" t="str">
            <v>FAGOT</v>
          </cell>
          <cell r="C163" t="str">
            <v>YAËL</v>
          </cell>
          <cell r="D163" t="str">
            <v>F</v>
          </cell>
          <cell r="E163">
            <v>35.01</v>
          </cell>
        </row>
        <row r="164">
          <cell r="A164">
            <v>21902329</v>
          </cell>
          <cell r="B164" t="str">
            <v>FALLAH</v>
          </cell>
          <cell r="C164" t="str">
            <v>ELIAS</v>
          </cell>
          <cell r="D164" t="str">
            <v>M</v>
          </cell>
          <cell r="E164">
            <v>30.94</v>
          </cell>
        </row>
        <row r="165">
          <cell r="A165">
            <v>22003888</v>
          </cell>
          <cell r="B165" t="str">
            <v>FARADON</v>
          </cell>
          <cell r="C165" t="str">
            <v>SOLÈNE</v>
          </cell>
          <cell r="D165" t="str">
            <v>F</v>
          </cell>
          <cell r="E165">
            <v>46.92</v>
          </cell>
        </row>
        <row r="166">
          <cell r="A166">
            <v>22014775</v>
          </cell>
          <cell r="B166" t="str">
            <v>FERCHICHI</v>
          </cell>
          <cell r="C166" t="str">
            <v>HIBA</v>
          </cell>
          <cell r="D166" t="str">
            <v>F</v>
          </cell>
          <cell r="E166" t="str">
            <v>ABI</v>
          </cell>
        </row>
        <row r="167">
          <cell r="A167">
            <v>22002944</v>
          </cell>
          <cell r="B167" t="str">
            <v>FERROUDJ</v>
          </cell>
          <cell r="C167" t="str">
            <v>NATHAN</v>
          </cell>
          <cell r="D167" t="str">
            <v>M</v>
          </cell>
          <cell r="E167">
            <v>37</v>
          </cell>
        </row>
        <row r="168">
          <cell r="A168">
            <v>22013296</v>
          </cell>
          <cell r="B168" t="str">
            <v>FERUZI</v>
          </cell>
          <cell r="C168" t="str">
            <v>MARINE</v>
          </cell>
          <cell r="D168" t="str">
            <v>F</v>
          </cell>
          <cell r="E168" t="str">
            <v>ABI</v>
          </cell>
        </row>
        <row r="169">
          <cell r="A169">
            <v>22010238</v>
          </cell>
          <cell r="B169" t="str">
            <v>FEUERSTEIN</v>
          </cell>
          <cell r="C169" t="str">
            <v>FLAVIEN</v>
          </cell>
          <cell r="D169" t="str">
            <v>M</v>
          </cell>
          <cell r="E169">
            <v>44.84</v>
          </cell>
        </row>
        <row r="170">
          <cell r="A170">
            <v>22005243</v>
          </cell>
          <cell r="B170" t="str">
            <v>FITTE</v>
          </cell>
          <cell r="C170" t="str">
            <v>PAUL</v>
          </cell>
          <cell r="D170" t="str">
            <v>M</v>
          </cell>
          <cell r="E170">
            <v>34.950000000000003</v>
          </cell>
        </row>
        <row r="171">
          <cell r="A171">
            <v>22009484</v>
          </cell>
          <cell r="B171" t="str">
            <v>FOECHTERLE</v>
          </cell>
          <cell r="C171" t="str">
            <v>SARAH</v>
          </cell>
          <cell r="D171" t="str">
            <v>F</v>
          </cell>
          <cell r="E171">
            <v>53.64</v>
          </cell>
        </row>
        <row r="172">
          <cell r="A172">
            <v>22003720</v>
          </cell>
          <cell r="B172" t="str">
            <v>FORTHOFFER</v>
          </cell>
          <cell r="C172" t="str">
            <v>NATHAN</v>
          </cell>
          <cell r="D172" t="str">
            <v>M</v>
          </cell>
          <cell r="E172">
            <v>41.89</v>
          </cell>
        </row>
        <row r="173">
          <cell r="A173">
            <v>21905701</v>
          </cell>
          <cell r="B173" t="str">
            <v>FRANCIS</v>
          </cell>
          <cell r="C173" t="str">
            <v>YANNIS</v>
          </cell>
          <cell r="D173" t="str">
            <v>M</v>
          </cell>
          <cell r="E173">
            <v>40.380000000000003</v>
          </cell>
        </row>
        <row r="174">
          <cell r="A174">
            <v>22006465</v>
          </cell>
          <cell r="B174" t="str">
            <v>FUCHS</v>
          </cell>
          <cell r="C174" t="str">
            <v>PAUL</v>
          </cell>
          <cell r="D174" t="str">
            <v>M</v>
          </cell>
          <cell r="E174" t="str">
            <v>ABI</v>
          </cell>
        </row>
        <row r="175">
          <cell r="A175">
            <v>22015504</v>
          </cell>
          <cell r="B175" t="str">
            <v>GABOR</v>
          </cell>
          <cell r="C175" t="str">
            <v>STEVEN</v>
          </cell>
          <cell r="D175" t="str">
            <v>M</v>
          </cell>
          <cell r="E175">
            <v>53.83</v>
          </cell>
        </row>
        <row r="176">
          <cell r="A176">
            <v>21911857</v>
          </cell>
          <cell r="B176" t="str">
            <v>GAGNIER</v>
          </cell>
          <cell r="C176" t="str">
            <v>JORIS</v>
          </cell>
          <cell r="D176" t="str">
            <v>M</v>
          </cell>
          <cell r="E176" t="str">
            <v>ABI</v>
          </cell>
        </row>
        <row r="177">
          <cell r="A177">
            <v>22009399</v>
          </cell>
          <cell r="B177" t="str">
            <v>GALLIATH</v>
          </cell>
          <cell r="C177" t="str">
            <v>ADRIEN</v>
          </cell>
          <cell r="D177" t="str">
            <v>M</v>
          </cell>
          <cell r="E177">
            <v>41.86</v>
          </cell>
        </row>
        <row r="178">
          <cell r="A178">
            <v>22015781</v>
          </cell>
          <cell r="B178" t="str">
            <v>GANGLOFF</v>
          </cell>
          <cell r="C178" t="str">
            <v>BAPTISTE</v>
          </cell>
          <cell r="D178" t="str">
            <v>M</v>
          </cell>
          <cell r="E178">
            <v>31.07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F</v>
          </cell>
          <cell r="E179">
            <v>74.3</v>
          </cell>
        </row>
        <row r="180">
          <cell r="A180">
            <v>22002234</v>
          </cell>
          <cell r="B180" t="str">
            <v>GARCIA</v>
          </cell>
          <cell r="C180" t="str">
            <v>QUENTIN</v>
          </cell>
          <cell r="D180" t="str">
            <v>M</v>
          </cell>
          <cell r="E180">
            <v>45.52</v>
          </cell>
        </row>
        <row r="181">
          <cell r="A181">
            <v>22010909</v>
          </cell>
          <cell r="B181" t="str">
            <v>GARGULAK</v>
          </cell>
          <cell r="C181" t="str">
            <v>MOJMIR</v>
          </cell>
          <cell r="D181" t="str">
            <v>M</v>
          </cell>
          <cell r="E181" t="str">
            <v>ABI</v>
          </cell>
        </row>
        <row r="182">
          <cell r="A182">
            <v>22007155</v>
          </cell>
          <cell r="B182" t="str">
            <v>GAUCKLER</v>
          </cell>
          <cell r="C182" t="str">
            <v>CHARLINE</v>
          </cell>
          <cell r="D182" t="str">
            <v>F</v>
          </cell>
          <cell r="E182">
            <v>39.590000000000003</v>
          </cell>
        </row>
        <row r="183">
          <cell r="A183">
            <v>22006683</v>
          </cell>
          <cell r="B183" t="str">
            <v>GAUTHIER</v>
          </cell>
          <cell r="C183" t="str">
            <v>VALENTINE</v>
          </cell>
          <cell r="D183" t="str">
            <v>F</v>
          </cell>
          <cell r="E183">
            <v>45.26</v>
          </cell>
        </row>
        <row r="184">
          <cell r="A184">
            <v>22014858</v>
          </cell>
          <cell r="B184" t="str">
            <v>GERMAIN</v>
          </cell>
          <cell r="C184" t="str">
            <v>AMANDINE</v>
          </cell>
          <cell r="D184" t="str">
            <v>F</v>
          </cell>
          <cell r="E184">
            <v>64.099999999999994</v>
          </cell>
        </row>
        <row r="185">
          <cell r="A185">
            <v>22008973</v>
          </cell>
          <cell r="B185" t="str">
            <v>GEROME</v>
          </cell>
          <cell r="C185" t="str">
            <v>LOUIS</v>
          </cell>
          <cell r="D185" t="str">
            <v>M</v>
          </cell>
          <cell r="E185" t="str">
            <v>ABI</v>
          </cell>
        </row>
        <row r="186">
          <cell r="A186">
            <v>22007348</v>
          </cell>
          <cell r="B186" t="str">
            <v>GERTHOFFER</v>
          </cell>
          <cell r="C186" t="str">
            <v>PAUL</v>
          </cell>
          <cell r="D186" t="str">
            <v>M</v>
          </cell>
          <cell r="E186">
            <v>30.56</v>
          </cell>
        </row>
        <row r="187">
          <cell r="A187">
            <v>22007491</v>
          </cell>
          <cell r="B187" t="str">
            <v>GLASSMANN</v>
          </cell>
          <cell r="C187" t="str">
            <v>CORENTIN</v>
          </cell>
          <cell r="D187" t="str">
            <v>M</v>
          </cell>
          <cell r="E187">
            <v>42.29</v>
          </cell>
        </row>
        <row r="188">
          <cell r="A188">
            <v>22005291</v>
          </cell>
          <cell r="B188" t="str">
            <v>GOEHRY</v>
          </cell>
          <cell r="C188" t="str">
            <v>LUCAS</v>
          </cell>
          <cell r="D188" t="str">
            <v>M</v>
          </cell>
          <cell r="E188" t="str">
            <v>ABI</v>
          </cell>
        </row>
        <row r="189">
          <cell r="A189">
            <v>22000493</v>
          </cell>
          <cell r="B189" t="str">
            <v>GOEPFERT</v>
          </cell>
          <cell r="C189" t="str">
            <v>CARLA</v>
          </cell>
          <cell r="D189" t="str">
            <v>F</v>
          </cell>
          <cell r="E189">
            <v>42.73</v>
          </cell>
        </row>
        <row r="190">
          <cell r="A190">
            <v>22006645</v>
          </cell>
          <cell r="B190" t="str">
            <v>GRAESSEL</v>
          </cell>
          <cell r="C190" t="str">
            <v>MARIE</v>
          </cell>
          <cell r="D190" t="str">
            <v>F</v>
          </cell>
          <cell r="E190" t="str">
            <v>ABI</v>
          </cell>
        </row>
        <row r="191">
          <cell r="A191">
            <v>22012195</v>
          </cell>
          <cell r="B191" t="str">
            <v>GRAICHE</v>
          </cell>
          <cell r="C191" t="str">
            <v>FANNY</v>
          </cell>
          <cell r="D191" t="str">
            <v>F</v>
          </cell>
          <cell r="E191">
            <v>69.900000000000006</v>
          </cell>
        </row>
        <row r="192">
          <cell r="A192">
            <v>22007509</v>
          </cell>
          <cell r="B192" t="str">
            <v>GRAUFFEL</v>
          </cell>
          <cell r="C192" t="str">
            <v>LUCIE</v>
          </cell>
          <cell r="D192" t="str">
            <v>F</v>
          </cell>
          <cell r="E192">
            <v>32</v>
          </cell>
        </row>
        <row r="193">
          <cell r="A193">
            <v>22009882</v>
          </cell>
          <cell r="B193" t="str">
            <v>GREINER</v>
          </cell>
          <cell r="C193" t="str">
            <v>MORGANE</v>
          </cell>
          <cell r="D193" t="str">
            <v>F</v>
          </cell>
          <cell r="E193">
            <v>43.41</v>
          </cell>
        </row>
        <row r="194">
          <cell r="A194">
            <v>22014393</v>
          </cell>
          <cell r="B194" t="str">
            <v>GROSS</v>
          </cell>
          <cell r="C194" t="str">
            <v>ALEX</v>
          </cell>
          <cell r="D194" t="str">
            <v>M</v>
          </cell>
          <cell r="E194">
            <v>45.07</v>
          </cell>
        </row>
        <row r="195">
          <cell r="A195">
            <v>21910700</v>
          </cell>
          <cell r="B195" t="str">
            <v>GRUBER-BOURADA</v>
          </cell>
          <cell r="C195" t="str">
            <v>ADEL RACHID</v>
          </cell>
          <cell r="D195" t="str">
            <v>M</v>
          </cell>
          <cell r="E195">
            <v>37.369999999999997</v>
          </cell>
        </row>
        <row r="196">
          <cell r="A196">
            <v>22004474</v>
          </cell>
          <cell r="B196" t="str">
            <v>GUILLARD</v>
          </cell>
          <cell r="C196" t="str">
            <v>CORENTIN</v>
          </cell>
          <cell r="D196" t="str">
            <v>M</v>
          </cell>
          <cell r="E196">
            <v>46.83</v>
          </cell>
        </row>
        <row r="197">
          <cell r="A197">
            <v>22000872</v>
          </cell>
          <cell r="B197" t="str">
            <v>GUINOT</v>
          </cell>
          <cell r="C197" t="str">
            <v>SAMUEL</v>
          </cell>
          <cell r="D197" t="str">
            <v>M</v>
          </cell>
          <cell r="E197" t="str">
            <v>ABI</v>
          </cell>
        </row>
        <row r="198">
          <cell r="A198">
            <v>22008152</v>
          </cell>
          <cell r="B198" t="str">
            <v>GÜNES</v>
          </cell>
          <cell r="C198" t="str">
            <v>UYGAR</v>
          </cell>
          <cell r="D198" t="str">
            <v>M</v>
          </cell>
          <cell r="E198" t="str">
            <v>ABI</v>
          </cell>
        </row>
        <row r="199">
          <cell r="A199">
            <v>22003828</v>
          </cell>
          <cell r="B199" t="str">
            <v>HAENSEL</v>
          </cell>
          <cell r="C199" t="str">
            <v>JORDAN</v>
          </cell>
          <cell r="D199" t="str">
            <v>M</v>
          </cell>
          <cell r="E199">
            <v>39.33</v>
          </cell>
        </row>
        <row r="200">
          <cell r="A200">
            <v>22009554</v>
          </cell>
          <cell r="B200" t="str">
            <v>HAESSIG</v>
          </cell>
          <cell r="C200" t="str">
            <v>JOVANNI</v>
          </cell>
          <cell r="D200" t="str">
            <v>M</v>
          </cell>
          <cell r="E200">
            <v>34.89</v>
          </cell>
        </row>
        <row r="201">
          <cell r="A201">
            <v>22017431</v>
          </cell>
          <cell r="B201" t="str">
            <v>HAMON SERVAL</v>
          </cell>
          <cell r="C201" t="str">
            <v>LIORA</v>
          </cell>
          <cell r="D201" t="str">
            <v>F</v>
          </cell>
          <cell r="E201" t="str">
            <v>ABI</v>
          </cell>
        </row>
        <row r="202">
          <cell r="A202">
            <v>22005241</v>
          </cell>
          <cell r="B202" t="str">
            <v>HAMZA</v>
          </cell>
          <cell r="C202" t="str">
            <v>NASSIM</v>
          </cell>
          <cell r="D202" t="str">
            <v>M</v>
          </cell>
          <cell r="E202">
            <v>37.56</v>
          </cell>
        </row>
        <row r="203">
          <cell r="A203">
            <v>22007847</v>
          </cell>
          <cell r="B203" t="str">
            <v>HAMZA</v>
          </cell>
          <cell r="C203" t="str">
            <v>ELIAS</v>
          </cell>
          <cell r="D203" t="str">
            <v>M</v>
          </cell>
          <cell r="E203">
            <v>46.62</v>
          </cell>
        </row>
        <row r="204">
          <cell r="A204">
            <v>22011967</v>
          </cell>
          <cell r="B204" t="str">
            <v>HANSJACOB</v>
          </cell>
          <cell r="C204" t="str">
            <v>ANTOINE</v>
          </cell>
          <cell r="D204" t="str">
            <v>M</v>
          </cell>
          <cell r="E204">
            <v>37.57</v>
          </cell>
        </row>
        <row r="205">
          <cell r="A205">
            <v>22001847</v>
          </cell>
          <cell r="B205" t="str">
            <v>HARB</v>
          </cell>
          <cell r="C205" t="str">
            <v>AMER</v>
          </cell>
          <cell r="D205" t="str">
            <v>M</v>
          </cell>
          <cell r="E205">
            <v>44.3</v>
          </cell>
        </row>
        <row r="206">
          <cell r="A206">
            <v>22008860</v>
          </cell>
          <cell r="B206" t="str">
            <v>HASENFRATZ</v>
          </cell>
          <cell r="C206" t="str">
            <v>LISA</v>
          </cell>
          <cell r="D206" t="str">
            <v>F</v>
          </cell>
          <cell r="E206">
            <v>50.98</v>
          </cell>
        </row>
        <row r="207">
          <cell r="A207">
            <v>22004032</v>
          </cell>
          <cell r="B207" t="str">
            <v>HAUMESSER</v>
          </cell>
          <cell r="C207" t="str">
            <v>EVA</v>
          </cell>
          <cell r="D207" t="str">
            <v>F</v>
          </cell>
          <cell r="E207" t="str">
            <v>ABI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M</v>
          </cell>
          <cell r="E208">
            <v>32.619999999999997</v>
          </cell>
        </row>
        <row r="209">
          <cell r="A209">
            <v>22003815</v>
          </cell>
          <cell r="B209" t="str">
            <v>HAUSWALD</v>
          </cell>
          <cell r="C209" t="str">
            <v>JUSTINE</v>
          </cell>
          <cell r="D209" t="str">
            <v>F</v>
          </cell>
          <cell r="E209">
            <v>53.45</v>
          </cell>
        </row>
        <row r="210">
          <cell r="A210">
            <v>21823346</v>
          </cell>
          <cell r="B210" t="str">
            <v>HECK</v>
          </cell>
          <cell r="C210" t="str">
            <v>SIMON</v>
          </cell>
          <cell r="D210" t="str">
            <v>M</v>
          </cell>
          <cell r="E210">
            <v>31.81</v>
          </cell>
        </row>
        <row r="211">
          <cell r="A211">
            <v>22002819</v>
          </cell>
          <cell r="B211" t="str">
            <v>HECKEL</v>
          </cell>
          <cell r="C211" t="str">
            <v>PAULINE</v>
          </cell>
          <cell r="D211" t="str">
            <v>F</v>
          </cell>
          <cell r="E211">
            <v>55.16</v>
          </cell>
        </row>
        <row r="212">
          <cell r="A212">
            <v>22005207</v>
          </cell>
          <cell r="B212" t="str">
            <v>HECKMANN</v>
          </cell>
          <cell r="C212" t="str">
            <v>MELVIN</v>
          </cell>
          <cell r="D212" t="str">
            <v>M</v>
          </cell>
          <cell r="E212">
            <v>31.84</v>
          </cell>
        </row>
        <row r="213">
          <cell r="A213">
            <v>22009641</v>
          </cell>
          <cell r="B213" t="str">
            <v>HEDIDI</v>
          </cell>
          <cell r="C213" t="str">
            <v>INES</v>
          </cell>
          <cell r="D213" t="str">
            <v>F</v>
          </cell>
          <cell r="E213">
            <v>66.319999999999993</v>
          </cell>
        </row>
        <row r="214">
          <cell r="A214">
            <v>21810312</v>
          </cell>
          <cell r="B214" t="str">
            <v>HELMER</v>
          </cell>
          <cell r="C214" t="str">
            <v>LOUIS</v>
          </cell>
          <cell r="D214" t="str">
            <v>M</v>
          </cell>
          <cell r="E214" t="str">
            <v>ABI</v>
          </cell>
        </row>
        <row r="215">
          <cell r="A215">
            <v>22006955</v>
          </cell>
          <cell r="B215" t="str">
            <v>HERNANDEZ</v>
          </cell>
          <cell r="C215" t="str">
            <v>NOA</v>
          </cell>
          <cell r="D215" t="str">
            <v>F</v>
          </cell>
          <cell r="E215">
            <v>44.1</v>
          </cell>
        </row>
        <row r="216">
          <cell r="A216">
            <v>22012822</v>
          </cell>
          <cell r="B216" t="str">
            <v>HERQUÉ</v>
          </cell>
          <cell r="C216" t="str">
            <v>JULES</v>
          </cell>
          <cell r="D216" t="str">
            <v>M</v>
          </cell>
          <cell r="E216">
            <v>34.869999999999997</v>
          </cell>
        </row>
        <row r="217">
          <cell r="A217">
            <v>21814960</v>
          </cell>
          <cell r="B217" t="str">
            <v>HERR</v>
          </cell>
          <cell r="C217" t="str">
            <v>NICOLAS</v>
          </cell>
          <cell r="D217" t="str">
            <v>M</v>
          </cell>
          <cell r="E217">
            <v>33.57</v>
          </cell>
        </row>
        <row r="218">
          <cell r="A218">
            <v>22007485</v>
          </cell>
          <cell r="B218" t="str">
            <v>HERRGOTT</v>
          </cell>
          <cell r="C218" t="str">
            <v>JULIEN</v>
          </cell>
          <cell r="D218" t="str">
            <v>M</v>
          </cell>
          <cell r="E218">
            <v>45.72</v>
          </cell>
        </row>
        <row r="219">
          <cell r="A219">
            <v>21907124</v>
          </cell>
          <cell r="B219" t="str">
            <v>HERRMANN</v>
          </cell>
          <cell r="C219" t="str">
            <v>BRYAN</v>
          </cell>
          <cell r="D219" t="str">
            <v>M</v>
          </cell>
          <cell r="E219" t="str">
            <v>ABI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F</v>
          </cell>
          <cell r="E220">
            <v>53.16</v>
          </cell>
        </row>
        <row r="221">
          <cell r="A221">
            <v>22005146</v>
          </cell>
          <cell r="B221" t="str">
            <v>HERTER</v>
          </cell>
          <cell r="C221" t="str">
            <v>BENJAMIN</v>
          </cell>
          <cell r="D221" t="str">
            <v>M</v>
          </cell>
          <cell r="E221">
            <v>43.4</v>
          </cell>
        </row>
        <row r="222">
          <cell r="A222">
            <v>22004047</v>
          </cell>
          <cell r="B222" t="str">
            <v>HESSMANN</v>
          </cell>
          <cell r="C222" t="str">
            <v>LUCIE</v>
          </cell>
          <cell r="D222" t="str">
            <v>F</v>
          </cell>
          <cell r="E222">
            <v>45.77</v>
          </cell>
        </row>
        <row r="223">
          <cell r="A223">
            <v>22002500</v>
          </cell>
          <cell r="B223" t="str">
            <v>HEUGEL</v>
          </cell>
          <cell r="C223" t="str">
            <v>GAUTIER</v>
          </cell>
          <cell r="D223" t="str">
            <v>M</v>
          </cell>
          <cell r="E223">
            <v>25.74</v>
          </cell>
        </row>
        <row r="224">
          <cell r="A224">
            <v>22009593</v>
          </cell>
          <cell r="B224" t="str">
            <v>HIRSCHMULLER</v>
          </cell>
          <cell r="C224" t="str">
            <v>MARTIN</v>
          </cell>
          <cell r="D224" t="str">
            <v>M</v>
          </cell>
          <cell r="E224">
            <v>35.24</v>
          </cell>
        </row>
        <row r="225">
          <cell r="A225">
            <v>22005470</v>
          </cell>
          <cell r="B225" t="str">
            <v>HOARAU</v>
          </cell>
          <cell r="C225" t="str">
            <v>MATHIEU</v>
          </cell>
          <cell r="D225" t="str">
            <v>M</v>
          </cell>
          <cell r="E225" t="str">
            <v>ABI</v>
          </cell>
        </row>
        <row r="226">
          <cell r="A226">
            <v>22006214</v>
          </cell>
          <cell r="B226" t="str">
            <v>HOEFLER</v>
          </cell>
          <cell r="C226" t="str">
            <v>VALÉRIAN</v>
          </cell>
          <cell r="D226" t="str">
            <v>M</v>
          </cell>
          <cell r="E226">
            <v>40.92</v>
          </cell>
        </row>
        <row r="227">
          <cell r="A227">
            <v>21904109</v>
          </cell>
          <cell r="B227" t="str">
            <v>HOH</v>
          </cell>
          <cell r="C227" t="str">
            <v>PERRINE</v>
          </cell>
          <cell r="D227" t="str">
            <v>F</v>
          </cell>
          <cell r="E227">
            <v>52.54</v>
          </cell>
        </row>
        <row r="228">
          <cell r="A228">
            <v>22006758</v>
          </cell>
          <cell r="B228" t="str">
            <v>HORBER</v>
          </cell>
          <cell r="C228" t="str">
            <v>EMMANUELLE</v>
          </cell>
          <cell r="D228" t="str">
            <v>F</v>
          </cell>
          <cell r="E228">
            <v>35.81</v>
          </cell>
        </row>
        <row r="229">
          <cell r="A229">
            <v>22017360</v>
          </cell>
          <cell r="B229" t="str">
            <v>HUBAULT</v>
          </cell>
          <cell r="C229" t="str">
            <v>LOU-ANN</v>
          </cell>
          <cell r="D229" t="str">
            <v>F</v>
          </cell>
          <cell r="E229" t="str">
            <v>DNF</v>
          </cell>
        </row>
        <row r="230">
          <cell r="A230">
            <v>22012861</v>
          </cell>
          <cell r="B230" t="str">
            <v>HUMMEL</v>
          </cell>
          <cell r="C230" t="str">
            <v>LAURE</v>
          </cell>
          <cell r="D230" t="str">
            <v>F</v>
          </cell>
          <cell r="E230">
            <v>36.39</v>
          </cell>
        </row>
        <row r="231">
          <cell r="A231">
            <v>22009082</v>
          </cell>
          <cell r="B231" t="str">
            <v>HUSER</v>
          </cell>
          <cell r="C231" t="str">
            <v>BAPTISTE</v>
          </cell>
          <cell r="D231" t="str">
            <v>M</v>
          </cell>
          <cell r="E231">
            <v>39.369999999999997</v>
          </cell>
        </row>
        <row r="232">
          <cell r="A232">
            <v>22004416</v>
          </cell>
          <cell r="B232" t="str">
            <v>HUVÉ</v>
          </cell>
          <cell r="C232" t="str">
            <v>ROBIN</v>
          </cell>
          <cell r="D232" t="str">
            <v>M</v>
          </cell>
          <cell r="E232">
            <v>40.6</v>
          </cell>
        </row>
        <row r="233">
          <cell r="A233">
            <v>22003389</v>
          </cell>
          <cell r="B233" t="str">
            <v>ISEL</v>
          </cell>
          <cell r="C233" t="str">
            <v>VICTOR</v>
          </cell>
          <cell r="D233" t="str">
            <v>M</v>
          </cell>
          <cell r="E233">
            <v>31.69</v>
          </cell>
        </row>
        <row r="234">
          <cell r="A234">
            <v>22004473</v>
          </cell>
          <cell r="B234" t="str">
            <v>ISINGER</v>
          </cell>
          <cell r="C234" t="str">
            <v>LILIAN</v>
          </cell>
          <cell r="D234" t="str">
            <v>M</v>
          </cell>
          <cell r="E234">
            <v>39.619999999999997</v>
          </cell>
        </row>
        <row r="235">
          <cell r="A235">
            <v>22011756</v>
          </cell>
          <cell r="B235" t="str">
            <v>JAEGER</v>
          </cell>
          <cell r="C235" t="str">
            <v>THOMAS</v>
          </cell>
          <cell r="D235" t="str">
            <v>M</v>
          </cell>
          <cell r="E235">
            <v>55.16</v>
          </cell>
        </row>
        <row r="236">
          <cell r="A236">
            <v>22013977</v>
          </cell>
          <cell r="B236" t="str">
            <v>JAHIC</v>
          </cell>
          <cell r="C236" t="str">
            <v>UGO</v>
          </cell>
          <cell r="D236" t="str">
            <v>M</v>
          </cell>
          <cell r="E236">
            <v>37.200000000000003</v>
          </cell>
        </row>
        <row r="237">
          <cell r="A237">
            <v>22000848</v>
          </cell>
          <cell r="B237" t="str">
            <v>JANNEST</v>
          </cell>
          <cell r="C237" t="str">
            <v>TRISTAN</v>
          </cell>
          <cell r="D237" t="str">
            <v>M</v>
          </cell>
          <cell r="E237">
            <v>31.88</v>
          </cell>
        </row>
        <row r="238">
          <cell r="A238">
            <v>22001511</v>
          </cell>
          <cell r="B238" t="str">
            <v>JANON</v>
          </cell>
          <cell r="C238" t="str">
            <v>MARIE</v>
          </cell>
          <cell r="D238" t="str">
            <v>F</v>
          </cell>
          <cell r="E238">
            <v>37.9</v>
          </cell>
        </row>
        <row r="239">
          <cell r="A239">
            <v>22004352</v>
          </cell>
          <cell r="B239" t="str">
            <v>JAVINDE</v>
          </cell>
          <cell r="C239" t="str">
            <v>MÉRINA</v>
          </cell>
          <cell r="D239" t="str">
            <v>F</v>
          </cell>
          <cell r="E239" t="str">
            <v>ABI</v>
          </cell>
        </row>
        <row r="240">
          <cell r="A240">
            <v>22010640</v>
          </cell>
          <cell r="B240" t="str">
            <v>JEAN DIT CADET</v>
          </cell>
          <cell r="C240" t="str">
            <v>TIÉFEN</v>
          </cell>
          <cell r="D240" t="str">
            <v>M</v>
          </cell>
          <cell r="E240">
            <v>61.98</v>
          </cell>
        </row>
        <row r="241">
          <cell r="A241">
            <v>22010995</v>
          </cell>
          <cell r="B241" t="str">
            <v>JEANNINGROS</v>
          </cell>
          <cell r="C241" t="str">
            <v>EMMA</v>
          </cell>
          <cell r="D241" t="str">
            <v>F</v>
          </cell>
          <cell r="E241">
            <v>38.24</v>
          </cell>
        </row>
        <row r="242">
          <cell r="A242">
            <v>22004211</v>
          </cell>
          <cell r="B242" t="str">
            <v>JEHL</v>
          </cell>
          <cell r="C242" t="str">
            <v>SWANN</v>
          </cell>
          <cell r="D242" t="str">
            <v>M</v>
          </cell>
          <cell r="E242">
            <v>49.84</v>
          </cell>
        </row>
        <row r="243">
          <cell r="A243">
            <v>22002267</v>
          </cell>
          <cell r="B243" t="str">
            <v>JORDAN</v>
          </cell>
          <cell r="C243" t="str">
            <v>LÉO</v>
          </cell>
          <cell r="D243" t="str">
            <v>M</v>
          </cell>
          <cell r="E243">
            <v>39.32</v>
          </cell>
        </row>
        <row r="244">
          <cell r="A244">
            <v>22001627</v>
          </cell>
          <cell r="B244" t="str">
            <v>KABAOGLU</v>
          </cell>
          <cell r="C244" t="str">
            <v>SALEH</v>
          </cell>
          <cell r="D244" t="str">
            <v>M</v>
          </cell>
          <cell r="E244">
            <v>49.52</v>
          </cell>
        </row>
        <row r="245">
          <cell r="A245">
            <v>21911757</v>
          </cell>
          <cell r="B245" t="str">
            <v>KANGA</v>
          </cell>
          <cell r="C245" t="str">
            <v>JERÔME</v>
          </cell>
          <cell r="D245" t="str">
            <v>M</v>
          </cell>
          <cell r="E245" t="str">
            <v>ABI</v>
          </cell>
        </row>
        <row r="246">
          <cell r="A246">
            <v>22002602</v>
          </cell>
          <cell r="B246" t="str">
            <v>KARA</v>
          </cell>
          <cell r="C246" t="str">
            <v>LAHOUNA</v>
          </cell>
          <cell r="D246" t="str">
            <v>F</v>
          </cell>
          <cell r="E246">
            <v>44.84</v>
          </cell>
        </row>
        <row r="247">
          <cell r="A247">
            <v>22014863</v>
          </cell>
          <cell r="B247" t="str">
            <v>KASPER</v>
          </cell>
          <cell r="C247" t="str">
            <v>SAMUEL</v>
          </cell>
          <cell r="D247" t="str">
            <v>M</v>
          </cell>
          <cell r="E247">
            <v>32.909999999999997</v>
          </cell>
        </row>
        <row r="248">
          <cell r="A248">
            <v>22010605</v>
          </cell>
          <cell r="B248" t="str">
            <v>KAUFFMANN</v>
          </cell>
          <cell r="C248" t="str">
            <v>IROY</v>
          </cell>
          <cell r="D248" t="str">
            <v>M</v>
          </cell>
          <cell r="E248">
            <v>42.59</v>
          </cell>
        </row>
        <row r="249">
          <cell r="A249">
            <v>22001927</v>
          </cell>
          <cell r="B249" t="str">
            <v>KEIFLIN</v>
          </cell>
          <cell r="C249" t="str">
            <v>ALEXIS</v>
          </cell>
          <cell r="D249" t="str">
            <v>M</v>
          </cell>
          <cell r="E249">
            <v>37.840000000000003</v>
          </cell>
        </row>
        <row r="250">
          <cell r="A250">
            <v>22001333</v>
          </cell>
          <cell r="B250" t="str">
            <v>KELLNER</v>
          </cell>
          <cell r="C250" t="str">
            <v>MATTEO</v>
          </cell>
          <cell r="D250" t="str">
            <v>M</v>
          </cell>
          <cell r="E250">
            <v>38.08</v>
          </cell>
        </row>
        <row r="251">
          <cell r="A251">
            <v>22013302</v>
          </cell>
          <cell r="B251" t="str">
            <v>KESKIN</v>
          </cell>
          <cell r="C251" t="str">
            <v>MIKAIL</v>
          </cell>
          <cell r="D251" t="str">
            <v>M</v>
          </cell>
          <cell r="E251" t="str">
            <v>ABI</v>
          </cell>
        </row>
        <row r="252">
          <cell r="A252">
            <v>22002112</v>
          </cell>
          <cell r="B252" t="str">
            <v>KHEMIS</v>
          </cell>
          <cell r="C252" t="str">
            <v>MERLIN</v>
          </cell>
          <cell r="D252" t="str">
            <v>M</v>
          </cell>
          <cell r="E252">
            <v>44.5</v>
          </cell>
        </row>
        <row r="253">
          <cell r="A253">
            <v>22014733</v>
          </cell>
          <cell r="B253" t="str">
            <v>KHODIKHUZHAEV</v>
          </cell>
          <cell r="C253" t="str">
            <v>AMIRBEK</v>
          </cell>
          <cell r="D253" t="str">
            <v>M</v>
          </cell>
          <cell r="E253">
            <v>40.97</v>
          </cell>
        </row>
        <row r="254">
          <cell r="A254">
            <v>22010714</v>
          </cell>
          <cell r="B254" t="str">
            <v>KIBLER</v>
          </cell>
          <cell r="C254" t="str">
            <v>LÉA</v>
          </cell>
          <cell r="D254" t="str">
            <v>F</v>
          </cell>
          <cell r="E254">
            <v>40.51</v>
          </cell>
        </row>
        <row r="255">
          <cell r="A255">
            <v>22004113</v>
          </cell>
          <cell r="B255" t="str">
            <v>KIECHEL</v>
          </cell>
          <cell r="C255" t="str">
            <v>SARAH</v>
          </cell>
          <cell r="D255" t="str">
            <v>F</v>
          </cell>
          <cell r="E255">
            <v>50.8</v>
          </cell>
        </row>
        <row r="256">
          <cell r="A256">
            <v>22001122</v>
          </cell>
          <cell r="B256" t="str">
            <v>KIEFFER</v>
          </cell>
          <cell r="C256" t="str">
            <v>MATHIEU</v>
          </cell>
          <cell r="D256" t="str">
            <v>M</v>
          </cell>
          <cell r="E256">
            <v>36.31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M</v>
          </cell>
          <cell r="E257">
            <v>34.28</v>
          </cell>
        </row>
        <row r="258">
          <cell r="A258">
            <v>22017548</v>
          </cell>
          <cell r="B258" t="str">
            <v>KILIC</v>
          </cell>
          <cell r="C258" t="str">
            <v>CEMANUR</v>
          </cell>
          <cell r="D258" t="str">
            <v>F</v>
          </cell>
          <cell r="E258" t="str">
            <v>ABI</v>
          </cell>
        </row>
        <row r="259">
          <cell r="A259">
            <v>22007664</v>
          </cell>
          <cell r="B259" t="str">
            <v>KLEIN</v>
          </cell>
          <cell r="C259" t="str">
            <v>CLÉA</v>
          </cell>
          <cell r="D259" t="str">
            <v>F</v>
          </cell>
          <cell r="E259">
            <v>45.23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M</v>
          </cell>
          <cell r="E260">
            <v>38.64</v>
          </cell>
        </row>
        <row r="261">
          <cell r="A261">
            <v>22004751</v>
          </cell>
          <cell r="B261" t="str">
            <v>KLEINMANN</v>
          </cell>
          <cell r="C261" t="str">
            <v>THÉO</v>
          </cell>
          <cell r="D261" t="str">
            <v>M</v>
          </cell>
          <cell r="E261">
            <v>41.06</v>
          </cell>
        </row>
        <row r="262">
          <cell r="A262">
            <v>22005281</v>
          </cell>
          <cell r="B262" t="str">
            <v>KLINK</v>
          </cell>
          <cell r="C262" t="str">
            <v>LUCAS</v>
          </cell>
          <cell r="D262" t="str">
            <v>M</v>
          </cell>
          <cell r="E262">
            <v>38.409999999999997</v>
          </cell>
        </row>
        <row r="263">
          <cell r="A263">
            <v>22021204</v>
          </cell>
          <cell r="B263" t="str">
            <v>KNOPF</v>
          </cell>
          <cell r="C263" t="str">
            <v>THOMAS</v>
          </cell>
          <cell r="D263" t="str">
            <v>M</v>
          </cell>
          <cell r="E263" t="str">
            <v>ABI</v>
          </cell>
        </row>
        <row r="264">
          <cell r="A264">
            <v>22005623</v>
          </cell>
          <cell r="B264" t="str">
            <v>KNOPPERS</v>
          </cell>
          <cell r="C264" t="str">
            <v>GWENN</v>
          </cell>
          <cell r="D264" t="str">
            <v>F</v>
          </cell>
          <cell r="E264" t="str">
            <v>ABI</v>
          </cell>
        </row>
        <row r="265">
          <cell r="A265">
            <v>22009622</v>
          </cell>
          <cell r="B265" t="str">
            <v>KOENIG</v>
          </cell>
          <cell r="C265" t="str">
            <v>LARA</v>
          </cell>
          <cell r="D265" t="str">
            <v>F</v>
          </cell>
          <cell r="E265">
            <v>59.28</v>
          </cell>
        </row>
        <row r="266">
          <cell r="A266">
            <v>22005110</v>
          </cell>
          <cell r="B266" t="str">
            <v>KOERCKEL</v>
          </cell>
          <cell r="C266" t="str">
            <v>TOM</v>
          </cell>
          <cell r="D266" t="str">
            <v>M</v>
          </cell>
          <cell r="E266">
            <v>48.26</v>
          </cell>
        </row>
        <row r="267">
          <cell r="A267">
            <v>22002342</v>
          </cell>
          <cell r="B267" t="str">
            <v>KOPFF</v>
          </cell>
          <cell r="C267" t="str">
            <v>ALEXANDRE</v>
          </cell>
          <cell r="D267" t="str">
            <v>M</v>
          </cell>
          <cell r="E267">
            <v>34.96</v>
          </cell>
        </row>
        <row r="268">
          <cell r="A268">
            <v>22004175</v>
          </cell>
          <cell r="B268" t="str">
            <v>KOUADJIA</v>
          </cell>
          <cell r="C268" t="str">
            <v>ZENO</v>
          </cell>
          <cell r="D268" t="str">
            <v>M</v>
          </cell>
          <cell r="E268">
            <v>32.450000000000003</v>
          </cell>
        </row>
        <row r="269">
          <cell r="A269">
            <v>22005762</v>
          </cell>
          <cell r="B269" t="str">
            <v>KRAUTH</v>
          </cell>
          <cell r="C269" t="str">
            <v>ELISE</v>
          </cell>
          <cell r="D269" t="str">
            <v>F</v>
          </cell>
          <cell r="E269">
            <v>40.619999999999997</v>
          </cell>
        </row>
        <row r="270">
          <cell r="A270">
            <v>22006994</v>
          </cell>
          <cell r="B270" t="str">
            <v>KREMER</v>
          </cell>
          <cell r="C270" t="str">
            <v>OCÉANE</v>
          </cell>
          <cell r="D270" t="str">
            <v>F</v>
          </cell>
          <cell r="E270" t="str">
            <v>ABI</v>
          </cell>
        </row>
        <row r="271">
          <cell r="A271">
            <v>21906441</v>
          </cell>
          <cell r="B271" t="str">
            <v>KRETZ</v>
          </cell>
          <cell r="C271" t="str">
            <v>CLEMENT</v>
          </cell>
          <cell r="D271" t="str">
            <v>M</v>
          </cell>
          <cell r="E271">
            <v>31.52</v>
          </cell>
        </row>
        <row r="272">
          <cell r="A272">
            <v>22012023</v>
          </cell>
          <cell r="B272" t="str">
            <v>KRIEGER</v>
          </cell>
          <cell r="C272" t="str">
            <v>KILLIAN</v>
          </cell>
          <cell r="D272" t="str">
            <v>M</v>
          </cell>
          <cell r="E272" t="str">
            <v>ABI</v>
          </cell>
        </row>
        <row r="273">
          <cell r="A273">
            <v>22005794</v>
          </cell>
          <cell r="B273" t="str">
            <v>KRUMEICH</v>
          </cell>
          <cell r="C273" t="str">
            <v>ROMAIN</v>
          </cell>
          <cell r="D273" t="str">
            <v>M</v>
          </cell>
          <cell r="E273">
            <v>38.35</v>
          </cell>
        </row>
        <row r="274">
          <cell r="A274">
            <v>22007143</v>
          </cell>
          <cell r="B274" t="str">
            <v>KUHM</v>
          </cell>
          <cell r="C274" t="str">
            <v>JOACHIM</v>
          </cell>
          <cell r="D274" t="str">
            <v>M</v>
          </cell>
          <cell r="E274">
            <v>40.35</v>
          </cell>
        </row>
        <row r="275">
          <cell r="A275">
            <v>22016064</v>
          </cell>
          <cell r="B275" t="str">
            <v>KUHN</v>
          </cell>
          <cell r="C275" t="str">
            <v>STAN</v>
          </cell>
          <cell r="D275" t="str">
            <v>M</v>
          </cell>
          <cell r="E275">
            <v>51.11</v>
          </cell>
        </row>
        <row r="276">
          <cell r="A276">
            <v>22008790</v>
          </cell>
          <cell r="B276" t="str">
            <v>LACREUSE</v>
          </cell>
          <cell r="C276" t="str">
            <v>MATHÉO</v>
          </cell>
          <cell r="D276" t="str">
            <v>M</v>
          </cell>
          <cell r="E276">
            <v>40.54</v>
          </cell>
        </row>
        <row r="277">
          <cell r="A277">
            <v>21913781</v>
          </cell>
          <cell r="B277" t="str">
            <v>LAÏB</v>
          </cell>
          <cell r="C277" t="str">
            <v>NASSIM</v>
          </cell>
          <cell r="D277" t="str">
            <v>M</v>
          </cell>
          <cell r="E277">
            <v>42.57</v>
          </cell>
        </row>
        <row r="278">
          <cell r="A278">
            <v>22006242</v>
          </cell>
          <cell r="B278" t="str">
            <v>LAINE</v>
          </cell>
          <cell r="C278" t="str">
            <v>PIERRE-LOUIS</v>
          </cell>
          <cell r="D278" t="str">
            <v>M</v>
          </cell>
          <cell r="E278">
            <v>32.11</v>
          </cell>
        </row>
        <row r="279">
          <cell r="A279">
            <v>22000928</v>
          </cell>
          <cell r="B279" t="str">
            <v>LAMBOUR</v>
          </cell>
          <cell r="C279" t="str">
            <v>EMMA</v>
          </cell>
          <cell r="D279" t="str">
            <v>F</v>
          </cell>
          <cell r="E279">
            <v>36.44</v>
          </cell>
        </row>
        <row r="280">
          <cell r="A280">
            <v>21910023</v>
          </cell>
          <cell r="B280" t="str">
            <v>LAMI</v>
          </cell>
          <cell r="C280" t="str">
            <v>VAIORA</v>
          </cell>
          <cell r="D280" t="str">
            <v>M</v>
          </cell>
          <cell r="E280" t="str">
            <v>ABI</v>
          </cell>
        </row>
        <row r="281">
          <cell r="A281">
            <v>22005124</v>
          </cell>
          <cell r="B281" t="str">
            <v>LANDOIS</v>
          </cell>
          <cell r="C281" t="str">
            <v>VICTOR</v>
          </cell>
          <cell r="D281" t="str">
            <v>M</v>
          </cell>
          <cell r="E281">
            <v>32.869999999999997</v>
          </cell>
        </row>
        <row r="282">
          <cell r="A282">
            <v>22016691</v>
          </cell>
          <cell r="B282" t="str">
            <v>LANDOLFO</v>
          </cell>
          <cell r="C282" t="str">
            <v>DONATO</v>
          </cell>
          <cell r="D282" t="str">
            <v>M</v>
          </cell>
          <cell r="E282">
            <v>40.340000000000003</v>
          </cell>
        </row>
        <row r="283">
          <cell r="A283">
            <v>22011110</v>
          </cell>
          <cell r="B283" t="str">
            <v>LAUER</v>
          </cell>
          <cell r="C283" t="str">
            <v>LOUAN</v>
          </cell>
          <cell r="D283" t="str">
            <v>M</v>
          </cell>
          <cell r="E283">
            <v>38</v>
          </cell>
        </row>
        <row r="284">
          <cell r="A284">
            <v>22009343</v>
          </cell>
          <cell r="B284" t="str">
            <v>LAZRAQUE</v>
          </cell>
          <cell r="C284" t="str">
            <v>JAWED</v>
          </cell>
          <cell r="D284" t="str">
            <v>M</v>
          </cell>
          <cell r="E284">
            <v>44.36</v>
          </cell>
        </row>
        <row r="285">
          <cell r="A285">
            <v>22000966</v>
          </cell>
          <cell r="B285" t="str">
            <v>LAZZARONI</v>
          </cell>
          <cell r="C285" t="str">
            <v>VINCENT</v>
          </cell>
          <cell r="D285" t="str">
            <v>M</v>
          </cell>
          <cell r="E285">
            <v>33.700000000000003</v>
          </cell>
        </row>
        <row r="286">
          <cell r="A286">
            <v>22008776</v>
          </cell>
          <cell r="B286" t="str">
            <v>LE CALVE</v>
          </cell>
          <cell r="C286" t="str">
            <v>ALEXIS</v>
          </cell>
          <cell r="D286" t="str">
            <v>M</v>
          </cell>
          <cell r="E286">
            <v>46.51</v>
          </cell>
        </row>
        <row r="287">
          <cell r="A287">
            <v>22008657</v>
          </cell>
          <cell r="B287" t="str">
            <v>LE CALVÉ</v>
          </cell>
          <cell r="C287" t="str">
            <v>KÉLIAN</v>
          </cell>
          <cell r="D287" t="str">
            <v>M</v>
          </cell>
          <cell r="E287" t="str">
            <v>ABI</v>
          </cell>
        </row>
        <row r="288">
          <cell r="A288">
            <v>22004508</v>
          </cell>
          <cell r="B288" t="str">
            <v>LE LOUET</v>
          </cell>
          <cell r="C288" t="str">
            <v>LUCAS</v>
          </cell>
          <cell r="D288" t="str">
            <v>M</v>
          </cell>
          <cell r="E288">
            <v>43.76</v>
          </cell>
        </row>
        <row r="289">
          <cell r="A289">
            <v>22009329</v>
          </cell>
          <cell r="B289" t="str">
            <v>LE TERRIER</v>
          </cell>
          <cell r="C289" t="str">
            <v>MATHYS</v>
          </cell>
          <cell r="D289" t="str">
            <v>M</v>
          </cell>
          <cell r="E289">
            <v>36.409999999999997</v>
          </cell>
        </row>
        <row r="290">
          <cell r="A290">
            <v>22002385</v>
          </cell>
          <cell r="B290" t="str">
            <v>LEAUTAUD</v>
          </cell>
          <cell r="C290" t="str">
            <v>OSCAR</v>
          </cell>
          <cell r="D290" t="str">
            <v>M</v>
          </cell>
          <cell r="E290">
            <v>38.950000000000003</v>
          </cell>
        </row>
        <row r="291">
          <cell r="A291">
            <v>21912572</v>
          </cell>
          <cell r="B291" t="str">
            <v>LEBEL</v>
          </cell>
          <cell r="C291" t="str">
            <v>LUAN</v>
          </cell>
          <cell r="D291" t="str">
            <v>M</v>
          </cell>
          <cell r="E291">
            <v>34.36</v>
          </cell>
        </row>
        <row r="292">
          <cell r="A292">
            <v>22007361</v>
          </cell>
          <cell r="B292" t="str">
            <v>LEBLANC</v>
          </cell>
          <cell r="C292" t="str">
            <v>LUCAS</v>
          </cell>
          <cell r="D292" t="str">
            <v>M</v>
          </cell>
          <cell r="E292">
            <v>37.14</v>
          </cell>
        </row>
        <row r="293">
          <cell r="A293">
            <v>22013263</v>
          </cell>
          <cell r="B293" t="str">
            <v>LECCE</v>
          </cell>
          <cell r="C293" t="str">
            <v>BAPTISTE</v>
          </cell>
          <cell r="D293" t="str">
            <v>M</v>
          </cell>
          <cell r="E293">
            <v>41.34</v>
          </cell>
        </row>
        <row r="294">
          <cell r="A294">
            <v>22005429</v>
          </cell>
          <cell r="B294" t="str">
            <v>LEHMANN</v>
          </cell>
          <cell r="C294" t="str">
            <v>QUENTIN</v>
          </cell>
          <cell r="D294" t="str">
            <v>M</v>
          </cell>
          <cell r="E294">
            <v>41.22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M</v>
          </cell>
          <cell r="E295">
            <v>36.19</v>
          </cell>
        </row>
        <row r="296">
          <cell r="A296">
            <v>22005085</v>
          </cell>
          <cell r="B296" t="str">
            <v>LEIPP</v>
          </cell>
          <cell r="C296" t="str">
            <v>CORENTIN</v>
          </cell>
          <cell r="D296" t="str">
            <v>M</v>
          </cell>
          <cell r="E296">
            <v>25.84</v>
          </cell>
        </row>
        <row r="297">
          <cell r="A297">
            <v>22005752</v>
          </cell>
          <cell r="B297" t="str">
            <v>LELIÈVRE</v>
          </cell>
          <cell r="C297" t="str">
            <v>JORIS</v>
          </cell>
          <cell r="D297" t="str">
            <v>M</v>
          </cell>
          <cell r="E297">
            <v>39.5</v>
          </cell>
        </row>
        <row r="298">
          <cell r="A298">
            <v>22002681</v>
          </cell>
          <cell r="B298" t="str">
            <v>LEPAGE</v>
          </cell>
          <cell r="C298" t="str">
            <v>JÉRÉMY</v>
          </cell>
          <cell r="D298" t="str">
            <v>M</v>
          </cell>
          <cell r="E298" t="str">
            <v>ABI</v>
          </cell>
        </row>
        <row r="299">
          <cell r="A299">
            <v>22004099</v>
          </cell>
          <cell r="B299" t="str">
            <v>LEPEULE</v>
          </cell>
          <cell r="C299" t="str">
            <v>MATHIAS</v>
          </cell>
          <cell r="D299" t="str">
            <v>M</v>
          </cell>
          <cell r="E299">
            <v>44.12</v>
          </cell>
        </row>
        <row r="300">
          <cell r="A300">
            <v>22002647</v>
          </cell>
          <cell r="B300" t="str">
            <v>LERCH</v>
          </cell>
          <cell r="C300" t="str">
            <v>VICTORIA</v>
          </cell>
          <cell r="D300" t="str">
            <v>M</v>
          </cell>
          <cell r="E300">
            <v>42.64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F</v>
          </cell>
          <cell r="E301" t="str">
            <v>ABI</v>
          </cell>
        </row>
        <row r="302">
          <cell r="A302">
            <v>22001471</v>
          </cell>
          <cell r="B302" t="str">
            <v>LERCHER</v>
          </cell>
          <cell r="C302" t="str">
            <v>DARIO</v>
          </cell>
          <cell r="D302" t="str">
            <v>M</v>
          </cell>
          <cell r="E302">
            <v>28.84</v>
          </cell>
        </row>
        <row r="303">
          <cell r="A303">
            <v>22004441</v>
          </cell>
          <cell r="B303" t="str">
            <v>LERLEY</v>
          </cell>
          <cell r="C303" t="str">
            <v>LAURA</v>
          </cell>
          <cell r="D303" t="str">
            <v>F</v>
          </cell>
          <cell r="E303">
            <v>48.51</v>
          </cell>
        </row>
        <row r="304">
          <cell r="A304">
            <v>22011354</v>
          </cell>
          <cell r="B304" t="str">
            <v>LEYENBERGER</v>
          </cell>
          <cell r="C304" t="str">
            <v>EMILE</v>
          </cell>
          <cell r="D304" t="str">
            <v>F</v>
          </cell>
          <cell r="E304">
            <v>39.42</v>
          </cell>
        </row>
        <row r="305">
          <cell r="A305">
            <v>21913775</v>
          </cell>
          <cell r="B305" t="str">
            <v>LIDIN</v>
          </cell>
          <cell r="C305" t="str">
            <v>LUCAS</v>
          </cell>
          <cell r="D305" t="str">
            <v>M</v>
          </cell>
          <cell r="E305">
            <v>52.03</v>
          </cell>
        </row>
        <row r="306">
          <cell r="A306">
            <v>22005922</v>
          </cell>
          <cell r="B306" t="str">
            <v>LIEBER</v>
          </cell>
          <cell r="C306" t="str">
            <v>CÉCILIA</v>
          </cell>
          <cell r="D306" t="str">
            <v>F</v>
          </cell>
          <cell r="E306">
            <v>51.83</v>
          </cell>
        </row>
        <row r="307">
          <cell r="A307">
            <v>21905079</v>
          </cell>
          <cell r="B307" t="str">
            <v>LIFOLI</v>
          </cell>
          <cell r="C307" t="str">
            <v>SHAMA</v>
          </cell>
          <cell r="D307" t="str">
            <v>M</v>
          </cell>
          <cell r="E307" t="str">
            <v>ABI</v>
          </cell>
        </row>
        <row r="308">
          <cell r="A308">
            <v>22013728</v>
          </cell>
          <cell r="B308" t="str">
            <v>LIROT</v>
          </cell>
          <cell r="C308" t="str">
            <v>BAPTISTE</v>
          </cell>
          <cell r="D308" t="str">
            <v>M</v>
          </cell>
          <cell r="E308" t="str">
            <v>ABI</v>
          </cell>
        </row>
        <row r="309">
          <cell r="A309">
            <v>22003811</v>
          </cell>
          <cell r="B309" t="str">
            <v>LOEW</v>
          </cell>
          <cell r="C309" t="str">
            <v>LUCAS</v>
          </cell>
          <cell r="D309" t="str">
            <v>M</v>
          </cell>
          <cell r="E309">
            <v>49.02</v>
          </cell>
        </row>
        <row r="310">
          <cell r="A310">
            <v>22010527</v>
          </cell>
          <cell r="B310" t="str">
            <v>LOOS</v>
          </cell>
          <cell r="C310" t="str">
            <v>BYRON</v>
          </cell>
          <cell r="D310" t="str">
            <v>M</v>
          </cell>
          <cell r="E310">
            <v>53.43</v>
          </cell>
        </row>
        <row r="311">
          <cell r="A311">
            <v>21702942</v>
          </cell>
          <cell r="B311" t="str">
            <v>LOPES</v>
          </cell>
          <cell r="C311" t="str">
            <v>ROMAIN</v>
          </cell>
          <cell r="D311" t="str">
            <v>M</v>
          </cell>
          <cell r="E311">
            <v>45.77</v>
          </cell>
        </row>
        <row r="312">
          <cell r="A312">
            <v>22013061</v>
          </cell>
          <cell r="B312" t="str">
            <v>LOPEZ</v>
          </cell>
          <cell r="C312" t="str">
            <v>HUGO</v>
          </cell>
          <cell r="D312" t="str">
            <v>M</v>
          </cell>
          <cell r="E312">
            <v>34.200000000000003</v>
          </cell>
        </row>
        <row r="313">
          <cell r="A313">
            <v>22000712</v>
          </cell>
          <cell r="B313" t="str">
            <v>LOR</v>
          </cell>
          <cell r="C313" t="str">
            <v>CLÉMENT</v>
          </cell>
          <cell r="D313" t="str">
            <v>M</v>
          </cell>
          <cell r="E313">
            <v>37.67</v>
          </cell>
        </row>
        <row r="314">
          <cell r="A314">
            <v>22005358</v>
          </cell>
          <cell r="B314" t="str">
            <v>LOUCHE</v>
          </cell>
          <cell r="C314" t="str">
            <v>ÉRIC</v>
          </cell>
          <cell r="D314" t="str">
            <v>M</v>
          </cell>
          <cell r="E314">
            <v>34.64</v>
          </cell>
        </row>
        <row r="315">
          <cell r="A315">
            <v>22000706</v>
          </cell>
          <cell r="B315" t="str">
            <v>LUTZ</v>
          </cell>
          <cell r="C315" t="str">
            <v>JADE</v>
          </cell>
          <cell r="D315" t="str">
            <v>M</v>
          </cell>
          <cell r="E315">
            <v>43.53</v>
          </cell>
        </row>
        <row r="316">
          <cell r="A316">
            <v>22009081</v>
          </cell>
          <cell r="B316" t="str">
            <v>LY</v>
          </cell>
          <cell r="C316" t="str">
            <v>JULIAN</v>
          </cell>
          <cell r="D316" t="str">
            <v>M</v>
          </cell>
          <cell r="E316">
            <v>46.62</v>
          </cell>
        </row>
        <row r="317">
          <cell r="A317">
            <v>22003788</v>
          </cell>
          <cell r="B317" t="str">
            <v>MAGALHAES PEIXOTO</v>
          </cell>
          <cell r="C317" t="str">
            <v>JESSICA</v>
          </cell>
          <cell r="D317" t="str">
            <v>F</v>
          </cell>
          <cell r="E317" t="str">
            <v>ABI</v>
          </cell>
        </row>
        <row r="318">
          <cell r="A318">
            <v>22009423</v>
          </cell>
          <cell r="B318" t="str">
            <v>MAGY</v>
          </cell>
          <cell r="C318" t="str">
            <v>LEONIE</v>
          </cell>
          <cell r="D318" t="str">
            <v>F</v>
          </cell>
          <cell r="E318">
            <v>57.9</v>
          </cell>
        </row>
        <row r="319">
          <cell r="A319">
            <v>22012825</v>
          </cell>
          <cell r="B319" t="str">
            <v>MAILLOT</v>
          </cell>
          <cell r="C319" t="str">
            <v>LAUREEN</v>
          </cell>
          <cell r="D319" t="str">
            <v>F</v>
          </cell>
          <cell r="E319">
            <v>41.48</v>
          </cell>
        </row>
        <row r="320">
          <cell r="A320">
            <v>22004369</v>
          </cell>
          <cell r="B320" t="str">
            <v>MAISONNETTE</v>
          </cell>
          <cell r="C320" t="str">
            <v>MANON</v>
          </cell>
          <cell r="D320" t="str">
            <v>F</v>
          </cell>
          <cell r="E320">
            <v>48.25</v>
          </cell>
        </row>
        <row r="321">
          <cell r="A321">
            <v>22002343</v>
          </cell>
          <cell r="B321" t="str">
            <v>MANIGOLD</v>
          </cell>
          <cell r="C321" t="str">
            <v>SÉBASTIEN</v>
          </cell>
          <cell r="D321" t="str">
            <v>M</v>
          </cell>
          <cell r="E321">
            <v>58.94</v>
          </cell>
        </row>
        <row r="322">
          <cell r="A322">
            <v>22013616</v>
          </cell>
          <cell r="B322" t="str">
            <v>MARCHAIS</v>
          </cell>
          <cell r="C322" t="str">
            <v>LORINE</v>
          </cell>
          <cell r="D322" t="str">
            <v>F</v>
          </cell>
          <cell r="E322">
            <v>53.27</v>
          </cell>
        </row>
        <row r="323">
          <cell r="A323">
            <v>22011532</v>
          </cell>
          <cell r="B323" t="str">
            <v>MARIN</v>
          </cell>
          <cell r="C323" t="str">
            <v>GAUTHIER</v>
          </cell>
          <cell r="D323" t="str">
            <v>M</v>
          </cell>
          <cell r="E323">
            <v>49.66</v>
          </cell>
        </row>
        <row r="324">
          <cell r="A324">
            <v>22014354</v>
          </cell>
          <cell r="B324" t="str">
            <v>MARQUART</v>
          </cell>
          <cell r="C324" t="str">
            <v>LÉA</v>
          </cell>
          <cell r="D324" t="str">
            <v>F</v>
          </cell>
          <cell r="E324">
            <v>30.34</v>
          </cell>
        </row>
        <row r="325">
          <cell r="A325">
            <v>22011096</v>
          </cell>
          <cell r="B325" t="str">
            <v>MARQUIS</v>
          </cell>
          <cell r="C325" t="str">
            <v>DORIANNE</v>
          </cell>
          <cell r="D325" t="str">
            <v>F</v>
          </cell>
          <cell r="E325" t="str">
            <v>ABI</v>
          </cell>
        </row>
        <row r="326">
          <cell r="A326">
            <v>22012585</v>
          </cell>
          <cell r="B326" t="str">
            <v>MARSAT</v>
          </cell>
          <cell r="C326" t="str">
            <v>FÉLIX</v>
          </cell>
          <cell r="D326" t="str">
            <v>M</v>
          </cell>
          <cell r="E326">
            <v>31.09</v>
          </cell>
        </row>
        <row r="327">
          <cell r="A327">
            <v>22009890</v>
          </cell>
          <cell r="B327" t="str">
            <v>MARTIN</v>
          </cell>
          <cell r="C327" t="str">
            <v>CÉDRIC</v>
          </cell>
          <cell r="D327" t="str">
            <v>M</v>
          </cell>
          <cell r="E327">
            <v>32.65</v>
          </cell>
        </row>
        <row r="328">
          <cell r="A328">
            <v>22001202</v>
          </cell>
          <cell r="B328" t="str">
            <v>MARTZOLFF</v>
          </cell>
          <cell r="C328" t="str">
            <v>ALIX</v>
          </cell>
          <cell r="D328" t="str">
            <v>M</v>
          </cell>
          <cell r="E328" t="str">
            <v>ABI</v>
          </cell>
        </row>
        <row r="329">
          <cell r="A329">
            <v>22013089</v>
          </cell>
          <cell r="B329" t="str">
            <v>MARY</v>
          </cell>
          <cell r="C329" t="str">
            <v>MAXENCE</v>
          </cell>
          <cell r="D329" t="str">
            <v>M</v>
          </cell>
          <cell r="E329">
            <v>40.369999999999997</v>
          </cell>
        </row>
        <row r="330">
          <cell r="A330">
            <v>22002229</v>
          </cell>
          <cell r="B330" t="str">
            <v>MATHIEU</v>
          </cell>
          <cell r="C330" t="str">
            <v>CLARA</v>
          </cell>
          <cell r="D330" t="str">
            <v>F</v>
          </cell>
          <cell r="E330">
            <v>48.88</v>
          </cell>
        </row>
        <row r="331">
          <cell r="A331">
            <v>22000750</v>
          </cell>
          <cell r="B331" t="str">
            <v>MATHIS</v>
          </cell>
          <cell r="C331" t="str">
            <v>STÉPHANE</v>
          </cell>
          <cell r="D331" t="str">
            <v>M</v>
          </cell>
          <cell r="E331">
            <v>34.479999999999997</v>
          </cell>
        </row>
        <row r="332">
          <cell r="A332">
            <v>22006582</v>
          </cell>
          <cell r="B332" t="str">
            <v>MATHON</v>
          </cell>
          <cell r="C332" t="str">
            <v>VICTOR</v>
          </cell>
          <cell r="D332" t="str">
            <v>M</v>
          </cell>
          <cell r="E332" t="str">
            <v>ABI</v>
          </cell>
        </row>
        <row r="333">
          <cell r="A333">
            <v>22018377</v>
          </cell>
          <cell r="B333" t="str">
            <v>MATHONNEAU</v>
          </cell>
          <cell r="C333" t="str">
            <v>ANNA</v>
          </cell>
          <cell r="D333" t="str">
            <v>F</v>
          </cell>
          <cell r="E333">
            <v>46.45</v>
          </cell>
        </row>
        <row r="334">
          <cell r="A334">
            <v>21910833</v>
          </cell>
          <cell r="B334" t="str">
            <v>MATOS SOUSA</v>
          </cell>
          <cell r="C334" t="str">
            <v>RODRIGO</v>
          </cell>
          <cell r="D334" t="str">
            <v>M</v>
          </cell>
          <cell r="E334">
            <v>86.83</v>
          </cell>
        </row>
        <row r="335">
          <cell r="A335">
            <v>22000752</v>
          </cell>
          <cell r="B335" t="str">
            <v>MATTERN</v>
          </cell>
          <cell r="C335" t="str">
            <v>GAUTHIER</v>
          </cell>
          <cell r="D335" t="str">
            <v>M</v>
          </cell>
          <cell r="E335">
            <v>26.58</v>
          </cell>
        </row>
        <row r="336">
          <cell r="A336">
            <v>22007350</v>
          </cell>
          <cell r="B336" t="str">
            <v>MAUHIN</v>
          </cell>
          <cell r="C336" t="str">
            <v>TANGUY</v>
          </cell>
          <cell r="D336" t="str">
            <v>M</v>
          </cell>
          <cell r="E336">
            <v>41.62</v>
          </cell>
        </row>
        <row r="337">
          <cell r="A337">
            <v>22010280</v>
          </cell>
          <cell r="B337" t="str">
            <v>MAURER</v>
          </cell>
          <cell r="C337" t="str">
            <v>ANNA</v>
          </cell>
          <cell r="D337" t="str">
            <v>F</v>
          </cell>
          <cell r="E337">
            <v>59.02</v>
          </cell>
        </row>
        <row r="338">
          <cell r="A338">
            <v>21821072</v>
          </cell>
          <cell r="B338" t="str">
            <v>MBOUP</v>
          </cell>
          <cell r="C338" t="str">
            <v>ABDOUKHADRE</v>
          </cell>
          <cell r="D338" t="str">
            <v>M</v>
          </cell>
          <cell r="E338" t="str">
            <v>ABI</v>
          </cell>
        </row>
        <row r="339">
          <cell r="A339">
            <v>22014743</v>
          </cell>
          <cell r="B339" t="str">
            <v>MEGNIN</v>
          </cell>
          <cell r="C339" t="str">
            <v>IVANOE</v>
          </cell>
          <cell r="D339" t="str">
            <v>M</v>
          </cell>
          <cell r="E339">
            <v>48.36</v>
          </cell>
        </row>
        <row r="340">
          <cell r="A340">
            <v>22011646</v>
          </cell>
          <cell r="B340" t="str">
            <v>MEHDI</v>
          </cell>
          <cell r="C340" t="str">
            <v>YASSINE</v>
          </cell>
          <cell r="D340" t="str">
            <v>M</v>
          </cell>
          <cell r="E340">
            <v>40.21</v>
          </cell>
        </row>
        <row r="341">
          <cell r="A341">
            <v>22007046</v>
          </cell>
          <cell r="B341" t="str">
            <v>MEJIDOV</v>
          </cell>
          <cell r="C341" t="str">
            <v>RASSOUL</v>
          </cell>
          <cell r="D341" t="str">
            <v>M</v>
          </cell>
          <cell r="E341">
            <v>56.32</v>
          </cell>
        </row>
        <row r="342">
          <cell r="A342">
            <v>22013342</v>
          </cell>
          <cell r="B342" t="str">
            <v>MENDEZ</v>
          </cell>
          <cell r="C342" t="str">
            <v>AMELIE</v>
          </cell>
          <cell r="D342" t="str">
            <v>F</v>
          </cell>
          <cell r="E342">
            <v>42.48</v>
          </cell>
        </row>
        <row r="343">
          <cell r="A343">
            <v>22003005</v>
          </cell>
          <cell r="B343" t="str">
            <v>MENETREY</v>
          </cell>
          <cell r="C343" t="str">
            <v>LOU</v>
          </cell>
          <cell r="D343" t="str">
            <v>F</v>
          </cell>
          <cell r="E343">
            <v>41.67</v>
          </cell>
        </row>
        <row r="344">
          <cell r="A344">
            <v>22009735</v>
          </cell>
          <cell r="B344" t="str">
            <v>MENGER</v>
          </cell>
          <cell r="C344" t="str">
            <v>TRISTAN</v>
          </cell>
          <cell r="D344" t="str">
            <v>M</v>
          </cell>
          <cell r="E344">
            <v>49.17</v>
          </cell>
        </row>
        <row r="345">
          <cell r="A345">
            <v>22002493</v>
          </cell>
          <cell r="B345" t="str">
            <v>MERTZ</v>
          </cell>
          <cell r="C345" t="str">
            <v>HUSEYIN</v>
          </cell>
          <cell r="D345" t="str">
            <v>M</v>
          </cell>
          <cell r="E345">
            <v>36.54</v>
          </cell>
        </row>
        <row r="346">
          <cell r="A346">
            <v>22004652</v>
          </cell>
          <cell r="B346" t="str">
            <v>METZGER</v>
          </cell>
          <cell r="C346" t="str">
            <v>ENZO</v>
          </cell>
          <cell r="D346" t="str">
            <v>M</v>
          </cell>
          <cell r="E346">
            <v>49.42</v>
          </cell>
        </row>
        <row r="347">
          <cell r="A347">
            <v>22010550</v>
          </cell>
          <cell r="B347" t="str">
            <v>METZGER</v>
          </cell>
          <cell r="C347" t="str">
            <v>TRISTAN</v>
          </cell>
          <cell r="D347" t="str">
            <v>M</v>
          </cell>
          <cell r="E347">
            <v>31.73</v>
          </cell>
        </row>
        <row r="348">
          <cell r="A348">
            <v>22004503</v>
          </cell>
          <cell r="B348" t="str">
            <v>MEYER</v>
          </cell>
          <cell r="C348" t="str">
            <v>RAPHAËL</v>
          </cell>
          <cell r="D348" t="str">
            <v>M</v>
          </cell>
          <cell r="E348">
            <v>35.21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M</v>
          </cell>
          <cell r="E349">
            <v>34.380000000000003</v>
          </cell>
        </row>
        <row r="350">
          <cell r="A350">
            <v>22009745</v>
          </cell>
          <cell r="B350" t="str">
            <v>MICHEL-LEBLOIS</v>
          </cell>
          <cell r="C350" t="str">
            <v>MARIUS</v>
          </cell>
          <cell r="D350" t="str">
            <v>M</v>
          </cell>
          <cell r="E350" t="str">
            <v>ABI</v>
          </cell>
        </row>
        <row r="351">
          <cell r="A351">
            <v>22005011</v>
          </cell>
          <cell r="B351" t="str">
            <v>MIEHE</v>
          </cell>
          <cell r="C351" t="str">
            <v>NICOLAS</v>
          </cell>
          <cell r="D351" t="str">
            <v>M</v>
          </cell>
          <cell r="E351">
            <v>40.64</v>
          </cell>
        </row>
        <row r="352">
          <cell r="A352">
            <v>22012504</v>
          </cell>
          <cell r="B352" t="str">
            <v>MINOUX</v>
          </cell>
          <cell r="C352" t="str">
            <v>FLOLINE</v>
          </cell>
          <cell r="D352" t="str">
            <v>F</v>
          </cell>
          <cell r="E352">
            <v>36.47</v>
          </cell>
        </row>
        <row r="353">
          <cell r="A353">
            <v>21914334</v>
          </cell>
          <cell r="B353" t="str">
            <v>MOATAMEDI</v>
          </cell>
          <cell r="C353" t="str">
            <v>NAVID</v>
          </cell>
          <cell r="D353" t="str">
            <v>M</v>
          </cell>
          <cell r="E353">
            <v>43.39</v>
          </cell>
        </row>
        <row r="354">
          <cell r="A354">
            <v>22014343</v>
          </cell>
          <cell r="B354" t="str">
            <v>MONTENERI</v>
          </cell>
          <cell r="C354" t="str">
            <v>MAXIME</v>
          </cell>
          <cell r="D354" t="str">
            <v>M</v>
          </cell>
          <cell r="E354">
            <v>40.1</v>
          </cell>
        </row>
        <row r="355">
          <cell r="A355">
            <v>22000343</v>
          </cell>
          <cell r="B355" t="str">
            <v>MOOTHIAN</v>
          </cell>
          <cell r="C355" t="str">
            <v>JAKE</v>
          </cell>
          <cell r="D355" t="str">
            <v>M</v>
          </cell>
          <cell r="E355">
            <v>42.78</v>
          </cell>
        </row>
        <row r="356">
          <cell r="A356">
            <v>22002876</v>
          </cell>
          <cell r="B356" t="str">
            <v>MORA</v>
          </cell>
          <cell r="C356" t="str">
            <v>VALENTINE</v>
          </cell>
          <cell r="D356" t="str">
            <v>F</v>
          </cell>
          <cell r="E356">
            <v>70.36</v>
          </cell>
        </row>
        <row r="357">
          <cell r="A357">
            <v>22006350</v>
          </cell>
          <cell r="B357" t="str">
            <v>MOREAU</v>
          </cell>
          <cell r="C357" t="str">
            <v>SYDNEY</v>
          </cell>
          <cell r="D357" t="str">
            <v>M</v>
          </cell>
          <cell r="E357">
            <v>49.69</v>
          </cell>
        </row>
        <row r="358">
          <cell r="A358">
            <v>22010188</v>
          </cell>
          <cell r="B358" t="str">
            <v>MOREIRA</v>
          </cell>
          <cell r="C358" t="str">
            <v>PALOMA</v>
          </cell>
          <cell r="D358" t="str">
            <v>F</v>
          </cell>
          <cell r="E358" t="str">
            <v>ABI</v>
          </cell>
        </row>
        <row r="359">
          <cell r="A359">
            <v>22001467</v>
          </cell>
          <cell r="B359" t="str">
            <v>MORGANTI</v>
          </cell>
          <cell r="C359" t="str">
            <v>EMMA</v>
          </cell>
          <cell r="D359" t="str">
            <v>F</v>
          </cell>
          <cell r="E359">
            <v>41.18</v>
          </cell>
        </row>
        <row r="360">
          <cell r="A360">
            <v>22012960</v>
          </cell>
          <cell r="B360" t="str">
            <v>MOSTEFAOUI</v>
          </cell>
          <cell r="C360" t="str">
            <v>YASMINE</v>
          </cell>
          <cell r="D360" t="str">
            <v>F</v>
          </cell>
          <cell r="E360">
            <v>61.66</v>
          </cell>
        </row>
        <row r="361">
          <cell r="A361">
            <v>22012369</v>
          </cell>
          <cell r="B361" t="str">
            <v>MOTSCH</v>
          </cell>
          <cell r="C361" t="str">
            <v>AMANDINE</v>
          </cell>
          <cell r="D361" t="str">
            <v>F</v>
          </cell>
          <cell r="E361">
            <v>57.4</v>
          </cell>
        </row>
        <row r="362">
          <cell r="A362">
            <v>22005915</v>
          </cell>
          <cell r="B362" t="str">
            <v>MOUGNERES</v>
          </cell>
          <cell r="C362" t="str">
            <v>NICOLAS</v>
          </cell>
          <cell r="D362" t="str">
            <v>M</v>
          </cell>
          <cell r="E362">
            <v>45.61</v>
          </cell>
        </row>
        <row r="363">
          <cell r="A363">
            <v>22007280</v>
          </cell>
          <cell r="B363" t="str">
            <v>MULLER</v>
          </cell>
          <cell r="C363" t="str">
            <v>HUGO</v>
          </cell>
          <cell r="D363" t="str">
            <v>M</v>
          </cell>
          <cell r="E363">
            <v>43.87</v>
          </cell>
        </row>
        <row r="364">
          <cell r="A364">
            <v>22005705</v>
          </cell>
          <cell r="B364" t="str">
            <v>MUNOS</v>
          </cell>
          <cell r="C364" t="str">
            <v>EMELINE</v>
          </cell>
          <cell r="D364" t="str">
            <v>F</v>
          </cell>
          <cell r="E364">
            <v>36.35</v>
          </cell>
        </row>
        <row r="365">
          <cell r="A365">
            <v>22008767</v>
          </cell>
          <cell r="B365" t="str">
            <v>NAIBAT</v>
          </cell>
          <cell r="C365" t="str">
            <v>KARIM</v>
          </cell>
          <cell r="D365" t="str">
            <v>M</v>
          </cell>
          <cell r="E365">
            <v>44.06</v>
          </cell>
        </row>
        <row r="366">
          <cell r="A366">
            <v>22008074</v>
          </cell>
          <cell r="B366" t="str">
            <v>NAITLAMAAZ</v>
          </cell>
          <cell r="C366" t="str">
            <v>IMRANE YANIS</v>
          </cell>
          <cell r="D366" t="str">
            <v>M</v>
          </cell>
          <cell r="E366">
            <v>44.62</v>
          </cell>
        </row>
        <row r="367">
          <cell r="A367">
            <v>21903908</v>
          </cell>
          <cell r="B367" t="str">
            <v>NAUD</v>
          </cell>
          <cell r="C367" t="str">
            <v>THOMAS</v>
          </cell>
          <cell r="D367" t="str">
            <v>M</v>
          </cell>
          <cell r="E367">
            <v>45.97</v>
          </cell>
        </row>
        <row r="368">
          <cell r="A368">
            <v>21907072</v>
          </cell>
          <cell r="B368" t="str">
            <v>N'DIAYE</v>
          </cell>
          <cell r="C368" t="str">
            <v>BRAHIM</v>
          </cell>
          <cell r="D368" t="str">
            <v>M</v>
          </cell>
          <cell r="E368" t="str">
            <v>ABI</v>
          </cell>
        </row>
        <row r="369">
          <cell r="A369">
            <v>22009683</v>
          </cell>
          <cell r="B369" t="str">
            <v>NÉROME</v>
          </cell>
          <cell r="C369" t="str">
            <v>JORY</v>
          </cell>
          <cell r="D369" t="str">
            <v>M</v>
          </cell>
          <cell r="E369">
            <v>44.26</v>
          </cell>
        </row>
        <row r="370">
          <cell r="A370">
            <v>22002567</v>
          </cell>
          <cell r="B370" t="str">
            <v>NGUYEN</v>
          </cell>
          <cell r="C370" t="str">
            <v>THANH VINH</v>
          </cell>
          <cell r="D370" t="str">
            <v>M</v>
          </cell>
          <cell r="E370">
            <v>47.32</v>
          </cell>
        </row>
        <row r="371">
          <cell r="A371">
            <v>22012386</v>
          </cell>
          <cell r="B371" t="str">
            <v>NICOLAS</v>
          </cell>
          <cell r="C371" t="str">
            <v>ZÉLIE</v>
          </cell>
          <cell r="D371" t="str">
            <v>F</v>
          </cell>
          <cell r="E371">
            <v>43.1</v>
          </cell>
        </row>
        <row r="372">
          <cell r="A372">
            <v>22004835</v>
          </cell>
          <cell r="B372" t="str">
            <v>NIKONOFF</v>
          </cell>
          <cell r="C372" t="str">
            <v>THOMAS</v>
          </cell>
          <cell r="D372" t="str">
            <v>M</v>
          </cell>
          <cell r="E372">
            <v>42.84</v>
          </cell>
        </row>
        <row r="373">
          <cell r="A373">
            <v>22012004</v>
          </cell>
          <cell r="B373" t="str">
            <v>NITKA</v>
          </cell>
          <cell r="C373" t="str">
            <v>ENZO</v>
          </cell>
          <cell r="D373" t="str">
            <v>M</v>
          </cell>
          <cell r="E373">
            <v>29</v>
          </cell>
        </row>
        <row r="374">
          <cell r="A374">
            <v>22014202</v>
          </cell>
          <cell r="B374" t="str">
            <v>NKODIA</v>
          </cell>
          <cell r="C374" t="str">
            <v>JASON</v>
          </cell>
          <cell r="D374" t="str">
            <v>M</v>
          </cell>
          <cell r="E374">
            <v>38.17</v>
          </cell>
        </row>
        <row r="375">
          <cell r="A375">
            <v>22000845</v>
          </cell>
          <cell r="B375" t="str">
            <v>NOÉ</v>
          </cell>
          <cell r="C375" t="str">
            <v>ANTOINE</v>
          </cell>
          <cell r="D375" t="str">
            <v>M</v>
          </cell>
          <cell r="E375">
            <v>39.94</v>
          </cell>
        </row>
        <row r="376">
          <cell r="A376">
            <v>22003508</v>
          </cell>
          <cell r="B376" t="str">
            <v>NOEHRINGER</v>
          </cell>
          <cell r="C376" t="str">
            <v>ALEXIS</v>
          </cell>
          <cell r="D376" t="str">
            <v>M</v>
          </cell>
          <cell r="E376">
            <v>37.01</v>
          </cell>
        </row>
        <row r="377">
          <cell r="A377">
            <v>22012724</v>
          </cell>
          <cell r="B377" t="str">
            <v>NUNES</v>
          </cell>
          <cell r="C377" t="str">
            <v>SOLENE</v>
          </cell>
          <cell r="D377" t="str">
            <v>F</v>
          </cell>
          <cell r="E377">
            <v>53.78</v>
          </cell>
        </row>
        <row r="378">
          <cell r="A378">
            <v>22002421</v>
          </cell>
          <cell r="B378" t="str">
            <v>NUNNINGER</v>
          </cell>
          <cell r="C378" t="str">
            <v>JEAN</v>
          </cell>
          <cell r="D378" t="str">
            <v>M</v>
          </cell>
          <cell r="E378">
            <v>43.17</v>
          </cell>
        </row>
        <row r="379">
          <cell r="A379">
            <v>22016351</v>
          </cell>
          <cell r="B379" t="str">
            <v>NUSSLI</v>
          </cell>
          <cell r="C379" t="str">
            <v>MATHIEU</v>
          </cell>
          <cell r="D379" t="str">
            <v>M</v>
          </cell>
          <cell r="E379" t="str">
            <v>ABI</v>
          </cell>
        </row>
        <row r="380">
          <cell r="A380">
            <v>21804280</v>
          </cell>
          <cell r="B380" t="str">
            <v>OBER</v>
          </cell>
          <cell r="C380" t="str">
            <v>YOAN</v>
          </cell>
          <cell r="D380" t="str">
            <v>M</v>
          </cell>
          <cell r="E380">
            <v>42.25</v>
          </cell>
        </row>
        <row r="381">
          <cell r="A381">
            <v>22016136</v>
          </cell>
          <cell r="B381" t="str">
            <v>OBRECHT</v>
          </cell>
          <cell r="C381" t="str">
            <v>ALEXIS</v>
          </cell>
          <cell r="D381" t="str">
            <v>M</v>
          </cell>
          <cell r="E381">
            <v>47.88</v>
          </cell>
        </row>
        <row r="382">
          <cell r="A382">
            <v>22012358</v>
          </cell>
          <cell r="B382" t="str">
            <v>OLIVEIRA SOUZA</v>
          </cell>
          <cell r="C382" t="str">
            <v>KILLIAN</v>
          </cell>
          <cell r="D382" t="str">
            <v>M</v>
          </cell>
          <cell r="E382" t="str">
            <v>ABI</v>
          </cell>
        </row>
        <row r="383">
          <cell r="A383">
            <v>21814546</v>
          </cell>
          <cell r="B383" t="str">
            <v>OLYMPIO</v>
          </cell>
          <cell r="C383" t="str">
            <v>SOPHIA</v>
          </cell>
          <cell r="D383" t="str">
            <v>F</v>
          </cell>
          <cell r="E383" t="str">
            <v>ABI</v>
          </cell>
        </row>
        <row r="384">
          <cell r="A384">
            <v>22013559</v>
          </cell>
          <cell r="B384" t="str">
            <v>ORIHUELA</v>
          </cell>
          <cell r="C384" t="str">
            <v>MATEO</v>
          </cell>
          <cell r="D384" t="str">
            <v>M</v>
          </cell>
          <cell r="E384">
            <v>35.119999999999997</v>
          </cell>
        </row>
        <row r="385">
          <cell r="A385">
            <v>22013341</v>
          </cell>
          <cell r="B385" t="str">
            <v>OTT</v>
          </cell>
          <cell r="C385" t="str">
            <v>GUILLAUME</v>
          </cell>
          <cell r="D385" t="str">
            <v>M</v>
          </cell>
          <cell r="E385" t="str">
            <v>ABI</v>
          </cell>
        </row>
        <row r="386">
          <cell r="A386">
            <v>22014390</v>
          </cell>
          <cell r="B386" t="str">
            <v>OUALKADI</v>
          </cell>
          <cell r="C386" t="str">
            <v>SHIREL</v>
          </cell>
          <cell r="D386" t="str">
            <v>F</v>
          </cell>
          <cell r="E386">
            <v>48.18</v>
          </cell>
        </row>
        <row r="387">
          <cell r="A387">
            <v>22007769</v>
          </cell>
          <cell r="B387" t="str">
            <v>OUARANE</v>
          </cell>
          <cell r="C387" t="str">
            <v>HAKIM</v>
          </cell>
          <cell r="D387" t="str">
            <v>M</v>
          </cell>
          <cell r="E387">
            <v>44.95</v>
          </cell>
        </row>
        <row r="388">
          <cell r="A388">
            <v>22008665</v>
          </cell>
          <cell r="B388" t="str">
            <v>OUMILOUD</v>
          </cell>
          <cell r="C388" t="str">
            <v>SALIM</v>
          </cell>
          <cell r="D388" t="str">
            <v>M</v>
          </cell>
          <cell r="E388">
            <v>46.13</v>
          </cell>
        </row>
        <row r="389">
          <cell r="A389">
            <v>22006996</v>
          </cell>
          <cell r="B389" t="str">
            <v>OURY</v>
          </cell>
          <cell r="C389" t="str">
            <v>LUCIE</v>
          </cell>
          <cell r="D389" t="str">
            <v>F</v>
          </cell>
          <cell r="E389">
            <v>30.96</v>
          </cell>
        </row>
        <row r="390">
          <cell r="A390">
            <v>22007234</v>
          </cell>
          <cell r="B390" t="str">
            <v>PARQUIER</v>
          </cell>
          <cell r="C390" t="str">
            <v>MARGO</v>
          </cell>
          <cell r="D390" t="str">
            <v>F</v>
          </cell>
          <cell r="E390">
            <v>43.27</v>
          </cell>
        </row>
        <row r="391">
          <cell r="A391">
            <v>22002462</v>
          </cell>
          <cell r="B391" t="str">
            <v>PATIS</v>
          </cell>
          <cell r="C391" t="str">
            <v>GAËTAN</v>
          </cell>
          <cell r="D391" t="str">
            <v>M</v>
          </cell>
          <cell r="E391">
            <v>47.8</v>
          </cell>
        </row>
        <row r="392">
          <cell r="A392">
            <v>22015397</v>
          </cell>
          <cell r="B392" t="str">
            <v>PECHIN</v>
          </cell>
          <cell r="C392" t="str">
            <v>KYLIAN</v>
          </cell>
          <cell r="D392" t="str">
            <v>M</v>
          </cell>
          <cell r="E392">
            <v>51.17</v>
          </cell>
        </row>
        <row r="393">
          <cell r="A393">
            <v>22022270</v>
          </cell>
          <cell r="B393" t="str">
            <v>PERICAS</v>
          </cell>
          <cell r="C393" t="str">
            <v>GHISLAIN</v>
          </cell>
          <cell r="D393" t="str">
            <v>M</v>
          </cell>
          <cell r="E393">
            <v>34.090000000000003</v>
          </cell>
        </row>
        <row r="394">
          <cell r="A394">
            <v>22014544</v>
          </cell>
          <cell r="B394" t="str">
            <v>PERNEY</v>
          </cell>
          <cell r="C394" t="str">
            <v>FLORIAN</v>
          </cell>
          <cell r="D394" t="str">
            <v>M</v>
          </cell>
          <cell r="E394">
            <v>33.96</v>
          </cell>
        </row>
        <row r="395">
          <cell r="A395">
            <v>22015482</v>
          </cell>
          <cell r="B395" t="str">
            <v>PERNOT</v>
          </cell>
          <cell r="C395" t="str">
            <v>ANAÏS</v>
          </cell>
          <cell r="D395" t="str">
            <v>F</v>
          </cell>
          <cell r="E395" t="str">
            <v>ABI</v>
          </cell>
        </row>
        <row r="396">
          <cell r="A396">
            <v>22004361</v>
          </cell>
          <cell r="B396" t="str">
            <v>PETER</v>
          </cell>
          <cell r="C396" t="str">
            <v>SACHA</v>
          </cell>
          <cell r="D396" t="str">
            <v>M</v>
          </cell>
          <cell r="E396" t="str">
            <v>ABI</v>
          </cell>
        </row>
        <row r="397">
          <cell r="A397">
            <v>22003674</v>
          </cell>
          <cell r="B397" t="str">
            <v>PETITHORY</v>
          </cell>
          <cell r="C397" t="str">
            <v>ESTELLE</v>
          </cell>
          <cell r="D397" t="str">
            <v>F</v>
          </cell>
          <cell r="E397">
            <v>43.14</v>
          </cell>
        </row>
        <row r="398">
          <cell r="A398">
            <v>22006752</v>
          </cell>
          <cell r="B398" t="str">
            <v>PETRAZOLLER</v>
          </cell>
          <cell r="C398" t="str">
            <v>SOLINE</v>
          </cell>
          <cell r="D398" t="str">
            <v>F</v>
          </cell>
          <cell r="E398">
            <v>50.89</v>
          </cell>
        </row>
        <row r="399">
          <cell r="A399">
            <v>22003168</v>
          </cell>
          <cell r="B399" t="str">
            <v>PETREMANN</v>
          </cell>
          <cell r="C399" t="str">
            <v>PAUL</v>
          </cell>
          <cell r="D399" t="str">
            <v>M</v>
          </cell>
          <cell r="E399" t="str">
            <v>ABI</v>
          </cell>
        </row>
        <row r="400">
          <cell r="A400">
            <v>22012373</v>
          </cell>
          <cell r="B400" t="str">
            <v>PFEIFFER</v>
          </cell>
          <cell r="C400" t="str">
            <v>GUISLAIN</v>
          </cell>
          <cell r="D400" t="str">
            <v>M</v>
          </cell>
          <cell r="E400" t="str">
            <v>ABI</v>
          </cell>
        </row>
        <row r="401">
          <cell r="A401">
            <v>21702643</v>
          </cell>
          <cell r="B401" t="str">
            <v>PHIMMASONE</v>
          </cell>
          <cell r="C401" t="str">
            <v>BENJAMIN</v>
          </cell>
          <cell r="D401" t="str">
            <v>M</v>
          </cell>
          <cell r="E401">
            <v>47.57</v>
          </cell>
        </row>
        <row r="402">
          <cell r="A402">
            <v>22004102</v>
          </cell>
          <cell r="B402" t="str">
            <v>PIAZZA</v>
          </cell>
          <cell r="C402" t="str">
            <v>ELODIE</v>
          </cell>
          <cell r="D402" t="str">
            <v>F</v>
          </cell>
          <cell r="E402">
            <v>40.56</v>
          </cell>
        </row>
        <row r="403">
          <cell r="A403">
            <v>22010137</v>
          </cell>
          <cell r="B403" t="str">
            <v>PIERREL</v>
          </cell>
          <cell r="C403" t="str">
            <v>EVAN</v>
          </cell>
          <cell r="D403" t="str">
            <v>M</v>
          </cell>
          <cell r="E403">
            <v>34.24</v>
          </cell>
        </row>
        <row r="404">
          <cell r="A404">
            <v>22008430</v>
          </cell>
          <cell r="B404" t="str">
            <v>PIERSON</v>
          </cell>
          <cell r="C404" t="str">
            <v>JULES</v>
          </cell>
          <cell r="D404" t="str">
            <v>M</v>
          </cell>
          <cell r="E404">
            <v>40.020000000000003</v>
          </cell>
        </row>
        <row r="405">
          <cell r="A405">
            <v>22004758</v>
          </cell>
          <cell r="B405" t="str">
            <v>PION</v>
          </cell>
          <cell r="C405" t="str">
            <v>NOÉ</v>
          </cell>
          <cell r="D405" t="str">
            <v>M</v>
          </cell>
          <cell r="E405">
            <v>30.93</v>
          </cell>
        </row>
        <row r="406">
          <cell r="A406">
            <v>22009171</v>
          </cell>
          <cell r="B406" t="str">
            <v>PIZZUTILO</v>
          </cell>
          <cell r="C406" t="str">
            <v>LUCAS</v>
          </cell>
          <cell r="D406" t="str">
            <v>M</v>
          </cell>
          <cell r="E406">
            <v>38.28</v>
          </cell>
        </row>
        <row r="407">
          <cell r="A407">
            <v>22012962</v>
          </cell>
          <cell r="B407" t="str">
            <v>PORTO</v>
          </cell>
          <cell r="C407" t="str">
            <v>ESTEBAN</v>
          </cell>
          <cell r="D407" t="str">
            <v>M</v>
          </cell>
          <cell r="E407" t="str">
            <v>ABI</v>
          </cell>
        </row>
        <row r="408">
          <cell r="A408">
            <v>22010816</v>
          </cell>
          <cell r="B408" t="str">
            <v>PROVOT</v>
          </cell>
          <cell r="C408" t="str">
            <v>DAVID</v>
          </cell>
          <cell r="D408" t="str">
            <v>M</v>
          </cell>
          <cell r="E408">
            <v>33.159999999999997</v>
          </cell>
        </row>
        <row r="409">
          <cell r="A409">
            <v>22000992</v>
          </cell>
          <cell r="B409" t="str">
            <v>PUJO</v>
          </cell>
          <cell r="C409" t="str">
            <v>ANTOINE</v>
          </cell>
          <cell r="D409" t="str">
            <v>M</v>
          </cell>
          <cell r="E409" t="str">
            <v>ABI</v>
          </cell>
        </row>
        <row r="410">
          <cell r="A410">
            <v>22004329</v>
          </cell>
          <cell r="B410" t="str">
            <v>QUIRIN</v>
          </cell>
          <cell r="C410" t="str">
            <v>LUCIE</v>
          </cell>
          <cell r="D410" t="str">
            <v>F</v>
          </cell>
          <cell r="E410">
            <v>57.25</v>
          </cell>
        </row>
        <row r="411">
          <cell r="A411">
            <v>22007307</v>
          </cell>
          <cell r="B411" t="str">
            <v>RACON</v>
          </cell>
          <cell r="C411" t="str">
            <v>SAMUEL</v>
          </cell>
          <cell r="D411" t="str">
            <v>M</v>
          </cell>
          <cell r="E411">
            <v>45.35</v>
          </cell>
        </row>
        <row r="412">
          <cell r="A412">
            <v>22003012</v>
          </cell>
          <cell r="B412" t="str">
            <v>RAFFIN</v>
          </cell>
          <cell r="C412" t="str">
            <v>JULIEN</v>
          </cell>
          <cell r="D412" t="str">
            <v>M</v>
          </cell>
          <cell r="E412">
            <v>48.11</v>
          </cell>
        </row>
        <row r="413">
          <cell r="A413">
            <v>22009681</v>
          </cell>
          <cell r="B413" t="str">
            <v>RASSON</v>
          </cell>
          <cell r="C413" t="str">
            <v>MARIE</v>
          </cell>
          <cell r="D413" t="str">
            <v>F</v>
          </cell>
          <cell r="E413">
            <v>33.56</v>
          </cell>
        </row>
        <row r="414">
          <cell r="A414">
            <v>22006247</v>
          </cell>
          <cell r="B414" t="str">
            <v>RAUCH</v>
          </cell>
          <cell r="C414" t="str">
            <v>MANOA</v>
          </cell>
          <cell r="D414" t="str">
            <v>M</v>
          </cell>
          <cell r="E414">
            <v>29.02</v>
          </cell>
        </row>
        <row r="415">
          <cell r="A415">
            <v>21908792</v>
          </cell>
          <cell r="B415" t="str">
            <v>RAUFAKI</v>
          </cell>
          <cell r="C415" t="str">
            <v>MAHEALANI</v>
          </cell>
          <cell r="D415" t="str">
            <v>F</v>
          </cell>
          <cell r="E415" t="str">
            <v>ABI</v>
          </cell>
        </row>
        <row r="416">
          <cell r="A416">
            <v>21903046</v>
          </cell>
          <cell r="B416" t="str">
            <v>REBBAH</v>
          </cell>
          <cell r="C416" t="str">
            <v>SALIM</v>
          </cell>
          <cell r="D416" t="str">
            <v>M</v>
          </cell>
          <cell r="E416" t="str">
            <v>ABI</v>
          </cell>
        </row>
        <row r="417">
          <cell r="A417">
            <v>22009878</v>
          </cell>
          <cell r="B417" t="str">
            <v>REDIVO</v>
          </cell>
          <cell r="C417" t="str">
            <v>MATTHIEU</v>
          </cell>
          <cell r="D417" t="str">
            <v>M</v>
          </cell>
          <cell r="E417" t="str">
            <v>ABI</v>
          </cell>
        </row>
        <row r="418">
          <cell r="A418">
            <v>22000976</v>
          </cell>
          <cell r="B418" t="str">
            <v>REGIOR</v>
          </cell>
          <cell r="C418" t="str">
            <v>HUGO</v>
          </cell>
          <cell r="D418" t="str">
            <v>M</v>
          </cell>
          <cell r="E418">
            <v>38.64</v>
          </cell>
        </row>
        <row r="419">
          <cell r="A419">
            <v>22002432</v>
          </cell>
          <cell r="B419" t="str">
            <v>REICHEL</v>
          </cell>
          <cell r="C419" t="str">
            <v>DESIREE</v>
          </cell>
          <cell r="D419" t="str">
            <v>F</v>
          </cell>
          <cell r="E419">
            <v>40.42</v>
          </cell>
        </row>
        <row r="420">
          <cell r="A420">
            <v>22003986</v>
          </cell>
          <cell r="B420" t="str">
            <v>REICHERT</v>
          </cell>
          <cell r="C420" t="str">
            <v>LÉA</v>
          </cell>
          <cell r="D420" t="str">
            <v>F</v>
          </cell>
          <cell r="E420">
            <v>52</v>
          </cell>
        </row>
        <row r="421">
          <cell r="A421">
            <v>22000874</v>
          </cell>
          <cell r="B421" t="str">
            <v>REISS</v>
          </cell>
          <cell r="C421" t="str">
            <v>JOHANN</v>
          </cell>
          <cell r="D421" t="str">
            <v>M</v>
          </cell>
          <cell r="E421">
            <v>32.340000000000003</v>
          </cell>
        </row>
        <row r="422">
          <cell r="A422">
            <v>22005734</v>
          </cell>
          <cell r="B422" t="str">
            <v>RENCK</v>
          </cell>
          <cell r="C422" t="str">
            <v>DAVID</v>
          </cell>
          <cell r="D422" t="str">
            <v>M</v>
          </cell>
          <cell r="E422">
            <v>41.02</v>
          </cell>
        </row>
        <row r="423">
          <cell r="A423">
            <v>22001445</v>
          </cell>
          <cell r="B423" t="str">
            <v>RIBEIRO</v>
          </cell>
          <cell r="C423" t="str">
            <v>UGO TIM</v>
          </cell>
          <cell r="D423" t="str">
            <v>M</v>
          </cell>
          <cell r="E423">
            <v>35.25</v>
          </cell>
        </row>
        <row r="424">
          <cell r="A424">
            <v>22017462</v>
          </cell>
          <cell r="B424" t="str">
            <v>RICHERT</v>
          </cell>
          <cell r="C424" t="str">
            <v>MATTHIEU</v>
          </cell>
          <cell r="D424" t="str">
            <v>M</v>
          </cell>
          <cell r="E424">
            <v>40.78</v>
          </cell>
        </row>
        <row r="425">
          <cell r="A425">
            <v>22007453</v>
          </cell>
          <cell r="B425" t="str">
            <v>RICK</v>
          </cell>
          <cell r="C425" t="str">
            <v>CHARLÈNE</v>
          </cell>
          <cell r="D425" t="str">
            <v>F</v>
          </cell>
          <cell r="E425">
            <v>49.11</v>
          </cell>
        </row>
        <row r="426">
          <cell r="A426">
            <v>22000628</v>
          </cell>
          <cell r="B426" t="str">
            <v>RIEDER</v>
          </cell>
          <cell r="C426" t="str">
            <v>YANIS</v>
          </cell>
          <cell r="D426" t="str">
            <v>M</v>
          </cell>
          <cell r="E426" t="str">
            <v>ABI</v>
          </cell>
        </row>
        <row r="427">
          <cell r="A427">
            <v>22008602</v>
          </cell>
          <cell r="B427" t="str">
            <v>RIEKER</v>
          </cell>
          <cell r="C427" t="str">
            <v>TOM</v>
          </cell>
          <cell r="D427" t="str">
            <v>M</v>
          </cell>
          <cell r="E427">
            <v>32.799999999999997</v>
          </cell>
        </row>
        <row r="428">
          <cell r="A428">
            <v>22009292</v>
          </cell>
          <cell r="B428" t="str">
            <v>RINGEISEN</v>
          </cell>
          <cell r="C428" t="str">
            <v>CHLOÉ</v>
          </cell>
          <cell r="D428" t="str">
            <v>F</v>
          </cell>
          <cell r="E428">
            <v>33.89</v>
          </cell>
        </row>
        <row r="429">
          <cell r="A429">
            <v>22007538</v>
          </cell>
          <cell r="B429" t="str">
            <v>RISSER</v>
          </cell>
          <cell r="C429" t="str">
            <v>ALEXIS</v>
          </cell>
          <cell r="D429" t="str">
            <v>M</v>
          </cell>
          <cell r="E429">
            <v>34.380000000000003</v>
          </cell>
        </row>
        <row r="430">
          <cell r="A430">
            <v>22005083</v>
          </cell>
          <cell r="B430" t="str">
            <v>RITT</v>
          </cell>
          <cell r="C430" t="str">
            <v>BAPTISTE</v>
          </cell>
          <cell r="D430" t="str">
            <v>M</v>
          </cell>
          <cell r="E430">
            <v>38.909999999999997</v>
          </cell>
        </row>
        <row r="431">
          <cell r="A431">
            <v>22010303</v>
          </cell>
          <cell r="B431" t="str">
            <v>RITTER</v>
          </cell>
          <cell r="C431" t="str">
            <v>JESSY</v>
          </cell>
          <cell r="D431" t="str">
            <v>M</v>
          </cell>
          <cell r="E431">
            <v>38.799999999999997</v>
          </cell>
        </row>
        <row r="432">
          <cell r="A432">
            <v>22013456</v>
          </cell>
          <cell r="B432" t="str">
            <v>ROESSEL</v>
          </cell>
          <cell r="C432" t="str">
            <v>LAETITIA</v>
          </cell>
          <cell r="D432" t="str">
            <v>F</v>
          </cell>
          <cell r="E432">
            <v>47.22</v>
          </cell>
        </row>
        <row r="433">
          <cell r="A433">
            <v>22015109</v>
          </cell>
          <cell r="B433" t="str">
            <v>ROGOL</v>
          </cell>
          <cell r="C433" t="str">
            <v>ANDERSON</v>
          </cell>
          <cell r="D433" t="str">
            <v>M</v>
          </cell>
          <cell r="E433">
            <v>45.91</v>
          </cell>
        </row>
        <row r="434">
          <cell r="A434">
            <v>21904863</v>
          </cell>
          <cell r="B434" t="str">
            <v>ROHMER</v>
          </cell>
          <cell r="C434" t="str">
            <v>ORIANE</v>
          </cell>
          <cell r="D434" t="str">
            <v>F</v>
          </cell>
          <cell r="E434">
            <v>52.6</v>
          </cell>
        </row>
        <row r="435">
          <cell r="A435">
            <v>22000279</v>
          </cell>
          <cell r="B435" t="str">
            <v>ROMANO</v>
          </cell>
          <cell r="C435" t="str">
            <v>BASTIEN</v>
          </cell>
          <cell r="D435" t="str">
            <v>M</v>
          </cell>
          <cell r="E435" t="str">
            <v>ABI</v>
          </cell>
        </row>
        <row r="436">
          <cell r="A436">
            <v>21905808</v>
          </cell>
          <cell r="B436" t="str">
            <v>ROOS</v>
          </cell>
          <cell r="C436" t="str">
            <v>LOU-MAAIA</v>
          </cell>
          <cell r="D436" t="str">
            <v>F</v>
          </cell>
          <cell r="E436">
            <v>58.17</v>
          </cell>
        </row>
        <row r="437">
          <cell r="A437">
            <v>22000641</v>
          </cell>
          <cell r="B437" t="str">
            <v>ROSENBERG</v>
          </cell>
          <cell r="C437" t="str">
            <v>ROBERTO</v>
          </cell>
          <cell r="D437" t="str">
            <v>M</v>
          </cell>
          <cell r="E437">
            <v>44.73</v>
          </cell>
        </row>
        <row r="438">
          <cell r="A438">
            <v>22000255</v>
          </cell>
          <cell r="B438" t="str">
            <v>ROTH</v>
          </cell>
          <cell r="C438" t="str">
            <v>AXEL</v>
          </cell>
          <cell r="D438" t="str">
            <v>M</v>
          </cell>
          <cell r="E438" t="str">
            <v>ABI</v>
          </cell>
        </row>
        <row r="439">
          <cell r="A439">
            <v>22002998</v>
          </cell>
          <cell r="B439" t="str">
            <v>ROUX</v>
          </cell>
          <cell r="C439" t="str">
            <v>EVA</v>
          </cell>
          <cell r="D439" t="str">
            <v>F</v>
          </cell>
          <cell r="E439">
            <v>33.130000000000003</v>
          </cell>
        </row>
        <row r="440">
          <cell r="A440">
            <v>22002488</v>
          </cell>
          <cell r="B440" t="str">
            <v>RUCK</v>
          </cell>
          <cell r="C440" t="str">
            <v>LÉON</v>
          </cell>
          <cell r="D440" t="str">
            <v>M</v>
          </cell>
          <cell r="E440">
            <v>34.24</v>
          </cell>
        </row>
        <row r="441">
          <cell r="A441">
            <v>22004590</v>
          </cell>
          <cell r="B441" t="str">
            <v>RUÉ</v>
          </cell>
          <cell r="C441" t="str">
            <v>LOUIS</v>
          </cell>
          <cell r="D441" t="str">
            <v>M</v>
          </cell>
          <cell r="E441">
            <v>41.81</v>
          </cell>
        </row>
        <row r="442">
          <cell r="A442">
            <v>22010546</v>
          </cell>
          <cell r="B442" t="str">
            <v>SAADALLAH</v>
          </cell>
          <cell r="C442" t="str">
            <v>ASSAN</v>
          </cell>
          <cell r="D442" t="str">
            <v>M</v>
          </cell>
          <cell r="E442">
            <v>28.92</v>
          </cell>
        </row>
        <row r="443">
          <cell r="A443">
            <v>22004929</v>
          </cell>
          <cell r="B443" t="str">
            <v>SALEN</v>
          </cell>
          <cell r="C443" t="str">
            <v>MARIE</v>
          </cell>
          <cell r="D443" t="str">
            <v>F</v>
          </cell>
          <cell r="E443" t="str">
            <v>ABI</v>
          </cell>
        </row>
        <row r="444">
          <cell r="A444">
            <v>22012193</v>
          </cell>
          <cell r="B444" t="str">
            <v>SALVIAC</v>
          </cell>
          <cell r="C444" t="str">
            <v>HUGO</v>
          </cell>
          <cell r="D444" t="str">
            <v>M</v>
          </cell>
          <cell r="E444">
            <v>31.32</v>
          </cell>
        </row>
        <row r="445">
          <cell r="A445">
            <v>22010780</v>
          </cell>
          <cell r="B445" t="str">
            <v>SALVINI</v>
          </cell>
          <cell r="C445" t="str">
            <v>CYPRIEN</v>
          </cell>
          <cell r="D445" t="str">
            <v>M</v>
          </cell>
          <cell r="E445">
            <v>43.63</v>
          </cell>
        </row>
        <row r="446">
          <cell r="A446">
            <v>22017388</v>
          </cell>
          <cell r="B446" t="str">
            <v>SANAI</v>
          </cell>
          <cell r="C446" t="str">
            <v>HIND</v>
          </cell>
          <cell r="D446" t="str">
            <v>F</v>
          </cell>
          <cell r="E446" t="str">
            <v>ABI</v>
          </cell>
        </row>
        <row r="447">
          <cell r="A447">
            <v>22011330</v>
          </cell>
          <cell r="B447" t="str">
            <v>SANTORO</v>
          </cell>
          <cell r="C447" t="str">
            <v>BASILE</v>
          </cell>
          <cell r="D447" t="str">
            <v>M</v>
          </cell>
          <cell r="E447">
            <v>45.21</v>
          </cell>
        </row>
        <row r="448">
          <cell r="A448">
            <v>21911417</v>
          </cell>
          <cell r="B448" t="str">
            <v>SAPIN</v>
          </cell>
          <cell r="C448" t="str">
            <v>ROMAIN</v>
          </cell>
          <cell r="D448" t="str">
            <v>M</v>
          </cell>
          <cell r="E448">
            <v>48.77</v>
          </cell>
        </row>
        <row r="449">
          <cell r="A449">
            <v>22002388</v>
          </cell>
          <cell r="B449" t="str">
            <v>SARAFALY</v>
          </cell>
          <cell r="C449" t="str">
            <v>GAUTIER</v>
          </cell>
          <cell r="D449" t="str">
            <v>M</v>
          </cell>
          <cell r="E449" t="str">
            <v>ABI</v>
          </cell>
        </row>
        <row r="450">
          <cell r="A450">
            <v>22017400</v>
          </cell>
          <cell r="B450" t="str">
            <v>SASORITH</v>
          </cell>
          <cell r="C450" t="str">
            <v>TAO-FIK</v>
          </cell>
          <cell r="D450" t="str">
            <v>M</v>
          </cell>
          <cell r="E450">
            <v>39.28</v>
          </cell>
        </row>
        <row r="451">
          <cell r="A451">
            <v>21902128</v>
          </cell>
          <cell r="B451" t="str">
            <v>SCHAAD</v>
          </cell>
          <cell r="C451" t="str">
            <v>PERRINE</v>
          </cell>
          <cell r="D451" t="str">
            <v>F</v>
          </cell>
          <cell r="E451" t="str">
            <v>ABI</v>
          </cell>
        </row>
        <row r="452">
          <cell r="A452">
            <v>22010540</v>
          </cell>
          <cell r="B452" t="str">
            <v>SCHAAL</v>
          </cell>
          <cell r="C452" t="str">
            <v>JOSUÉ</v>
          </cell>
          <cell r="D452" t="str">
            <v>M</v>
          </cell>
          <cell r="E452">
            <v>41.04</v>
          </cell>
        </row>
        <row r="453">
          <cell r="A453">
            <v>22005516</v>
          </cell>
          <cell r="B453" t="str">
            <v>SCHALL</v>
          </cell>
          <cell r="C453" t="str">
            <v>PAUL-ALEXANDRE</v>
          </cell>
          <cell r="D453" t="str">
            <v>M</v>
          </cell>
          <cell r="E453">
            <v>33.659999999999997</v>
          </cell>
        </row>
        <row r="454">
          <cell r="A454">
            <v>22002442</v>
          </cell>
          <cell r="B454" t="str">
            <v>SCHATT</v>
          </cell>
          <cell r="C454" t="str">
            <v>DORIAN</v>
          </cell>
          <cell r="D454" t="str">
            <v>M</v>
          </cell>
          <cell r="E454">
            <v>37.549999999999997</v>
          </cell>
        </row>
        <row r="455">
          <cell r="A455">
            <v>21910480</v>
          </cell>
          <cell r="B455" t="str">
            <v>SCHATZ</v>
          </cell>
          <cell r="C455" t="str">
            <v>ANTONIN</v>
          </cell>
          <cell r="D455" t="str">
            <v>M</v>
          </cell>
          <cell r="E455">
            <v>41.9</v>
          </cell>
        </row>
        <row r="456">
          <cell r="A456">
            <v>22010980</v>
          </cell>
          <cell r="B456" t="str">
            <v>SCHICKEL</v>
          </cell>
          <cell r="C456" t="str">
            <v>YANN</v>
          </cell>
          <cell r="D456" t="str">
            <v>M</v>
          </cell>
          <cell r="E456" t="str">
            <v>DNF</v>
          </cell>
        </row>
        <row r="457">
          <cell r="A457">
            <v>22002365</v>
          </cell>
          <cell r="B457" t="str">
            <v>SCHINDELMEYER</v>
          </cell>
          <cell r="C457" t="str">
            <v>YANIS</v>
          </cell>
          <cell r="D457" t="str">
            <v>M</v>
          </cell>
          <cell r="E457">
            <v>48.07</v>
          </cell>
        </row>
        <row r="458">
          <cell r="A458">
            <v>22005569</v>
          </cell>
          <cell r="B458" t="str">
            <v>SCHMID</v>
          </cell>
          <cell r="C458" t="str">
            <v>ANGELIKA</v>
          </cell>
          <cell r="D458" t="str">
            <v>F</v>
          </cell>
          <cell r="E458">
            <v>47.64</v>
          </cell>
        </row>
        <row r="459">
          <cell r="A459">
            <v>21906128</v>
          </cell>
          <cell r="B459" t="str">
            <v>SCHMITT</v>
          </cell>
          <cell r="C459" t="str">
            <v>ADAM</v>
          </cell>
          <cell r="D459" t="str">
            <v>M</v>
          </cell>
          <cell r="E459">
            <v>31.66</v>
          </cell>
        </row>
        <row r="460">
          <cell r="A460">
            <v>22006231</v>
          </cell>
          <cell r="B460" t="str">
            <v>SCHMITT</v>
          </cell>
          <cell r="C460" t="str">
            <v>ARNO</v>
          </cell>
          <cell r="D460" t="str">
            <v>M</v>
          </cell>
          <cell r="E460" t="str">
            <v>ABI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F</v>
          </cell>
          <cell r="E461">
            <v>39.619999999999997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F</v>
          </cell>
          <cell r="E462">
            <v>33.44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M</v>
          </cell>
          <cell r="E463">
            <v>41.86</v>
          </cell>
        </row>
        <row r="464">
          <cell r="A464">
            <v>22009302</v>
          </cell>
          <cell r="B464" t="str">
            <v>SCHMITT</v>
          </cell>
          <cell r="C464" t="str">
            <v>THÉO</v>
          </cell>
          <cell r="D464" t="str">
            <v>M</v>
          </cell>
          <cell r="E464">
            <v>37.71</v>
          </cell>
        </row>
        <row r="465">
          <cell r="A465">
            <v>22007321</v>
          </cell>
          <cell r="B465" t="str">
            <v>SCHMITTER</v>
          </cell>
          <cell r="C465" t="str">
            <v>NICOLAS</v>
          </cell>
          <cell r="D465" t="str">
            <v>M</v>
          </cell>
          <cell r="E465">
            <v>52.8</v>
          </cell>
        </row>
        <row r="466">
          <cell r="A466">
            <v>22001342</v>
          </cell>
          <cell r="B466" t="str">
            <v>SCHNELLER</v>
          </cell>
          <cell r="C466" t="str">
            <v>ARTHUR</v>
          </cell>
          <cell r="D466" t="str">
            <v>M</v>
          </cell>
          <cell r="E466" t="str">
            <v>ABI</v>
          </cell>
        </row>
        <row r="467">
          <cell r="A467">
            <v>22012748</v>
          </cell>
          <cell r="B467" t="str">
            <v>SCHNOEBELEN</v>
          </cell>
          <cell r="C467" t="str">
            <v>MATHILDE</v>
          </cell>
          <cell r="D467" t="str">
            <v>F</v>
          </cell>
          <cell r="E467">
            <v>45.45</v>
          </cell>
        </row>
        <row r="468">
          <cell r="A468">
            <v>22014833</v>
          </cell>
          <cell r="B468" t="str">
            <v>SCHUSTER</v>
          </cell>
          <cell r="C468" t="str">
            <v>GÉRALD</v>
          </cell>
          <cell r="D468" t="str">
            <v>M</v>
          </cell>
          <cell r="E468">
            <v>52.06</v>
          </cell>
        </row>
        <row r="469">
          <cell r="A469">
            <v>22010942</v>
          </cell>
          <cell r="B469" t="str">
            <v>SCHWAAB</v>
          </cell>
          <cell r="C469" t="str">
            <v>QUENTIN</v>
          </cell>
          <cell r="D469" t="str">
            <v>M</v>
          </cell>
          <cell r="E469">
            <v>38.36</v>
          </cell>
        </row>
        <row r="470">
          <cell r="A470">
            <v>22013361</v>
          </cell>
          <cell r="B470" t="str">
            <v>SCHWENGLER</v>
          </cell>
          <cell r="C470" t="str">
            <v>QUENTIN</v>
          </cell>
          <cell r="D470" t="str">
            <v>M</v>
          </cell>
          <cell r="E470">
            <v>37.56</v>
          </cell>
        </row>
        <row r="471">
          <cell r="A471">
            <v>22013396</v>
          </cell>
          <cell r="B471" t="str">
            <v>SEILER</v>
          </cell>
          <cell r="C471" t="str">
            <v>VALENTIN</v>
          </cell>
          <cell r="D471" t="str">
            <v>M</v>
          </cell>
          <cell r="E471">
            <v>39.17</v>
          </cell>
        </row>
        <row r="472">
          <cell r="A472">
            <v>21906369</v>
          </cell>
          <cell r="B472" t="str">
            <v>SEN</v>
          </cell>
          <cell r="C472" t="str">
            <v>MELEK</v>
          </cell>
          <cell r="D472" t="str">
            <v>F</v>
          </cell>
          <cell r="E472">
            <v>67.5</v>
          </cell>
        </row>
        <row r="473">
          <cell r="A473">
            <v>22004008</v>
          </cell>
          <cell r="B473" t="str">
            <v>SESTER</v>
          </cell>
          <cell r="C473" t="str">
            <v>LILOU</v>
          </cell>
          <cell r="D473" t="str">
            <v>F</v>
          </cell>
          <cell r="E473" t="str">
            <v>ABI</v>
          </cell>
        </row>
        <row r="474">
          <cell r="A474">
            <v>22016879</v>
          </cell>
          <cell r="B474" t="str">
            <v>SEZER</v>
          </cell>
          <cell r="C474" t="str">
            <v>DIYAR</v>
          </cell>
          <cell r="D474" t="str">
            <v>M</v>
          </cell>
          <cell r="E474">
            <v>64.14</v>
          </cell>
        </row>
        <row r="475">
          <cell r="A475">
            <v>22010291</v>
          </cell>
          <cell r="B475" t="str">
            <v>SIEBER</v>
          </cell>
          <cell r="C475" t="str">
            <v>MARIE-MORGANE</v>
          </cell>
          <cell r="D475" t="str">
            <v>F</v>
          </cell>
          <cell r="E475" t="str">
            <v>ABI</v>
          </cell>
        </row>
        <row r="476">
          <cell r="A476">
            <v>22005248</v>
          </cell>
          <cell r="B476" t="str">
            <v>SINA</v>
          </cell>
          <cell r="C476" t="str">
            <v>JEAN</v>
          </cell>
          <cell r="D476" t="str">
            <v>M</v>
          </cell>
          <cell r="E476">
            <v>54.06</v>
          </cell>
        </row>
        <row r="477">
          <cell r="A477">
            <v>22001283</v>
          </cell>
          <cell r="B477" t="str">
            <v>SINS</v>
          </cell>
          <cell r="C477" t="str">
            <v>MICKAËL</v>
          </cell>
          <cell r="D477" t="str">
            <v>M</v>
          </cell>
          <cell r="E477">
            <v>38.450000000000003</v>
          </cell>
        </row>
        <row r="478">
          <cell r="A478">
            <v>22004937</v>
          </cell>
          <cell r="B478" t="str">
            <v>SIREROL</v>
          </cell>
          <cell r="C478" t="str">
            <v>THOMAS</v>
          </cell>
          <cell r="D478" t="str">
            <v>M</v>
          </cell>
          <cell r="E478">
            <v>28.09</v>
          </cell>
        </row>
        <row r="479">
          <cell r="A479">
            <v>22006215</v>
          </cell>
          <cell r="B479" t="str">
            <v>SISSLER</v>
          </cell>
          <cell r="C479" t="str">
            <v>LOUIS</v>
          </cell>
          <cell r="D479" t="str">
            <v>M</v>
          </cell>
          <cell r="E479">
            <v>40.76</v>
          </cell>
        </row>
        <row r="480">
          <cell r="A480">
            <v>22001592</v>
          </cell>
          <cell r="B480" t="str">
            <v>SISSOKO</v>
          </cell>
          <cell r="C480" t="str">
            <v>YOUSSOUF</v>
          </cell>
          <cell r="D480" t="str">
            <v>M</v>
          </cell>
          <cell r="E480" t="str">
            <v>ABI</v>
          </cell>
        </row>
        <row r="481">
          <cell r="A481">
            <v>22005139</v>
          </cell>
          <cell r="B481" t="str">
            <v>SKARNIAK</v>
          </cell>
          <cell r="C481" t="str">
            <v>ANOUK</v>
          </cell>
          <cell r="D481" t="str">
            <v>F</v>
          </cell>
          <cell r="E481">
            <v>40.07</v>
          </cell>
        </row>
        <row r="482">
          <cell r="A482">
            <v>21903989</v>
          </cell>
          <cell r="B482" t="str">
            <v>SOEHNLEN</v>
          </cell>
          <cell r="C482" t="str">
            <v>MARIE</v>
          </cell>
          <cell r="D482" t="str">
            <v>F</v>
          </cell>
          <cell r="E482">
            <v>38.76</v>
          </cell>
        </row>
        <row r="483">
          <cell r="A483">
            <v>22011767</v>
          </cell>
          <cell r="B483" t="str">
            <v>SOUÏDI</v>
          </cell>
          <cell r="C483" t="str">
            <v>MARWAN</v>
          </cell>
          <cell r="D483" t="str">
            <v>M</v>
          </cell>
          <cell r="E483" t="str">
            <v>ABI</v>
          </cell>
        </row>
        <row r="484">
          <cell r="A484">
            <v>22009607</v>
          </cell>
          <cell r="B484" t="str">
            <v>SOUM</v>
          </cell>
          <cell r="C484" t="str">
            <v>CLÉMENT</v>
          </cell>
          <cell r="D484" t="str">
            <v>M</v>
          </cell>
          <cell r="E484" t="str">
            <v>ABI</v>
          </cell>
        </row>
        <row r="485">
          <cell r="A485">
            <v>21813516</v>
          </cell>
          <cell r="B485" t="str">
            <v>SOW</v>
          </cell>
          <cell r="C485" t="str">
            <v>ABABACAR</v>
          </cell>
          <cell r="D485" t="str">
            <v>M</v>
          </cell>
          <cell r="E485" t="str">
            <v>ABI</v>
          </cell>
        </row>
        <row r="486">
          <cell r="A486">
            <v>21903884</v>
          </cell>
          <cell r="B486" t="str">
            <v>SPAETH</v>
          </cell>
          <cell r="C486" t="str">
            <v>LOUIS</v>
          </cell>
          <cell r="D486" t="str">
            <v>M</v>
          </cell>
          <cell r="E486">
            <v>38.06</v>
          </cell>
        </row>
        <row r="487">
          <cell r="A487">
            <v>22006191</v>
          </cell>
          <cell r="B487" t="str">
            <v>SPIEGEL</v>
          </cell>
          <cell r="C487" t="str">
            <v>MAÏCKEL</v>
          </cell>
          <cell r="D487" t="str">
            <v>M</v>
          </cell>
          <cell r="E487">
            <v>114.86</v>
          </cell>
        </row>
        <row r="488">
          <cell r="A488">
            <v>22003782</v>
          </cell>
          <cell r="B488" t="str">
            <v>SQUILLACI</v>
          </cell>
          <cell r="C488" t="str">
            <v>THÉO</v>
          </cell>
          <cell r="D488" t="str">
            <v>M</v>
          </cell>
          <cell r="E488">
            <v>28.16</v>
          </cell>
        </row>
        <row r="489">
          <cell r="A489">
            <v>22014861</v>
          </cell>
          <cell r="B489" t="str">
            <v>STALLER</v>
          </cell>
          <cell r="C489" t="str">
            <v>ROBIN</v>
          </cell>
          <cell r="D489" t="str">
            <v>M</v>
          </cell>
          <cell r="E489">
            <v>59.08</v>
          </cell>
        </row>
        <row r="490">
          <cell r="A490">
            <v>22007432</v>
          </cell>
          <cell r="B490" t="str">
            <v>STANGE</v>
          </cell>
          <cell r="C490" t="str">
            <v>OCÉANE</v>
          </cell>
          <cell r="D490" t="str">
            <v>F</v>
          </cell>
          <cell r="E490">
            <v>44.34</v>
          </cell>
        </row>
        <row r="491">
          <cell r="A491">
            <v>21908948</v>
          </cell>
          <cell r="B491" t="str">
            <v>STEIBLÉ</v>
          </cell>
          <cell r="C491" t="str">
            <v>THIBAULT</v>
          </cell>
          <cell r="D491" t="str">
            <v>M</v>
          </cell>
          <cell r="E491">
            <v>37.97</v>
          </cell>
        </row>
        <row r="492">
          <cell r="A492">
            <v>22001499</v>
          </cell>
          <cell r="B492" t="str">
            <v>STEINER</v>
          </cell>
          <cell r="C492" t="str">
            <v>BAPTISTE</v>
          </cell>
          <cell r="D492" t="str">
            <v>M</v>
          </cell>
          <cell r="E492" t="str">
            <v>ABI</v>
          </cell>
        </row>
        <row r="493">
          <cell r="A493">
            <v>22009407</v>
          </cell>
          <cell r="B493" t="str">
            <v>STEINMETZ</v>
          </cell>
          <cell r="C493" t="str">
            <v>VICTOR</v>
          </cell>
          <cell r="D493" t="str">
            <v>M</v>
          </cell>
          <cell r="E493">
            <v>27.47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F</v>
          </cell>
          <cell r="E494">
            <v>48.91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F</v>
          </cell>
          <cell r="E495" t="str">
            <v>ABI</v>
          </cell>
        </row>
        <row r="496">
          <cell r="A496">
            <v>21604034</v>
          </cell>
          <cell r="B496" t="str">
            <v>STEPIEN</v>
          </cell>
          <cell r="C496" t="str">
            <v>EMMA</v>
          </cell>
          <cell r="D496" t="str">
            <v>F</v>
          </cell>
          <cell r="E496">
            <v>49.2</v>
          </cell>
        </row>
        <row r="497">
          <cell r="A497">
            <v>22009033</v>
          </cell>
          <cell r="B497" t="str">
            <v>STOLLMEYER</v>
          </cell>
          <cell r="C497" t="str">
            <v>AUDE</v>
          </cell>
          <cell r="D497" t="str">
            <v>F</v>
          </cell>
          <cell r="E497">
            <v>39.770000000000003</v>
          </cell>
        </row>
        <row r="498">
          <cell r="A498">
            <v>22008677</v>
          </cell>
          <cell r="B498" t="str">
            <v>STOMP</v>
          </cell>
          <cell r="C498" t="str">
            <v>KAREL</v>
          </cell>
          <cell r="D498" t="str">
            <v>M</v>
          </cell>
          <cell r="E498">
            <v>45.11</v>
          </cell>
        </row>
        <row r="499">
          <cell r="A499">
            <v>22002949</v>
          </cell>
          <cell r="B499" t="str">
            <v>STUBER</v>
          </cell>
          <cell r="C499" t="str">
            <v>SARAH</v>
          </cell>
          <cell r="D499" t="str">
            <v>F</v>
          </cell>
          <cell r="E499">
            <v>49.91</v>
          </cell>
        </row>
        <row r="500">
          <cell r="A500">
            <v>22011927</v>
          </cell>
          <cell r="B500" t="str">
            <v>SZABADI</v>
          </cell>
          <cell r="C500" t="str">
            <v>MATHILDE</v>
          </cell>
          <cell r="D500" t="str">
            <v>F</v>
          </cell>
          <cell r="E500">
            <v>74.8</v>
          </cell>
        </row>
        <row r="501">
          <cell r="A501">
            <v>22015413</v>
          </cell>
          <cell r="B501" t="str">
            <v>TAGATSCH</v>
          </cell>
          <cell r="C501" t="str">
            <v>YANN</v>
          </cell>
          <cell r="D501" t="str">
            <v>M</v>
          </cell>
          <cell r="E501">
            <v>40.25</v>
          </cell>
        </row>
        <row r="502">
          <cell r="A502">
            <v>22017339</v>
          </cell>
          <cell r="B502" t="str">
            <v>TAGLANG</v>
          </cell>
          <cell r="C502" t="str">
            <v>MAËLLE</v>
          </cell>
          <cell r="D502" t="str">
            <v>F</v>
          </cell>
          <cell r="E502">
            <v>46.03</v>
          </cell>
        </row>
        <row r="503">
          <cell r="A503">
            <v>22013568</v>
          </cell>
          <cell r="B503" t="str">
            <v>TAKALINE</v>
          </cell>
          <cell r="C503" t="str">
            <v>JAHED</v>
          </cell>
          <cell r="D503" t="str">
            <v>M</v>
          </cell>
          <cell r="E503">
            <v>47.52</v>
          </cell>
        </row>
        <row r="504">
          <cell r="A504">
            <v>21702513</v>
          </cell>
          <cell r="B504" t="str">
            <v>THIEBAUT</v>
          </cell>
          <cell r="C504" t="str">
            <v>YANNICK</v>
          </cell>
          <cell r="D504" t="str">
            <v>M</v>
          </cell>
          <cell r="E504" t="str">
            <v>ABI</v>
          </cell>
        </row>
        <row r="505">
          <cell r="A505">
            <v>22004779</v>
          </cell>
          <cell r="B505" t="str">
            <v>THIEBAUX</v>
          </cell>
          <cell r="C505" t="str">
            <v>LOUISE</v>
          </cell>
          <cell r="D505" t="str">
            <v>F</v>
          </cell>
          <cell r="E505">
            <v>53.97</v>
          </cell>
        </row>
        <row r="506">
          <cell r="A506">
            <v>22000948</v>
          </cell>
          <cell r="B506" t="str">
            <v>THIVENT-NEUNREITER</v>
          </cell>
          <cell r="C506" t="str">
            <v>THAIS</v>
          </cell>
          <cell r="D506" t="str">
            <v>F</v>
          </cell>
          <cell r="E506">
            <v>38.520000000000003</v>
          </cell>
        </row>
        <row r="507">
          <cell r="A507">
            <v>22018328</v>
          </cell>
          <cell r="B507" t="str">
            <v>THOM</v>
          </cell>
          <cell r="C507" t="str">
            <v>CHLOÉ</v>
          </cell>
          <cell r="D507" t="str">
            <v>F</v>
          </cell>
          <cell r="E507" t="str">
            <v>ABI</v>
          </cell>
        </row>
        <row r="508">
          <cell r="A508">
            <v>22000735</v>
          </cell>
          <cell r="B508" t="str">
            <v>THOMAS</v>
          </cell>
          <cell r="C508" t="str">
            <v>PAUL</v>
          </cell>
          <cell r="D508" t="str">
            <v>M</v>
          </cell>
          <cell r="E508">
            <v>37.19</v>
          </cell>
        </row>
        <row r="509">
          <cell r="A509">
            <v>22009294</v>
          </cell>
          <cell r="B509" t="str">
            <v>THOMAS</v>
          </cell>
          <cell r="C509" t="str">
            <v>ESTÉBAN</v>
          </cell>
          <cell r="D509" t="str">
            <v>M</v>
          </cell>
          <cell r="E509">
            <v>35.71</v>
          </cell>
        </row>
        <row r="510">
          <cell r="A510">
            <v>22011757</v>
          </cell>
          <cell r="B510" t="str">
            <v>THOMAS</v>
          </cell>
          <cell r="C510" t="str">
            <v>CORENTIN</v>
          </cell>
          <cell r="D510" t="str">
            <v>M</v>
          </cell>
          <cell r="E510">
            <v>37</v>
          </cell>
        </row>
        <row r="511">
          <cell r="A511">
            <v>22005305</v>
          </cell>
          <cell r="B511" t="str">
            <v>TILLO</v>
          </cell>
          <cell r="C511" t="str">
            <v>MARINE</v>
          </cell>
          <cell r="D511" t="str">
            <v>F</v>
          </cell>
          <cell r="E511">
            <v>39.31</v>
          </cell>
        </row>
        <row r="512">
          <cell r="A512">
            <v>22012221</v>
          </cell>
          <cell r="B512" t="str">
            <v>TOSSA GBEGO</v>
          </cell>
          <cell r="C512" t="str">
            <v>PASCAL</v>
          </cell>
          <cell r="D512" t="str">
            <v>M</v>
          </cell>
          <cell r="E512">
            <v>37.520000000000003</v>
          </cell>
        </row>
        <row r="513">
          <cell r="A513">
            <v>21810952</v>
          </cell>
          <cell r="B513" t="str">
            <v>TOUSSAINT</v>
          </cell>
          <cell r="C513" t="str">
            <v>STÉPHANIE</v>
          </cell>
          <cell r="D513" t="str">
            <v>F</v>
          </cell>
          <cell r="E513" t="str">
            <v>ABI</v>
          </cell>
        </row>
        <row r="514">
          <cell r="A514">
            <v>22011487</v>
          </cell>
          <cell r="B514" t="str">
            <v>TOUTOUH</v>
          </cell>
          <cell r="C514" t="str">
            <v>JAWAD</v>
          </cell>
          <cell r="D514" t="str">
            <v>M</v>
          </cell>
          <cell r="E514" t="str">
            <v>ABI</v>
          </cell>
        </row>
        <row r="515">
          <cell r="A515">
            <v>22004913</v>
          </cell>
          <cell r="B515" t="str">
            <v>TRANG</v>
          </cell>
          <cell r="C515" t="str">
            <v>JOHNNY</v>
          </cell>
          <cell r="D515" t="str">
            <v>M</v>
          </cell>
          <cell r="E515">
            <v>39.479999999999997</v>
          </cell>
        </row>
        <row r="516">
          <cell r="A516">
            <v>22018168</v>
          </cell>
          <cell r="B516" t="str">
            <v>TRAORE</v>
          </cell>
          <cell r="C516" t="str">
            <v>DAVID</v>
          </cell>
          <cell r="D516" t="str">
            <v>M</v>
          </cell>
          <cell r="E516" t="str">
            <v>ABI</v>
          </cell>
        </row>
        <row r="517">
          <cell r="A517">
            <v>22005777</v>
          </cell>
          <cell r="B517" t="str">
            <v>TRIEU</v>
          </cell>
          <cell r="C517" t="str">
            <v>ALISSON</v>
          </cell>
          <cell r="D517" t="str">
            <v>F</v>
          </cell>
          <cell r="E517">
            <v>58.11</v>
          </cell>
        </row>
        <row r="518">
          <cell r="A518">
            <v>22005952</v>
          </cell>
          <cell r="B518" t="str">
            <v>TRINDADE</v>
          </cell>
          <cell r="C518" t="str">
            <v>ANTHONY</v>
          </cell>
          <cell r="D518" t="str">
            <v>M</v>
          </cell>
          <cell r="E518">
            <v>43.2</v>
          </cell>
        </row>
        <row r="519">
          <cell r="A519">
            <v>21915733</v>
          </cell>
          <cell r="B519" t="str">
            <v>UNGERER</v>
          </cell>
          <cell r="C519" t="str">
            <v>MATHILDE</v>
          </cell>
          <cell r="D519" t="str">
            <v>F</v>
          </cell>
          <cell r="E519">
            <v>53.89</v>
          </cell>
        </row>
        <row r="520">
          <cell r="A520">
            <v>22002630</v>
          </cell>
          <cell r="B520" t="str">
            <v>URSCH</v>
          </cell>
          <cell r="C520" t="str">
            <v>ENZO</v>
          </cell>
          <cell r="D520" t="str">
            <v>M</v>
          </cell>
          <cell r="E520">
            <v>33.340000000000003</v>
          </cell>
        </row>
        <row r="521">
          <cell r="A521">
            <v>22006058</v>
          </cell>
          <cell r="B521" t="str">
            <v>VALIBOUZE</v>
          </cell>
          <cell r="C521" t="str">
            <v>LÉO</v>
          </cell>
          <cell r="D521" t="str">
            <v>M</v>
          </cell>
          <cell r="E521">
            <v>43.25</v>
          </cell>
        </row>
        <row r="522">
          <cell r="A522">
            <v>22006500</v>
          </cell>
          <cell r="B522" t="str">
            <v>VALLOT</v>
          </cell>
          <cell r="C522" t="str">
            <v>CLÉMENT</v>
          </cell>
          <cell r="D522" t="str">
            <v>M</v>
          </cell>
          <cell r="E522">
            <v>44.88</v>
          </cell>
        </row>
        <row r="523">
          <cell r="A523">
            <v>22005974</v>
          </cell>
          <cell r="B523" t="str">
            <v>VANTOMME</v>
          </cell>
          <cell r="C523" t="str">
            <v>JEANNE</v>
          </cell>
          <cell r="D523" t="str">
            <v>F</v>
          </cell>
          <cell r="E523">
            <v>46.38</v>
          </cell>
        </row>
        <row r="524">
          <cell r="A524">
            <v>22010898</v>
          </cell>
          <cell r="B524" t="str">
            <v>VAUTRIN</v>
          </cell>
          <cell r="C524" t="str">
            <v>ENZO</v>
          </cell>
          <cell r="D524" t="str">
            <v>M</v>
          </cell>
          <cell r="E524">
            <v>36.32</v>
          </cell>
        </row>
        <row r="525">
          <cell r="A525">
            <v>22018534</v>
          </cell>
          <cell r="B525" t="str">
            <v>VEITH</v>
          </cell>
          <cell r="C525" t="str">
            <v>JULIETTE</v>
          </cell>
          <cell r="D525" t="str">
            <v>F</v>
          </cell>
          <cell r="E525">
            <v>47.31</v>
          </cell>
        </row>
        <row r="526">
          <cell r="A526">
            <v>22004810</v>
          </cell>
          <cell r="B526" t="str">
            <v>VENANCE</v>
          </cell>
          <cell r="C526" t="str">
            <v>MEHDI</v>
          </cell>
          <cell r="D526" t="str">
            <v>M</v>
          </cell>
          <cell r="E526">
            <v>33.520000000000003</v>
          </cell>
        </row>
        <row r="527">
          <cell r="A527">
            <v>22012823</v>
          </cell>
          <cell r="B527" t="str">
            <v>VERA HERNANDEZ</v>
          </cell>
          <cell r="C527" t="str">
            <v>JOSE</v>
          </cell>
          <cell r="D527" t="str">
            <v>M</v>
          </cell>
          <cell r="E527">
            <v>44.34</v>
          </cell>
        </row>
        <row r="528">
          <cell r="A528">
            <v>22011107</v>
          </cell>
          <cell r="B528" t="str">
            <v>VERMEERSCH</v>
          </cell>
          <cell r="C528" t="str">
            <v>MATHEO</v>
          </cell>
          <cell r="D528" t="str">
            <v>M</v>
          </cell>
          <cell r="E528">
            <v>33.479999999999997</v>
          </cell>
        </row>
        <row r="529">
          <cell r="A529">
            <v>22001966</v>
          </cell>
          <cell r="B529" t="str">
            <v>VESCOVO</v>
          </cell>
          <cell r="C529" t="str">
            <v>ORESTE</v>
          </cell>
          <cell r="D529" t="str">
            <v>M</v>
          </cell>
          <cell r="E529" t="str">
            <v>ABI</v>
          </cell>
        </row>
        <row r="530">
          <cell r="A530">
            <v>22018967</v>
          </cell>
          <cell r="B530" t="str">
            <v>VIDAL</v>
          </cell>
          <cell r="C530" t="str">
            <v>NOÉ</v>
          </cell>
          <cell r="D530" t="str">
            <v>M</v>
          </cell>
          <cell r="E530">
            <v>33.590000000000003</v>
          </cell>
        </row>
        <row r="531">
          <cell r="A531">
            <v>22007180</v>
          </cell>
          <cell r="B531" t="str">
            <v>VINCENT</v>
          </cell>
          <cell r="C531" t="str">
            <v>ANTOINE</v>
          </cell>
          <cell r="D531" t="str">
            <v>M</v>
          </cell>
          <cell r="E531">
            <v>33.76</v>
          </cell>
        </row>
        <row r="532">
          <cell r="A532">
            <v>22003623</v>
          </cell>
          <cell r="B532" t="str">
            <v>VO</v>
          </cell>
          <cell r="C532" t="str">
            <v>MEGHAN</v>
          </cell>
          <cell r="D532" t="str">
            <v>F</v>
          </cell>
          <cell r="E532">
            <v>45.94</v>
          </cell>
        </row>
        <row r="533">
          <cell r="A533">
            <v>22003616</v>
          </cell>
          <cell r="B533" t="str">
            <v>WAELDE</v>
          </cell>
          <cell r="C533" t="str">
            <v>SARAH</v>
          </cell>
          <cell r="D533" t="str">
            <v>F</v>
          </cell>
          <cell r="E533">
            <v>39.590000000000003</v>
          </cell>
        </row>
        <row r="534">
          <cell r="A534">
            <v>22005137</v>
          </cell>
          <cell r="B534" t="str">
            <v>WAGNER</v>
          </cell>
          <cell r="C534" t="str">
            <v>LÉO</v>
          </cell>
          <cell r="D534" t="str">
            <v>M</v>
          </cell>
          <cell r="E534">
            <v>38.659999999999997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M</v>
          </cell>
          <cell r="E535" t="str">
            <v>ABI</v>
          </cell>
        </row>
        <row r="536">
          <cell r="A536">
            <v>21919706</v>
          </cell>
          <cell r="B536" t="str">
            <v>WANDLER</v>
          </cell>
          <cell r="C536" t="str">
            <v>ANAELLE</v>
          </cell>
          <cell r="D536" t="str">
            <v>F</v>
          </cell>
          <cell r="E536" t="str">
            <v>ABI</v>
          </cell>
        </row>
        <row r="537">
          <cell r="A537">
            <v>22003026</v>
          </cell>
          <cell r="B537" t="str">
            <v>WARIS</v>
          </cell>
          <cell r="C537" t="str">
            <v>FLORENTIN</v>
          </cell>
          <cell r="D537" t="str">
            <v>M</v>
          </cell>
          <cell r="E537">
            <v>35.130000000000003</v>
          </cell>
        </row>
        <row r="538">
          <cell r="A538">
            <v>22007470</v>
          </cell>
          <cell r="B538" t="str">
            <v>WASSER</v>
          </cell>
          <cell r="C538" t="str">
            <v>YANNIS</v>
          </cell>
          <cell r="D538" t="str">
            <v>M</v>
          </cell>
          <cell r="E538">
            <v>39.07</v>
          </cell>
        </row>
        <row r="539">
          <cell r="A539">
            <v>22003725</v>
          </cell>
          <cell r="B539" t="str">
            <v>WATRIN</v>
          </cell>
          <cell r="C539" t="str">
            <v>ANASTASIA</v>
          </cell>
          <cell r="D539" t="str">
            <v>F</v>
          </cell>
          <cell r="E539">
            <v>52.43</v>
          </cell>
        </row>
        <row r="540">
          <cell r="A540">
            <v>22010160</v>
          </cell>
          <cell r="B540" t="str">
            <v>WATZKY</v>
          </cell>
          <cell r="C540" t="str">
            <v>EMMANUELLE</v>
          </cell>
          <cell r="D540" t="str">
            <v>F</v>
          </cell>
          <cell r="E540" t="str">
            <v>ABI</v>
          </cell>
        </row>
        <row r="541">
          <cell r="A541">
            <v>22004035</v>
          </cell>
          <cell r="B541" t="str">
            <v>WEBER</v>
          </cell>
          <cell r="C541" t="str">
            <v>NOÉMIE</v>
          </cell>
          <cell r="D541" t="str">
            <v>F</v>
          </cell>
          <cell r="E541">
            <v>45.46</v>
          </cell>
        </row>
        <row r="542">
          <cell r="A542">
            <v>22010246</v>
          </cell>
          <cell r="B542" t="str">
            <v>WEISS</v>
          </cell>
          <cell r="C542" t="str">
            <v>LÉO</v>
          </cell>
          <cell r="D542" t="str">
            <v>M</v>
          </cell>
          <cell r="E542" t="str">
            <v>ABI</v>
          </cell>
        </row>
        <row r="543">
          <cell r="A543">
            <v>22003493</v>
          </cell>
          <cell r="B543" t="str">
            <v>WELSCH</v>
          </cell>
          <cell r="C543" t="str">
            <v>ROMANE</v>
          </cell>
          <cell r="D543" t="str">
            <v>F</v>
          </cell>
          <cell r="E543">
            <v>46.37</v>
          </cell>
        </row>
        <row r="544">
          <cell r="A544">
            <v>22004569</v>
          </cell>
          <cell r="B544" t="str">
            <v>WELTZER</v>
          </cell>
          <cell r="C544" t="str">
            <v>LÉO</v>
          </cell>
          <cell r="D544" t="str">
            <v>M</v>
          </cell>
          <cell r="E544">
            <v>41.61</v>
          </cell>
        </row>
        <row r="545">
          <cell r="A545">
            <v>21911245</v>
          </cell>
          <cell r="B545" t="str">
            <v>WENDLING</v>
          </cell>
          <cell r="C545" t="str">
            <v>KÉVIN</v>
          </cell>
          <cell r="D545" t="str">
            <v>M</v>
          </cell>
          <cell r="E545" t="str">
            <v>ABI</v>
          </cell>
        </row>
        <row r="546">
          <cell r="A546">
            <v>22010985</v>
          </cell>
          <cell r="B546" t="str">
            <v>WILLER</v>
          </cell>
          <cell r="C546" t="str">
            <v>ANNA</v>
          </cell>
          <cell r="D546" t="str">
            <v>F</v>
          </cell>
          <cell r="E546" t="str">
            <v>ABI</v>
          </cell>
        </row>
        <row r="547">
          <cell r="A547">
            <v>22003883</v>
          </cell>
          <cell r="B547" t="str">
            <v>WITTMER</v>
          </cell>
          <cell r="C547" t="str">
            <v>NICOLAS</v>
          </cell>
          <cell r="D547" t="str">
            <v>M</v>
          </cell>
          <cell r="E547" t="str">
            <v>ABI</v>
          </cell>
        </row>
        <row r="548">
          <cell r="A548">
            <v>22002955</v>
          </cell>
          <cell r="B548" t="str">
            <v>WOELFL</v>
          </cell>
          <cell r="C548" t="str">
            <v>VALENTIN</v>
          </cell>
          <cell r="D548" t="str">
            <v>M</v>
          </cell>
          <cell r="E548">
            <v>37.36</v>
          </cell>
        </row>
        <row r="549">
          <cell r="A549">
            <v>22008977</v>
          </cell>
          <cell r="B549" t="str">
            <v>WOLFERSPERGER</v>
          </cell>
          <cell r="C549" t="str">
            <v>BAPTISTE</v>
          </cell>
          <cell r="D549" t="str">
            <v>M</v>
          </cell>
          <cell r="E549">
            <v>46.91</v>
          </cell>
        </row>
        <row r="550">
          <cell r="A550">
            <v>21903566</v>
          </cell>
          <cell r="B550" t="str">
            <v>WOLFF</v>
          </cell>
          <cell r="C550" t="str">
            <v>CÉDRIC</v>
          </cell>
          <cell r="D550" t="str">
            <v>M</v>
          </cell>
          <cell r="E550">
            <v>51.46</v>
          </cell>
        </row>
        <row r="551">
          <cell r="A551">
            <v>22003194</v>
          </cell>
          <cell r="B551" t="str">
            <v>YANG</v>
          </cell>
          <cell r="C551" t="str">
            <v>DAVID</v>
          </cell>
          <cell r="D551" t="str">
            <v>M</v>
          </cell>
          <cell r="E551">
            <v>31.84</v>
          </cell>
        </row>
        <row r="552">
          <cell r="A552">
            <v>21709649</v>
          </cell>
          <cell r="B552" t="str">
            <v>ZANDI</v>
          </cell>
          <cell r="C552" t="str">
            <v>ARMAND</v>
          </cell>
          <cell r="D552" t="str">
            <v>M</v>
          </cell>
          <cell r="E552" t="str">
            <v>ABI</v>
          </cell>
        </row>
        <row r="553">
          <cell r="A553">
            <v>22011420</v>
          </cell>
          <cell r="B553" t="str">
            <v>ZAOUI</v>
          </cell>
          <cell r="C553" t="str">
            <v>RAPHAËL</v>
          </cell>
          <cell r="D553" t="str">
            <v>M</v>
          </cell>
          <cell r="E553">
            <v>50.7</v>
          </cell>
        </row>
        <row r="554">
          <cell r="A554">
            <v>22002668</v>
          </cell>
          <cell r="B554" t="str">
            <v>ZATCHI BI</v>
          </cell>
          <cell r="C554" t="str">
            <v>OCÉANE</v>
          </cell>
          <cell r="D554" t="str">
            <v>F</v>
          </cell>
          <cell r="E554">
            <v>35.94</v>
          </cell>
        </row>
        <row r="555">
          <cell r="A555">
            <v>21915786</v>
          </cell>
          <cell r="B555" t="str">
            <v>ZOLOBE</v>
          </cell>
          <cell r="C555" t="str">
            <v>ALEX</v>
          </cell>
          <cell r="D555" t="str">
            <v>M</v>
          </cell>
          <cell r="E555" t="str">
            <v>ABI</v>
          </cell>
        </row>
        <row r="556">
          <cell r="A556">
            <v>22001198</v>
          </cell>
          <cell r="B556" t="str">
            <v>ZUSSY</v>
          </cell>
          <cell r="C556" t="str">
            <v>LOU-ANN</v>
          </cell>
          <cell r="D556" t="str">
            <v>F</v>
          </cell>
          <cell r="E556">
            <v>40.22</v>
          </cell>
        </row>
      </sheetData>
      <sheetData sheetId="3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>
            <v>24.38</v>
          </cell>
          <cell r="F3">
            <v>0</v>
          </cell>
          <cell r="G3">
            <v>0</v>
          </cell>
          <cell r="H3">
            <v>24.38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>
            <v>25.43</v>
          </cell>
          <cell r="F4">
            <v>0</v>
          </cell>
          <cell r="G4">
            <v>0</v>
          </cell>
          <cell r="H4">
            <v>25.43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>
            <v>33.86</v>
          </cell>
          <cell r="F5">
            <v>0</v>
          </cell>
          <cell r="G5">
            <v>0</v>
          </cell>
          <cell r="H5">
            <v>33.86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>
            <v>25.36</v>
          </cell>
          <cell r="F6">
            <v>2</v>
          </cell>
          <cell r="G6">
            <v>0</v>
          </cell>
          <cell r="H6">
            <v>26.36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H7" t="str">
            <v>ABI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>
            <v>29.1</v>
          </cell>
          <cell r="F8">
            <v>1</v>
          </cell>
          <cell r="G8">
            <v>0</v>
          </cell>
          <cell r="H8">
            <v>29.6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>
            <v>27.62</v>
          </cell>
          <cell r="F9">
            <v>2</v>
          </cell>
          <cell r="G9">
            <v>0</v>
          </cell>
          <cell r="H9">
            <v>28.62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>
            <v>27.18</v>
          </cell>
          <cell r="F10">
            <v>0</v>
          </cell>
          <cell r="G10">
            <v>0</v>
          </cell>
          <cell r="H10">
            <v>27.18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>
            <v>30.83</v>
          </cell>
          <cell r="F11">
            <v>0</v>
          </cell>
          <cell r="G11">
            <v>0</v>
          </cell>
          <cell r="H11">
            <v>30.83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H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>
            <v>24.32</v>
          </cell>
          <cell r="F13">
            <v>0</v>
          </cell>
          <cell r="G13">
            <v>0</v>
          </cell>
          <cell r="H13">
            <v>24.32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>
            <v>29.01</v>
          </cell>
          <cell r="G14">
            <v>1</v>
          </cell>
          <cell r="H14">
            <v>31.01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>
            <v>30.21</v>
          </cell>
          <cell r="F15">
            <v>1</v>
          </cell>
          <cell r="H15">
            <v>26.12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>
            <v>24.71</v>
          </cell>
          <cell r="F16">
            <v>0</v>
          </cell>
          <cell r="G16">
            <v>0</v>
          </cell>
          <cell r="H16">
            <v>24.71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>
            <v>26.32</v>
          </cell>
          <cell r="F17">
            <v>0</v>
          </cell>
          <cell r="G17">
            <v>1</v>
          </cell>
          <cell r="H17">
            <v>28.32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E18">
            <v>26.39</v>
          </cell>
          <cell r="H18">
            <v>26.39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E19" t="str">
            <v>ABS</v>
          </cell>
          <cell r="H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 xml:space="preserve"> G</v>
          </cell>
          <cell r="E20">
            <v>31.12</v>
          </cell>
          <cell r="F20">
            <v>1</v>
          </cell>
          <cell r="H20">
            <v>31.62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>
            <v>35.17</v>
          </cell>
          <cell r="F21">
            <v>1</v>
          </cell>
          <cell r="G21">
            <v>1</v>
          </cell>
          <cell r="H21">
            <v>37.67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H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>
            <v>31.34</v>
          </cell>
          <cell r="F23">
            <v>3</v>
          </cell>
          <cell r="G23">
            <v>0</v>
          </cell>
          <cell r="H23">
            <v>32.840000000000003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>
            <v>23.49</v>
          </cell>
          <cell r="F24">
            <v>2</v>
          </cell>
          <cell r="G24">
            <v>0</v>
          </cell>
          <cell r="H24">
            <v>24.49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H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>
            <v>23.09</v>
          </cell>
          <cell r="F26">
            <v>1</v>
          </cell>
          <cell r="G26">
            <v>0</v>
          </cell>
          <cell r="H26">
            <v>23.59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>
            <v>32.43</v>
          </cell>
          <cell r="F27">
            <v>1</v>
          </cell>
          <cell r="G27">
            <v>1</v>
          </cell>
          <cell r="H27">
            <v>34.93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E28">
            <v>24.45</v>
          </cell>
          <cell r="F28">
            <v>1</v>
          </cell>
          <cell r="H28">
            <v>24.95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>
            <v>25.63</v>
          </cell>
          <cell r="F29">
            <v>2</v>
          </cell>
          <cell r="G29">
            <v>1</v>
          </cell>
          <cell r="H29">
            <v>28.63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H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>
            <v>29.31</v>
          </cell>
          <cell r="H31">
            <v>29.31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>
            <v>28.09</v>
          </cell>
          <cell r="H32">
            <v>28.09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>
            <v>29.34</v>
          </cell>
          <cell r="F33">
            <v>0</v>
          </cell>
          <cell r="G33">
            <v>0</v>
          </cell>
          <cell r="H33">
            <v>29.34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>
            <v>28.8</v>
          </cell>
          <cell r="F34">
            <v>0</v>
          </cell>
          <cell r="G34">
            <v>0</v>
          </cell>
          <cell r="H34">
            <v>28.8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>
            <v>33.270000000000003</v>
          </cell>
          <cell r="H35">
            <v>33.270000000000003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>
            <v>26.02</v>
          </cell>
          <cell r="F36">
            <v>1</v>
          </cell>
          <cell r="G36">
            <v>1</v>
          </cell>
          <cell r="H36">
            <v>28.52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H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>
            <v>29.98</v>
          </cell>
          <cell r="F38">
            <v>2</v>
          </cell>
          <cell r="G38">
            <v>0</v>
          </cell>
          <cell r="H38">
            <v>30.98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>
            <v>32.51</v>
          </cell>
          <cell r="H39">
            <v>32.51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>
            <v>31.01</v>
          </cell>
          <cell r="F40">
            <v>0</v>
          </cell>
          <cell r="G40">
            <v>1</v>
          </cell>
          <cell r="H40">
            <v>33.01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H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>
            <v>26.55</v>
          </cell>
          <cell r="F42">
            <v>0</v>
          </cell>
          <cell r="G42">
            <v>0</v>
          </cell>
          <cell r="H42">
            <v>26.55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E43">
            <v>22.96</v>
          </cell>
          <cell r="F43">
            <v>1</v>
          </cell>
          <cell r="H43">
            <v>23.46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>
            <v>24.15</v>
          </cell>
          <cell r="F44">
            <v>1</v>
          </cell>
          <cell r="G44">
            <v>0</v>
          </cell>
          <cell r="H44">
            <v>24.65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>
            <v>29.26</v>
          </cell>
          <cell r="F45">
            <v>0</v>
          </cell>
          <cell r="G45">
            <v>0</v>
          </cell>
          <cell r="H45">
            <v>29.26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>
            <v>26.14</v>
          </cell>
          <cell r="F46">
            <v>1</v>
          </cell>
          <cell r="G46">
            <v>1</v>
          </cell>
          <cell r="H46">
            <v>28.64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H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>
            <v>25.45</v>
          </cell>
          <cell r="F48">
            <v>2</v>
          </cell>
          <cell r="G48">
            <v>0</v>
          </cell>
          <cell r="H48">
            <v>26.45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>
            <v>23.68</v>
          </cell>
          <cell r="F49">
            <v>1</v>
          </cell>
          <cell r="H49">
            <v>24.18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>
            <v>25.79</v>
          </cell>
          <cell r="F50">
            <v>2</v>
          </cell>
          <cell r="G50">
            <v>0</v>
          </cell>
          <cell r="H50">
            <v>26.79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>
            <v>26.25</v>
          </cell>
          <cell r="G51">
            <v>1</v>
          </cell>
          <cell r="H51">
            <v>28.25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>
            <v>29.94</v>
          </cell>
          <cell r="F52">
            <v>1</v>
          </cell>
          <cell r="G52">
            <v>0</v>
          </cell>
          <cell r="H52">
            <v>30.44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H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>
            <v>30.89</v>
          </cell>
          <cell r="F54">
            <v>2</v>
          </cell>
          <cell r="G54">
            <v>0</v>
          </cell>
          <cell r="H54">
            <v>31.89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 t="str">
            <v>DISP</v>
          </cell>
          <cell r="H55" t="str">
            <v>ABI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>
            <v>23.83</v>
          </cell>
          <cell r="F56">
            <v>0</v>
          </cell>
          <cell r="G56">
            <v>0</v>
          </cell>
          <cell r="H56">
            <v>23.83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>
            <v>28.5</v>
          </cell>
          <cell r="H57">
            <v>28.5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>
            <v>26.14</v>
          </cell>
          <cell r="F58">
            <v>0</v>
          </cell>
          <cell r="G58">
            <v>0</v>
          </cell>
          <cell r="H58">
            <v>26.14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E59">
            <v>25.42</v>
          </cell>
          <cell r="F59">
            <v>2</v>
          </cell>
          <cell r="H59">
            <v>26.42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>
            <v>30.66</v>
          </cell>
          <cell r="F60">
            <v>0</v>
          </cell>
          <cell r="G60">
            <v>1</v>
          </cell>
          <cell r="H60">
            <v>32.659999999999997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>
            <v>29.28</v>
          </cell>
          <cell r="F61">
            <v>0</v>
          </cell>
          <cell r="G61">
            <v>0</v>
          </cell>
          <cell r="H61">
            <v>29.28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H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>
            <v>31.08</v>
          </cell>
          <cell r="F63">
            <v>0</v>
          </cell>
          <cell r="G63">
            <v>0</v>
          </cell>
          <cell r="H63">
            <v>31.08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E64">
            <v>26.86</v>
          </cell>
          <cell r="G64">
            <v>1</v>
          </cell>
          <cell r="H64">
            <v>28.86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>
            <v>23.48</v>
          </cell>
          <cell r="F65">
            <v>1</v>
          </cell>
          <cell r="G65">
            <v>0</v>
          </cell>
          <cell r="H65">
            <v>23.98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>
            <v>26.81</v>
          </cell>
          <cell r="F66">
            <v>0</v>
          </cell>
          <cell r="G66">
            <v>0</v>
          </cell>
          <cell r="H66">
            <v>26.81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>
            <v>25.15</v>
          </cell>
          <cell r="F67">
            <v>2</v>
          </cell>
          <cell r="G67">
            <v>0</v>
          </cell>
          <cell r="H67">
            <v>26.15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>
            <v>29.79</v>
          </cell>
          <cell r="F68">
            <v>0</v>
          </cell>
          <cell r="G68">
            <v>0</v>
          </cell>
          <cell r="H68">
            <v>29.79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>
            <v>26.23</v>
          </cell>
          <cell r="H69">
            <v>26.23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H70" t="str">
            <v>ABI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>
            <v>28.6</v>
          </cell>
          <cell r="F71">
            <v>0</v>
          </cell>
          <cell r="G71">
            <v>0</v>
          </cell>
          <cell r="H71">
            <v>28.6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>
            <v>25.59</v>
          </cell>
          <cell r="F72">
            <v>2</v>
          </cell>
          <cell r="G72">
            <v>0</v>
          </cell>
          <cell r="H72">
            <v>26.59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>
            <v>28.6</v>
          </cell>
          <cell r="H73">
            <v>28.6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>
            <v>29.33</v>
          </cell>
          <cell r="F74">
            <v>0</v>
          </cell>
          <cell r="G74">
            <v>0</v>
          </cell>
          <cell r="H74">
            <v>29.33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>
            <v>30.81</v>
          </cell>
          <cell r="F75">
            <v>1</v>
          </cell>
          <cell r="G75">
            <v>0</v>
          </cell>
          <cell r="H75">
            <v>31.31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>
            <v>28.93</v>
          </cell>
          <cell r="F76">
            <v>1</v>
          </cell>
          <cell r="G76">
            <v>0</v>
          </cell>
          <cell r="H76">
            <v>29.43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>
            <v>24.99</v>
          </cell>
          <cell r="F77">
            <v>1</v>
          </cell>
          <cell r="G77">
            <v>1</v>
          </cell>
          <cell r="H77">
            <v>27.49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>
            <v>25.4</v>
          </cell>
          <cell r="F78">
            <v>0</v>
          </cell>
          <cell r="G78">
            <v>0</v>
          </cell>
          <cell r="H78">
            <v>25.4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>
            <v>28.5</v>
          </cell>
          <cell r="F79">
            <v>0</v>
          </cell>
          <cell r="G79">
            <v>0</v>
          </cell>
          <cell r="H79">
            <v>28.5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>
            <v>26.9</v>
          </cell>
          <cell r="F80">
            <v>1</v>
          </cell>
          <cell r="G80">
            <v>0</v>
          </cell>
          <cell r="H80">
            <v>27.4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>
            <v>28.4</v>
          </cell>
          <cell r="F81">
            <v>1</v>
          </cell>
          <cell r="G81">
            <v>0</v>
          </cell>
          <cell r="H81">
            <v>28.9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>
            <v>23.75</v>
          </cell>
          <cell r="F82">
            <v>2</v>
          </cell>
          <cell r="G82">
            <v>0</v>
          </cell>
          <cell r="H82">
            <v>24.75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>
            <v>23.04</v>
          </cell>
          <cell r="F83">
            <v>2</v>
          </cell>
          <cell r="G83">
            <v>0</v>
          </cell>
          <cell r="H83">
            <v>24.04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E84">
            <v>27.25</v>
          </cell>
          <cell r="F84">
            <v>1</v>
          </cell>
          <cell r="H84">
            <v>27.75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E85" t="str">
            <v>DISP</v>
          </cell>
          <cell r="H85" t="str">
            <v>ABI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>
            <v>25.72</v>
          </cell>
          <cell r="F86">
            <v>1</v>
          </cell>
          <cell r="G86">
            <v>1</v>
          </cell>
          <cell r="H86">
            <v>28.22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 t="str">
            <v>DISP</v>
          </cell>
          <cell r="H87" t="str">
            <v>ABI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>
            <v>28.82</v>
          </cell>
          <cell r="F88">
            <v>1</v>
          </cell>
          <cell r="G88">
            <v>0</v>
          </cell>
          <cell r="H88">
            <v>29.32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E89">
            <v>25.2</v>
          </cell>
          <cell r="F89">
            <v>1</v>
          </cell>
          <cell r="H89">
            <v>25.7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H90" t="str">
            <v>ABI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E91">
            <v>27.03</v>
          </cell>
          <cell r="F91">
            <v>1</v>
          </cell>
          <cell r="G91">
            <v>1</v>
          </cell>
          <cell r="H91">
            <v>29.53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>
            <v>24.53</v>
          </cell>
          <cell r="F92">
            <v>0</v>
          </cell>
          <cell r="G92">
            <v>0</v>
          </cell>
          <cell r="H92">
            <v>24.53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>
            <v>22.07</v>
          </cell>
          <cell r="F93">
            <v>1</v>
          </cell>
          <cell r="G93">
            <v>0</v>
          </cell>
          <cell r="H93">
            <v>22.57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H94" t="str">
            <v>ABI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>
            <v>25.91</v>
          </cell>
          <cell r="H95">
            <v>25.91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>
            <v>26.95</v>
          </cell>
          <cell r="F96">
            <v>0</v>
          </cell>
          <cell r="G96">
            <v>0</v>
          </cell>
          <cell r="H96">
            <v>26.95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>
            <v>25.13</v>
          </cell>
          <cell r="F97">
            <v>1</v>
          </cell>
          <cell r="G97">
            <v>0</v>
          </cell>
          <cell r="H97">
            <v>25.63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>
            <v>23.27</v>
          </cell>
          <cell r="F98">
            <v>0</v>
          </cell>
          <cell r="G98">
            <v>0</v>
          </cell>
          <cell r="H98">
            <v>23.27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>
            <v>29.72</v>
          </cell>
          <cell r="F99">
            <v>0</v>
          </cell>
          <cell r="G99">
            <v>1</v>
          </cell>
          <cell r="H99">
            <v>31.72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>
            <v>26.19</v>
          </cell>
          <cell r="H100">
            <v>26.19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E101">
            <v>27.56</v>
          </cell>
          <cell r="H101">
            <v>27.56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>
            <v>26.92</v>
          </cell>
          <cell r="F102">
            <v>0</v>
          </cell>
          <cell r="G102">
            <v>1</v>
          </cell>
          <cell r="H102">
            <v>28.92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>
            <v>23.06</v>
          </cell>
          <cell r="F103">
            <v>1</v>
          </cell>
          <cell r="G103">
            <v>0</v>
          </cell>
          <cell r="H103">
            <v>23.56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>
            <v>23.01</v>
          </cell>
          <cell r="F104">
            <v>1</v>
          </cell>
          <cell r="G104">
            <v>0</v>
          </cell>
          <cell r="H104">
            <v>23.51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E105">
            <v>24.62</v>
          </cell>
          <cell r="F105">
            <v>2</v>
          </cell>
          <cell r="H105">
            <v>25.62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>
            <v>23.6</v>
          </cell>
          <cell r="F106">
            <v>0</v>
          </cell>
          <cell r="G106">
            <v>0</v>
          </cell>
          <cell r="H106">
            <v>23.6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>
            <v>27.6</v>
          </cell>
          <cell r="F107">
            <v>1</v>
          </cell>
          <cell r="H107">
            <v>29.6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>
            <v>33.92</v>
          </cell>
          <cell r="F108">
            <v>0</v>
          </cell>
          <cell r="G108">
            <v>2</v>
          </cell>
          <cell r="H108">
            <v>37.92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>
            <v>22.11</v>
          </cell>
          <cell r="F109">
            <v>3</v>
          </cell>
          <cell r="G109">
            <v>0</v>
          </cell>
          <cell r="H109">
            <v>23.61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H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>
            <v>21.37</v>
          </cell>
          <cell r="F111">
            <v>0</v>
          </cell>
          <cell r="G111">
            <v>0</v>
          </cell>
          <cell r="H111">
            <v>21.37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H112" t="str">
            <v>ABI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>
            <v>28.44</v>
          </cell>
          <cell r="F113">
            <v>1</v>
          </cell>
          <cell r="G113">
            <v>0</v>
          </cell>
          <cell r="H113">
            <v>28.94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>
            <v>26.52</v>
          </cell>
          <cell r="F114">
            <v>0</v>
          </cell>
          <cell r="G114">
            <v>0</v>
          </cell>
          <cell r="H114">
            <v>26.52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>
            <v>26.03</v>
          </cell>
          <cell r="F115">
            <v>1</v>
          </cell>
          <cell r="G115">
            <v>0</v>
          </cell>
          <cell r="H115">
            <v>26.53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H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>
            <v>33.590000000000003</v>
          </cell>
          <cell r="F117">
            <v>0</v>
          </cell>
          <cell r="G117">
            <v>0</v>
          </cell>
          <cell r="H117">
            <v>33.590000000000003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H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>
            <v>24.01</v>
          </cell>
          <cell r="F119">
            <v>0</v>
          </cell>
          <cell r="G119">
            <v>0</v>
          </cell>
          <cell r="H119">
            <v>24.01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>
            <v>24.72</v>
          </cell>
          <cell r="F120">
            <v>0</v>
          </cell>
          <cell r="G120">
            <v>0</v>
          </cell>
          <cell r="H120">
            <v>24.72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>
            <v>25.48</v>
          </cell>
          <cell r="F121">
            <v>1</v>
          </cell>
          <cell r="G121">
            <v>2</v>
          </cell>
          <cell r="H121">
            <v>29.98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E122">
            <v>28.24</v>
          </cell>
          <cell r="H122">
            <v>28.24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>
            <v>26.45</v>
          </cell>
          <cell r="F123">
            <v>0</v>
          </cell>
          <cell r="G123">
            <v>0</v>
          </cell>
          <cell r="H123">
            <v>26.45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>
            <v>26.44</v>
          </cell>
          <cell r="F124">
            <v>0</v>
          </cell>
          <cell r="G124">
            <v>0</v>
          </cell>
          <cell r="H124">
            <v>26.44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>
            <v>25.07</v>
          </cell>
          <cell r="F125">
            <v>1</v>
          </cell>
          <cell r="G125">
            <v>0</v>
          </cell>
          <cell r="H125">
            <v>25.57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>
            <v>26.06</v>
          </cell>
          <cell r="F126">
            <v>0</v>
          </cell>
          <cell r="G126">
            <v>0</v>
          </cell>
          <cell r="H126">
            <v>26.06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>
            <v>28.56</v>
          </cell>
          <cell r="F127">
            <v>2</v>
          </cell>
          <cell r="G127">
            <v>1</v>
          </cell>
          <cell r="H127">
            <v>31.56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>
            <v>29.31</v>
          </cell>
          <cell r="F128">
            <v>0</v>
          </cell>
          <cell r="G128">
            <v>0</v>
          </cell>
          <cell r="H128">
            <v>26.31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H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>
            <v>23.05</v>
          </cell>
          <cell r="F130">
            <v>0</v>
          </cell>
          <cell r="G130">
            <v>0</v>
          </cell>
          <cell r="H130">
            <v>23.05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>
            <v>29.03</v>
          </cell>
          <cell r="F131">
            <v>0</v>
          </cell>
          <cell r="G131">
            <v>0</v>
          </cell>
          <cell r="H131">
            <v>29.03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>
            <v>26.68</v>
          </cell>
          <cell r="F132">
            <v>0</v>
          </cell>
          <cell r="G132">
            <v>0</v>
          </cell>
          <cell r="H132">
            <v>26.68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>
            <v>25.33</v>
          </cell>
          <cell r="F133">
            <v>0</v>
          </cell>
          <cell r="G133">
            <v>0</v>
          </cell>
          <cell r="H133">
            <v>25.33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>
            <v>24.16</v>
          </cell>
          <cell r="F134">
            <v>0</v>
          </cell>
          <cell r="G134">
            <v>0</v>
          </cell>
          <cell r="H134">
            <v>24.16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>
            <v>24.71</v>
          </cell>
          <cell r="F135">
            <v>0</v>
          </cell>
          <cell r="G135">
            <v>0</v>
          </cell>
          <cell r="H135">
            <v>24.71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>
            <v>25.27</v>
          </cell>
          <cell r="F136">
            <v>1</v>
          </cell>
          <cell r="G136">
            <v>0</v>
          </cell>
          <cell r="H136">
            <v>25.77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H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H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>
            <v>23.93</v>
          </cell>
          <cell r="F139">
            <v>2</v>
          </cell>
          <cell r="G139">
            <v>0</v>
          </cell>
          <cell r="H139">
            <v>24.93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>
            <v>26.12</v>
          </cell>
          <cell r="F140">
            <v>0</v>
          </cell>
          <cell r="G140">
            <v>0</v>
          </cell>
          <cell r="H140">
            <v>26.12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>
            <v>28.5</v>
          </cell>
          <cell r="F141">
            <v>0</v>
          </cell>
          <cell r="G141">
            <v>0</v>
          </cell>
          <cell r="H141">
            <v>28.5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>
            <v>26.73</v>
          </cell>
          <cell r="F142">
            <v>0</v>
          </cell>
          <cell r="G142">
            <v>0</v>
          </cell>
          <cell r="H142">
            <v>26.73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>
            <v>23.25</v>
          </cell>
          <cell r="F143">
            <v>1</v>
          </cell>
          <cell r="G143">
            <v>0</v>
          </cell>
          <cell r="H143">
            <v>23.75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>
            <v>25</v>
          </cell>
          <cell r="F144">
            <v>0</v>
          </cell>
          <cell r="G144">
            <v>0</v>
          </cell>
          <cell r="H144">
            <v>25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>
            <v>30.74</v>
          </cell>
          <cell r="H145">
            <v>30.74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>
            <v>24.56</v>
          </cell>
          <cell r="F146">
            <v>2</v>
          </cell>
          <cell r="G146">
            <v>1</v>
          </cell>
          <cell r="H146">
            <v>27.56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E147">
            <v>26.96</v>
          </cell>
          <cell r="H147">
            <v>26.96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>
            <v>27.46</v>
          </cell>
          <cell r="F148">
            <v>0</v>
          </cell>
          <cell r="G148">
            <v>1</v>
          </cell>
          <cell r="H148">
            <v>29.46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>
            <v>28.8</v>
          </cell>
          <cell r="H149">
            <v>28.8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E150">
            <v>27.18</v>
          </cell>
          <cell r="H150">
            <v>27.18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 t="str">
            <v>DISP</v>
          </cell>
          <cell r="H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>
            <v>30.24</v>
          </cell>
          <cell r="H152">
            <v>30.24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>
            <v>29.37</v>
          </cell>
          <cell r="F153">
            <v>0</v>
          </cell>
          <cell r="G153">
            <v>0</v>
          </cell>
          <cell r="H153">
            <v>29.37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H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>
            <v>25.02</v>
          </cell>
          <cell r="F155">
            <v>1</v>
          </cell>
          <cell r="G155">
            <v>0</v>
          </cell>
          <cell r="H155">
            <v>25.52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>
            <v>23.98</v>
          </cell>
          <cell r="F156">
            <v>0</v>
          </cell>
          <cell r="G156">
            <v>0</v>
          </cell>
          <cell r="H156">
            <v>23.98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>
            <v>23.94</v>
          </cell>
          <cell r="F157">
            <v>0</v>
          </cell>
          <cell r="G157">
            <v>2</v>
          </cell>
          <cell r="H157">
            <v>27.94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H158" t="str">
            <v>ABI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>
            <v>24.02</v>
          </cell>
          <cell r="F159">
            <v>0</v>
          </cell>
          <cell r="G159">
            <v>0</v>
          </cell>
          <cell r="H159">
            <v>24.02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H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E161">
            <v>27.33</v>
          </cell>
          <cell r="H161">
            <v>27.33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H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E163">
            <v>27.48</v>
          </cell>
          <cell r="H163">
            <v>27.48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>
            <v>34.85</v>
          </cell>
          <cell r="F164">
            <v>0</v>
          </cell>
          <cell r="G164">
            <v>0</v>
          </cell>
          <cell r="H164">
            <v>34.85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>
            <v>25.62</v>
          </cell>
          <cell r="F165">
            <v>1</v>
          </cell>
          <cell r="H165">
            <v>26.12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>
            <v>29.64</v>
          </cell>
          <cell r="F166">
            <v>0</v>
          </cell>
          <cell r="G166">
            <v>0</v>
          </cell>
          <cell r="H166">
            <v>29.64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E167" t="str">
            <v>ABS</v>
          </cell>
          <cell r="H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E168">
            <v>22.5</v>
          </cell>
          <cell r="H168">
            <v>22.5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 t="str">
            <v>DISP</v>
          </cell>
          <cell r="H169" t="str">
            <v>ABI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>
            <v>25.23</v>
          </cell>
          <cell r="G170">
            <v>1</v>
          </cell>
          <cell r="H170">
            <v>27.23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>
            <v>23.16</v>
          </cell>
          <cell r="F171">
            <v>0</v>
          </cell>
          <cell r="G171">
            <v>0</v>
          </cell>
          <cell r="H171">
            <v>23.16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>
            <v>26.39</v>
          </cell>
          <cell r="F172">
            <v>0</v>
          </cell>
          <cell r="G172">
            <v>0</v>
          </cell>
          <cell r="H172">
            <v>26.39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E173">
            <v>26.43</v>
          </cell>
          <cell r="F173">
            <v>1</v>
          </cell>
          <cell r="H173">
            <v>26.93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>
            <v>24.84</v>
          </cell>
          <cell r="F174">
            <v>0</v>
          </cell>
          <cell r="G174">
            <v>0</v>
          </cell>
          <cell r="H174">
            <v>24.84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E175" t="str">
            <v>DISP</v>
          </cell>
          <cell r="H175" t="str">
            <v>ABI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>
            <v>24.89</v>
          </cell>
          <cell r="F176">
            <v>0</v>
          </cell>
          <cell r="G176">
            <v>0</v>
          </cell>
          <cell r="H176">
            <v>24.89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 t="str">
            <v>DISP</v>
          </cell>
          <cell r="H177" t="str">
            <v>ABI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>
            <v>25.59</v>
          </cell>
          <cell r="F178">
            <v>0</v>
          </cell>
          <cell r="G178">
            <v>0</v>
          </cell>
          <cell r="H178">
            <v>25.59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>
            <v>30.09</v>
          </cell>
          <cell r="F179">
            <v>0</v>
          </cell>
          <cell r="G179">
            <v>1</v>
          </cell>
          <cell r="H179">
            <v>32.090000000000003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>
            <v>23.67</v>
          </cell>
          <cell r="F180">
            <v>0</v>
          </cell>
          <cell r="G180">
            <v>0</v>
          </cell>
          <cell r="H180">
            <v>23.67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E181">
            <v>28.48</v>
          </cell>
          <cell r="H181">
            <v>28.48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H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>
            <v>28.38</v>
          </cell>
          <cell r="F183">
            <v>2</v>
          </cell>
          <cell r="G183">
            <v>0</v>
          </cell>
          <cell r="H183">
            <v>29.38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>
            <v>28.39</v>
          </cell>
          <cell r="F184">
            <v>1</v>
          </cell>
          <cell r="G184">
            <v>0</v>
          </cell>
          <cell r="H184">
            <v>28.89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E185">
            <v>27.27</v>
          </cell>
          <cell r="H185">
            <v>27.27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 t="str">
            <v>DISP</v>
          </cell>
          <cell r="H186" t="str">
            <v>ABI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>
            <v>25.84</v>
          </cell>
          <cell r="F187">
            <v>0</v>
          </cell>
          <cell r="G187">
            <v>1</v>
          </cell>
          <cell r="H187">
            <v>27.84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>
            <v>27.92</v>
          </cell>
          <cell r="F188">
            <v>1</v>
          </cell>
          <cell r="H188">
            <v>28.42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>
            <v>27.56</v>
          </cell>
          <cell r="F189">
            <v>1</v>
          </cell>
          <cell r="H189">
            <v>28.06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>
            <v>27.84</v>
          </cell>
          <cell r="F190">
            <v>0</v>
          </cell>
          <cell r="G190">
            <v>0</v>
          </cell>
          <cell r="H190">
            <v>27.84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H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>
            <v>30.68</v>
          </cell>
          <cell r="F192">
            <v>0</v>
          </cell>
          <cell r="G192">
            <v>0</v>
          </cell>
          <cell r="H192">
            <v>30.68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E193">
            <v>34.57</v>
          </cell>
          <cell r="H193">
            <v>34.57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>
            <v>27.6</v>
          </cell>
          <cell r="G194">
            <v>1</v>
          </cell>
          <cell r="H194">
            <v>29.6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>
            <v>26.82</v>
          </cell>
          <cell r="F195">
            <v>1</v>
          </cell>
          <cell r="G195">
            <v>0</v>
          </cell>
          <cell r="H195">
            <v>27.32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>
            <v>24.59</v>
          </cell>
          <cell r="F196">
            <v>2</v>
          </cell>
          <cell r="G196">
            <v>1</v>
          </cell>
          <cell r="H196">
            <v>27.59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>
            <v>28</v>
          </cell>
          <cell r="F197">
            <v>1</v>
          </cell>
          <cell r="G197">
            <v>1</v>
          </cell>
          <cell r="H197">
            <v>30.5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 t="str">
            <v>DISP</v>
          </cell>
          <cell r="H198" t="str">
            <v>ABI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E199" t="str">
            <v>DISP</v>
          </cell>
          <cell r="H199" t="str">
            <v>ABI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>
            <v>26.36</v>
          </cell>
          <cell r="H200">
            <v>26.36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>
            <v>27.25</v>
          </cell>
          <cell r="F201">
            <v>1</v>
          </cell>
          <cell r="H201">
            <v>27.75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>
            <v>34.119999999999997</v>
          </cell>
          <cell r="F202">
            <v>0</v>
          </cell>
          <cell r="G202">
            <v>0</v>
          </cell>
          <cell r="H202">
            <v>34.119999999999997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>
            <v>28.2</v>
          </cell>
          <cell r="F203">
            <v>2</v>
          </cell>
          <cell r="G203">
            <v>0</v>
          </cell>
          <cell r="H203">
            <v>29.2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>
            <v>26.41</v>
          </cell>
          <cell r="F204">
            <v>0</v>
          </cell>
          <cell r="G204">
            <v>0</v>
          </cell>
          <cell r="H204">
            <v>26.41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>
            <v>25.67</v>
          </cell>
          <cell r="F205">
            <v>0</v>
          </cell>
          <cell r="G205">
            <v>0</v>
          </cell>
          <cell r="H205">
            <v>25.67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>
            <v>27.96</v>
          </cell>
          <cell r="F206">
            <v>0</v>
          </cell>
          <cell r="G206">
            <v>1</v>
          </cell>
          <cell r="H206">
            <v>29.96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>
            <v>30.86</v>
          </cell>
          <cell r="F207">
            <v>0</v>
          </cell>
          <cell r="G207">
            <v>0</v>
          </cell>
          <cell r="H207">
            <v>30.86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>
            <v>25.13</v>
          </cell>
          <cell r="F208">
            <v>3</v>
          </cell>
          <cell r="G208">
            <v>0</v>
          </cell>
          <cell r="H208">
            <v>26.63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E209" t="str">
            <v>DISP</v>
          </cell>
          <cell r="H209" t="str">
            <v>ABI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>
            <v>26.51</v>
          </cell>
          <cell r="F210">
            <v>0</v>
          </cell>
          <cell r="G210">
            <v>0</v>
          </cell>
          <cell r="H210">
            <v>26.51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>
            <v>28</v>
          </cell>
          <cell r="H211">
            <v>28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>
            <v>26.64</v>
          </cell>
          <cell r="F212">
            <v>0</v>
          </cell>
          <cell r="G212">
            <v>0</v>
          </cell>
          <cell r="H212">
            <v>26.64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>
            <v>23.21</v>
          </cell>
          <cell r="F213">
            <v>0</v>
          </cell>
          <cell r="G213">
            <v>0</v>
          </cell>
          <cell r="H213">
            <v>23.21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>
            <v>26.03</v>
          </cell>
          <cell r="F214">
            <v>0</v>
          </cell>
          <cell r="G214">
            <v>1</v>
          </cell>
          <cell r="H214">
            <v>28.03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>
            <v>25.98</v>
          </cell>
          <cell r="F215">
            <v>1</v>
          </cell>
          <cell r="H215">
            <v>26.48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>
            <v>30.34</v>
          </cell>
          <cell r="H216">
            <v>30.34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>
            <v>29.99</v>
          </cell>
          <cell r="F217">
            <v>2</v>
          </cell>
          <cell r="G217">
            <v>1</v>
          </cell>
          <cell r="H217">
            <v>32.99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>
            <v>23.43</v>
          </cell>
          <cell r="F218">
            <v>0</v>
          </cell>
          <cell r="G218">
            <v>1</v>
          </cell>
          <cell r="H218">
            <v>25.43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E219">
            <v>29.34</v>
          </cell>
          <cell r="H219">
            <v>29.34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>
            <v>28.75</v>
          </cell>
          <cell r="F220">
            <v>0</v>
          </cell>
          <cell r="G220">
            <v>0</v>
          </cell>
          <cell r="H220">
            <v>28.75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>
            <v>26</v>
          </cell>
          <cell r="F221">
            <v>0</v>
          </cell>
          <cell r="G221">
            <v>1</v>
          </cell>
          <cell r="H221">
            <v>28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>
            <v>26.78</v>
          </cell>
          <cell r="H222">
            <v>26.77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>
            <v>30.06</v>
          </cell>
          <cell r="F223">
            <v>0</v>
          </cell>
          <cell r="G223">
            <v>0</v>
          </cell>
          <cell r="H223">
            <v>30.06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>
            <v>26.57</v>
          </cell>
          <cell r="F224">
            <v>1</v>
          </cell>
          <cell r="G224">
            <v>0</v>
          </cell>
          <cell r="H224">
            <v>27.07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E225">
            <v>22.42</v>
          </cell>
          <cell r="G225">
            <v>1</v>
          </cell>
          <cell r="H225">
            <v>24.42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E226" t="str">
            <v>ABS</v>
          </cell>
          <cell r="H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E227">
            <v>23.54</v>
          </cell>
          <cell r="G227">
            <v>1</v>
          </cell>
          <cell r="H227">
            <v>25.54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>
            <v>26.66</v>
          </cell>
          <cell r="F228">
            <v>1</v>
          </cell>
          <cell r="G228">
            <v>0</v>
          </cell>
          <cell r="H228">
            <v>27.16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E229">
            <v>26.87</v>
          </cell>
          <cell r="H229">
            <v>26.87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E230">
            <v>27.29</v>
          </cell>
          <cell r="H230">
            <v>27.29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>
            <v>35.369999999999997</v>
          </cell>
          <cell r="G231">
            <v>1</v>
          </cell>
          <cell r="H231">
            <v>37.369999999999997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>
            <v>23.85</v>
          </cell>
          <cell r="F232">
            <v>0</v>
          </cell>
          <cell r="G232">
            <v>0</v>
          </cell>
          <cell r="H232">
            <v>23.85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>
            <v>22.94</v>
          </cell>
          <cell r="F233">
            <v>0</v>
          </cell>
          <cell r="G233">
            <v>0</v>
          </cell>
          <cell r="H233">
            <v>22.94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>
            <v>27.8</v>
          </cell>
          <cell r="F234">
            <v>3</v>
          </cell>
          <cell r="G234">
            <v>0</v>
          </cell>
          <cell r="H234">
            <v>29.3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E235">
            <v>23.21</v>
          </cell>
          <cell r="H235">
            <v>23.21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E236">
            <v>27</v>
          </cell>
          <cell r="H236">
            <v>27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>
            <v>26.07</v>
          </cell>
          <cell r="F237">
            <v>1</v>
          </cell>
          <cell r="G237">
            <v>0</v>
          </cell>
          <cell r="H237">
            <v>26.57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>
            <v>32.090000000000003</v>
          </cell>
          <cell r="H238">
            <v>32.090000000000003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>
            <v>26.88</v>
          </cell>
          <cell r="H239">
            <v>26.88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E240" t="str">
            <v>DISP</v>
          </cell>
          <cell r="H240" t="str">
            <v>ABI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>
            <v>25.9</v>
          </cell>
          <cell r="F241">
            <v>0</v>
          </cell>
          <cell r="G241">
            <v>0</v>
          </cell>
          <cell r="H241">
            <v>25.9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>
            <v>27.56</v>
          </cell>
          <cell r="F242">
            <v>0</v>
          </cell>
          <cell r="G242">
            <v>0</v>
          </cell>
          <cell r="H242">
            <v>27.56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>
            <v>25.27</v>
          </cell>
          <cell r="F243">
            <v>4</v>
          </cell>
          <cell r="G243">
            <v>0</v>
          </cell>
          <cell r="H243">
            <v>27.27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>
            <v>25.19</v>
          </cell>
          <cell r="F244">
            <v>3</v>
          </cell>
          <cell r="G244">
            <v>0</v>
          </cell>
          <cell r="H244">
            <v>26.69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E245">
            <v>23.52</v>
          </cell>
          <cell r="H245">
            <v>23.52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H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>
            <v>26.22</v>
          </cell>
          <cell r="F247">
            <v>1</v>
          </cell>
          <cell r="G247">
            <v>0</v>
          </cell>
          <cell r="H247">
            <v>26.72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>
            <v>25.25</v>
          </cell>
          <cell r="F248">
            <v>0</v>
          </cell>
          <cell r="G248">
            <v>0</v>
          </cell>
          <cell r="H248">
            <v>25.25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>
            <v>29.59</v>
          </cell>
          <cell r="F249">
            <v>0</v>
          </cell>
          <cell r="G249">
            <v>0</v>
          </cell>
          <cell r="H249">
            <v>29.59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>
            <v>26.36</v>
          </cell>
          <cell r="F250">
            <v>0</v>
          </cell>
          <cell r="G250">
            <v>0</v>
          </cell>
          <cell r="H250">
            <v>26.36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>
            <v>27.34</v>
          </cell>
          <cell r="F251">
            <v>2</v>
          </cell>
          <cell r="G251">
            <v>0</v>
          </cell>
          <cell r="H251">
            <v>28.34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H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>
            <v>26.96</v>
          </cell>
          <cell r="F253">
            <v>1</v>
          </cell>
          <cell r="G253">
            <v>0</v>
          </cell>
          <cell r="H253">
            <v>27.46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>
            <v>26.49</v>
          </cell>
          <cell r="F254">
            <v>0</v>
          </cell>
          <cell r="G254">
            <v>1</v>
          </cell>
          <cell r="H254">
            <v>28.49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>
            <v>28.24</v>
          </cell>
          <cell r="F255">
            <v>0</v>
          </cell>
          <cell r="G255">
            <v>0</v>
          </cell>
          <cell r="H255">
            <v>28.24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>
            <v>26.95</v>
          </cell>
          <cell r="F256">
            <v>1</v>
          </cell>
          <cell r="G256">
            <v>0</v>
          </cell>
          <cell r="H256">
            <v>27.45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 t="str">
            <v>25"30</v>
          </cell>
          <cell r="F257">
            <v>1</v>
          </cell>
          <cell r="H257">
            <v>25.8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E258">
            <v>29.3</v>
          </cell>
          <cell r="H258">
            <v>29.3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>
            <v>31.69</v>
          </cell>
          <cell r="F259">
            <v>2</v>
          </cell>
          <cell r="H259">
            <v>32.69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>
            <v>25.97</v>
          </cell>
          <cell r="F260">
            <v>0</v>
          </cell>
          <cell r="G260">
            <v>0</v>
          </cell>
          <cell r="H260">
            <v>25.97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>
            <v>28.6</v>
          </cell>
          <cell r="F261">
            <v>0</v>
          </cell>
          <cell r="G261">
            <v>0</v>
          </cell>
          <cell r="H261">
            <v>28.6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>
            <v>24.15</v>
          </cell>
          <cell r="F262">
            <v>0</v>
          </cell>
          <cell r="G262">
            <v>1</v>
          </cell>
          <cell r="H262">
            <v>26.15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>
            <v>22.97</v>
          </cell>
          <cell r="F263">
            <v>0</v>
          </cell>
          <cell r="G263">
            <v>0</v>
          </cell>
          <cell r="H263">
            <v>22.97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E264" t="str">
            <v>ABS</v>
          </cell>
          <cell r="H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E265" t="str">
            <v>ABS</v>
          </cell>
          <cell r="H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>
            <v>29.05</v>
          </cell>
          <cell r="H266">
            <v>29.05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>
            <v>26.7</v>
          </cell>
          <cell r="H267">
            <v>26.7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>
            <v>28.3</v>
          </cell>
          <cell r="F268">
            <v>1</v>
          </cell>
          <cell r="G268">
            <v>1</v>
          </cell>
          <cell r="H268">
            <v>30.8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>
            <v>27.98</v>
          </cell>
          <cell r="F269">
            <v>2</v>
          </cell>
          <cell r="H269">
            <v>28.98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>
            <v>29.02</v>
          </cell>
          <cell r="F270">
            <v>0</v>
          </cell>
          <cell r="G270">
            <v>0</v>
          </cell>
          <cell r="H270">
            <v>29.02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H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>
            <v>28.4</v>
          </cell>
          <cell r="H272">
            <v>28.4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E273" t="str">
            <v>ABS</v>
          </cell>
          <cell r="H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>
            <v>25</v>
          </cell>
          <cell r="F274">
            <v>1</v>
          </cell>
          <cell r="H274">
            <v>25.5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>
            <v>25.78</v>
          </cell>
          <cell r="F275">
            <v>0</v>
          </cell>
          <cell r="G275">
            <v>0</v>
          </cell>
          <cell r="H275">
            <v>25.78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>
            <v>28.79</v>
          </cell>
          <cell r="G276">
            <v>1</v>
          </cell>
          <cell r="H276">
            <v>30.79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>
            <v>36.51</v>
          </cell>
          <cell r="F277">
            <v>1</v>
          </cell>
          <cell r="G277">
            <v>0</v>
          </cell>
          <cell r="H277">
            <v>37.01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>
            <v>24.65</v>
          </cell>
          <cell r="F278">
            <v>0</v>
          </cell>
          <cell r="G278">
            <v>1</v>
          </cell>
          <cell r="H278">
            <v>26.65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>
            <v>25.12</v>
          </cell>
          <cell r="H279">
            <v>25.12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>
            <v>30.25</v>
          </cell>
          <cell r="F280">
            <v>0</v>
          </cell>
          <cell r="G280">
            <v>0</v>
          </cell>
          <cell r="H280">
            <v>30.25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E281" t="str">
            <v>DISP</v>
          </cell>
          <cell r="H281" t="str">
            <v>ABI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>
            <v>23.53</v>
          </cell>
          <cell r="F282">
            <v>2</v>
          </cell>
          <cell r="H282">
            <v>24.53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>
            <v>29.6</v>
          </cell>
          <cell r="H283">
            <v>29.6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>
            <v>25.1</v>
          </cell>
          <cell r="H284">
            <v>25.1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>
            <v>26.33</v>
          </cell>
          <cell r="F285">
            <v>0</v>
          </cell>
          <cell r="G285">
            <v>2</v>
          </cell>
          <cell r="H285">
            <v>30.33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>
            <v>22.91</v>
          </cell>
          <cell r="F286">
            <v>1</v>
          </cell>
          <cell r="G286">
            <v>0</v>
          </cell>
          <cell r="H286">
            <v>23.41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>
            <v>24.05</v>
          </cell>
          <cell r="F287">
            <v>0</v>
          </cell>
          <cell r="G287">
            <v>0</v>
          </cell>
          <cell r="H287">
            <v>24.05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E288" t="str">
            <v>ABS</v>
          </cell>
          <cell r="H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>
            <v>25.67</v>
          </cell>
          <cell r="F289">
            <v>0</v>
          </cell>
          <cell r="G289">
            <v>0</v>
          </cell>
          <cell r="H289">
            <v>25.67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>
            <v>22.75</v>
          </cell>
          <cell r="F290">
            <v>0</v>
          </cell>
          <cell r="G290">
            <v>0</v>
          </cell>
          <cell r="H290">
            <v>22.75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>
            <v>26.64</v>
          </cell>
          <cell r="H291">
            <v>26.64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>
            <v>32.17</v>
          </cell>
          <cell r="F292">
            <v>1</v>
          </cell>
          <cell r="G292">
            <v>0</v>
          </cell>
          <cell r="H292">
            <v>32.67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E293">
            <v>25.03</v>
          </cell>
          <cell r="F293">
            <v>1</v>
          </cell>
          <cell r="G293">
            <v>1</v>
          </cell>
          <cell r="H293">
            <v>27.53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E294">
            <v>25.95</v>
          </cell>
          <cell r="F294">
            <v>1</v>
          </cell>
          <cell r="H294">
            <v>26.45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>
            <v>28.43</v>
          </cell>
          <cell r="F295">
            <v>1</v>
          </cell>
          <cell r="G295">
            <v>0</v>
          </cell>
          <cell r="H295">
            <v>28.93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>
            <v>24.94</v>
          </cell>
          <cell r="F296">
            <v>0</v>
          </cell>
          <cell r="G296">
            <v>0</v>
          </cell>
          <cell r="H296">
            <v>24.94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>
            <v>26.03</v>
          </cell>
          <cell r="F297">
            <v>0</v>
          </cell>
          <cell r="G297">
            <v>1</v>
          </cell>
          <cell r="H297">
            <v>28.03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>
            <v>31.68</v>
          </cell>
          <cell r="F298">
            <v>2</v>
          </cell>
          <cell r="H298">
            <v>32.68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E299">
            <v>25.53</v>
          </cell>
          <cell r="H299">
            <v>25.53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>
            <v>24.33</v>
          </cell>
          <cell r="F300">
            <v>0</v>
          </cell>
          <cell r="G300">
            <v>1</v>
          </cell>
          <cell r="H300">
            <v>26.33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2B</v>
          </cell>
          <cell r="E301">
            <v>35.409999999999997</v>
          </cell>
          <cell r="F301">
            <v>1</v>
          </cell>
          <cell r="H301">
            <v>35.909999999999997</v>
          </cell>
        </row>
        <row r="302">
          <cell r="A302">
            <v>22002647</v>
          </cell>
          <cell r="B302" t="str">
            <v>LERCH</v>
          </cell>
          <cell r="C302" t="str">
            <v>VICTORIA</v>
          </cell>
          <cell r="D302" t="str">
            <v>10A</v>
          </cell>
          <cell r="E302">
            <v>26.76</v>
          </cell>
          <cell r="F302">
            <v>0</v>
          </cell>
          <cell r="G302">
            <v>0</v>
          </cell>
          <cell r="H302">
            <v>26.76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>
            <v>25.46</v>
          </cell>
          <cell r="F303">
            <v>1</v>
          </cell>
          <cell r="G303">
            <v>1</v>
          </cell>
          <cell r="H303">
            <v>27.96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>
            <v>28.01</v>
          </cell>
          <cell r="H304">
            <v>28.01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>
            <v>28.75</v>
          </cell>
          <cell r="F305">
            <v>0</v>
          </cell>
          <cell r="G305">
            <v>0</v>
          </cell>
          <cell r="H305">
            <v>28.75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E306">
            <v>25.32</v>
          </cell>
          <cell r="F306">
            <v>1</v>
          </cell>
          <cell r="G306">
            <v>1</v>
          </cell>
          <cell r="H306">
            <v>27.82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>
            <v>33.479999999999997</v>
          </cell>
          <cell r="F307">
            <v>2</v>
          </cell>
          <cell r="G307">
            <v>0</v>
          </cell>
          <cell r="H307">
            <v>34.479999999999997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E308">
            <v>26</v>
          </cell>
          <cell r="H308">
            <v>26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E309" t="str">
            <v>DISP</v>
          </cell>
          <cell r="H309" t="str">
            <v>ABI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>
            <v>25.37</v>
          </cell>
          <cell r="F310">
            <v>3</v>
          </cell>
          <cell r="H310">
            <v>26.87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>
            <v>31.49</v>
          </cell>
          <cell r="F311">
            <v>0</v>
          </cell>
          <cell r="G311">
            <v>1</v>
          </cell>
          <cell r="H311">
            <v>33.409999999999997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>
            <v>28.89</v>
          </cell>
          <cell r="H312">
            <v>28.89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>
            <v>25.17</v>
          </cell>
          <cell r="F313">
            <v>2</v>
          </cell>
          <cell r="G313">
            <v>0</v>
          </cell>
          <cell r="H313">
            <v>26.17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>
            <v>24.16</v>
          </cell>
          <cell r="H314">
            <v>24.16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>
            <v>25.53</v>
          </cell>
          <cell r="H315">
            <v>25.53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>
            <v>31.42</v>
          </cell>
          <cell r="F316">
            <v>0</v>
          </cell>
          <cell r="G316">
            <v>0</v>
          </cell>
          <cell r="H316">
            <v>31.42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>
            <v>29.46</v>
          </cell>
          <cell r="F317">
            <v>2</v>
          </cell>
          <cell r="H317">
            <v>30.46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 t="str">
            <v>DISP</v>
          </cell>
          <cell r="H318" t="str">
            <v>ABI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>
            <v>31.17</v>
          </cell>
          <cell r="F319">
            <v>0</v>
          </cell>
          <cell r="G319">
            <v>0</v>
          </cell>
          <cell r="H319">
            <v>31.17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>
            <v>25.97</v>
          </cell>
          <cell r="F320">
            <v>0</v>
          </cell>
          <cell r="G320">
            <v>0</v>
          </cell>
          <cell r="H320">
            <v>25.97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>
            <v>24.84</v>
          </cell>
          <cell r="F321">
            <v>0</v>
          </cell>
          <cell r="G321">
            <v>0</v>
          </cell>
          <cell r="H321">
            <v>24.84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>
            <v>23.59</v>
          </cell>
          <cell r="F322">
            <v>3</v>
          </cell>
          <cell r="G322">
            <v>0</v>
          </cell>
          <cell r="H322">
            <v>25.09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>
            <v>31.75</v>
          </cell>
          <cell r="F323">
            <v>0</v>
          </cell>
          <cell r="G323">
            <v>0</v>
          </cell>
          <cell r="H323">
            <v>31.75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>
            <v>25.59</v>
          </cell>
          <cell r="F324">
            <v>0</v>
          </cell>
          <cell r="G324">
            <v>0</v>
          </cell>
          <cell r="H324">
            <v>25.59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>
            <v>27.96</v>
          </cell>
          <cell r="F325">
            <v>1</v>
          </cell>
          <cell r="G325">
            <v>0</v>
          </cell>
          <cell r="H325">
            <v>28.46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>
            <v>34.909999999999997</v>
          </cell>
          <cell r="H326">
            <v>34.909999999999997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>
            <v>26.5</v>
          </cell>
          <cell r="F327">
            <v>1</v>
          </cell>
          <cell r="G327">
            <v>0</v>
          </cell>
          <cell r="H327">
            <v>27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>
            <v>26.02</v>
          </cell>
          <cell r="F328">
            <v>0</v>
          </cell>
          <cell r="G328">
            <v>0</v>
          </cell>
          <cell r="H328">
            <v>26.02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E329" t="str">
            <v>ABS</v>
          </cell>
          <cell r="H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 t="str">
            <v>ABS</v>
          </cell>
          <cell r="H330" t="str">
            <v>ABI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>
            <v>27.5</v>
          </cell>
          <cell r="F331">
            <v>0</v>
          </cell>
          <cell r="G331">
            <v>0</v>
          </cell>
          <cell r="H331">
            <v>27.5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>
            <v>25.25</v>
          </cell>
          <cell r="F332">
            <v>0</v>
          </cell>
          <cell r="G332">
            <v>1</v>
          </cell>
          <cell r="H332">
            <v>27.25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H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>
            <v>28.48</v>
          </cell>
          <cell r="H334">
            <v>28.48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>
            <v>29.8</v>
          </cell>
          <cell r="F335">
            <v>0</v>
          </cell>
          <cell r="G335">
            <v>0</v>
          </cell>
          <cell r="H335">
            <v>29.8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>
            <v>23.82</v>
          </cell>
          <cell r="F336">
            <v>0</v>
          </cell>
          <cell r="G336">
            <v>0</v>
          </cell>
          <cell r="H336">
            <v>23.82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>
            <v>26.78</v>
          </cell>
          <cell r="F337">
            <v>0</v>
          </cell>
          <cell r="G337">
            <v>0</v>
          </cell>
          <cell r="H337">
            <v>26.78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>
            <v>27.75</v>
          </cell>
          <cell r="F338">
            <v>1</v>
          </cell>
          <cell r="H338">
            <v>28.25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>
            <v>30.11</v>
          </cell>
          <cell r="F339">
            <v>2</v>
          </cell>
          <cell r="H339">
            <v>31.11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>
            <v>26.1</v>
          </cell>
          <cell r="F340">
            <v>0</v>
          </cell>
          <cell r="G340">
            <v>0</v>
          </cell>
          <cell r="H340">
            <v>26.1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>
            <v>29.47</v>
          </cell>
          <cell r="F341">
            <v>1</v>
          </cell>
          <cell r="H341">
            <v>29.97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>
            <v>34.1</v>
          </cell>
          <cell r="H342">
            <v>34.1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>
            <v>30.13</v>
          </cell>
          <cell r="F343">
            <v>1</v>
          </cell>
          <cell r="G343">
            <v>0</v>
          </cell>
          <cell r="H343">
            <v>30.63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>
            <v>29.54</v>
          </cell>
          <cell r="F344">
            <v>2</v>
          </cell>
          <cell r="H344">
            <v>30.54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>
            <v>26.34</v>
          </cell>
          <cell r="F345">
            <v>1</v>
          </cell>
          <cell r="H345">
            <v>26.84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>
            <v>30.21</v>
          </cell>
          <cell r="F346">
            <v>0</v>
          </cell>
          <cell r="G346">
            <v>1</v>
          </cell>
          <cell r="H346">
            <v>32.21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>
            <v>28.28</v>
          </cell>
          <cell r="F347">
            <v>2</v>
          </cell>
          <cell r="G347">
            <v>0</v>
          </cell>
          <cell r="H347">
            <v>29.28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>
            <v>27.66</v>
          </cell>
          <cell r="F348">
            <v>0</v>
          </cell>
          <cell r="G348">
            <v>1</v>
          </cell>
          <cell r="H348">
            <v>29.66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E349">
            <v>23.61</v>
          </cell>
          <cell r="H349">
            <v>23.61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>
            <v>29.52</v>
          </cell>
          <cell r="F350">
            <v>2</v>
          </cell>
          <cell r="G350">
            <v>0</v>
          </cell>
          <cell r="H350">
            <v>30.52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H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E352">
            <v>26.52</v>
          </cell>
          <cell r="H352">
            <v>26.52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E353">
            <v>29.62</v>
          </cell>
          <cell r="G353">
            <v>1</v>
          </cell>
          <cell r="H353">
            <v>31.62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E354">
            <v>31.25</v>
          </cell>
          <cell r="H354">
            <v>31.25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>
            <v>27.53</v>
          </cell>
          <cell r="H355">
            <v>27.53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>
            <v>36.090000000000003</v>
          </cell>
          <cell r="F356">
            <v>1</v>
          </cell>
          <cell r="G356">
            <v>0</v>
          </cell>
          <cell r="H356">
            <v>36.590000000000003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>
            <v>31.66</v>
          </cell>
          <cell r="F357">
            <v>1</v>
          </cell>
          <cell r="H357">
            <v>32.159999999999997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>
            <v>25.5</v>
          </cell>
          <cell r="F358">
            <v>0</v>
          </cell>
          <cell r="G358">
            <v>0</v>
          </cell>
          <cell r="H358">
            <v>25.5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>
            <v>33.840000000000003</v>
          </cell>
          <cell r="F359">
            <v>1</v>
          </cell>
          <cell r="G359">
            <v>1</v>
          </cell>
          <cell r="H359">
            <v>36.340000000000003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>
            <v>28.81</v>
          </cell>
          <cell r="F360">
            <v>0</v>
          </cell>
          <cell r="G360">
            <v>0</v>
          </cell>
          <cell r="H360">
            <v>28.81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>
            <v>33.950000000000003</v>
          </cell>
          <cell r="F361">
            <v>0</v>
          </cell>
          <cell r="G361">
            <v>0</v>
          </cell>
          <cell r="H361">
            <v>33.950000000000003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>
            <v>28.29</v>
          </cell>
          <cell r="F362">
            <v>0</v>
          </cell>
          <cell r="G362">
            <v>0</v>
          </cell>
          <cell r="H362">
            <v>28.29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>
            <v>23.86</v>
          </cell>
          <cell r="F363">
            <v>0</v>
          </cell>
          <cell r="G363">
            <v>0</v>
          </cell>
          <cell r="H363">
            <v>23.86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>
            <v>25.31</v>
          </cell>
          <cell r="H364">
            <v>25.31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E365">
            <v>29.52</v>
          </cell>
          <cell r="H365">
            <v>29.52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>
            <v>27.03</v>
          </cell>
          <cell r="F366">
            <v>0</v>
          </cell>
          <cell r="G366">
            <v>0</v>
          </cell>
          <cell r="H366">
            <v>27.03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>
            <v>28.74</v>
          </cell>
          <cell r="F367">
            <v>1</v>
          </cell>
          <cell r="G367">
            <v>2</v>
          </cell>
          <cell r="H367">
            <v>33.24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>
            <v>42.87</v>
          </cell>
          <cell r="F368">
            <v>1</v>
          </cell>
          <cell r="H368">
            <v>43.37</v>
          </cell>
        </row>
        <row r="369">
          <cell r="A369">
            <v>21907072</v>
          </cell>
          <cell r="B369" t="str">
            <v>N,DIAYE</v>
          </cell>
          <cell r="C369" t="str">
            <v>BRAHIM</v>
          </cell>
          <cell r="D369" t="str">
            <v>5A</v>
          </cell>
          <cell r="H369" t="str">
            <v>ABI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>
            <v>23.21</v>
          </cell>
          <cell r="F370">
            <v>0</v>
          </cell>
          <cell r="G370">
            <v>1</v>
          </cell>
          <cell r="H370">
            <v>25.21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E371">
            <v>29.41</v>
          </cell>
          <cell r="F371">
            <v>1</v>
          </cell>
          <cell r="H371">
            <v>29.91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>
            <v>28.56</v>
          </cell>
          <cell r="H372">
            <v>28.56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>
            <v>27.75</v>
          </cell>
          <cell r="F373">
            <v>1</v>
          </cell>
          <cell r="H373">
            <v>28.25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>
            <v>22.86</v>
          </cell>
          <cell r="F374">
            <v>0</v>
          </cell>
          <cell r="G374">
            <v>0</v>
          </cell>
          <cell r="H374">
            <v>24.86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>
            <v>22.89</v>
          </cell>
          <cell r="F375">
            <v>1</v>
          </cell>
          <cell r="G375">
            <v>1</v>
          </cell>
          <cell r="H375">
            <v>25.49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>
            <v>29.03</v>
          </cell>
          <cell r="H376">
            <v>29.03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>
            <v>28.18</v>
          </cell>
          <cell r="F377">
            <v>2</v>
          </cell>
          <cell r="H377">
            <v>29.18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>
            <v>27.33</v>
          </cell>
          <cell r="F378">
            <v>3</v>
          </cell>
          <cell r="H378">
            <v>28.83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>
            <v>28.54</v>
          </cell>
          <cell r="F379">
            <v>1</v>
          </cell>
          <cell r="G379">
            <v>0</v>
          </cell>
          <cell r="H379">
            <v>29.04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H380" t="str">
            <v>ABI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>
            <v>26.94</v>
          </cell>
          <cell r="F381">
            <v>1</v>
          </cell>
          <cell r="H381">
            <v>27.44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E382">
            <v>24.06</v>
          </cell>
          <cell r="H382">
            <v>24.06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H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H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>
            <v>26.53</v>
          </cell>
          <cell r="F385">
            <v>0</v>
          </cell>
          <cell r="G385">
            <v>0</v>
          </cell>
          <cell r="H385">
            <v>26.53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H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>
            <v>37.020000000000003</v>
          </cell>
          <cell r="F387">
            <v>1</v>
          </cell>
          <cell r="G387">
            <v>0</v>
          </cell>
          <cell r="H387">
            <v>37.520000000000003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>
            <v>24.31</v>
          </cell>
          <cell r="F388">
            <v>1</v>
          </cell>
          <cell r="G388">
            <v>2</v>
          </cell>
          <cell r="H388">
            <v>28.81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>
            <v>29.22</v>
          </cell>
          <cell r="F389">
            <v>1</v>
          </cell>
          <cell r="G389">
            <v>1</v>
          </cell>
          <cell r="H389">
            <v>31.72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>
            <v>29.19</v>
          </cell>
          <cell r="F390">
            <v>0</v>
          </cell>
          <cell r="G390">
            <v>0</v>
          </cell>
          <cell r="H390">
            <v>29.19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>
            <v>36.729999999999997</v>
          </cell>
          <cell r="F391">
            <v>2</v>
          </cell>
          <cell r="G391">
            <v>0</v>
          </cell>
          <cell r="H391">
            <v>37.729999999999997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>
            <v>27.48</v>
          </cell>
          <cell r="F392">
            <v>0</v>
          </cell>
          <cell r="G392">
            <v>0</v>
          </cell>
          <cell r="H392">
            <v>27.48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>
            <v>31.63</v>
          </cell>
          <cell r="F393">
            <v>1</v>
          </cell>
          <cell r="G393">
            <v>1</v>
          </cell>
          <cell r="H393">
            <v>34.130000000000003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>
            <v>23.68</v>
          </cell>
          <cell r="F394">
            <v>0</v>
          </cell>
          <cell r="G394">
            <v>0</v>
          </cell>
          <cell r="H394">
            <v>23.68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>
            <v>23.46</v>
          </cell>
          <cell r="F395">
            <v>1</v>
          </cell>
          <cell r="G395">
            <v>0</v>
          </cell>
          <cell r="H395">
            <v>23.96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>
            <v>30.4</v>
          </cell>
          <cell r="F396">
            <v>0</v>
          </cell>
          <cell r="G396">
            <v>0</v>
          </cell>
          <cell r="H396">
            <v>30.4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>
            <v>28.28</v>
          </cell>
          <cell r="H397">
            <v>28.28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>
            <v>28.18</v>
          </cell>
          <cell r="F398">
            <v>0</v>
          </cell>
          <cell r="G398">
            <v>0</v>
          </cell>
          <cell r="H398">
            <v>28.18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>
            <v>24.38</v>
          </cell>
          <cell r="F399">
            <v>1</v>
          </cell>
          <cell r="G399">
            <v>0</v>
          </cell>
          <cell r="H399">
            <v>24.88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H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H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>
            <v>27.76</v>
          </cell>
          <cell r="F402">
            <v>1</v>
          </cell>
          <cell r="G402">
            <v>0</v>
          </cell>
          <cell r="H402">
            <v>28.26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>
            <v>28.41</v>
          </cell>
          <cell r="F403">
            <v>0</v>
          </cell>
          <cell r="G403">
            <v>0</v>
          </cell>
          <cell r="H403">
            <v>28.41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>
            <v>25.7</v>
          </cell>
          <cell r="F404">
            <v>0</v>
          </cell>
          <cell r="G404">
            <v>0</v>
          </cell>
          <cell r="H404">
            <v>25.7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>
            <v>29.25</v>
          </cell>
          <cell r="F405">
            <v>0</v>
          </cell>
          <cell r="G405">
            <v>1</v>
          </cell>
          <cell r="H405">
            <v>31.25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>
            <v>24.66</v>
          </cell>
          <cell r="F406">
            <v>2</v>
          </cell>
          <cell r="H406">
            <v>25.66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>
            <v>22.69</v>
          </cell>
          <cell r="F407">
            <v>0</v>
          </cell>
          <cell r="G407">
            <v>0</v>
          </cell>
          <cell r="H407">
            <v>22.69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H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>
            <v>24.11</v>
          </cell>
          <cell r="F409">
            <v>2</v>
          </cell>
          <cell r="G409">
            <v>1</v>
          </cell>
          <cell r="H409">
            <v>27.11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H410" t="str">
            <v>ABI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>
            <v>30.86</v>
          </cell>
          <cell r="F411">
            <v>2</v>
          </cell>
          <cell r="G411">
            <v>1</v>
          </cell>
          <cell r="H411">
            <v>33.86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>
            <v>26.7</v>
          </cell>
          <cell r="F412">
            <v>2</v>
          </cell>
          <cell r="G412">
            <v>2</v>
          </cell>
          <cell r="H412">
            <v>31.7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>
            <v>34.08</v>
          </cell>
          <cell r="F413">
            <v>1</v>
          </cell>
          <cell r="G413">
            <v>0</v>
          </cell>
          <cell r="H413">
            <v>35.08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>
            <v>30.81</v>
          </cell>
          <cell r="F414">
            <v>1</v>
          </cell>
          <cell r="H414">
            <v>31.31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>
            <v>26</v>
          </cell>
          <cell r="F415">
            <v>0</v>
          </cell>
          <cell r="G415">
            <v>0</v>
          </cell>
          <cell r="H415">
            <v>26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H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>
            <v>28.07</v>
          </cell>
          <cell r="H417">
            <v>28.07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>
            <v>26.2</v>
          </cell>
          <cell r="F418">
            <v>1</v>
          </cell>
          <cell r="H418">
            <v>26.7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>
            <v>24.21</v>
          </cell>
          <cell r="F419">
            <v>0</v>
          </cell>
          <cell r="G419">
            <v>1</v>
          </cell>
          <cell r="H419">
            <v>26.21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>
            <v>30.68</v>
          </cell>
          <cell r="F420">
            <v>1</v>
          </cell>
          <cell r="H420">
            <v>31.18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>
            <v>28.34</v>
          </cell>
          <cell r="F421">
            <v>2</v>
          </cell>
          <cell r="G421">
            <v>0</v>
          </cell>
          <cell r="H421">
            <v>29.34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>
            <v>29.94</v>
          </cell>
          <cell r="F422">
            <v>1</v>
          </cell>
          <cell r="G422">
            <v>1</v>
          </cell>
          <cell r="H422">
            <v>32.44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E423">
            <v>28</v>
          </cell>
          <cell r="H423">
            <v>28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>
            <v>21.6</v>
          </cell>
          <cell r="F424">
            <v>2</v>
          </cell>
          <cell r="G424">
            <v>0</v>
          </cell>
          <cell r="H424">
            <v>22.6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>
            <v>23.72</v>
          </cell>
          <cell r="F425">
            <v>1</v>
          </cell>
          <cell r="H425">
            <v>24.22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>
            <v>24.72</v>
          </cell>
          <cell r="F426">
            <v>1</v>
          </cell>
          <cell r="H426">
            <v>25.22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E427" t="str">
            <v>ABS</v>
          </cell>
          <cell r="H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>
            <v>28.47</v>
          </cell>
          <cell r="F428">
            <v>2</v>
          </cell>
          <cell r="H428">
            <v>29.47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>
            <v>29.11</v>
          </cell>
          <cell r="F429">
            <v>0</v>
          </cell>
          <cell r="G429">
            <v>0</v>
          </cell>
          <cell r="H429">
            <v>29.11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>
            <v>33.56</v>
          </cell>
          <cell r="F430">
            <v>3</v>
          </cell>
          <cell r="H430">
            <v>35.06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>
            <v>26.39</v>
          </cell>
          <cell r="H431">
            <v>26.39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>
            <v>28.57</v>
          </cell>
          <cell r="F432">
            <v>2</v>
          </cell>
          <cell r="H432">
            <v>29.57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>
            <v>29.96</v>
          </cell>
          <cell r="H433">
            <v>29.96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>
            <v>24.48</v>
          </cell>
          <cell r="G434">
            <v>1</v>
          </cell>
          <cell r="H434">
            <v>26.48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>
            <v>28.94</v>
          </cell>
          <cell r="F435">
            <v>1</v>
          </cell>
          <cell r="G435">
            <v>0</v>
          </cell>
          <cell r="H435">
            <v>29.44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H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E437">
            <v>28.97</v>
          </cell>
          <cell r="H437">
            <v>28.97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>
            <v>26.82</v>
          </cell>
          <cell r="F438">
            <v>1</v>
          </cell>
          <cell r="H438">
            <v>27.32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E439" t="str">
            <v>DISP</v>
          </cell>
          <cell r="H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>
            <v>30.41</v>
          </cell>
          <cell r="F440">
            <v>0</v>
          </cell>
          <cell r="G440">
            <v>0</v>
          </cell>
          <cell r="H440">
            <v>30.41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>
            <v>22.58</v>
          </cell>
          <cell r="F441">
            <v>1</v>
          </cell>
          <cell r="G441">
            <v>0</v>
          </cell>
          <cell r="H441">
            <v>23.08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>
            <v>23.68</v>
          </cell>
          <cell r="H442">
            <v>23.68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>
            <v>29.04</v>
          </cell>
          <cell r="F443">
            <v>3</v>
          </cell>
          <cell r="G443">
            <v>0</v>
          </cell>
          <cell r="H443">
            <v>30.54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>
            <v>32.369999999999997</v>
          </cell>
          <cell r="G444">
            <v>1</v>
          </cell>
          <cell r="H444">
            <v>34.369999999999997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>
            <v>25.65</v>
          </cell>
          <cell r="H445">
            <v>25.65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>
            <v>23.16</v>
          </cell>
          <cell r="F446">
            <v>1</v>
          </cell>
          <cell r="G446">
            <v>0</v>
          </cell>
          <cell r="H446">
            <v>23.66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H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>
            <v>28.13</v>
          </cell>
          <cell r="F448">
            <v>1</v>
          </cell>
          <cell r="G448">
            <v>0</v>
          </cell>
          <cell r="H448">
            <v>28.63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>
            <v>26.65</v>
          </cell>
          <cell r="H449">
            <v>26.65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 t="str">
            <v>DISP</v>
          </cell>
          <cell r="H450" t="str">
            <v>ABI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>
            <v>25.22</v>
          </cell>
          <cell r="F451">
            <v>0</v>
          </cell>
          <cell r="G451">
            <v>0</v>
          </cell>
          <cell r="H451">
            <v>25.22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H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 t="str">
            <v xml:space="preserve">ABS </v>
          </cell>
          <cell r="H453" t="str">
            <v>ABI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>
            <v>27.41</v>
          </cell>
          <cell r="F454">
            <v>0</v>
          </cell>
          <cell r="G454">
            <v>0</v>
          </cell>
          <cell r="H454">
            <v>27.41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>
            <v>24.33</v>
          </cell>
          <cell r="F455">
            <v>0</v>
          </cell>
          <cell r="G455">
            <v>0</v>
          </cell>
          <cell r="H455">
            <v>24.33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>
            <v>29.2</v>
          </cell>
          <cell r="F456">
            <v>1</v>
          </cell>
          <cell r="G456">
            <v>0</v>
          </cell>
          <cell r="H456">
            <v>29.7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>
            <v>25.73</v>
          </cell>
          <cell r="H457">
            <v>25.73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>
            <v>23.63</v>
          </cell>
          <cell r="F458">
            <v>0</v>
          </cell>
          <cell r="G458">
            <v>0</v>
          </cell>
          <cell r="H458">
            <v>23.63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>
            <v>28.07</v>
          </cell>
          <cell r="F459">
            <v>2</v>
          </cell>
          <cell r="G459">
            <v>0</v>
          </cell>
          <cell r="H459">
            <v>29.07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>
            <v>26.59</v>
          </cell>
          <cell r="F460">
            <v>2</v>
          </cell>
          <cell r="H460">
            <v>27.59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>
            <v>27.91</v>
          </cell>
          <cell r="F461">
            <v>0</v>
          </cell>
          <cell r="G461">
            <v>0</v>
          </cell>
          <cell r="H461">
            <v>27.91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>
            <v>28.96</v>
          </cell>
          <cell r="F462">
            <v>0</v>
          </cell>
          <cell r="G462">
            <v>0</v>
          </cell>
          <cell r="H462">
            <v>28.96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>
            <v>26.97</v>
          </cell>
          <cell r="F463">
            <v>3</v>
          </cell>
          <cell r="G463">
            <v>0</v>
          </cell>
          <cell r="H463">
            <v>28.47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>
            <v>24.51</v>
          </cell>
          <cell r="F464">
            <v>0</v>
          </cell>
          <cell r="G464">
            <v>0</v>
          </cell>
          <cell r="H464">
            <v>24.51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H465" t="str">
            <v>ABI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>
            <v>24.09</v>
          </cell>
          <cell r="F466">
            <v>0</v>
          </cell>
          <cell r="G466">
            <v>0</v>
          </cell>
          <cell r="H466">
            <v>24.09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H467" t="str">
            <v>ABI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>
            <v>30.01</v>
          </cell>
          <cell r="F468">
            <v>0</v>
          </cell>
          <cell r="G468">
            <v>0</v>
          </cell>
          <cell r="H468">
            <v>30.01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>
            <v>29.4</v>
          </cell>
          <cell r="F469">
            <v>3</v>
          </cell>
          <cell r="G469">
            <v>1</v>
          </cell>
          <cell r="H469">
            <v>32.9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>
            <v>25.37</v>
          </cell>
          <cell r="F470">
            <v>0</v>
          </cell>
          <cell r="G470">
            <v>1</v>
          </cell>
          <cell r="H470">
            <v>27.37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>
            <v>25.06</v>
          </cell>
          <cell r="G471">
            <v>1</v>
          </cell>
          <cell r="H471">
            <v>27.06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>
            <v>26.39</v>
          </cell>
          <cell r="F472">
            <v>0</v>
          </cell>
          <cell r="G472">
            <v>0</v>
          </cell>
          <cell r="H472">
            <v>26.39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>
            <v>26.38</v>
          </cell>
          <cell r="H473">
            <v>26.38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H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>
            <v>27.31</v>
          </cell>
          <cell r="F475">
            <v>1</v>
          </cell>
          <cell r="G475">
            <v>0</v>
          </cell>
          <cell r="H475">
            <v>27.81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 t="str">
            <v>ABS</v>
          </cell>
          <cell r="H476" t="str">
            <v>ABI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>
            <v>26.25</v>
          </cell>
          <cell r="F477">
            <v>0</v>
          </cell>
          <cell r="G477">
            <v>1</v>
          </cell>
          <cell r="H477">
            <v>28.25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>
            <v>25.91</v>
          </cell>
          <cell r="F478">
            <v>0</v>
          </cell>
          <cell r="G478">
            <v>0</v>
          </cell>
          <cell r="H478">
            <v>25.91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>
            <v>29.77</v>
          </cell>
          <cell r="H479">
            <v>29.77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>
            <v>27.28</v>
          </cell>
          <cell r="F480">
            <v>1</v>
          </cell>
          <cell r="G480">
            <v>0</v>
          </cell>
          <cell r="H480">
            <v>27.78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E481" t="str">
            <v>ABS</v>
          </cell>
          <cell r="H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>
            <v>28.28</v>
          </cell>
          <cell r="F482">
            <v>0</v>
          </cell>
          <cell r="G482">
            <v>0</v>
          </cell>
          <cell r="H482">
            <v>28.28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>
            <v>28.43</v>
          </cell>
          <cell r="F483">
            <v>0</v>
          </cell>
          <cell r="G483">
            <v>0</v>
          </cell>
          <cell r="H483">
            <v>28.43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>
            <v>28.93</v>
          </cell>
          <cell r="F484">
            <v>2</v>
          </cell>
          <cell r="H484">
            <v>29.93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H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H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>
            <v>24.78</v>
          </cell>
          <cell r="F487">
            <v>3</v>
          </cell>
          <cell r="H487">
            <v>26.28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>
            <v>32.78</v>
          </cell>
          <cell r="F488">
            <v>2</v>
          </cell>
          <cell r="G488">
            <v>1</v>
          </cell>
          <cell r="H488">
            <v>35.78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>
            <v>27.35</v>
          </cell>
          <cell r="F489">
            <v>2</v>
          </cell>
          <cell r="H489">
            <v>28.35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>
            <v>24.24</v>
          </cell>
          <cell r="H490">
            <v>24.24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>
            <v>23.43</v>
          </cell>
          <cell r="F491">
            <v>0</v>
          </cell>
          <cell r="G491">
            <v>0</v>
          </cell>
          <cell r="H491">
            <v>23.43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>
            <v>28.65</v>
          </cell>
          <cell r="F492">
            <v>0</v>
          </cell>
          <cell r="G492">
            <v>0</v>
          </cell>
          <cell r="H492">
            <v>28.65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H493" t="str">
            <v>ABI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>
            <v>29.16</v>
          </cell>
          <cell r="H494">
            <v>29.16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>
            <v>29.75</v>
          </cell>
          <cell r="H495">
            <v>29.75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>
            <v>25.27</v>
          </cell>
          <cell r="F496">
            <v>1</v>
          </cell>
          <cell r="G496">
            <v>0</v>
          </cell>
          <cell r="H496">
            <v>25.77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>
            <v>27.01</v>
          </cell>
          <cell r="F497">
            <v>0</v>
          </cell>
          <cell r="G497">
            <v>2</v>
          </cell>
          <cell r="H497">
            <v>31.01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>
            <v>26.03</v>
          </cell>
          <cell r="F498">
            <v>0</v>
          </cell>
          <cell r="G498">
            <v>0</v>
          </cell>
          <cell r="H498">
            <v>26.03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E499">
            <v>31.19</v>
          </cell>
          <cell r="F499">
            <v>3</v>
          </cell>
          <cell r="G499">
            <v>1</v>
          </cell>
          <cell r="H499">
            <v>34.79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>
            <v>24.69</v>
          </cell>
          <cell r="F500">
            <v>0</v>
          </cell>
          <cell r="G500">
            <v>0</v>
          </cell>
          <cell r="H500">
            <v>24.69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>
            <v>38.549999999999997</v>
          </cell>
          <cell r="F501">
            <v>1</v>
          </cell>
          <cell r="H501">
            <v>39.049999999999997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>
            <v>26.57</v>
          </cell>
          <cell r="F502">
            <v>1</v>
          </cell>
          <cell r="G502">
            <v>1</v>
          </cell>
          <cell r="H502">
            <v>29.07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>
            <v>28.61</v>
          </cell>
          <cell r="F503">
            <v>2</v>
          </cell>
          <cell r="G503">
            <v>0</v>
          </cell>
          <cell r="H503">
            <v>29.61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E504">
            <v>25.79</v>
          </cell>
          <cell r="H504">
            <v>25.79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>
            <v>28.61</v>
          </cell>
          <cell r="G505">
            <v>1</v>
          </cell>
          <cell r="H505">
            <v>30.61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>
            <v>29.06</v>
          </cell>
          <cell r="F506">
            <v>0</v>
          </cell>
          <cell r="G506">
            <v>2</v>
          </cell>
          <cell r="H506">
            <v>33.06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>
            <v>25.09</v>
          </cell>
          <cell r="H507">
            <v>25.09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H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>
            <v>27.67</v>
          </cell>
          <cell r="F509">
            <v>1</v>
          </cell>
          <cell r="H509">
            <v>28.17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>
            <v>23.87</v>
          </cell>
          <cell r="H510">
            <v>23.87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>
            <v>25.46</v>
          </cell>
          <cell r="F511">
            <v>1</v>
          </cell>
          <cell r="G511">
            <v>1</v>
          </cell>
          <cell r="H511">
            <v>27.96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>
            <v>30.03</v>
          </cell>
          <cell r="F512">
            <v>0</v>
          </cell>
          <cell r="G512">
            <v>0</v>
          </cell>
          <cell r="H512">
            <v>30.03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>
            <v>24.87</v>
          </cell>
          <cell r="F513">
            <v>0</v>
          </cell>
          <cell r="G513">
            <v>0</v>
          </cell>
          <cell r="H513">
            <v>24.87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 t="str">
            <v>ABS</v>
          </cell>
          <cell r="H514" t="str">
            <v>ABI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>
            <v>28</v>
          </cell>
          <cell r="F515">
            <v>2</v>
          </cell>
          <cell r="H515">
            <v>29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>
            <v>26.4</v>
          </cell>
          <cell r="F516">
            <v>1</v>
          </cell>
          <cell r="G516">
            <v>0</v>
          </cell>
          <cell r="H516">
            <v>26.9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 t="str">
            <v>DISP</v>
          </cell>
          <cell r="H517" t="str">
            <v>ABI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>
            <v>28.85</v>
          </cell>
          <cell r="F518">
            <v>0</v>
          </cell>
          <cell r="G518">
            <v>0</v>
          </cell>
          <cell r="H518">
            <v>28.85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E519">
            <v>26.71</v>
          </cell>
          <cell r="H519">
            <v>26.71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>
            <v>38.270000000000003</v>
          </cell>
          <cell r="F520">
            <v>1</v>
          </cell>
          <cell r="H520">
            <v>38.770000000000003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>
            <v>25.25</v>
          </cell>
          <cell r="F521">
            <v>1</v>
          </cell>
          <cell r="H521">
            <v>25.75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E522">
            <v>27.26</v>
          </cell>
          <cell r="H522">
            <v>27.26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>
            <v>24.96</v>
          </cell>
          <cell r="F523">
            <v>1</v>
          </cell>
          <cell r="G523">
            <v>0</v>
          </cell>
          <cell r="H523">
            <v>25.46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>
            <v>29</v>
          </cell>
          <cell r="F524">
            <v>0</v>
          </cell>
          <cell r="G524">
            <v>0</v>
          </cell>
          <cell r="H524">
            <v>29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>
            <v>25.46</v>
          </cell>
          <cell r="F525">
            <v>1</v>
          </cell>
          <cell r="G525">
            <v>0</v>
          </cell>
          <cell r="H525">
            <v>25.96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>
            <v>26.94</v>
          </cell>
          <cell r="F526">
            <v>1</v>
          </cell>
          <cell r="H526">
            <v>27.44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>
            <v>25.99</v>
          </cell>
          <cell r="H527">
            <v>25.99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>
            <v>30.97</v>
          </cell>
          <cell r="F528">
            <v>1</v>
          </cell>
          <cell r="H528">
            <v>31.47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>
            <v>31.75</v>
          </cell>
          <cell r="F529">
            <v>1</v>
          </cell>
          <cell r="H529">
            <v>32.25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H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>
            <v>24.51</v>
          </cell>
          <cell r="H531">
            <v>24.51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>
            <v>23.88</v>
          </cell>
          <cell r="H532">
            <v>23.88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E533">
            <v>25.26</v>
          </cell>
          <cell r="F533">
            <v>0</v>
          </cell>
          <cell r="G533">
            <v>0</v>
          </cell>
          <cell r="H533">
            <v>25.26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>
            <v>25.4</v>
          </cell>
          <cell r="F534">
            <v>0</v>
          </cell>
          <cell r="G534">
            <v>0</v>
          </cell>
          <cell r="H534">
            <v>25.4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>
            <v>30.54</v>
          </cell>
          <cell r="F535">
            <v>1</v>
          </cell>
          <cell r="H535">
            <v>31.04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>
            <v>26.19</v>
          </cell>
          <cell r="H536">
            <v>26.19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 t="str">
            <v>DISP</v>
          </cell>
          <cell r="H537" t="str">
            <v>ABI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>
            <v>24.47</v>
          </cell>
          <cell r="H538">
            <v>24.47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E539">
            <v>23.11</v>
          </cell>
          <cell r="F539">
            <v>1</v>
          </cell>
          <cell r="G539">
            <v>0</v>
          </cell>
          <cell r="H539">
            <v>23.61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>
            <v>30.25</v>
          </cell>
          <cell r="F540">
            <v>0</v>
          </cell>
          <cell r="G540">
            <v>0</v>
          </cell>
          <cell r="H540">
            <v>30.25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>
            <v>28.81</v>
          </cell>
          <cell r="F541">
            <v>0</v>
          </cell>
          <cell r="G541">
            <v>0</v>
          </cell>
          <cell r="H541">
            <v>28.81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>
            <v>29.54</v>
          </cell>
          <cell r="H542">
            <v>29.54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H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>
            <v>29.07</v>
          </cell>
          <cell r="F544">
            <v>0</v>
          </cell>
          <cell r="G544">
            <v>0</v>
          </cell>
          <cell r="H544">
            <v>29.07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>
            <v>27.8</v>
          </cell>
          <cell r="F545">
            <v>1</v>
          </cell>
          <cell r="G545">
            <v>0</v>
          </cell>
          <cell r="H545">
            <v>28.3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E546" t="str">
            <v>ABS</v>
          </cell>
          <cell r="H546" t="str">
            <v>ABI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H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H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>
            <v>31.28</v>
          </cell>
          <cell r="F549">
            <v>0</v>
          </cell>
          <cell r="G549">
            <v>0</v>
          </cell>
          <cell r="H549">
            <v>31.28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>
            <v>28.93</v>
          </cell>
          <cell r="F550">
            <v>2</v>
          </cell>
          <cell r="G550">
            <v>0</v>
          </cell>
          <cell r="H550">
            <v>29.93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>
            <v>29.61</v>
          </cell>
          <cell r="F551">
            <v>2</v>
          </cell>
          <cell r="G551">
            <v>1</v>
          </cell>
          <cell r="H551">
            <v>32.61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>
            <v>29.74</v>
          </cell>
          <cell r="F552">
            <v>0</v>
          </cell>
          <cell r="G552">
            <v>0</v>
          </cell>
          <cell r="H552">
            <v>29.74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E553">
            <v>26.32</v>
          </cell>
          <cell r="H553">
            <v>26.32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 t="str">
            <v>27?09</v>
          </cell>
          <cell r="F554">
            <v>1</v>
          </cell>
          <cell r="G554">
            <v>0</v>
          </cell>
          <cell r="H554">
            <v>27.59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>
            <v>29.4</v>
          </cell>
          <cell r="F555">
            <v>0</v>
          </cell>
          <cell r="G555">
            <v>0</v>
          </cell>
          <cell r="H555">
            <v>29.4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H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>
            <v>28.34</v>
          </cell>
          <cell r="F557">
            <v>1</v>
          </cell>
          <cell r="H557">
            <v>28.84</v>
          </cell>
        </row>
      </sheetData>
      <sheetData sheetId="4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/>
          <cell r="F3">
            <v>10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/>
          <cell r="F4">
            <v>12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/>
          <cell r="F5">
            <v>16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/>
          <cell r="F6">
            <v>14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E7"/>
          <cell r="F7">
            <v>10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/>
          <cell r="F8">
            <v>21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/>
          <cell r="F9">
            <v>26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/>
          <cell r="F10">
            <v>13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/>
          <cell r="F11">
            <v>16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E12"/>
          <cell r="F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/>
          <cell r="F13">
            <v>13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/>
          <cell r="F14">
            <v>10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/>
          <cell r="F15">
            <v>9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/>
          <cell r="F16">
            <v>13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/>
          <cell r="F17">
            <v>15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E18"/>
          <cell r="F18">
            <v>18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E19"/>
          <cell r="F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1A</v>
          </cell>
          <cell r="E20"/>
          <cell r="F20">
            <v>18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/>
          <cell r="F21">
            <v>12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E22"/>
          <cell r="F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/>
          <cell r="F23">
            <v>12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/>
          <cell r="F24">
            <v>15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E25"/>
          <cell r="F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/>
          <cell r="F26">
            <v>16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/>
          <cell r="F27">
            <v>9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E28"/>
          <cell r="F28" t="str">
            <v>ABI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/>
          <cell r="F29">
            <v>13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E30"/>
          <cell r="F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/>
          <cell r="F31">
            <v>12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/>
          <cell r="F32">
            <v>9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/>
          <cell r="F33">
            <v>8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/>
          <cell r="F34">
            <v>9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/>
          <cell r="F35">
            <v>7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/>
          <cell r="F36">
            <v>15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E37"/>
          <cell r="F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/>
          <cell r="F38">
            <v>13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/>
          <cell r="F39">
            <v>9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/>
          <cell r="F40">
            <v>12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E41"/>
          <cell r="F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/>
          <cell r="F42">
            <v>16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E43"/>
          <cell r="F43" t="str">
            <v>ABI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/>
          <cell r="F44">
            <v>17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/>
          <cell r="F45">
            <v>14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/>
          <cell r="F46">
            <v>11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E47"/>
          <cell r="F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/>
          <cell r="F48">
            <v>18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/>
          <cell r="F49">
            <v>23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/>
          <cell r="F50">
            <v>17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/>
          <cell r="F51">
            <v>19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/>
          <cell r="F52">
            <v>10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E53"/>
          <cell r="F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/>
          <cell r="F54">
            <v>15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/>
          <cell r="F55" t="str">
            <v>ABI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/>
          <cell r="F56">
            <v>9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/>
          <cell r="F57">
            <v>15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/>
          <cell r="F58">
            <v>20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E59"/>
          <cell r="F59">
            <v>22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/>
          <cell r="F60">
            <v>10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/>
          <cell r="F61">
            <v>9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E62"/>
          <cell r="F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/>
          <cell r="F63">
            <v>8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E64"/>
          <cell r="F64">
            <v>13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/>
          <cell r="F65">
            <v>18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/>
          <cell r="F66">
            <v>15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/>
          <cell r="F67">
            <v>9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/>
          <cell r="F68">
            <v>10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/>
          <cell r="F69">
            <v>13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E70"/>
          <cell r="F70">
            <v>11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/>
          <cell r="F71">
            <v>13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/>
          <cell r="F72">
            <v>21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/>
          <cell r="F73">
            <v>20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/>
          <cell r="F74">
            <v>10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/>
          <cell r="F75">
            <v>16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/>
          <cell r="F76">
            <v>16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/>
          <cell r="F77">
            <v>19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/>
          <cell r="F78">
            <v>13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/>
          <cell r="F79">
            <v>14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/>
          <cell r="F80">
            <v>12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/>
          <cell r="F81">
            <v>10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/>
          <cell r="F82">
            <v>14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/>
          <cell r="F83">
            <v>13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E84"/>
          <cell r="F84">
            <v>15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E85"/>
          <cell r="F85" t="str">
            <v>ABI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/>
          <cell r="F86">
            <v>19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/>
          <cell r="F87" t="str">
            <v>ABI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/>
          <cell r="F88">
            <v>10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E89"/>
          <cell r="F89">
            <v>18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E90"/>
          <cell r="F90" t="str">
            <v>ABI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E91"/>
          <cell r="F91" t="str">
            <v>ABI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/>
          <cell r="F92">
            <v>18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/>
          <cell r="F93">
            <v>18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E94"/>
          <cell r="F94" t="str">
            <v>ABI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/>
          <cell r="F95">
            <v>18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/>
          <cell r="F96">
            <v>13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/>
          <cell r="F97">
            <v>17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/>
          <cell r="F98">
            <v>16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/>
          <cell r="F99">
            <v>11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/>
          <cell r="F100">
            <v>17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E101"/>
          <cell r="F101">
            <v>16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/>
          <cell r="F102">
            <v>17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/>
          <cell r="F103">
            <v>16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/>
          <cell r="F104">
            <v>12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E105"/>
          <cell r="F105">
            <v>22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/>
          <cell r="F106">
            <v>15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/>
          <cell r="F107">
            <v>14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/>
          <cell r="F108">
            <v>7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/>
          <cell r="F109">
            <v>17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E110"/>
          <cell r="F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/>
          <cell r="F111">
            <v>18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E112"/>
          <cell r="F112">
            <v>14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/>
          <cell r="F113">
            <v>10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/>
          <cell r="F114">
            <v>17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/>
          <cell r="F115">
            <v>10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E116"/>
          <cell r="F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/>
          <cell r="F117">
            <v>12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E118"/>
          <cell r="F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/>
          <cell r="F119">
            <v>11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/>
          <cell r="F120">
            <v>17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/>
          <cell r="F121">
            <v>16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E122"/>
          <cell r="F122">
            <v>11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/>
          <cell r="F123">
            <v>20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/>
          <cell r="F124">
            <v>16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/>
          <cell r="F125">
            <v>14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/>
          <cell r="F126">
            <v>16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/>
          <cell r="F127">
            <v>12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/>
          <cell r="F128">
            <v>14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E129"/>
          <cell r="F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/>
          <cell r="F130">
            <v>22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/>
          <cell r="F131">
            <v>19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/>
          <cell r="F132">
            <v>19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/>
          <cell r="F133">
            <v>14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/>
          <cell r="F134">
            <v>13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/>
          <cell r="F135">
            <v>16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/>
          <cell r="F136">
            <v>17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E137"/>
          <cell r="F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E138"/>
          <cell r="F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/>
          <cell r="F139">
            <v>13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/>
          <cell r="F140">
            <v>14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/>
          <cell r="F141">
            <v>10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/>
          <cell r="F142">
            <v>12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/>
          <cell r="F143">
            <v>18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/>
          <cell r="F144">
            <v>11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/>
          <cell r="F145">
            <v>14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/>
          <cell r="F146">
            <v>20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E147"/>
          <cell r="F147">
            <v>16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/>
          <cell r="F148">
            <v>17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/>
          <cell r="F149">
            <v>22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E150"/>
          <cell r="F150">
            <v>22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/>
          <cell r="F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/>
          <cell r="F152">
            <v>13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/>
          <cell r="F153">
            <v>13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E154"/>
          <cell r="F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/>
          <cell r="F155">
            <v>10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/>
          <cell r="F156">
            <v>21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/>
          <cell r="F157">
            <v>20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E158"/>
          <cell r="F158" t="str">
            <v>ABI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/>
          <cell r="F159">
            <v>14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E160"/>
          <cell r="F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E161"/>
          <cell r="F161">
            <v>16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E162"/>
          <cell r="F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E163"/>
          <cell r="F163">
            <v>14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/>
          <cell r="F164">
            <v>10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/>
          <cell r="F165">
            <v>15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/>
          <cell r="F166">
            <v>11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E167"/>
          <cell r="F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E168"/>
          <cell r="F168">
            <v>19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/>
          <cell r="F169">
            <v>10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/>
          <cell r="F170">
            <v>15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/>
          <cell r="F171">
            <v>18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/>
          <cell r="F172">
            <v>12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E173"/>
          <cell r="F173">
            <v>14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/>
          <cell r="F174">
            <v>11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E175"/>
          <cell r="F175" t="str">
            <v>ABI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/>
          <cell r="F176">
            <v>13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/>
          <cell r="F177" t="str">
            <v>ABI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/>
          <cell r="F178">
            <v>20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/>
          <cell r="F179">
            <v>7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/>
          <cell r="F180">
            <v>19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E181"/>
          <cell r="F181">
            <v>15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E182"/>
          <cell r="F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/>
          <cell r="F183">
            <v>10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/>
          <cell r="F184">
            <v>14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E185"/>
          <cell r="F185">
            <v>13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/>
          <cell r="F186" t="str">
            <v>ABI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/>
          <cell r="F187">
            <v>16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/>
          <cell r="F188">
            <v>15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/>
          <cell r="F189">
            <v>22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/>
          <cell r="F190">
            <v>10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E191"/>
          <cell r="F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/>
          <cell r="F192">
            <v>15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E193"/>
          <cell r="F193">
            <v>8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/>
          <cell r="F194">
            <v>10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/>
          <cell r="F195">
            <v>13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/>
          <cell r="F196">
            <v>11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/>
          <cell r="F197">
            <v>14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/>
          <cell r="F198" t="str">
            <v>ABI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E199"/>
          <cell r="F199" t="str">
            <v>ABI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/>
          <cell r="F200">
            <v>14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/>
          <cell r="F201">
            <v>18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/>
          <cell r="F202">
            <v>10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/>
          <cell r="F203">
            <v>16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/>
          <cell r="F204">
            <v>19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/>
          <cell r="F205">
            <v>18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/>
          <cell r="F206">
            <v>13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/>
          <cell r="F207">
            <v>10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/>
          <cell r="F208">
            <v>16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E209"/>
          <cell r="F209" t="str">
            <v>ABI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/>
          <cell r="F210">
            <v>10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/>
          <cell r="F211">
            <v>14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/>
          <cell r="F212">
            <v>14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/>
          <cell r="F213">
            <v>18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/>
          <cell r="F214">
            <v>14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/>
          <cell r="F215">
            <v>18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/>
          <cell r="F216">
            <v>17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/>
          <cell r="F217">
            <v>19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/>
          <cell r="F218">
            <v>11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E219"/>
          <cell r="F219">
            <v>19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/>
          <cell r="F220">
            <v>12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/>
          <cell r="F221">
            <v>20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/>
          <cell r="F222">
            <v>19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/>
          <cell r="F223">
            <v>10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/>
          <cell r="F224">
            <v>15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E225"/>
          <cell r="F225">
            <v>21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E226"/>
          <cell r="F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E227"/>
          <cell r="F227">
            <v>17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/>
          <cell r="F228">
            <v>12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E229"/>
          <cell r="F229">
            <v>14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E230"/>
          <cell r="F230">
            <v>14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/>
          <cell r="F231">
            <v>9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/>
          <cell r="F232">
            <v>19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/>
          <cell r="F233">
            <v>18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/>
          <cell r="F234">
            <v>18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E235"/>
          <cell r="F235">
            <v>21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E236"/>
          <cell r="F236">
            <v>15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/>
          <cell r="F237">
            <v>14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/>
          <cell r="F238">
            <v>17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/>
          <cell r="F239">
            <v>10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E240"/>
          <cell r="F240" t="str">
            <v>ABI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/>
          <cell r="F241">
            <v>15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/>
          <cell r="F242">
            <v>11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/>
          <cell r="F243">
            <v>17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/>
          <cell r="F244">
            <v>16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E245"/>
          <cell r="F245">
            <v>13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E246"/>
          <cell r="F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/>
          <cell r="F247">
            <v>10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/>
          <cell r="F248">
            <v>15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/>
          <cell r="F249">
            <v>15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/>
          <cell r="F250">
            <v>11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/>
          <cell r="F251">
            <v>20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E252"/>
          <cell r="F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/>
          <cell r="F253">
            <v>15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/>
          <cell r="F254">
            <v>13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/>
          <cell r="F255">
            <v>9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/>
          <cell r="F256">
            <v>12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/>
          <cell r="F257">
            <v>19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E258"/>
          <cell r="F258">
            <v>18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/>
          <cell r="F259">
            <v>4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/>
          <cell r="F260">
            <v>12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/>
          <cell r="F261">
            <v>10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/>
          <cell r="F262">
            <v>17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/>
          <cell r="F263">
            <v>16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E264"/>
          <cell r="F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E265"/>
          <cell r="F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/>
          <cell r="F266">
            <v>10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/>
          <cell r="F267">
            <v>18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/>
          <cell r="F268">
            <v>17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/>
          <cell r="F269">
            <v>15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/>
          <cell r="F270">
            <v>12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E271"/>
          <cell r="F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/>
          <cell r="F272">
            <v>16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E273"/>
          <cell r="F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/>
          <cell r="F274">
            <v>19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/>
          <cell r="F275">
            <v>20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/>
          <cell r="F276">
            <v>10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/>
          <cell r="F277">
            <v>10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/>
          <cell r="F278">
            <v>19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/>
          <cell r="F279">
            <v>17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/>
          <cell r="F280">
            <v>13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E281"/>
          <cell r="F281" t="str">
            <v>ABI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/>
          <cell r="F282">
            <v>17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/>
          <cell r="F283">
            <v>17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/>
          <cell r="F284">
            <v>17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/>
          <cell r="F285">
            <v>17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/>
          <cell r="F286">
            <v>18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/>
          <cell r="F287">
            <v>21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E288"/>
          <cell r="F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/>
          <cell r="F289">
            <v>13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/>
          <cell r="F290">
            <v>20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/>
          <cell r="F291">
            <v>15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/>
          <cell r="F292">
            <v>12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E293"/>
          <cell r="F293">
            <v>20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E294"/>
          <cell r="F294">
            <v>13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/>
          <cell r="F295">
            <v>15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/>
          <cell r="F296">
            <v>15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/>
          <cell r="F297">
            <v>18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/>
          <cell r="F298">
            <v>14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E299"/>
          <cell r="F299" t="str">
            <v>ABI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/>
          <cell r="F300">
            <v>15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2B</v>
          </cell>
          <cell r="E301"/>
          <cell r="F301">
            <v>5</v>
          </cell>
        </row>
        <row r="302">
          <cell r="A302">
            <v>22002647</v>
          </cell>
          <cell r="B302" t="str">
            <v>LERCH</v>
          </cell>
          <cell r="C302" t="str">
            <v>VICTORIA</v>
          </cell>
          <cell r="D302" t="str">
            <v>10A</v>
          </cell>
          <cell r="E302"/>
          <cell r="F302">
            <v>16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/>
          <cell r="F303">
            <v>17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/>
          <cell r="F304">
            <v>10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/>
          <cell r="F305">
            <v>14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E306"/>
          <cell r="F306">
            <v>17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/>
          <cell r="F307">
            <v>6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E308"/>
          <cell r="F308">
            <v>13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E309"/>
          <cell r="F309" t="str">
            <v>ABI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/>
          <cell r="F310">
            <v>21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/>
          <cell r="F311">
            <v>8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/>
          <cell r="F312">
            <v>12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/>
          <cell r="F313">
            <v>22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/>
          <cell r="F314">
            <v>12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/>
          <cell r="F315">
            <v>19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/>
          <cell r="F316">
            <v>7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/>
          <cell r="F317">
            <v>9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/>
          <cell r="F318" t="str">
            <v>ABI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/>
          <cell r="F319">
            <v>13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/>
          <cell r="F320">
            <v>15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/>
          <cell r="F321">
            <v>13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/>
          <cell r="F322">
            <v>17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/>
          <cell r="F323">
            <v>7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/>
          <cell r="F324">
            <v>19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/>
          <cell r="F325">
            <v>14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/>
          <cell r="F326">
            <v>10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/>
          <cell r="F327">
            <v>16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/>
          <cell r="F328">
            <v>16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E329"/>
          <cell r="F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/>
          <cell r="F330" t="str">
            <v>ABI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/>
          <cell r="F331">
            <v>11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/>
          <cell r="F332">
            <v>21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E333"/>
          <cell r="F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/>
          <cell r="F334">
            <v>14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/>
          <cell r="F335">
            <v>10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/>
          <cell r="F336">
            <v>23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/>
          <cell r="F337">
            <v>13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/>
          <cell r="F338">
            <v>10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/>
          <cell r="F339">
            <v>19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/>
          <cell r="F340">
            <v>16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/>
          <cell r="F341">
            <v>12.5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/>
          <cell r="F342">
            <v>11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/>
          <cell r="F343">
            <v>10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/>
          <cell r="F344">
            <v>7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/>
          <cell r="F345">
            <v>16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/>
          <cell r="F346">
            <v>13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/>
          <cell r="F347">
            <v>13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/>
          <cell r="F348">
            <v>14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E349"/>
          <cell r="F349">
            <v>17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/>
          <cell r="F350">
            <v>15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E351"/>
          <cell r="F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E352"/>
          <cell r="F352">
            <v>15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E353"/>
          <cell r="F353">
            <v>14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E354"/>
          <cell r="F354">
            <v>10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/>
          <cell r="F355">
            <v>15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/>
          <cell r="F356">
            <v>12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/>
          <cell r="F357">
            <v>8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/>
          <cell r="F358">
            <v>16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/>
          <cell r="F359">
            <v>7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/>
          <cell r="F360">
            <v>11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/>
          <cell r="F361">
            <v>9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/>
          <cell r="F362">
            <v>9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/>
          <cell r="F363">
            <v>13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/>
          <cell r="F364">
            <v>14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E365"/>
          <cell r="F365">
            <v>11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/>
          <cell r="F366">
            <v>14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/>
          <cell r="F367">
            <v>18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/>
          <cell r="F368">
            <v>18</v>
          </cell>
        </row>
        <row r="369">
          <cell r="A369">
            <v>21907072</v>
          </cell>
          <cell r="B369" t="str">
            <v>N'DIAYE</v>
          </cell>
          <cell r="C369" t="str">
            <v>BRAHIM</v>
          </cell>
          <cell r="D369" t="str">
            <v>5A</v>
          </cell>
          <cell r="E369"/>
          <cell r="F369">
            <v>15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/>
          <cell r="F370">
            <v>15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E371"/>
          <cell r="F371">
            <v>18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/>
          <cell r="F372">
            <v>10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/>
          <cell r="F373">
            <v>19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/>
          <cell r="F374">
            <v>17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/>
          <cell r="F375">
            <v>19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/>
          <cell r="F376">
            <v>16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/>
          <cell r="F377">
            <v>15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/>
          <cell r="F378">
            <v>8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/>
          <cell r="F379">
            <v>17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E380"/>
          <cell r="F380" t="str">
            <v>ABI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/>
          <cell r="F381">
            <v>16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E382"/>
          <cell r="F382">
            <v>18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E383"/>
          <cell r="F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E384"/>
          <cell r="F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/>
          <cell r="F385">
            <v>16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E386"/>
          <cell r="F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/>
          <cell r="F387">
            <v>8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/>
          <cell r="F388">
            <v>20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/>
          <cell r="F389">
            <v>15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/>
          <cell r="F390">
            <v>8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/>
          <cell r="F391">
            <v>10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/>
          <cell r="F392">
            <v>19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/>
          <cell r="F393">
            <v>12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/>
          <cell r="F394">
            <v>16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/>
          <cell r="F395">
            <v>14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/>
          <cell r="F396">
            <v>8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/>
          <cell r="F397">
            <v>16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/>
          <cell r="F398">
            <v>13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/>
          <cell r="F399">
            <v>8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E400"/>
          <cell r="F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E401"/>
          <cell r="F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/>
          <cell r="F402">
            <v>11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/>
          <cell r="F403">
            <v>9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/>
          <cell r="F404">
            <v>21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/>
          <cell r="F405">
            <v>20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/>
          <cell r="F406">
            <v>23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/>
          <cell r="F407">
            <v>17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E408"/>
          <cell r="F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/>
          <cell r="F409">
            <v>14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E410"/>
          <cell r="F410" t="str">
            <v>ABI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/>
          <cell r="F411">
            <v>17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/>
          <cell r="F412">
            <v>9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/>
          <cell r="F413">
            <v>11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/>
          <cell r="F414">
            <v>11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/>
          <cell r="F415">
            <v>15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E416"/>
          <cell r="F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/>
          <cell r="F417">
            <v>16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/>
          <cell r="F418">
            <v>15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/>
          <cell r="F419">
            <v>17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/>
          <cell r="F420">
            <v>11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/>
          <cell r="F421">
            <v>10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/>
          <cell r="F422">
            <v>16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E423"/>
          <cell r="F423">
            <v>14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/>
          <cell r="F424">
            <v>20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/>
          <cell r="F425">
            <v>17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/>
          <cell r="F426">
            <v>13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E427"/>
          <cell r="F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/>
          <cell r="F428">
            <v>20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/>
          <cell r="F429">
            <v>16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/>
          <cell r="F430">
            <v>14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/>
          <cell r="F431">
            <v>16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/>
          <cell r="F432">
            <v>19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/>
          <cell r="F433">
            <v>6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/>
          <cell r="F434">
            <v>10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/>
          <cell r="F435">
            <v>10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E436"/>
          <cell r="F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E437"/>
          <cell r="F437">
            <v>12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/>
          <cell r="F438">
            <v>18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E439"/>
          <cell r="F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/>
          <cell r="F440">
            <v>13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/>
          <cell r="F441">
            <v>19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/>
          <cell r="F442">
            <v>22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/>
          <cell r="F443">
            <v>13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/>
          <cell r="F444">
            <v>8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/>
          <cell r="F445">
            <v>14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/>
          <cell r="F446">
            <v>19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E447"/>
          <cell r="F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/>
          <cell r="F448">
            <v>18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/>
          <cell r="F449">
            <v>13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/>
          <cell r="F450" t="str">
            <v>ABI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/>
          <cell r="F451">
            <v>17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E452"/>
          <cell r="F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/>
          <cell r="F453" t="str">
            <v>ABI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/>
          <cell r="F454">
            <v>13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/>
          <cell r="F455">
            <v>17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/>
          <cell r="F456">
            <v>11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/>
          <cell r="F457">
            <v>14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/>
          <cell r="F458">
            <v>17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/>
          <cell r="F459">
            <v>13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/>
          <cell r="F460">
            <v>17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/>
          <cell r="F461">
            <v>13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/>
          <cell r="F462">
            <v>9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/>
          <cell r="F463">
            <v>13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/>
          <cell r="F464">
            <v>18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E465"/>
          <cell r="F465" t="str">
            <v>ABI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/>
          <cell r="F466">
            <v>15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E467"/>
          <cell r="F467" t="str">
            <v>ABI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/>
          <cell r="F468">
            <v>10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/>
          <cell r="F469">
            <v>19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/>
          <cell r="F470">
            <v>17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/>
          <cell r="F471">
            <v>15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/>
          <cell r="F472">
            <v>16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/>
          <cell r="F473">
            <v>9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E474"/>
          <cell r="F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/>
          <cell r="F475">
            <v>7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/>
          <cell r="F476">
            <v>16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/>
          <cell r="F477">
            <v>18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/>
          <cell r="F478">
            <v>17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/>
          <cell r="F479">
            <v>17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/>
          <cell r="F480">
            <v>14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E481"/>
          <cell r="F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/>
          <cell r="F482">
            <v>12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/>
          <cell r="F483">
            <v>15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/>
          <cell r="F484">
            <v>16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E485"/>
          <cell r="F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E486"/>
          <cell r="F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/>
          <cell r="F487">
            <v>16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/>
          <cell r="F488">
            <v>8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/>
          <cell r="F489">
            <v>23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/>
          <cell r="F490">
            <v>19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/>
          <cell r="F491">
            <v>14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/>
          <cell r="F492">
            <v>13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E493"/>
          <cell r="F493" t="str">
            <v>ABI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/>
          <cell r="F494">
            <v>12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/>
          <cell r="F495">
            <v>8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/>
          <cell r="F496">
            <v>16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/>
          <cell r="F497">
            <v>9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/>
          <cell r="F498">
            <v>10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E499"/>
          <cell r="F499">
            <v>15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/>
          <cell r="F500">
            <v>11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/>
          <cell r="F501">
            <v>10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/>
          <cell r="F502">
            <v>14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/>
          <cell r="F503">
            <v>12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E504"/>
          <cell r="F504">
            <v>19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/>
          <cell r="F505">
            <v>19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/>
          <cell r="F506">
            <v>11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/>
          <cell r="F507">
            <v>11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E508"/>
          <cell r="F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/>
          <cell r="F509">
            <v>16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/>
          <cell r="F510">
            <v>18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/>
          <cell r="F511">
            <v>16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/>
          <cell r="F512">
            <v>13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/>
          <cell r="F513">
            <v>19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/>
          <cell r="F514" t="str">
            <v>ABI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/>
          <cell r="F515">
            <v>15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/>
          <cell r="F516">
            <v>17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/>
          <cell r="F517">
            <v>17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/>
          <cell r="F518">
            <v>11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E519"/>
          <cell r="F519">
            <v>18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/>
          <cell r="F520">
            <v>8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/>
          <cell r="F521">
            <v>19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E522"/>
          <cell r="F522">
            <v>15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/>
          <cell r="F523">
            <v>20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/>
          <cell r="F524">
            <v>11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/>
          <cell r="F525">
            <v>14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/>
          <cell r="F526">
            <v>13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/>
          <cell r="F527">
            <v>19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/>
          <cell r="F528">
            <v>12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/>
          <cell r="F529">
            <v>15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E530"/>
          <cell r="F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/>
          <cell r="F531">
            <v>17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/>
          <cell r="F532">
            <v>16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E533"/>
          <cell r="F533" t="str">
            <v>ABI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/>
          <cell r="F534">
            <v>14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/>
          <cell r="F535">
            <v>13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/>
          <cell r="F536">
            <v>18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/>
          <cell r="F537" t="str">
            <v>ABI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/>
          <cell r="F538">
            <v>18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E539"/>
          <cell r="F539">
            <v>13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/>
          <cell r="F540">
            <v>8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/>
          <cell r="F541">
            <v>10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/>
          <cell r="F542">
            <v>11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E543"/>
          <cell r="F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/>
          <cell r="F544">
            <v>9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/>
          <cell r="F545">
            <v>15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E546"/>
          <cell r="F546">
            <v>9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E547"/>
          <cell r="F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E548"/>
          <cell r="F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/>
          <cell r="F549">
            <v>15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/>
          <cell r="F550">
            <v>15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/>
          <cell r="F551">
            <v>15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/>
          <cell r="F552">
            <v>10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E553"/>
          <cell r="F553">
            <v>16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/>
          <cell r="F554">
            <v>13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/>
          <cell r="F555">
            <v>14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E556"/>
          <cell r="F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/>
          <cell r="F557">
            <v>10</v>
          </cell>
        </row>
      </sheetData>
      <sheetData sheetId="5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>
            <v>3.5200000000000005</v>
          </cell>
          <cell r="F3">
            <v>7.61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>
            <v>3.09</v>
          </cell>
          <cell r="F4">
            <v>6.75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>
            <v>3.51</v>
          </cell>
          <cell r="F5">
            <v>7.61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>
            <v>3.6</v>
          </cell>
          <cell r="F6">
            <v>6.71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E7">
            <v>4.6399999999999997</v>
          </cell>
          <cell r="F7">
            <v>7.9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>
            <v>2.9699999999999998</v>
          </cell>
          <cell r="F8">
            <v>6.22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>
            <v>3.09</v>
          </cell>
          <cell r="F9">
            <v>6.5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>
            <v>3.23</v>
          </cell>
          <cell r="F10">
            <v>6.96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>
            <v>3.19</v>
          </cell>
          <cell r="F11">
            <v>6.82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E12" t="str">
            <v>ABI</v>
          </cell>
          <cell r="F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>
            <v>3.09</v>
          </cell>
          <cell r="F13">
            <v>6.73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>
            <v>3.5600000000000005</v>
          </cell>
          <cell r="F14">
            <v>8.06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>
            <v>3.64</v>
          </cell>
          <cell r="F15">
            <v>8.0299999999999994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>
            <v>3.21</v>
          </cell>
          <cell r="F16">
            <v>6.97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>
            <v>2.91</v>
          </cell>
          <cell r="F17">
            <v>6.3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E18">
            <v>3.14</v>
          </cell>
          <cell r="F18">
            <v>6.67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E19" t="str">
            <v>ABI</v>
          </cell>
          <cell r="F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1A</v>
          </cell>
          <cell r="E20">
            <v>3.0200000000000005</v>
          </cell>
          <cell r="F20">
            <v>6.61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>
            <v>3.49</v>
          </cell>
          <cell r="F21">
            <v>7.79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E22" t="str">
            <v>ABI</v>
          </cell>
          <cell r="F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>
            <v>3.7799999999999994</v>
          </cell>
          <cell r="F23">
            <v>7.89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>
            <v>3.1499999999999995</v>
          </cell>
          <cell r="F24">
            <v>6.81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E25" t="str">
            <v>ABI</v>
          </cell>
          <cell r="F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>
            <v>3.28</v>
          </cell>
          <cell r="F26">
            <v>6.27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>
            <v>3.52</v>
          </cell>
          <cell r="F27">
            <v>7.89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E28">
            <v>3.75</v>
          </cell>
          <cell r="F28">
            <v>8.11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>
            <v>3.03</v>
          </cell>
          <cell r="F29">
            <v>6.52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E30" t="str">
            <v>ABI</v>
          </cell>
          <cell r="F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>
            <v>3.51</v>
          </cell>
          <cell r="F31">
            <v>7.77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>
            <v>3.4400000000000004</v>
          </cell>
          <cell r="F32">
            <v>7.7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>
            <v>3.56</v>
          </cell>
          <cell r="F33">
            <v>7.96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>
            <v>3.64</v>
          </cell>
          <cell r="F34">
            <v>8.0500000000000007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>
            <v>3.71</v>
          </cell>
          <cell r="F35">
            <v>8.34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>
            <v>3.37</v>
          </cell>
          <cell r="F36">
            <v>7.13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E37" t="str">
            <v>ABI</v>
          </cell>
          <cell r="F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>
            <v>3.38</v>
          </cell>
          <cell r="F38">
            <v>7.56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>
            <v>3.82</v>
          </cell>
          <cell r="F39">
            <v>8.6300000000000008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>
            <v>3.46</v>
          </cell>
          <cell r="F40">
            <v>7.66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E41" t="str">
            <v>ABI</v>
          </cell>
          <cell r="F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>
            <v>3.48</v>
          </cell>
          <cell r="F42">
            <v>7.59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E43" t="str">
            <v>ABI</v>
          </cell>
          <cell r="F43" t="str">
            <v>ABI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>
            <v>3</v>
          </cell>
          <cell r="F44">
            <v>6.38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>
            <v>3.4899999999999998</v>
          </cell>
          <cell r="F45">
            <v>7.27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>
            <v>3.17</v>
          </cell>
          <cell r="F46">
            <v>6.51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E47" t="str">
            <v>ABI</v>
          </cell>
          <cell r="F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>
            <v>3.04</v>
          </cell>
          <cell r="F48">
            <v>6.61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>
            <v>3.07</v>
          </cell>
          <cell r="F49">
            <v>6.52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>
            <v>3.12</v>
          </cell>
          <cell r="F50">
            <v>6.62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>
            <v>2.9499999999999997</v>
          </cell>
          <cell r="F51">
            <v>6.47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>
            <v>3.67</v>
          </cell>
          <cell r="F52">
            <v>8.18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E53" t="str">
            <v>ABI</v>
          </cell>
          <cell r="F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>
            <v>3.25</v>
          </cell>
          <cell r="F54">
            <v>6.93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>
            <v>3.28</v>
          </cell>
          <cell r="F55">
            <v>7.36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>
            <v>4.3</v>
          </cell>
          <cell r="F56">
            <v>7.84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>
            <v>3.26</v>
          </cell>
          <cell r="F57">
            <v>7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>
            <v>3.01</v>
          </cell>
          <cell r="F58">
            <v>6.4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E59">
            <v>3.23</v>
          </cell>
          <cell r="F59">
            <v>6.78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>
            <v>3.29</v>
          </cell>
          <cell r="F60">
            <v>7.46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>
            <v>3.68</v>
          </cell>
          <cell r="F61">
            <v>8.08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E62" t="str">
            <v>ABI</v>
          </cell>
          <cell r="F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>
            <v>3.34</v>
          </cell>
          <cell r="F63">
            <v>7.44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E64">
            <v>3.28</v>
          </cell>
          <cell r="F64">
            <v>6.99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>
            <v>3.01</v>
          </cell>
          <cell r="F65">
            <v>6.48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>
            <v>3.2900000000000005</v>
          </cell>
          <cell r="F66">
            <v>6.94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>
            <v>3.38</v>
          </cell>
          <cell r="F67">
            <v>7.34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>
            <v>3.86</v>
          </cell>
          <cell r="F68">
            <v>8.65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>
            <v>2.95</v>
          </cell>
          <cell r="F69">
            <v>6.39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E70">
            <v>3.1</v>
          </cell>
          <cell r="F70">
            <v>6.68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>
            <v>3.39</v>
          </cell>
          <cell r="F71">
            <v>7.61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>
            <v>3.0100000000000002</v>
          </cell>
          <cell r="F72">
            <v>6.48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>
            <v>3.03</v>
          </cell>
          <cell r="F73">
            <v>6.54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>
            <v>3.64</v>
          </cell>
          <cell r="F74">
            <v>8.02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>
            <v>3.26</v>
          </cell>
          <cell r="F75">
            <v>7.23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>
            <v>3.23</v>
          </cell>
          <cell r="F76">
            <v>7.07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>
            <v>3.1199999999999997</v>
          </cell>
          <cell r="F77">
            <v>6.8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>
            <v>3.35</v>
          </cell>
          <cell r="F78">
            <v>7.52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>
            <v>3.6099999999999994</v>
          </cell>
          <cell r="F79">
            <v>7.72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>
            <v>3.48</v>
          </cell>
          <cell r="F80">
            <v>7.38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>
            <v>3.59</v>
          </cell>
          <cell r="F81">
            <v>8.11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>
            <v>3.21</v>
          </cell>
          <cell r="F82">
            <v>6.97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>
            <v>3.01</v>
          </cell>
          <cell r="F83">
            <v>6.38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E84">
            <v>3.68</v>
          </cell>
          <cell r="F84">
            <v>8.24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E85" t="str">
            <v>ABI</v>
          </cell>
          <cell r="F85" t="str">
            <v>ABI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>
            <v>3.0100000000000002</v>
          </cell>
          <cell r="F86">
            <v>6.54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 t="str">
            <v>ABI</v>
          </cell>
          <cell r="F87" t="str">
            <v>ABI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>
            <v>3.6900000000000004</v>
          </cell>
          <cell r="F88">
            <v>8.49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E89">
            <v>3.34</v>
          </cell>
          <cell r="F89">
            <v>7.03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E90" t="str">
            <v>ABI</v>
          </cell>
          <cell r="F90" t="str">
            <v>ABI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E91" t="str">
            <v>ABI</v>
          </cell>
          <cell r="F91" t="str">
            <v>ABI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>
            <v>2.92</v>
          </cell>
          <cell r="F92">
            <v>6.17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>
            <v>2.95</v>
          </cell>
          <cell r="F93">
            <v>6.17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E94" t="str">
            <v>ABI</v>
          </cell>
          <cell r="F94" t="str">
            <v>ABI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>
            <v>3.05</v>
          </cell>
          <cell r="F95">
            <v>6.61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>
            <v>3.89</v>
          </cell>
          <cell r="F96">
            <v>7.17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>
            <v>3.07</v>
          </cell>
          <cell r="F97">
            <v>6.55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>
            <v>3.16</v>
          </cell>
          <cell r="F98">
            <v>6.8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>
            <v>3.75</v>
          </cell>
          <cell r="F99">
            <v>8.26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>
            <v>3.01</v>
          </cell>
          <cell r="F100">
            <v>6.5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E101">
            <v>3.43</v>
          </cell>
          <cell r="F101">
            <v>7.13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>
            <v>3.4599999999999995</v>
          </cell>
          <cell r="F102">
            <v>7.35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>
            <v>3.21</v>
          </cell>
          <cell r="F103">
            <v>6.04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>
            <v>3.12</v>
          </cell>
          <cell r="F104">
            <v>6.71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E105">
            <v>3.53</v>
          </cell>
          <cell r="F105">
            <v>6.99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>
            <v>2.85</v>
          </cell>
          <cell r="F106">
            <v>6.16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>
            <v>3.4</v>
          </cell>
          <cell r="F107">
            <v>7.33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>
            <v>3.5</v>
          </cell>
          <cell r="F108">
            <v>8.08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>
            <v>3.0199999999999996</v>
          </cell>
          <cell r="F109">
            <v>6.43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E110" t="str">
            <v>ABI</v>
          </cell>
          <cell r="F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>
            <v>3.05</v>
          </cell>
          <cell r="F111">
            <v>6.67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E112">
            <v>3.16</v>
          </cell>
          <cell r="F112">
            <v>6.82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>
            <v>3.5</v>
          </cell>
          <cell r="F113">
            <v>7.81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>
            <v>2.99</v>
          </cell>
          <cell r="F114">
            <v>6.43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>
            <v>3.3899999999999997</v>
          </cell>
          <cell r="F115">
            <v>7.5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E116" t="str">
            <v>ABI</v>
          </cell>
          <cell r="F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>
            <v>3.39</v>
          </cell>
          <cell r="F117">
            <v>7.34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E118" t="str">
            <v>ABI</v>
          </cell>
          <cell r="F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>
            <v>3.4499999999999997</v>
          </cell>
          <cell r="F119">
            <v>7.35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>
            <v>2.95</v>
          </cell>
          <cell r="F120">
            <v>6.37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>
            <v>3.68</v>
          </cell>
          <cell r="F121">
            <v>6.95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E122">
            <v>3.44</v>
          </cell>
          <cell r="F122">
            <v>7.73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>
            <v>3.25</v>
          </cell>
          <cell r="F123">
            <v>7.05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>
            <v>2.97</v>
          </cell>
          <cell r="F124">
            <v>6.31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>
            <v>3.3200000000000003</v>
          </cell>
          <cell r="F125">
            <v>7.34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>
            <v>3.2699999999999996</v>
          </cell>
          <cell r="F126">
            <v>7.3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>
            <v>3.11</v>
          </cell>
          <cell r="F127">
            <v>6.84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>
            <v>3.6</v>
          </cell>
          <cell r="F128">
            <v>8.0299999999999994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E129" t="str">
            <v>ABI</v>
          </cell>
          <cell r="F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>
            <v>3.1400000000000006</v>
          </cell>
          <cell r="F130">
            <v>6.73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>
            <v>3.25</v>
          </cell>
          <cell r="F131">
            <v>6.86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>
            <v>3.0400000000000005</v>
          </cell>
          <cell r="F132">
            <v>6.4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>
            <v>3.09</v>
          </cell>
          <cell r="F133">
            <v>6.69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>
            <v>3.31</v>
          </cell>
          <cell r="F134">
            <v>7.02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>
            <v>3.82</v>
          </cell>
          <cell r="F135">
            <v>7.02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>
            <v>2.8999999999999995</v>
          </cell>
          <cell r="F136">
            <v>6.35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E137" t="str">
            <v>ABI</v>
          </cell>
          <cell r="F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E138" t="str">
            <v>ABI</v>
          </cell>
          <cell r="F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>
            <v>2.91</v>
          </cell>
          <cell r="F139">
            <v>6.31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>
            <v>3.23</v>
          </cell>
          <cell r="F140">
            <v>6.11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>
            <v>3.5599999999999996</v>
          </cell>
          <cell r="F141">
            <v>7.8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>
            <v>4.16</v>
          </cell>
          <cell r="F142">
            <v>7.58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>
            <v>3.2499999999999996</v>
          </cell>
          <cell r="F143">
            <v>7.1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>
            <v>3.4</v>
          </cell>
          <cell r="F144">
            <v>7.51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>
            <v>3.35</v>
          </cell>
          <cell r="F145">
            <v>7.24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>
            <v>3.6</v>
          </cell>
          <cell r="F146">
            <v>6.66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E147">
            <v>3.55</v>
          </cell>
          <cell r="F147">
            <v>7.84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>
            <v>2.94</v>
          </cell>
          <cell r="F148">
            <v>6.35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>
            <v>3.04</v>
          </cell>
          <cell r="F149">
            <v>6.34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E150">
            <v>3.18</v>
          </cell>
          <cell r="F150">
            <v>7.79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 t="str">
            <v>ABI</v>
          </cell>
          <cell r="F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>
            <v>3.66</v>
          </cell>
          <cell r="F152">
            <v>8.1999999999999993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>
            <v>3.29</v>
          </cell>
          <cell r="F153">
            <v>7.12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E154" t="str">
            <v>ABI</v>
          </cell>
          <cell r="F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>
            <v>3.08</v>
          </cell>
          <cell r="F155">
            <v>6.79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>
            <v>3.21</v>
          </cell>
          <cell r="F156">
            <v>6.79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>
            <v>3.01</v>
          </cell>
          <cell r="F157">
            <v>6.26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E158" t="str">
            <v>ABI</v>
          </cell>
          <cell r="F158" t="str">
            <v>ABI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>
            <v>3.94</v>
          </cell>
          <cell r="F159">
            <v>7.38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E160" t="str">
            <v>ABI</v>
          </cell>
          <cell r="F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E161">
            <v>3.31</v>
          </cell>
          <cell r="F161">
            <v>6.87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E162" t="str">
            <v>ABI</v>
          </cell>
          <cell r="F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E163">
            <v>3.63</v>
          </cell>
          <cell r="F163">
            <v>7.66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>
            <v>3.58</v>
          </cell>
          <cell r="F164">
            <v>7.95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>
            <v>2.91</v>
          </cell>
          <cell r="F165">
            <v>6.23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>
            <v>3.36</v>
          </cell>
          <cell r="F166">
            <v>7.65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E167" t="str">
            <v>ABI</v>
          </cell>
          <cell r="F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E168">
            <v>3.53</v>
          </cell>
          <cell r="F168">
            <v>7.02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>
            <v>3.56</v>
          </cell>
          <cell r="F169">
            <v>7.91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>
            <v>3.11</v>
          </cell>
          <cell r="F170">
            <v>6.67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>
            <v>3</v>
          </cell>
          <cell r="F171">
            <v>6.48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>
            <v>4.3499999999999996</v>
          </cell>
          <cell r="F172">
            <v>7.85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E173">
            <v>3.52</v>
          </cell>
          <cell r="F173">
            <v>7.12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>
            <v>3.21</v>
          </cell>
          <cell r="F174">
            <v>6.78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E175" t="str">
            <v>ABI</v>
          </cell>
          <cell r="F175" t="str">
            <v>ABI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>
            <v>3.1</v>
          </cell>
          <cell r="F176">
            <v>6.36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 t="str">
            <v>ABI</v>
          </cell>
          <cell r="F177" t="str">
            <v>ABI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>
            <v>3.73</v>
          </cell>
          <cell r="F178">
            <v>6.93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>
            <v>4.95</v>
          </cell>
          <cell r="F179">
            <v>8.66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>
            <v>3.07</v>
          </cell>
          <cell r="F180">
            <v>6.45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E181">
            <v>3.3</v>
          </cell>
          <cell r="F181">
            <v>7.13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E182" t="str">
            <v>ABI</v>
          </cell>
          <cell r="F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>
            <v>3.59</v>
          </cell>
          <cell r="F183">
            <v>8.19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>
            <v>3.49</v>
          </cell>
          <cell r="F184">
            <v>7.74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E185">
            <v>3.61</v>
          </cell>
          <cell r="F185">
            <v>8.0299999999999994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 t="str">
            <v>ABI</v>
          </cell>
          <cell r="F186" t="str">
            <v>ABI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>
            <v>3.16</v>
          </cell>
          <cell r="F187">
            <v>6.81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>
            <v>3.19</v>
          </cell>
          <cell r="F188">
            <v>6.75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>
            <v>3.2</v>
          </cell>
          <cell r="F189">
            <v>7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>
            <v>3.44</v>
          </cell>
          <cell r="F190">
            <v>7.82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E191" t="str">
            <v>ABI</v>
          </cell>
          <cell r="F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>
            <v>3.64</v>
          </cell>
          <cell r="F192">
            <v>7.84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E193">
            <v>3.75</v>
          </cell>
          <cell r="F193">
            <v>8.5500000000000007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>
            <v>3.24</v>
          </cell>
          <cell r="F194">
            <v>7.12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>
            <v>3.1</v>
          </cell>
          <cell r="F195">
            <v>6.78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>
            <v>3.37</v>
          </cell>
          <cell r="F196">
            <v>7.22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>
            <v>3.94</v>
          </cell>
          <cell r="F197">
            <v>7.17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 t="str">
            <v>ABI</v>
          </cell>
          <cell r="F198" t="str">
            <v>ABI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E199" t="str">
            <v>ABI</v>
          </cell>
          <cell r="F199" t="str">
            <v>ABI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>
            <v>3.3500000000000005</v>
          </cell>
          <cell r="F200">
            <v>7.15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>
            <v>3.0100000000000002</v>
          </cell>
          <cell r="F201">
            <v>6.44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>
            <v>3.59</v>
          </cell>
          <cell r="F202">
            <v>8.01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>
            <v>3.35</v>
          </cell>
          <cell r="F203">
            <v>6.47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>
            <v>3.04</v>
          </cell>
          <cell r="F204">
            <v>6.61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>
            <v>3.06</v>
          </cell>
          <cell r="F205">
            <v>6.64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>
            <v>2.98</v>
          </cell>
          <cell r="F206">
            <v>6.53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>
            <v>3.5699999999999994</v>
          </cell>
          <cell r="F207">
            <v>7.85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>
            <v>3.39</v>
          </cell>
          <cell r="F208">
            <v>6.29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E209" t="str">
            <v>ABI</v>
          </cell>
          <cell r="F209" t="str">
            <v>ABI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>
            <v>3.24</v>
          </cell>
          <cell r="F210">
            <v>7.26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>
            <v>3.1999999999999997</v>
          </cell>
          <cell r="F211">
            <v>6.88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>
            <v>4</v>
          </cell>
          <cell r="F212">
            <v>7.36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>
            <v>2.96</v>
          </cell>
          <cell r="F213">
            <v>6.55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>
            <v>4.24</v>
          </cell>
          <cell r="F214">
            <v>7.64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>
            <v>3.16</v>
          </cell>
          <cell r="F215">
            <v>6.78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>
            <v>3.38</v>
          </cell>
          <cell r="F216">
            <v>7.55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>
            <v>3.35</v>
          </cell>
          <cell r="F217">
            <v>6.35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>
            <v>3.06</v>
          </cell>
          <cell r="F218">
            <v>6.69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E219">
            <v>3.27</v>
          </cell>
          <cell r="F219">
            <v>7.02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>
            <v>3.32</v>
          </cell>
          <cell r="F220">
            <v>7.35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>
            <v>3.17</v>
          </cell>
          <cell r="F221">
            <v>6.78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>
            <v>3.2</v>
          </cell>
          <cell r="F222">
            <v>6.83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>
            <v>3.43</v>
          </cell>
          <cell r="F223">
            <v>7.5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>
            <v>3.03</v>
          </cell>
          <cell r="F224">
            <v>6.59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E225">
            <v>2.98</v>
          </cell>
          <cell r="F225">
            <v>6.35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E226" t="str">
            <v>ABI</v>
          </cell>
          <cell r="F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E227">
            <v>3.21</v>
          </cell>
          <cell r="F227">
            <v>6.69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>
            <v>3.3099999999999996</v>
          </cell>
          <cell r="F228">
            <v>7.5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E229">
            <v>3.39</v>
          </cell>
          <cell r="F229">
            <v>7.54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E230">
            <v>3.36</v>
          </cell>
          <cell r="F230">
            <v>7.27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>
            <v>3.9</v>
          </cell>
          <cell r="F231">
            <v>8.7899999999999991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>
            <v>3.0400000000000005</v>
          </cell>
          <cell r="F232">
            <v>6.57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>
            <v>3.03</v>
          </cell>
          <cell r="F233">
            <v>6.45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>
            <v>2.79</v>
          </cell>
          <cell r="F234">
            <v>5.96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E235">
            <v>3.44</v>
          </cell>
          <cell r="F235">
            <v>7.03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E236">
            <v>3.1</v>
          </cell>
          <cell r="F236">
            <v>6.58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>
            <v>3.3</v>
          </cell>
          <cell r="F237">
            <v>6.26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>
            <v>3.18</v>
          </cell>
          <cell r="F238">
            <v>6.9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>
            <v>3.5600000000000005</v>
          </cell>
          <cell r="F239">
            <v>7.82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E240" t="str">
            <v>ABI</v>
          </cell>
          <cell r="F240" t="str">
            <v>ABI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>
            <v>3.26</v>
          </cell>
          <cell r="F241">
            <v>7.1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>
            <v>3.5700000000000003</v>
          </cell>
          <cell r="F242">
            <v>8.08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>
            <v>3.13</v>
          </cell>
          <cell r="F243">
            <v>6.72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>
            <v>3.05</v>
          </cell>
          <cell r="F244">
            <v>6.6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E245">
            <v>3.26</v>
          </cell>
          <cell r="F245">
            <v>6.78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E246" t="str">
            <v>ABI</v>
          </cell>
          <cell r="F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>
            <v>3.31</v>
          </cell>
          <cell r="F247">
            <v>7.29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>
            <v>3.31</v>
          </cell>
          <cell r="F248">
            <v>7.04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>
            <v>2.9999999999999996</v>
          </cell>
          <cell r="F249">
            <v>6.6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>
            <v>3.13</v>
          </cell>
          <cell r="F250">
            <v>6.79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>
            <v>3.07</v>
          </cell>
          <cell r="F251">
            <v>6.5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E252" t="str">
            <v>ABI</v>
          </cell>
          <cell r="F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>
            <v>3.04</v>
          </cell>
          <cell r="F253">
            <v>6.68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>
            <v>3.24</v>
          </cell>
          <cell r="F254">
            <v>7.04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>
            <v>3.49</v>
          </cell>
          <cell r="F255">
            <v>8.07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>
            <v>3.23</v>
          </cell>
          <cell r="F256">
            <v>7.18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>
            <v>2.97</v>
          </cell>
          <cell r="F257">
            <v>6.38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E258">
            <v>3.18</v>
          </cell>
          <cell r="F258">
            <v>6.82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>
            <v>3.6900000000000004</v>
          </cell>
          <cell r="F259">
            <v>8.32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>
            <v>3.02</v>
          </cell>
          <cell r="F260">
            <v>6.42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>
            <v>3.64</v>
          </cell>
          <cell r="F261">
            <v>8.07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>
            <v>3.2099999999999995</v>
          </cell>
          <cell r="F262">
            <v>6.93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>
            <v>2.9299999999999997</v>
          </cell>
          <cell r="F263">
            <v>6.38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E264" t="str">
            <v>ABI</v>
          </cell>
          <cell r="F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E265" t="str">
            <v>ABI</v>
          </cell>
          <cell r="F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>
            <v>3.46</v>
          </cell>
          <cell r="F266">
            <v>7.5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>
            <v>3.07</v>
          </cell>
          <cell r="F267">
            <v>6.54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>
            <v>2.97</v>
          </cell>
          <cell r="F268">
            <v>6.41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>
            <v>3.13</v>
          </cell>
          <cell r="F269">
            <v>6.78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>
            <v>3.5</v>
          </cell>
          <cell r="F270">
            <v>7.62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E271" t="str">
            <v>ABI</v>
          </cell>
          <cell r="F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>
            <v>3.1199999999999997</v>
          </cell>
          <cell r="F272">
            <v>6.55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E273" t="str">
            <v>ABI</v>
          </cell>
          <cell r="F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>
            <v>3.0799999999999996</v>
          </cell>
          <cell r="F274">
            <v>6.56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>
            <v>3.08</v>
          </cell>
          <cell r="F275">
            <v>6.67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>
            <v>3.38</v>
          </cell>
          <cell r="F276">
            <v>7.58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>
            <v>3.28</v>
          </cell>
          <cell r="F277">
            <v>7.08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>
            <v>3.24</v>
          </cell>
          <cell r="F278">
            <v>6.7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>
            <v>2.98</v>
          </cell>
          <cell r="F279">
            <v>6.55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>
            <v>3.17</v>
          </cell>
          <cell r="F280">
            <v>6.77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E281" t="str">
            <v>ABI</v>
          </cell>
          <cell r="F281" t="str">
            <v>ABI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>
            <v>3.03</v>
          </cell>
          <cell r="F282">
            <v>6.5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>
            <v>3.1300000000000003</v>
          </cell>
          <cell r="F283">
            <v>6.65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>
            <v>3.04</v>
          </cell>
          <cell r="F284">
            <v>6.5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>
            <v>3.0199999999999996</v>
          </cell>
          <cell r="F285">
            <v>6.43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>
            <v>2.87</v>
          </cell>
          <cell r="F286">
            <v>6.09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>
            <v>3.26</v>
          </cell>
          <cell r="F287">
            <v>7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E288" t="str">
            <v>ABI</v>
          </cell>
          <cell r="F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>
            <v>3.03</v>
          </cell>
          <cell r="F289">
            <v>6.47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>
            <v>2.94</v>
          </cell>
          <cell r="F290">
            <v>6.19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>
            <v>3.29</v>
          </cell>
          <cell r="F291">
            <v>7.09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>
            <v>3.2399999999999998</v>
          </cell>
          <cell r="F292">
            <v>7.09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E293">
            <v>3.24</v>
          </cell>
          <cell r="F293">
            <v>7.02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E294">
            <v>3.13</v>
          </cell>
          <cell r="F294">
            <v>6.54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>
            <v>3.08</v>
          </cell>
          <cell r="F295">
            <v>6.53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>
            <v>3.14</v>
          </cell>
          <cell r="F296">
            <v>6.83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>
            <v>3.1</v>
          </cell>
          <cell r="F297">
            <v>6.49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>
            <v>3.04</v>
          </cell>
          <cell r="F298">
            <v>6.66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E299" t="str">
            <v>ABI</v>
          </cell>
          <cell r="F299" t="str">
            <v>ABI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>
            <v>3.03</v>
          </cell>
          <cell r="F300">
            <v>6.54</v>
          </cell>
        </row>
        <row r="301">
          <cell r="A301">
            <v>22002647</v>
          </cell>
          <cell r="B301" t="str">
            <v>LERCH</v>
          </cell>
          <cell r="C301" t="str">
            <v>VICTORIA</v>
          </cell>
          <cell r="D301" t="str">
            <v>10A</v>
          </cell>
          <cell r="E301">
            <v>3.63</v>
          </cell>
          <cell r="F301">
            <v>8.07</v>
          </cell>
        </row>
        <row r="302">
          <cell r="A302">
            <v>22011340</v>
          </cell>
          <cell r="B302" t="str">
            <v>LERCH</v>
          </cell>
          <cell r="C302" t="str">
            <v>ELISA</v>
          </cell>
          <cell r="D302" t="str">
            <v>2B</v>
          </cell>
          <cell r="E302">
            <v>3.67</v>
          </cell>
          <cell r="F302">
            <v>8.26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>
            <v>3.03</v>
          </cell>
          <cell r="F303">
            <v>6.51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>
            <v>3.42</v>
          </cell>
          <cell r="F304">
            <v>7.77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>
            <v>3.19</v>
          </cell>
          <cell r="F305">
            <v>6.98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E306">
            <v>3.5</v>
          </cell>
          <cell r="F306">
            <v>7.47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>
            <v>3.68</v>
          </cell>
          <cell r="F307">
            <v>8.32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E308">
            <v>3.29</v>
          </cell>
          <cell r="F308">
            <v>6.79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E309" t="str">
            <v>ABI</v>
          </cell>
          <cell r="F309" t="str">
            <v>ABI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>
            <v>3.1400000000000006</v>
          </cell>
          <cell r="F310">
            <v>6.69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>
            <v>3.21</v>
          </cell>
          <cell r="F311">
            <v>7.08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>
            <v>3.1700000000000004</v>
          </cell>
          <cell r="F312">
            <v>6.95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>
            <v>3.0100000000000002</v>
          </cell>
          <cell r="F313">
            <v>6.33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>
            <v>3.0900000000000003</v>
          </cell>
          <cell r="F314">
            <v>6.62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>
            <v>3.07</v>
          </cell>
          <cell r="F315">
            <v>6.52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>
            <v>3.6099999999999994</v>
          </cell>
          <cell r="F316">
            <v>8.34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>
            <v>3.36</v>
          </cell>
          <cell r="F317">
            <v>7.34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 t="str">
            <v>ABI</v>
          </cell>
          <cell r="F318" t="str">
            <v>ABI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>
            <v>3.47</v>
          </cell>
          <cell r="F319">
            <v>7.67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>
            <v>3.28</v>
          </cell>
          <cell r="F320">
            <v>6.99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>
            <v>3.29</v>
          </cell>
          <cell r="F321">
            <v>7.23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>
            <v>2.85</v>
          </cell>
          <cell r="F322">
            <v>6.15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>
            <v>3.88</v>
          </cell>
          <cell r="F323">
            <v>8.92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>
            <v>3.0100000000000002</v>
          </cell>
          <cell r="F324">
            <v>6.61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>
            <v>3.6100000000000003</v>
          </cell>
          <cell r="F325">
            <v>7.91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>
            <v>3.46</v>
          </cell>
          <cell r="F326">
            <v>7.52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>
            <v>2.93</v>
          </cell>
          <cell r="F327">
            <v>6.2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>
            <v>3.12</v>
          </cell>
          <cell r="F328">
            <v>6.62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E329" t="str">
            <v>ABI</v>
          </cell>
          <cell r="F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 t="str">
            <v>ABI</v>
          </cell>
          <cell r="F330" t="str">
            <v>ABI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>
            <v>3.33</v>
          </cell>
          <cell r="F331">
            <v>7.3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>
            <v>2.9499999999999997</v>
          </cell>
          <cell r="F332">
            <v>6.31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E333" t="str">
            <v>ABI</v>
          </cell>
          <cell r="F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>
            <v>3.4599999999999995</v>
          </cell>
          <cell r="F334">
            <v>7.43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>
            <v>3.73</v>
          </cell>
          <cell r="F335">
            <v>8.27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>
            <v>2.98</v>
          </cell>
          <cell r="F336">
            <v>6.15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>
            <v>3.0900000000000003</v>
          </cell>
          <cell r="F337">
            <v>6.65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>
            <v>3.54</v>
          </cell>
          <cell r="F338">
            <v>8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>
            <v>3.0200000000000005</v>
          </cell>
          <cell r="F339">
            <v>6.48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>
            <v>3.17</v>
          </cell>
          <cell r="F340">
            <v>6.84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>
            <v>3.06</v>
          </cell>
          <cell r="F341">
            <v>6.59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>
            <v>3.23</v>
          </cell>
          <cell r="F342">
            <v>7.01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>
            <v>3.63</v>
          </cell>
          <cell r="F343">
            <v>7.87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>
            <v>4.04</v>
          </cell>
          <cell r="F344">
            <v>9.0500000000000007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>
            <v>3</v>
          </cell>
          <cell r="F345">
            <v>6.39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>
            <v>3.13</v>
          </cell>
          <cell r="F346">
            <v>6.83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>
            <v>3.0700000000000003</v>
          </cell>
          <cell r="F347">
            <v>6.58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>
            <v>3.1100000000000003</v>
          </cell>
          <cell r="F348">
            <v>6.66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E349">
            <v>3.16</v>
          </cell>
          <cell r="F349">
            <v>6.54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>
            <v>3.32</v>
          </cell>
          <cell r="F350">
            <v>7.09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E351" t="str">
            <v>ABI</v>
          </cell>
          <cell r="F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E352">
            <v>3.19</v>
          </cell>
          <cell r="F352">
            <v>6.92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E353">
            <v>3.79</v>
          </cell>
          <cell r="F353">
            <v>8.23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E354">
            <v>3.43</v>
          </cell>
          <cell r="F354">
            <v>7.43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>
            <v>3.2</v>
          </cell>
          <cell r="F355">
            <v>6.85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>
            <v>3.2199999999999998</v>
          </cell>
          <cell r="F356">
            <v>7.02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>
            <v>3.56</v>
          </cell>
          <cell r="F357">
            <v>8.02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>
            <v>3.0500000000000003</v>
          </cell>
          <cell r="F358">
            <v>6.69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>
            <v>3.7600000000000007</v>
          </cell>
          <cell r="F359">
            <v>8.48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>
            <v>3.59</v>
          </cell>
          <cell r="F360">
            <v>8.01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>
            <v>3.71</v>
          </cell>
          <cell r="F361">
            <v>8.23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>
            <v>3.46</v>
          </cell>
          <cell r="F362">
            <v>7.67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>
            <v>3.1</v>
          </cell>
          <cell r="F363">
            <v>6.58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>
            <v>3.2499999999999996</v>
          </cell>
          <cell r="F364">
            <v>6.89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E365">
            <v>3.65</v>
          </cell>
          <cell r="F365">
            <v>8.14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>
            <v>3.06</v>
          </cell>
          <cell r="F366">
            <v>6.92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>
            <v>3.21</v>
          </cell>
          <cell r="F367">
            <v>6.89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>
            <v>3.0500000000000003</v>
          </cell>
          <cell r="F368">
            <v>6.49</v>
          </cell>
        </row>
        <row r="369">
          <cell r="A369">
            <v>21907072</v>
          </cell>
          <cell r="B369" t="str">
            <v>N'DIAYE</v>
          </cell>
          <cell r="C369" t="str">
            <v>BRAHIM</v>
          </cell>
          <cell r="D369" t="str">
            <v>5A</v>
          </cell>
          <cell r="E369">
            <v>3.31</v>
          </cell>
          <cell r="F369">
            <v>7.17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>
            <v>3.0100000000000002</v>
          </cell>
          <cell r="F370">
            <v>6.53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E371">
            <v>3.4</v>
          </cell>
          <cell r="F371">
            <v>7.23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>
            <v>3.75</v>
          </cell>
          <cell r="F372">
            <v>8.44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>
            <v>3.07</v>
          </cell>
          <cell r="F373">
            <v>6.56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>
            <v>2.97</v>
          </cell>
          <cell r="F374">
            <v>6.43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>
            <v>2.98</v>
          </cell>
          <cell r="F375">
            <v>6.44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>
            <v>3.11</v>
          </cell>
          <cell r="F376">
            <v>6.55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>
            <v>3.07</v>
          </cell>
          <cell r="F377">
            <v>6.57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>
            <v>3.7300000000000004</v>
          </cell>
          <cell r="F378">
            <v>8.2200000000000006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>
            <v>3.1499999999999995</v>
          </cell>
          <cell r="F379">
            <v>6.85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E380" t="str">
            <v>ABI</v>
          </cell>
          <cell r="F380" t="str">
            <v>ABI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>
            <v>3.1399999999999997</v>
          </cell>
          <cell r="F381">
            <v>6.76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E382">
            <v>3.11</v>
          </cell>
          <cell r="F382">
            <v>6.62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E383" t="str">
            <v>ABI</v>
          </cell>
          <cell r="F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E384" t="str">
            <v>ABI</v>
          </cell>
          <cell r="F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>
            <v>3.32</v>
          </cell>
          <cell r="F385">
            <v>7.08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E386" t="str">
            <v>ABI</v>
          </cell>
          <cell r="F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>
            <v>3.9600000000000009</v>
          </cell>
          <cell r="F387">
            <v>8.98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>
            <v>3.24</v>
          </cell>
          <cell r="F388">
            <v>6.84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>
            <v>3.0600000000000005</v>
          </cell>
          <cell r="F389">
            <v>6.73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>
            <v>3.53</v>
          </cell>
          <cell r="F390">
            <v>7.85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>
            <v>3.38</v>
          </cell>
          <cell r="F391">
            <v>7.54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>
            <v>3.07</v>
          </cell>
          <cell r="F392">
            <v>6.66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>
            <v>3.17</v>
          </cell>
          <cell r="F393">
            <v>7.02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>
            <v>3.11</v>
          </cell>
          <cell r="F394">
            <v>6.58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>
            <v>2.92</v>
          </cell>
          <cell r="F395">
            <v>6.21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>
            <v>3.5</v>
          </cell>
          <cell r="F396">
            <v>7.75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>
            <v>3.83</v>
          </cell>
          <cell r="F397">
            <v>8.68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>
            <v>3.3200000000000003</v>
          </cell>
          <cell r="F398">
            <v>7.38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>
            <v>3.2699999999999996</v>
          </cell>
          <cell r="F399">
            <v>7.27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E400" t="str">
            <v>ABI</v>
          </cell>
          <cell r="F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E401" t="str">
            <v>ABI</v>
          </cell>
          <cell r="F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>
            <v>3.37</v>
          </cell>
          <cell r="F402">
            <v>7.43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>
            <v>3.37</v>
          </cell>
          <cell r="F403">
            <v>7.46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>
            <v>2.82</v>
          </cell>
          <cell r="F404">
            <v>6.07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>
            <v>3.15</v>
          </cell>
          <cell r="F405">
            <v>6.73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>
            <v>2.99</v>
          </cell>
          <cell r="F406">
            <v>6.29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>
            <v>2.85</v>
          </cell>
          <cell r="F407">
            <v>5.98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E408" t="str">
            <v>ABI</v>
          </cell>
          <cell r="F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>
            <v>3</v>
          </cell>
          <cell r="F409">
            <v>6.52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E410" t="str">
            <v>ABI</v>
          </cell>
          <cell r="F410" t="str">
            <v>ABI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>
            <v>3.35</v>
          </cell>
          <cell r="F411">
            <v>7.4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>
            <v>3.5</v>
          </cell>
          <cell r="F412">
            <v>7.63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>
            <v>3.15</v>
          </cell>
          <cell r="F413">
            <v>6.83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>
            <v>3.5199999999999996</v>
          </cell>
          <cell r="F414">
            <v>7.97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>
            <v>3.15</v>
          </cell>
          <cell r="F415">
            <v>6.95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E416" t="str">
            <v>ABI</v>
          </cell>
          <cell r="F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>
            <v>3.24</v>
          </cell>
          <cell r="F417">
            <v>7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>
            <v>3.13</v>
          </cell>
          <cell r="F418">
            <v>6.74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>
            <v>3.05</v>
          </cell>
          <cell r="F419">
            <v>6.56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>
            <v>3.37</v>
          </cell>
          <cell r="F420">
            <v>7.45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>
            <v>3.5999999999999996</v>
          </cell>
          <cell r="F421">
            <v>8.09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>
            <v>3.26</v>
          </cell>
          <cell r="F422">
            <v>6.79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E423">
            <v>3.46</v>
          </cell>
          <cell r="F423">
            <v>7.41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>
            <v>2.92</v>
          </cell>
          <cell r="F424">
            <v>6.25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>
            <v>3.24</v>
          </cell>
          <cell r="F425">
            <v>6.82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>
            <v>3.3899999999999997</v>
          </cell>
          <cell r="F426">
            <v>7.63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E427" t="str">
            <v>ABI</v>
          </cell>
          <cell r="F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>
            <v>3.1799999999999997</v>
          </cell>
          <cell r="F428">
            <v>6.77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>
            <v>3.3999999999999995</v>
          </cell>
          <cell r="F429">
            <v>7.43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>
            <v>3.13</v>
          </cell>
          <cell r="F430">
            <v>6.82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>
            <v>3.04</v>
          </cell>
          <cell r="F431">
            <v>6.49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>
            <v>3.0199999999999996</v>
          </cell>
          <cell r="F432">
            <v>6.52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>
            <v>3.46</v>
          </cell>
          <cell r="F433">
            <v>7.63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>
            <v>3.03</v>
          </cell>
          <cell r="F434">
            <v>6.4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>
            <v>3.7600000000000007</v>
          </cell>
          <cell r="F435">
            <v>8.2100000000000009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E436" t="str">
            <v>ABI</v>
          </cell>
          <cell r="F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E437">
            <v>3.68</v>
          </cell>
          <cell r="F437">
            <v>8.17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>
            <v>2.98</v>
          </cell>
          <cell r="F438">
            <v>6.41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E439" t="str">
            <v>ABI</v>
          </cell>
          <cell r="F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>
            <v>3.49</v>
          </cell>
          <cell r="F440">
            <v>7.94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>
            <v>3.12</v>
          </cell>
          <cell r="F441">
            <v>6.65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>
            <v>3.01</v>
          </cell>
          <cell r="F442">
            <v>6.38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>
            <v>3.02</v>
          </cell>
          <cell r="F443">
            <v>6.46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>
            <v>3.43</v>
          </cell>
          <cell r="F444">
            <v>7.72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>
            <v>3.1099999999999994</v>
          </cell>
          <cell r="F445">
            <v>6.77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>
            <v>3.1</v>
          </cell>
          <cell r="F446">
            <v>6.61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E447" t="str">
            <v>ABI</v>
          </cell>
          <cell r="F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>
            <v>2.9700000000000006</v>
          </cell>
          <cell r="F448">
            <v>6.23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>
            <v>3.2299999999999995</v>
          </cell>
          <cell r="F449">
            <v>6.81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 t="str">
            <v>ABI</v>
          </cell>
          <cell r="F450" t="str">
            <v>ABI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>
            <v>3.08</v>
          </cell>
          <cell r="F451">
            <v>6.63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E452" t="str">
            <v>ABI</v>
          </cell>
          <cell r="F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 t="str">
            <v>ABI</v>
          </cell>
          <cell r="F453" t="str">
            <v>ABI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>
            <v>3.34</v>
          </cell>
          <cell r="F454">
            <v>7.17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>
            <v>3.16</v>
          </cell>
          <cell r="F455">
            <v>6.76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>
            <v>3.07</v>
          </cell>
          <cell r="F456">
            <v>6.69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>
            <v>2.9499999999999997</v>
          </cell>
          <cell r="F457">
            <v>6.31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>
            <v>3.05</v>
          </cell>
          <cell r="F458">
            <v>6.57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>
            <v>3.29</v>
          </cell>
          <cell r="F459">
            <v>7.11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>
            <v>3.08</v>
          </cell>
          <cell r="F460">
            <v>6.59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>
            <v>3.52</v>
          </cell>
          <cell r="F461">
            <v>7.59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>
            <v>3.74</v>
          </cell>
          <cell r="F462">
            <v>8.52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>
            <v>3.3</v>
          </cell>
          <cell r="F463">
            <v>6.99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>
            <v>2.9699999999999998</v>
          </cell>
          <cell r="F464">
            <v>6.47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E465" t="str">
            <v>ABI</v>
          </cell>
          <cell r="F465" t="str">
            <v>ABI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>
            <v>3.57</v>
          </cell>
          <cell r="F466">
            <v>6.62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E467" t="str">
            <v>ABI</v>
          </cell>
          <cell r="F467" t="str">
            <v>ABI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>
            <v>3.69</v>
          </cell>
          <cell r="F468">
            <v>8.2799999999999994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>
            <v>3.11</v>
          </cell>
          <cell r="F469">
            <v>6.55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>
            <v>3.2600000000000002</v>
          </cell>
          <cell r="F470">
            <v>6.95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>
            <v>2.99</v>
          </cell>
          <cell r="F471">
            <v>6.61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>
            <v>3.1</v>
          </cell>
          <cell r="F472">
            <v>6.79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>
            <v>3.64</v>
          </cell>
          <cell r="F473">
            <v>7.95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E474" t="str">
            <v>ABI</v>
          </cell>
          <cell r="F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>
            <v>3.4400000000000004</v>
          </cell>
          <cell r="F475">
            <v>7.86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>
            <v>3.41</v>
          </cell>
          <cell r="F476">
            <v>7.51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>
            <v>3.13</v>
          </cell>
          <cell r="F477">
            <v>6.82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>
            <v>3.24</v>
          </cell>
          <cell r="F478">
            <v>6.79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>
            <v>3.08</v>
          </cell>
          <cell r="F479">
            <v>6.88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>
            <v>2.94</v>
          </cell>
          <cell r="F480">
            <v>6.43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E481" t="str">
            <v>ABI</v>
          </cell>
          <cell r="F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>
            <v>3.49</v>
          </cell>
          <cell r="F482">
            <v>7.63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>
            <v>3.3500000000000005</v>
          </cell>
          <cell r="F483">
            <v>7.4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>
            <v>2.96</v>
          </cell>
          <cell r="F484">
            <v>6.26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E485" t="str">
            <v>ABI</v>
          </cell>
          <cell r="F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E486" t="str">
            <v>ABI</v>
          </cell>
          <cell r="F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>
            <v>3.06</v>
          </cell>
          <cell r="F487">
            <v>6.53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>
            <v>3.26</v>
          </cell>
          <cell r="F488">
            <v>7.07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>
            <v>3.22</v>
          </cell>
          <cell r="F489">
            <v>6.75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>
            <v>2.97</v>
          </cell>
          <cell r="F490">
            <v>6.24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>
            <v>3.29</v>
          </cell>
          <cell r="F491">
            <v>7.16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>
            <v>3.27</v>
          </cell>
          <cell r="F492">
            <v>7.08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E493" t="str">
            <v>ABI</v>
          </cell>
          <cell r="F493" t="str">
            <v>ABI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>
            <v>3.55</v>
          </cell>
          <cell r="F494">
            <v>7.96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>
            <v>3.62</v>
          </cell>
          <cell r="F495">
            <v>8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>
            <v>2.9799999999999995</v>
          </cell>
          <cell r="F496">
            <v>6.31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>
            <v>3.5000000000000009</v>
          </cell>
          <cell r="F497">
            <v>8.2200000000000006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>
            <v>3.3200000000000003</v>
          </cell>
          <cell r="F498">
            <v>7.45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E499">
            <v>3.54</v>
          </cell>
          <cell r="F499">
            <v>7.51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>
            <v>3.22</v>
          </cell>
          <cell r="F500">
            <v>7.03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>
            <v>3.6</v>
          </cell>
          <cell r="F501">
            <v>7.99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>
            <v>3.05</v>
          </cell>
          <cell r="F502">
            <v>6.59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>
            <v>3.6800000000000006</v>
          </cell>
          <cell r="F503">
            <v>8.07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E504">
            <v>3.22</v>
          </cell>
          <cell r="F504">
            <v>6.81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>
            <v>3.37</v>
          </cell>
          <cell r="F505">
            <v>7.13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>
            <v>3.42</v>
          </cell>
          <cell r="F506">
            <v>7.91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>
            <v>3.44</v>
          </cell>
          <cell r="F507">
            <v>7.75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E508" t="str">
            <v>ABI</v>
          </cell>
          <cell r="F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>
            <v>2.9</v>
          </cell>
          <cell r="F509">
            <v>6.26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>
            <v>3.12</v>
          </cell>
          <cell r="F510">
            <v>6.67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>
            <v>3.0799999999999996</v>
          </cell>
          <cell r="F511">
            <v>6.64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>
            <v>3.69</v>
          </cell>
          <cell r="F512">
            <v>8.3000000000000007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>
            <v>3.04</v>
          </cell>
          <cell r="F513">
            <v>6.34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 t="str">
            <v>ABI</v>
          </cell>
          <cell r="F514" t="str">
            <v>ABI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>
            <v>3.3500000000000005</v>
          </cell>
          <cell r="F515">
            <v>7.23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>
            <v>3.24</v>
          </cell>
          <cell r="F516">
            <v>7.1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>
            <v>2.99</v>
          </cell>
          <cell r="F517">
            <v>6.27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>
            <v>3.61</v>
          </cell>
          <cell r="F518">
            <v>8.0500000000000007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E519">
            <v>3.16</v>
          </cell>
          <cell r="F519">
            <v>6.71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>
            <v>3.69</v>
          </cell>
          <cell r="F520">
            <v>8.43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>
            <v>3.03</v>
          </cell>
          <cell r="F521">
            <v>6.42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E522">
            <v>3.12</v>
          </cell>
          <cell r="F522">
            <v>6.47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>
            <v>3.06</v>
          </cell>
          <cell r="F523">
            <v>6.75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>
            <v>3.3099999999999996</v>
          </cell>
          <cell r="F524">
            <v>7.3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>
            <v>3.1</v>
          </cell>
          <cell r="F525">
            <v>6.81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>
            <v>3.35</v>
          </cell>
          <cell r="F526">
            <v>7.37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>
            <v>2.9699999999999998</v>
          </cell>
          <cell r="F527">
            <v>6.3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>
            <v>3.36</v>
          </cell>
          <cell r="F528">
            <v>7.61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>
            <v>3.3400000000000003</v>
          </cell>
          <cell r="F529">
            <v>7.28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E530" t="str">
            <v>ABI</v>
          </cell>
          <cell r="F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>
            <v>2.95</v>
          </cell>
          <cell r="F531">
            <v>6.37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>
            <v>2.99</v>
          </cell>
          <cell r="F532">
            <v>6.45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E533" t="str">
            <v>ABI</v>
          </cell>
          <cell r="F533" t="str">
            <v>ABI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>
            <v>3.4</v>
          </cell>
          <cell r="F534">
            <v>7.26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>
            <v>2.97</v>
          </cell>
          <cell r="F535">
            <v>6.36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>
            <v>3.07</v>
          </cell>
          <cell r="F536">
            <v>6.54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 t="str">
            <v>ABI</v>
          </cell>
          <cell r="F537" t="str">
            <v>ABI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>
            <v>2.98</v>
          </cell>
          <cell r="F538">
            <v>6.41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E539">
            <v>3.17</v>
          </cell>
          <cell r="F539">
            <v>6.87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>
            <v>3.8</v>
          </cell>
          <cell r="F540">
            <v>8.5299999999999994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>
            <v>3.38</v>
          </cell>
          <cell r="F541">
            <v>7.41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>
            <v>3.4499999999999997</v>
          </cell>
          <cell r="F542">
            <v>7.27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E543" t="str">
            <v>ABI</v>
          </cell>
          <cell r="F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>
            <v>3.36</v>
          </cell>
          <cell r="F544">
            <v>7.54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>
            <v>3.2199999999999998</v>
          </cell>
          <cell r="F545">
            <v>6.89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E546">
            <v>3.5199999999999996</v>
          </cell>
          <cell r="F546">
            <v>7.84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E547" t="str">
            <v>ABI</v>
          </cell>
          <cell r="F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E548" t="str">
            <v>ABI</v>
          </cell>
          <cell r="F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>
            <v>3.08</v>
          </cell>
          <cell r="F549">
            <v>6.74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>
            <v>3.1799999999999997</v>
          </cell>
          <cell r="F550">
            <v>6.88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>
            <v>3.18</v>
          </cell>
          <cell r="F551">
            <v>6.85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>
            <v>3.64</v>
          </cell>
          <cell r="F552">
            <v>8.17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E553">
            <v>3.22</v>
          </cell>
          <cell r="F553">
            <v>6.83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>
            <v>2.95</v>
          </cell>
          <cell r="F554">
            <v>6.47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>
            <v>3.46</v>
          </cell>
          <cell r="F555">
            <v>7.6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E556" t="str">
            <v>ABI</v>
          </cell>
          <cell r="F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>
            <v>3.57</v>
          </cell>
          <cell r="F557">
            <v>7.92</v>
          </cell>
        </row>
      </sheetData>
      <sheetData sheetId="6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>
            <v>1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>
            <v>5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>
            <v>2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>
            <v>5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E7" t="str">
            <v>ABI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>
            <v>3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>
            <v>2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>
            <v>4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>
            <v>7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E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>
            <v>2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>
            <v>5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>
            <v>0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>
            <v>5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>
            <v>4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E18">
            <v>5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E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1A</v>
          </cell>
          <cell r="E20">
            <v>4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>
            <v>3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E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>
            <v>2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>
            <v>10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E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>
            <v>5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>
            <v>4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E28">
            <v>6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>
            <v>7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E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>
            <v>5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>
            <v>5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>
            <v>2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>
            <v>2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>
            <v>4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>
            <v>2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E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>
            <v>2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>
            <v>6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>
            <v>3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E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>
            <v>1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E43">
            <v>10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>
            <v>0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>
            <v>4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>
            <v>3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E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>
            <v>2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>
            <v>1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>
            <v>2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>
            <v>2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>
            <v>6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E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>
            <v>3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 t="str">
            <v>ABI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>
            <v>0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>
            <v>4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>
            <v>3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E59">
            <v>10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>
            <v>2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>
            <v>5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E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>
            <v>2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E64">
            <v>10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>
            <v>3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>
            <v>1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>
            <v>1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>
            <v>1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>
            <v>4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E70">
            <v>2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>
            <v>0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>
            <v>4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>
            <v>6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>
            <v>2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>
            <v>1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>
            <v>6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>
            <v>2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>
            <v>1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>
            <v>4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>
            <v>3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>
            <v>2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>
            <v>3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>
            <v>4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E84">
            <v>3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E85" t="str">
            <v>ABI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>
            <v>3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 t="str">
            <v>ABI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>
            <v>6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E89">
            <v>10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E90" t="str">
            <v>ABI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E91">
            <v>8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>
            <v>1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>
            <v>3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E94" t="str">
            <v>ABI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>
            <v>4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>
            <v>5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>
            <v>0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>
            <v>3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>
            <v>5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>
            <v>3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E101">
            <v>9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>
            <v>5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>
            <v>5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>
            <v>6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E105">
            <v>10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>
            <v>0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>
            <v>1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>
            <v>4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>
            <v>1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E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>
            <v>4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E112" t="str">
            <v>ABI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>
            <v>1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>
            <v>3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>
            <v>5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E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>
            <v>3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E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>
            <v>1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>
            <v>0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>
            <v>4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E122">
            <v>8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>
            <v>5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>
            <v>4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>
            <v>3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>
            <v>8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>
            <v>4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>
            <v>3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E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>
            <v>0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>
            <v>4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>
            <v>2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>
            <v>5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>
            <v>5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>
            <v>4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>
            <v>2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E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E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>
            <v>5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>
            <v>1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>
            <v>0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>
            <v>3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>
            <v>0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>
            <v>0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>
            <v>1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>
            <v>1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E147">
            <v>5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>
            <v>1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>
            <v>2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E150">
            <v>7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>
            <v>1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>
            <v>0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E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>
            <v>4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>
            <v>4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>
            <v>5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E158" t="str">
            <v>ABI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>
            <v>3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E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E161">
            <v>10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E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E163">
            <v>0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>
            <v>7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>
            <v>1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>
            <v>4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E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E168">
            <v>5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 t="str">
            <v>ABI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>
            <v>5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>
            <v>6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>
            <v>1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E173">
            <v>10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>
            <v>4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E175" t="str">
            <v>ABI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>
            <v>0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 t="str">
            <v>ABI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>
            <v>2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>
            <v>3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>
            <v>4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E181">
            <v>10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E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>
            <v>2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>
            <v>3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E185">
            <v>6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>
            <v>7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>
            <v>4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>
            <v>0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>
            <v>1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>
            <v>4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E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>
            <v>3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E193">
            <v>10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>
            <v>2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>
            <v>4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>
            <v>5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>
            <v>6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 t="str">
            <v>ABI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E199" t="str">
            <v>ABI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>
            <v>3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>
            <v>2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 t="str">
            <v>ABI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>
            <v>3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>
            <v>5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>
            <v>0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>
            <v>5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>
            <v>2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>
            <v>1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E209">
            <v>1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>
            <v>0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>
            <v>4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>
            <v>3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>
            <v>6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>
            <v>3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>
            <v>2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>
            <v>3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>
            <v>0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>
            <v>3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E219">
            <v>5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>
            <v>5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>
            <v>6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>
            <v>6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>
            <v>4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>
            <v>2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E225">
            <v>1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E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E227">
            <v>10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>
            <v>3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E229">
            <v>8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E230">
            <v>3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>
            <v>0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>
            <v>2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>
            <v>4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>
            <v>3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E235">
            <v>4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E236">
            <v>5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>
            <v>3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>
            <v>4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>
            <v>2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E240" t="str">
            <v>ABI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>
            <v>6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>
            <v>4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>
            <v>1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>
            <v>7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E245">
            <v>7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E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>
            <v>2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>
            <v>3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>
            <v>3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>
            <v>1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>
            <v>2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E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>
            <v>3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>
            <v>0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>
            <v>3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>
            <v>3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>
            <v>3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E258">
            <v>10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>
            <v>4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>
            <v>5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>
            <v>6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>
            <v>2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>
            <v>3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E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E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>
            <v>3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>
            <v>6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>
            <v>7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>
            <v>5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>
            <v>1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E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>
            <v>0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E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>
            <v>4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>
            <v>1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>
            <v>5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>
            <v>3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>
            <v>3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>
            <v>2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>
            <v>0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E281" t="str">
            <v>ABI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>
            <v>1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>
            <v>3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>
            <v>1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>
            <v>4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>
            <v>4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>
            <v>3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E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>
            <v>4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>
            <v>0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>
            <v>1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>
            <v>7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E293">
            <v>10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E294">
            <v>10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>
            <v>3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>
            <v>6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>
            <v>3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>
            <v>3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E299" t="str">
            <v>ABI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>
            <v>3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2B</v>
          </cell>
          <cell r="E301">
            <v>3</v>
          </cell>
        </row>
        <row r="302">
          <cell r="A302">
            <v>22002647</v>
          </cell>
          <cell r="B302" t="str">
            <v>LERCH</v>
          </cell>
          <cell r="C302" t="str">
            <v>VICTORIA</v>
          </cell>
          <cell r="D302" t="str">
            <v>10A</v>
          </cell>
          <cell r="E302">
            <v>0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>
            <v>2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>
            <v>2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>
            <v>4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E306">
            <v>10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>
            <v>2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E308">
            <v>7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E309" t="str">
            <v>ABI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>
            <v>0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>
            <v>3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>
            <v>4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>
            <v>2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>
            <v>3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>
            <v>2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>
            <v>2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>
            <v>1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 t="str">
            <v>ABI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>
            <v>1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>
            <v>2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>
            <v>2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>
            <v>3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>
            <v>5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>
            <v>0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>
            <v>4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>
            <v>2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>
            <v>3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>
            <v>0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E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>
            <v>3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>
            <v>3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>
            <v>2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E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>
            <v>4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>
            <v>2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>
            <v>0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>
            <v>2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>
            <v>5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>
            <v>7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>
            <v>2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>
            <v>5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>
            <v>3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>
            <v>0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>
            <v>10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>
            <v>4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>
            <v>5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>
            <v>2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>
            <v>4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E349">
            <v>7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>
            <v>5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E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E352">
            <v>10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E353">
            <v>6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E354">
            <v>10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>
            <v>4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>
            <v>7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>
            <v>3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>
            <v>3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>
            <v>4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>
            <v>4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>
            <v>7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>
            <v>2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>
            <v>1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>
            <v>2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E365">
            <v>10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>
            <v>3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>
            <v>3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>
            <v>5</v>
          </cell>
        </row>
        <row r="369">
          <cell r="A369">
            <v>21907072</v>
          </cell>
          <cell r="B369" t="str">
            <v>N'DIAYE</v>
          </cell>
          <cell r="C369" t="str">
            <v>BRAHIM</v>
          </cell>
          <cell r="D369" t="str">
            <v>5A</v>
          </cell>
          <cell r="E369" t="str">
            <v>ABI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>
            <v>5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E371">
            <v>10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>
            <v>6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>
            <v>6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>
            <v>3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>
            <v>6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>
            <v>4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>
            <v>4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>
            <v>5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>
            <v>10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E380" t="str">
            <v>ABI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>
            <v>3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E382">
            <v>10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E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E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>
            <v>3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E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>
            <v>0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>
            <v>2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>
            <v>10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>
            <v>4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>
            <v>4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>
            <v>2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>
            <v>3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>
            <v>4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>
            <v>5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>
            <v>4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>
            <v>2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>
            <v>4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>
            <v>0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E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E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>
            <v>0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>
            <v>0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>
            <v>2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>
            <v>4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>
            <v>0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>
            <v>5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E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>
            <v>6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E410" t="str">
            <v>ABI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>
            <v>0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>
            <v>5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>
            <v>4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>
            <v>5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>
            <v>10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E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>
            <v>4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>
            <v>5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>
            <v>3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>
            <v>8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>
            <v>1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>
            <v>5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E423">
            <v>10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>
            <v>1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>
            <v>3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>
            <v>0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E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>
            <v>4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>
            <v>3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>
            <v>3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>
            <v>3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>
            <v>6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>
            <v>10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>
            <v>3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>
            <v>1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E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E437">
            <v>8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>
            <v>0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E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>
            <v>3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>
            <v>1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>
            <v>4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>
            <v>2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>
            <v>3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>
            <v>6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>
            <v>3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E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>
            <v>2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>
            <v>6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 t="str">
            <v>ABI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>
            <v>4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E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 t="str">
            <v>ABI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>
            <v>6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>
            <v>6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>
            <v>5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>
            <v>6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>
            <v>0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>
            <v>3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>
            <v>5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>
            <v>1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>
            <v>3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>
            <v>1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>
            <v>0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E465" t="str">
            <v>ABI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>
            <v>3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E467" t="str">
            <v>ABI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>
            <v>1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>
            <v>4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>
            <v>4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>
            <v>4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>
            <v>5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>
            <v>1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E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>
            <v>4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 t="str">
            <v>ABI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>
            <v>4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>
            <v>5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>
            <v>5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>
            <v>10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E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>
            <v>5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>
            <v>3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>
            <v>4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E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E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>
            <v>1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>
            <v>3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>
            <v>6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>
            <v>3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>
            <v>0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>
            <v>5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E493" t="str">
            <v>ABI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>
            <v>4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>
            <v>3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>
            <v>2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>
            <v>1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>
            <v>4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E499">
            <v>4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>
            <v>2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>
            <v>4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>
            <v>3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>
            <v>2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E504">
            <v>10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>
            <v>2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>
            <v>1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>
            <v>4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E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>
            <v>3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>
            <v>4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>
            <v>4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>
            <v>4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>
            <v>1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 t="str">
            <v>ABI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>
            <v>3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>
            <v>3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>
            <v>2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>
            <v>3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E519">
            <v>4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>
            <v>1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>
            <v>5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E522">
            <v>10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>
            <v>6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>
            <v>1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>
            <v>2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>
            <v>3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>
            <v>1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>
            <v>5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>
            <v>5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E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>
            <v>3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>
            <v>2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E533">
            <v>2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>
            <v>0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>
            <v>4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>
            <v>2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 t="str">
            <v>ABI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>
            <v>3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E539">
            <v>1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>
            <v>5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>
            <v>1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>
            <v>4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E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>
            <v>1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>
            <v>5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E546" t="str">
            <v>ABI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E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E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>
            <v>4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>
            <v>6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>
            <v>7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>
            <v>6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E553">
            <v>10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>
            <v>3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>
            <v>2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E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>
            <v>1</v>
          </cell>
        </row>
      </sheetData>
      <sheetData sheetId="7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>
            <v>10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>
            <v>-9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>
            <v>-1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>
            <v>0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E7" t="str">
            <v>ABI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>
            <v>-11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>
            <v>0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>
            <v>-1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>
            <v>-7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E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>
            <v>-9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>
            <v>3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>
            <v>7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>
            <v>7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>
            <v>-2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E18">
            <v>-19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E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1A</v>
          </cell>
          <cell r="E20">
            <v>-9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>
            <v>0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E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>
            <v>-5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>
            <v>10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E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>
            <v>2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>
            <v>-6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E28">
            <v>3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>
            <v>-12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E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>
            <v>0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>
            <v>3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>
            <v>0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>
            <v>2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>
            <v>6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>
            <v>-16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E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>
            <v>4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>
            <v>2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>
            <v>5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E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>
            <v>-7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E43">
            <v>-9.5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>
            <v>-34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>
            <v>0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>
            <v>-10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E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>
            <v>-5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>
            <v>3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>
            <v>-5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>
            <v>0.5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>
            <v>-2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E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>
            <v>-30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 t="str">
            <v>ABI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>
            <v>0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>
            <v>-4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>
            <v>-25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E59">
            <v>0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>
            <v>0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>
            <v>-24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E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>
            <v>-5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E64">
            <v>-29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>
            <v>-4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>
            <v>0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>
            <v>-5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>
            <v>3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>
            <v>-6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E70">
            <v>-2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>
            <v>5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>
            <v>-6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>
            <v>-5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>
            <v>8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>
            <v>0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>
            <v>-9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>
            <v>-1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>
            <v>6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>
            <v>2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>
            <v>-6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>
            <v>0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>
            <v>-2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>
            <v>-14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E84">
            <v>11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E85" t="str">
            <v>ABI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>
            <v>-17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 t="str">
            <v>ABI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>
            <v>1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E89">
            <v>-13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E90">
            <v>4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E91">
            <v>6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>
            <v>0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>
            <v>-4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E94" t="str">
            <v>ABI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>
            <v>-3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>
            <v>5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>
            <v>0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>
            <v>3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>
            <v>2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>
            <v>5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E101">
            <v>-3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>
            <v>-20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>
            <v>-12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>
            <v>2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E105">
            <v>-10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>
            <v>-3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>
            <v>-8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>
            <v>-11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>
            <v>-2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E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>
            <v>-5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E112" t="str">
            <v>ABI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>
            <v>4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>
            <v>-10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>
            <v>1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E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>
            <v>-4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E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>
            <v>-6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>
            <v>-5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>
            <v>-17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E122">
            <v>-9.5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>
            <v>-7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>
            <v>-8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>
            <v>0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>
            <v>-3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>
            <v>-1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>
            <v>-8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E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>
            <v>0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>
            <v>0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>
            <v>-7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>
            <v>-25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>
            <v>-6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>
            <v>-6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>
            <v>3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E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E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>
            <v>-14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>
            <v>-16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>
            <v>7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>
            <v>0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>
            <v>0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>
            <v>1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>
            <v>-18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>
            <v>-9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E147">
            <v>-15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>
            <v>4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>
            <v>3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E150">
            <v>-14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>
            <v>-6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>
            <v>4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E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>
            <v>0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>
            <v>1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>
            <v>-5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E158" t="str">
            <v>ABI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>
            <v>-9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E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E161">
            <v>-4.5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E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E163">
            <v>6.5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>
            <v>-1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>
            <v>0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>
            <v>4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E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E168">
            <v>1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 t="str">
            <v>ABI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>
            <v>-20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>
            <v>0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>
            <v>-12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E173">
            <v>-30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>
            <v>-22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E175" t="str">
            <v>ABI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>
            <v>1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 t="str">
            <v>ABI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>
            <v>-2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>
            <v>5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>
            <v>0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E181">
            <v>-4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E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>
            <v>8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>
            <v>2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E185">
            <v>-8.5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>
            <v>-12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>
            <v>-1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>
            <v>2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>
            <v>-13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>
            <v>6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E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>
            <v>-5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E193">
            <v>-10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>
            <v>-20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>
            <v>-7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>
            <v>-1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>
            <v>-13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>
            <v>-1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E199" t="str">
            <v>ABI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>
            <v>-5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>
            <v>-4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>
            <v>-10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>
            <v>-17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>
            <v>-10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>
            <v>4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>
            <v>-29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>
            <v>6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>
            <v>-1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E209">
            <v>9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>
            <v>6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>
            <v>-6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>
            <v>-20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>
            <v>-6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>
            <v>-2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>
            <v>-5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>
            <v>-7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>
            <v>-8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>
            <v>0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E219">
            <v>1.5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>
            <v>2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>
            <v>-21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>
            <v>0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>
            <v>-4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>
            <v>6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E225">
            <v>1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E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E227">
            <v>-5.5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>
            <v>7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E229">
            <v>2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E230">
            <v>-3.5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>
            <v>13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>
            <v>-21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>
            <v>-26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>
            <v>0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E235">
            <v>-4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E236">
            <v>-27.5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>
            <v>-7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>
            <v>-8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>
            <v>6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E240" t="str">
            <v>ABI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>
            <v>-35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>
            <v>-6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>
            <v>-6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>
            <v>-9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E245">
            <v>-15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E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>
            <v>-15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>
            <v>-15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>
            <v>-7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>
            <v>2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>
            <v>-6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E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>
            <v>-6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>
            <v>4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>
            <v>15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>
            <v>-2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>
            <v>-5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E258">
            <v>-26.5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>
            <v>6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>
            <v>-14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>
            <v>-14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>
            <v>0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>
            <v>-11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E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E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>
            <v>-17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>
            <v>-3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>
            <v>-6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>
            <v>-15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>
            <v>11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E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>
            <v>-3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E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>
            <v>-4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>
            <v>0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>
            <v>-2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>
            <v>4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>
            <v>-7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>
            <v>2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>
            <v>-21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E281" t="str">
            <v>ABI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>
            <v>-6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>
            <v>-1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>
            <v>-9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>
            <v>-2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>
            <v>2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>
            <v>-20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E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>
            <v>-18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>
            <v>-9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>
            <v>-1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>
            <v>-21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E293">
            <v>-9.5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E294">
            <v>-10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>
            <v>-14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>
            <v>-4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>
            <v>4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>
            <v>-17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E299" t="str">
            <v>ABI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>
            <v>-7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2B</v>
          </cell>
          <cell r="E301">
            <v>0</v>
          </cell>
        </row>
        <row r="302">
          <cell r="A302">
            <v>22002647</v>
          </cell>
          <cell r="B302" t="str">
            <v>LERCH</v>
          </cell>
          <cell r="C302" t="str">
            <v>VICTORIA</v>
          </cell>
          <cell r="D302" t="str">
            <v>10A</v>
          </cell>
          <cell r="E302">
            <v>9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>
            <v>2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>
            <v>0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>
            <v>-11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E306">
            <v>-8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>
            <v>-6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E308">
            <v>-2.5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E309" t="str">
            <v>ABI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>
            <v>0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>
            <v>-11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>
            <v>2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>
            <v>0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>
            <v>-11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>
            <v>9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>
            <v>0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>
            <v>-3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 t="str">
            <v>ABI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>
            <v>-13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>
            <v>5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>
            <v>4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>
            <v>-8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>
            <v>-12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>
            <v>-1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>
            <v>10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>
            <v>-3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>
            <v>-21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>
            <v>4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E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>
            <v>-2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>
            <v>2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>
            <v>-5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E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>
            <v>3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>
            <v>-20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>
            <v>-8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>
            <v>6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>
            <v>5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>
            <v>2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>
            <v>-10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>
            <v>-3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>
            <v>-7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>
            <v>6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>
            <v>7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>
            <v>-6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>
            <v>1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>
            <v>-15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>
            <v>0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E349">
            <v>-8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>
            <v>2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E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E352">
            <v>-2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E353">
            <v>-1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E354">
            <v>-8.5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>
            <v>-4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>
            <v>-2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>
            <v>6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>
            <v>2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>
            <v>-13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>
            <v>0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>
            <v>-7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>
            <v>18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>
            <v>3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>
            <v>-7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E365">
            <v>-8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>
            <v>-5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>
            <v>-4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>
            <v>-22</v>
          </cell>
        </row>
        <row r="369">
          <cell r="A369">
            <v>21907072</v>
          </cell>
          <cell r="B369" t="str">
            <v>N'DIAYE</v>
          </cell>
          <cell r="C369" t="str">
            <v>BRAHIM</v>
          </cell>
          <cell r="D369" t="str">
            <v>5A</v>
          </cell>
          <cell r="E369" t="str">
            <v>ABI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>
            <v>-25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E371">
            <v>-2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>
            <v>-29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>
            <v>-25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>
            <v>-2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>
            <v>-20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>
            <v>-11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>
            <v>0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>
            <v>-4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>
            <v>-13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E380" t="str">
            <v>ABI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>
            <v>-15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E382">
            <v>-7.5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E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E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>
            <v>-6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E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>
            <v>2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>
            <v>-2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>
            <v>-15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>
            <v>5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>
            <v>-5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>
            <v>5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>
            <v>-2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>
            <v>-1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>
            <v>-9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>
            <v>-12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>
            <v>8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>
            <v>-9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>
            <v>-1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E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E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>
            <v>-3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>
            <v>12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>
            <v>-8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>
            <v>-3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>
            <v>1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>
            <v>-28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E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>
            <v>-7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E410" t="str">
            <v>ABI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>
            <v>-6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>
            <v>-2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>
            <v>-7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>
            <v>10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>
            <v>-15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E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>
            <v>-10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>
            <v>-4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>
            <v>-10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>
            <v>4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>
            <v>12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>
            <v>0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E423">
            <v>0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>
            <v>1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>
            <v>-9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>
            <v>7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E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>
            <v>0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>
            <v>-5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>
            <v>-7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>
            <v>-7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>
            <v>-12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>
            <v>-13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>
            <v>0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>
            <v>-9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E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E437">
            <v>-18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>
            <v>2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E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>
            <v>3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>
            <v>-1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>
            <v>-15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>
            <v>-6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>
            <v>0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>
            <v>-6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>
            <v>-4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E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>
            <v>-29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>
            <v>-31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 t="str">
            <v>ABI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>
            <v>0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E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 t="str">
            <v>ABI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>
            <v>-3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>
            <v>0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>
            <v>-5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>
            <v>-1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>
            <v>-4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>
            <v>4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>
            <v>-3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>
            <v>-6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>
            <v>14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>
            <v>-8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>
            <v>4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E465" t="str">
            <v>ABI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>
            <v>-8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E467">
            <v>-1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>
            <v>3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>
            <v>0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>
            <v>0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>
            <v>-20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>
            <v>0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>
            <v>9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E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>
            <v>-14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 t="str">
            <v>ABI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>
            <v>-1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>
            <v>-3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>
            <v>2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>
            <v>-12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E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>
            <v>10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>
            <v>1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>
            <v>-15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E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E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>
            <v>-7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>
            <v>-1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>
            <v>-3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>
            <v>-8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>
            <v>6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>
            <v>-4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E493" t="str">
            <v>ABI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>
            <v>-4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>
            <v>10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>
            <v>-17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>
            <v>-20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>
            <v>3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E499">
            <v>0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>
            <v>0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>
            <v>8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>
            <v>-8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>
            <v>7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E504">
            <v>-16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>
            <v>-4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>
            <v>3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>
            <v>0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E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>
            <v>-8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>
            <v>-7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>
            <v>-11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>
            <v>12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>
            <v>2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>
            <v>8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>
            <v>-5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>
            <v>-5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 t="str">
            <v>ABI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>
            <v>1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E519">
            <v>-30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>
            <v>-12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>
            <v>1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E522">
            <v>-8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>
            <v>-1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>
            <v>2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>
            <v>-9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>
            <v>-12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>
            <v>-6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>
            <v>0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>
            <v>1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E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>
            <v>3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>
            <v>-11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E533">
            <v>1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>
            <v>-9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>
            <v>-7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>
            <v>0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 t="str">
            <v>ABI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>
            <v>-6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E539">
            <v>-19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>
            <v>6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>
            <v>-4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>
            <v>-4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E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>
            <v>3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>
            <v>0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E546" t="str">
            <v>ABI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E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E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>
            <v>-7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>
            <v>3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>
            <v>-14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>
            <v>-12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E553">
            <v>-12.5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>
            <v>-17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>
            <v>-9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E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>
            <v>3</v>
          </cell>
        </row>
      </sheetData>
      <sheetData sheetId="8">
        <row r="3">
          <cell r="A3">
            <v>22004989</v>
          </cell>
          <cell r="B3" t="str">
            <v>ACAR</v>
          </cell>
          <cell r="C3" t="str">
            <v>AYLA</v>
          </cell>
          <cell r="D3" t="str">
            <v>4A</v>
          </cell>
          <cell r="E3">
            <v>165.5</v>
          </cell>
          <cell r="F3">
            <v>54</v>
          </cell>
        </row>
        <row r="4">
          <cell r="A4">
            <v>22005731</v>
          </cell>
          <cell r="B4" t="str">
            <v>ADNET</v>
          </cell>
          <cell r="C4" t="str">
            <v>JULES</v>
          </cell>
          <cell r="D4" t="str">
            <v>9B</v>
          </cell>
          <cell r="E4">
            <v>163</v>
          </cell>
          <cell r="F4">
            <v>59</v>
          </cell>
        </row>
        <row r="5">
          <cell r="A5">
            <v>22002360</v>
          </cell>
          <cell r="B5" t="str">
            <v>ADONETH</v>
          </cell>
          <cell r="C5" t="str">
            <v>LUCIE</v>
          </cell>
          <cell r="D5" t="str">
            <v>4B</v>
          </cell>
          <cell r="E5">
            <v>160.5</v>
          </cell>
          <cell r="F5">
            <v>49</v>
          </cell>
        </row>
        <row r="6">
          <cell r="A6">
            <v>22008701</v>
          </cell>
          <cell r="B6" t="str">
            <v>AHRENS</v>
          </cell>
          <cell r="C6" t="str">
            <v>CÉCILIA</v>
          </cell>
          <cell r="D6" t="str">
            <v>6A</v>
          </cell>
          <cell r="E6">
            <v>161</v>
          </cell>
          <cell r="F6">
            <v>59</v>
          </cell>
        </row>
        <row r="7">
          <cell r="A7">
            <v>22016014</v>
          </cell>
          <cell r="B7" t="str">
            <v>AKALIN</v>
          </cell>
          <cell r="C7" t="str">
            <v>ZEYNEP</v>
          </cell>
          <cell r="D7" t="str">
            <v>8A</v>
          </cell>
          <cell r="E7">
            <v>165.5</v>
          </cell>
          <cell r="F7">
            <v>73</v>
          </cell>
        </row>
        <row r="8">
          <cell r="A8">
            <v>22016106</v>
          </cell>
          <cell r="B8" t="str">
            <v>AKBAL</v>
          </cell>
          <cell r="C8" t="str">
            <v>ERWIN</v>
          </cell>
          <cell r="D8" t="str">
            <v>9A</v>
          </cell>
          <cell r="E8">
            <v>184.5</v>
          </cell>
          <cell r="F8">
            <v>68</v>
          </cell>
        </row>
        <row r="9">
          <cell r="A9">
            <v>22005365</v>
          </cell>
          <cell r="B9" t="str">
            <v>ALI</v>
          </cell>
          <cell r="C9" t="str">
            <v>ELIAS</v>
          </cell>
          <cell r="D9" t="str">
            <v>4A</v>
          </cell>
          <cell r="E9">
            <v>179</v>
          </cell>
          <cell r="F9">
            <v>54</v>
          </cell>
        </row>
        <row r="10">
          <cell r="A10">
            <v>22005771</v>
          </cell>
          <cell r="B10" t="str">
            <v>ANDREOLETTI</v>
          </cell>
          <cell r="C10" t="str">
            <v>CHLOÉ</v>
          </cell>
          <cell r="D10" t="str">
            <v>7B</v>
          </cell>
          <cell r="E10">
            <v>163</v>
          </cell>
          <cell r="F10">
            <v>56</v>
          </cell>
        </row>
        <row r="11">
          <cell r="A11">
            <v>21904529</v>
          </cell>
          <cell r="B11" t="str">
            <v>ANDREOTTOLA</v>
          </cell>
          <cell r="C11" t="str">
            <v>ILARIO</v>
          </cell>
          <cell r="D11" t="str">
            <v>3B</v>
          </cell>
          <cell r="E11">
            <v>180.5</v>
          </cell>
          <cell r="F11">
            <v>63</v>
          </cell>
        </row>
        <row r="12">
          <cell r="A12">
            <v>21918194</v>
          </cell>
          <cell r="B12" t="str">
            <v>ANDRIANIRINA</v>
          </cell>
          <cell r="C12" t="str">
            <v>TOJO</v>
          </cell>
          <cell r="D12" t="str">
            <v>10A</v>
          </cell>
          <cell r="F12" t="str">
            <v>ABI</v>
          </cell>
        </row>
        <row r="13">
          <cell r="A13">
            <v>22000732</v>
          </cell>
          <cell r="B13" t="str">
            <v>ARMINDO</v>
          </cell>
          <cell r="C13" t="str">
            <v>YOHANN</v>
          </cell>
          <cell r="D13" t="str">
            <v>3B</v>
          </cell>
          <cell r="E13">
            <v>176</v>
          </cell>
          <cell r="F13">
            <v>67</v>
          </cell>
        </row>
        <row r="14">
          <cell r="A14">
            <v>22001906</v>
          </cell>
          <cell r="B14" t="str">
            <v>ARNOLD</v>
          </cell>
          <cell r="C14" t="str">
            <v>LUCIE</v>
          </cell>
          <cell r="D14" t="str">
            <v>3A</v>
          </cell>
          <cell r="E14">
            <v>161.5</v>
          </cell>
          <cell r="F14">
            <v>55</v>
          </cell>
        </row>
        <row r="15">
          <cell r="A15">
            <v>22016048</v>
          </cell>
          <cell r="B15" t="str">
            <v>ARTERO</v>
          </cell>
          <cell r="C15" t="str">
            <v>JESSICA</v>
          </cell>
          <cell r="D15" t="str">
            <v>2B</v>
          </cell>
          <cell r="E15">
            <v>167</v>
          </cell>
          <cell r="F15">
            <v>57</v>
          </cell>
        </row>
        <row r="16">
          <cell r="A16">
            <v>22005114</v>
          </cell>
          <cell r="B16" t="str">
            <v>ASLAN</v>
          </cell>
          <cell r="C16" t="str">
            <v>OZAN</v>
          </cell>
          <cell r="D16" t="str">
            <v>6B</v>
          </cell>
          <cell r="E16">
            <v>176.5</v>
          </cell>
          <cell r="F16">
            <v>72</v>
          </cell>
        </row>
        <row r="17">
          <cell r="A17">
            <v>22018500</v>
          </cell>
          <cell r="B17" t="str">
            <v>ASSANI</v>
          </cell>
          <cell r="C17" t="str">
            <v>LOIC</v>
          </cell>
          <cell r="D17" t="str">
            <v>7B</v>
          </cell>
          <cell r="E17">
            <v>167.5</v>
          </cell>
          <cell r="F17">
            <v>62</v>
          </cell>
        </row>
        <row r="18">
          <cell r="A18">
            <v>22001385</v>
          </cell>
          <cell r="B18" t="str">
            <v>ATA</v>
          </cell>
          <cell r="C18" t="str">
            <v>NOAH</v>
          </cell>
          <cell r="D18" t="str">
            <v>5B</v>
          </cell>
          <cell r="E18">
            <v>186</v>
          </cell>
          <cell r="F18">
            <v>73</v>
          </cell>
        </row>
        <row r="19">
          <cell r="A19">
            <v>21906231</v>
          </cell>
          <cell r="B19" t="str">
            <v>ATTOU</v>
          </cell>
          <cell r="C19" t="str">
            <v>MATHIEU</v>
          </cell>
          <cell r="D19" t="str">
            <v>2A</v>
          </cell>
          <cell r="F19" t="str">
            <v>ABI</v>
          </cell>
        </row>
        <row r="20">
          <cell r="A20">
            <v>22003952</v>
          </cell>
          <cell r="B20" t="str">
            <v>AUBRY</v>
          </cell>
          <cell r="C20" t="str">
            <v>HUGO</v>
          </cell>
          <cell r="D20" t="str">
            <v>1A</v>
          </cell>
          <cell r="E20">
            <v>188</v>
          </cell>
          <cell r="F20">
            <v>65</v>
          </cell>
        </row>
        <row r="21">
          <cell r="A21">
            <v>22007342</v>
          </cell>
          <cell r="B21" t="str">
            <v>AUBRY</v>
          </cell>
          <cell r="C21" t="str">
            <v>EMMA</v>
          </cell>
          <cell r="D21" t="str">
            <v>8A</v>
          </cell>
          <cell r="E21">
            <v>160</v>
          </cell>
          <cell r="F21">
            <v>54</v>
          </cell>
        </row>
        <row r="22">
          <cell r="A22">
            <v>21801187</v>
          </cell>
          <cell r="B22" t="str">
            <v>AYED</v>
          </cell>
          <cell r="C22" t="str">
            <v>SABRINA</v>
          </cell>
          <cell r="D22" t="str">
            <v>10A</v>
          </cell>
          <cell r="F22" t="str">
            <v>ABI</v>
          </cell>
        </row>
        <row r="23">
          <cell r="A23">
            <v>22007106</v>
          </cell>
          <cell r="B23" t="str">
            <v>BAEHR</v>
          </cell>
          <cell r="C23" t="str">
            <v>JULINE</v>
          </cell>
          <cell r="D23" t="str">
            <v>4A</v>
          </cell>
          <cell r="E23">
            <v>163.5</v>
          </cell>
          <cell r="F23">
            <v>48</v>
          </cell>
        </row>
        <row r="24">
          <cell r="A24">
            <v>22007222</v>
          </cell>
          <cell r="B24" t="str">
            <v>BAEUMLIN</v>
          </cell>
          <cell r="C24" t="str">
            <v>PAUL</v>
          </cell>
          <cell r="D24" t="str">
            <v>4A</v>
          </cell>
          <cell r="E24">
            <v>170.5</v>
          </cell>
          <cell r="F24">
            <v>65</v>
          </cell>
        </row>
        <row r="25">
          <cell r="A25">
            <v>22010475</v>
          </cell>
          <cell r="B25" t="str">
            <v>BAGY</v>
          </cell>
          <cell r="C25" t="str">
            <v>TITOUAN</v>
          </cell>
          <cell r="D25" t="str">
            <v>4B</v>
          </cell>
          <cell r="F25" t="str">
            <v>ABI</v>
          </cell>
        </row>
        <row r="26">
          <cell r="A26">
            <v>22007475</v>
          </cell>
          <cell r="B26" t="str">
            <v>BAILLOEUIL</v>
          </cell>
          <cell r="C26" t="str">
            <v>LOUIS</v>
          </cell>
          <cell r="D26" t="str">
            <v>6A</v>
          </cell>
          <cell r="E26">
            <v>178.5</v>
          </cell>
          <cell r="F26">
            <v>73</v>
          </cell>
        </row>
        <row r="27">
          <cell r="A27">
            <v>21903048</v>
          </cell>
          <cell r="B27" t="str">
            <v>BAMIDELE</v>
          </cell>
          <cell r="C27" t="str">
            <v>MYRIAM</v>
          </cell>
          <cell r="D27" t="str">
            <v>9B</v>
          </cell>
          <cell r="E27">
            <v>160.5</v>
          </cell>
          <cell r="F27">
            <v>67</v>
          </cell>
        </row>
        <row r="28">
          <cell r="A28">
            <v>22001650</v>
          </cell>
          <cell r="B28" t="str">
            <v>BARBIER</v>
          </cell>
          <cell r="C28" t="str">
            <v>GAËLLE</v>
          </cell>
          <cell r="D28" t="str">
            <v>10A</v>
          </cell>
          <cell r="E28">
            <v>175</v>
          </cell>
          <cell r="F28">
            <v>70</v>
          </cell>
        </row>
        <row r="29">
          <cell r="A29">
            <v>22009344</v>
          </cell>
          <cell r="B29" t="str">
            <v>BARCZYK</v>
          </cell>
          <cell r="C29" t="str">
            <v>JAKUB</v>
          </cell>
          <cell r="D29" t="str">
            <v>6B</v>
          </cell>
          <cell r="E29">
            <v>180.5</v>
          </cell>
          <cell r="F29">
            <v>68</v>
          </cell>
        </row>
        <row r="30">
          <cell r="A30">
            <v>21916495</v>
          </cell>
          <cell r="B30" t="str">
            <v>BARRE</v>
          </cell>
          <cell r="C30" t="str">
            <v>JULES</v>
          </cell>
          <cell r="D30" t="str">
            <v>5B</v>
          </cell>
          <cell r="F30" t="str">
            <v>ABI</v>
          </cell>
        </row>
        <row r="31">
          <cell r="A31">
            <v>22000900</v>
          </cell>
          <cell r="B31" t="str">
            <v>BARTELS</v>
          </cell>
          <cell r="C31" t="str">
            <v>JULIETTE</v>
          </cell>
          <cell r="D31" t="str">
            <v>1A</v>
          </cell>
          <cell r="E31">
            <v>169</v>
          </cell>
          <cell r="F31">
            <v>64</v>
          </cell>
        </row>
        <row r="32">
          <cell r="A32">
            <v>22012435</v>
          </cell>
          <cell r="B32" t="str">
            <v>BARTESCH</v>
          </cell>
          <cell r="C32" t="str">
            <v>EDELTRUD-MARIA</v>
          </cell>
          <cell r="D32" t="str">
            <v>3A</v>
          </cell>
          <cell r="E32">
            <v>159</v>
          </cell>
          <cell r="F32">
            <v>51</v>
          </cell>
        </row>
        <row r="33">
          <cell r="A33">
            <v>22003579</v>
          </cell>
          <cell r="B33" t="str">
            <v>BASTIAN</v>
          </cell>
          <cell r="C33" t="str">
            <v>PAULINE</v>
          </cell>
          <cell r="D33" t="str">
            <v>7B</v>
          </cell>
          <cell r="E33">
            <v>169</v>
          </cell>
          <cell r="F33">
            <v>73</v>
          </cell>
        </row>
        <row r="34">
          <cell r="A34">
            <v>22000604</v>
          </cell>
          <cell r="B34" t="str">
            <v>BAUER</v>
          </cell>
          <cell r="C34" t="str">
            <v>CÉLINE</v>
          </cell>
          <cell r="D34" t="str">
            <v>6B</v>
          </cell>
          <cell r="E34">
            <v>163.5</v>
          </cell>
          <cell r="F34">
            <v>52</v>
          </cell>
        </row>
        <row r="35">
          <cell r="A35">
            <v>22004409</v>
          </cell>
          <cell r="B35" t="str">
            <v>BAUMANN</v>
          </cell>
          <cell r="C35" t="str">
            <v>CLARA</v>
          </cell>
          <cell r="D35" t="str">
            <v>3A</v>
          </cell>
          <cell r="E35">
            <v>162</v>
          </cell>
          <cell r="F35">
            <v>51</v>
          </cell>
        </row>
        <row r="36">
          <cell r="A36">
            <v>22006991</v>
          </cell>
          <cell r="B36" t="str">
            <v>BAUMLIN</v>
          </cell>
          <cell r="C36" t="str">
            <v>TITOUAN</v>
          </cell>
          <cell r="D36" t="str">
            <v>7B</v>
          </cell>
          <cell r="E36">
            <v>183</v>
          </cell>
          <cell r="F36">
            <v>66</v>
          </cell>
        </row>
        <row r="37">
          <cell r="A37">
            <v>22013088</v>
          </cell>
          <cell r="B37" t="str">
            <v>BEAUFORT</v>
          </cell>
          <cell r="C37" t="str">
            <v>LUCAS</v>
          </cell>
          <cell r="D37" t="str">
            <v>4A</v>
          </cell>
          <cell r="F37" t="str">
            <v>ABI</v>
          </cell>
        </row>
        <row r="38">
          <cell r="A38">
            <v>22007414</v>
          </cell>
          <cell r="B38" t="str">
            <v>BECHT</v>
          </cell>
          <cell r="C38" t="str">
            <v>LISA</v>
          </cell>
          <cell r="D38" t="str">
            <v>4A</v>
          </cell>
          <cell r="E38">
            <v>167</v>
          </cell>
          <cell r="F38">
            <v>59</v>
          </cell>
        </row>
        <row r="39">
          <cell r="A39">
            <v>22002435</v>
          </cell>
          <cell r="B39" t="str">
            <v>BECK</v>
          </cell>
          <cell r="C39" t="str">
            <v>LUCIE</v>
          </cell>
          <cell r="D39" t="str">
            <v>1A</v>
          </cell>
          <cell r="E39">
            <v>166.5</v>
          </cell>
          <cell r="F39">
            <v>55</v>
          </cell>
        </row>
        <row r="40">
          <cell r="A40">
            <v>22007989</v>
          </cell>
          <cell r="B40" t="str">
            <v>BECKERT</v>
          </cell>
          <cell r="C40" t="str">
            <v>LYLOU</v>
          </cell>
          <cell r="D40" t="str">
            <v>10A</v>
          </cell>
          <cell r="E40">
            <v>161</v>
          </cell>
          <cell r="F40">
            <v>50</v>
          </cell>
        </row>
        <row r="41">
          <cell r="A41">
            <v>22011094</v>
          </cell>
          <cell r="B41" t="str">
            <v>BELKHADIR</v>
          </cell>
          <cell r="C41" t="str">
            <v>MAHER</v>
          </cell>
          <cell r="D41" t="str">
            <v>4A</v>
          </cell>
          <cell r="F41" t="str">
            <v>ABI</v>
          </cell>
        </row>
        <row r="42">
          <cell r="A42">
            <v>22012236</v>
          </cell>
          <cell r="B42" t="str">
            <v>BELLAHCENE</v>
          </cell>
          <cell r="C42" t="str">
            <v>MERIEM</v>
          </cell>
          <cell r="D42" t="str">
            <v>7B</v>
          </cell>
          <cell r="E42">
            <v>160</v>
          </cell>
          <cell r="F42">
            <v>57</v>
          </cell>
        </row>
        <row r="43">
          <cell r="A43">
            <v>22016921</v>
          </cell>
          <cell r="B43" t="str">
            <v>BELMADANI</v>
          </cell>
          <cell r="C43" t="str">
            <v>MOHAMED</v>
          </cell>
          <cell r="D43" t="str">
            <v>5B</v>
          </cell>
          <cell r="E43">
            <v>178</v>
          </cell>
          <cell r="F43">
            <v>65</v>
          </cell>
        </row>
        <row r="44">
          <cell r="A44">
            <v>22014730</v>
          </cell>
          <cell r="B44" t="str">
            <v>BEN AMMAR</v>
          </cell>
          <cell r="C44" t="str">
            <v>ZIED</v>
          </cell>
          <cell r="D44" t="str">
            <v>7A</v>
          </cell>
          <cell r="E44">
            <v>175.5</v>
          </cell>
          <cell r="F44">
            <v>66</v>
          </cell>
        </row>
        <row r="45">
          <cell r="A45">
            <v>21912101</v>
          </cell>
          <cell r="B45" t="str">
            <v>BENAALI</v>
          </cell>
          <cell r="C45" t="str">
            <v>ZAKARIA</v>
          </cell>
          <cell r="D45" t="str">
            <v>4A</v>
          </cell>
          <cell r="E45">
            <v>186</v>
          </cell>
          <cell r="F45">
            <v>74</v>
          </cell>
        </row>
        <row r="46">
          <cell r="A46">
            <v>22012158</v>
          </cell>
          <cell r="B46" t="str">
            <v>BENCI</v>
          </cell>
          <cell r="C46" t="str">
            <v>DIMITRI</v>
          </cell>
          <cell r="D46" t="str">
            <v>4A</v>
          </cell>
          <cell r="E46">
            <v>182</v>
          </cell>
          <cell r="F46">
            <v>79</v>
          </cell>
        </row>
        <row r="47">
          <cell r="A47">
            <v>21800106</v>
          </cell>
          <cell r="B47" t="str">
            <v>BENFATMA</v>
          </cell>
          <cell r="C47" t="str">
            <v>MEHDI</v>
          </cell>
          <cell r="D47" t="str">
            <v>8A</v>
          </cell>
          <cell r="F47" t="str">
            <v>ABI</v>
          </cell>
        </row>
        <row r="48">
          <cell r="A48">
            <v>22016127</v>
          </cell>
          <cell r="B48" t="str">
            <v>BENRABAH</v>
          </cell>
          <cell r="C48" t="str">
            <v>ANTONIN</v>
          </cell>
          <cell r="D48" t="str">
            <v>4A</v>
          </cell>
          <cell r="E48">
            <v>180</v>
          </cell>
          <cell r="F48">
            <v>62</v>
          </cell>
        </row>
        <row r="49">
          <cell r="A49">
            <v>22013222</v>
          </cell>
          <cell r="B49" t="str">
            <v>BENSE</v>
          </cell>
          <cell r="C49" t="str">
            <v>HUGO</v>
          </cell>
          <cell r="D49" t="str">
            <v>1B</v>
          </cell>
          <cell r="E49">
            <v>182</v>
          </cell>
          <cell r="F49">
            <v>61</v>
          </cell>
        </row>
        <row r="50">
          <cell r="A50">
            <v>22011544</v>
          </cell>
          <cell r="B50" t="str">
            <v>BERGÉ</v>
          </cell>
          <cell r="C50" t="str">
            <v>TRISTAN</v>
          </cell>
          <cell r="D50" t="str">
            <v>7B</v>
          </cell>
          <cell r="E50">
            <v>185</v>
          </cell>
          <cell r="F50">
            <v>76</v>
          </cell>
        </row>
        <row r="51">
          <cell r="A51">
            <v>22006293</v>
          </cell>
          <cell r="B51" t="str">
            <v>BERNECKER</v>
          </cell>
          <cell r="C51" t="str">
            <v>THOMAS</v>
          </cell>
          <cell r="D51" t="str">
            <v>2A</v>
          </cell>
          <cell r="E51">
            <v>180.5</v>
          </cell>
          <cell r="F51">
            <v>74</v>
          </cell>
        </row>
        <row r="52">
          <cell r="A52">
            <v>22009042</v>
          </cell>
          <cell r="B52" t="str">
            <v>BILDSTEIN</v>
          </cell>
          <cell r="C52" t="str">
            <v>LAURYNE</v>
          </cell>
          <cell r="D52" t="str">
            <v>10A</v>
          </cell>
          <cell r="E52">
            <v>150</v>
          </cell>
          <cell r="F52">
            <v>44</v>
          </cell>
        </row>
        <row r="53">
          <cell r="A53">
            <v>22004722</v>
          </cell>
          <cell r="B53" t="str">
            <v>BILGER-BERAUD</v>
          </cell>
          <cell r="C53" t="str">
            <v>LUDOVIC</v>
          </cell>
          <cell r="D53" t="str">
            <v>7B</v>
          </cell>
          <cell r="F53" t="str">
            <v>ABI</v>
          </cell>
        </row>
        <row r="54">
          <cell r="A54">
            <v>22005967</v>
          </cell>
          <cell r="B54" t="str">
            <v>BIOT</v>
          </cell>
          <cell r="C54" t="str">
            <v>ANTHONIN</v>
          </cell>
          <cell r="D54" t="str">
            <v>4A</v>
          </cell>
          <cell r="E54">
            <v>188.5</v>
          </cell>
          <cell r="F54">
            <v>82</v>
          </cell>
        </row>
        <row r="55">
          <cell r="A55">
            <v>22006995</v>
          </cell>
          <cell r="B55" t="str">
            <v>BLANCK</v>
          </cell>
          <cell r="C55" t="str">
            <v>MARIE</v>
          </cell>
          <cell r="D55" t="str">
            <v>4A</v>
          </cell>
          <cell r="E55">
            <v>172.5</v>
          </cell>
          <cell r="F55">
            <v>58</v>
          </cell>
        </row>
        <row r="56">
          <cell r="A56">
            <v>22010652</v>
          </cell>
          <cell r="B56" t="str">
            <v>BLAZEVIC</v>
          </cell>
          <cell r="C56" t="str">
            <v>CHIARA</v>
          </cell>
          <cell r="D56" t="str">
            <v>6A</v>
          </cell>
          <cell r="E56">
            <v>176</v>
          </cell>
          <cell r="F56">
            <v>65</v>
          </cell>
        </row>
        <row r="57">
          <cell r="A57">
            <v>22004957</v>
          </cell>
          <cell r="B57" t="str">
            <v>BODENAN</v>
          </cell>
          <cell r="C57" t="str">
            <v>LÉO</v>
          </cell>
          <cell r="D57" t="str">
            <v>1A</v>
          </cell>
          <cell r="E57">
            <v>186</v>
          </cell>
          <cell r="F57">
            <v>72</v>
          </cell>
        </row>
        <row r="58">
          <cell r="A58">
            <v>22002444</v>
          </cell>
          <cell r="B58" t="str">
            <v>BODIN</v>
          </cell>
          <cell r="C58" t="str">
            <v>LÉONARD</v>
          </cell>
          <cell r="D58" t="str">
            <v>9B</v>
          </cell>
          <cell r="E58">
            <v>181</v>
          </cell>
          <cell r="F58">
            <v>65</v>
          </cell>
        </row>
        <row r="59">
          <cell r="A59">
            <v>21715774</v>
          </cell>
          <cell r="B59" t="str">
            <v>BOECKEL</v>
          </cell>
          <cell r="C59" t="str">
            <v>TOM</v>
          </cell>
          <cell r="D59" t="str">
            <v>5B</v>
          </cell>
          <cell r="E59">
            <v>178</v>
          </cell>
          <cell r="F59">
            <v>69</v>
          </cell>
        </row>
        <row r="60">
          <cell r="A60">
            <v>22002979</v>
          </cell>
          <cell r="B60" t="str">
            <v>BOEGLIN</v>
          </cell>
          <cell r="C60" t="str">
            <v>JUSTINE</v>
          </cell>
          <cell r="D60" t="str">
            <v>10B</v>
          </cell>
          <cell r="E60">
            <v>164</v>
          </cell>
          <cell r="F60">
            <v>56</v>
          </cell>
        </row>
        <row r="61">
          <cell r="A61">
            <v>22006680</v>
          </cell>
          <cell r="B61" t="str">
            <v>BOHONOS</v>
          </cell>
          <cell r="C61" t="str">
            <v>LUCIE</v>
          </cell>
          <cell r="D61" t="str">
            <v>9B</v>
          </cell>
          <cell r="E61">
            <v>172.5</v>
          </cell>
          <cell r="F61">
            <v>63</v>
          </cell>
        </row>
        <row r="62">
          <cell r="A62">
            <v>22000549</v>
          </cell>
          <cell r="B62" t="str">
            <v>BOILEAU</v>
          </cell>
          <cell r="C62" t="str">
            <v>ROBIN</v>
          </cell>
          <cell r="D62" t="str">
            <v>5A</v>
          </cell>
          <cell r="F62" t="str">
            <v>ABI</v>
          </cell>
        </row>
        <row r="63">
          <cell r="A63">
            <v>22011612</v>
          </cell>
          <cell r="B63" t="str">
            <v>BOILET</v>
          </cell>
          <cell r="C63" t="str">
            <v>JEANNE</v>
          </cell>
          <cell r="D63" t="str">
            <v>4A</v>
          </cell>
          <cell r="E63">
            <v>180</v>
          </cell>
          <cell r="F63">
            <v>61</v>
          </cell>
        </row>
        <row r="64">
          <cell r="A64">
            <v>22007199</v>
          </cell>
          <cell r="B64" t="str">
            <v>BOLLINGER</v>
          </cell>
          <cell r="C64" t="str">
            <v>THOMAS</v>
          </cell>
          <cell r="D64" t="str">
            <v>5B</v>
          </cell>
          <cell r="E64">
            <v>179</v>
          </cell>
          <cell r="F64">
            <v>65</v>
          </cell>
        </row>
        <row r="65">
          <cell r="A65">
            <v>22009581</v>
          </cell>
          <cell r="B65" t="str">
            <v>BONVICINI</v>
          </cell>
          <cell r="C65" t="str">
            <v>MATTÉO</v>
          </cell>
          <cell r="D65" t="str">
            <v>7B</v>
          </cell>
          <cell r="E65">
            <v>161.5</v>
          </cell>
          <cell r="F65">
            <v>53</v>
          </cell>
        </row>
        <row r="66">
          <cell r="A66">
            <v>22008204</v>
          </cell>
          <cell r="B66" t="str">
            <v>BORTOLIN</v>
          </cell>
          <cell r="C66" t="str">
            <v>NÉMO</v>
          </cell>
          <cell r="D66" t="str">
            <v>7A</v>
          </cell>
          <cell r="E66">
            <v>170</v>
          </cell>
          <cell r="F66">
            <v>73</v>
          </cell>
        </row>
        <row r="67">
          <cell r="A67">
            <v>22010666</v>
          </cell>
          <cell r="B67" t="str">
            <v>BOTOUMAMOU</v>
          </cell>
          <cell r="C67" t="str">
            <v>MÉLISSA</v>
          </cell>
          <cell r="D67" t="str">
            <v>4A</v>
          </cell>
          <cell r="E67" t="str">
            <v>160.5</v>
          </cell>
          <cell r="F67">
            <v>67</v>
          </cell>
        </row>
        <row r="68">
          <cell r="A68">
            <v>22009416</v>
          </cell>
          <cell r="B68" t="str">
            <v>BOUDEBOUDA</v>
          </cell>
          <cell r="C68" t="str">
            <v>LYLOU</v>
          </cell>
          <cell r="D68" t="str">
            <v>4A</v>
          </cell>
          <cell r="E68">
            <v>160.5</v>
          </cell>
          <cell r="F68">
            <v>60</v>
          </cell>
        </row>
        <row r="69">
          <cell r="A69">
            <v>21906418</v>
          </cell>
          <cell r="B69" t="str">
            <v>BOUDINET</v>
          </cell>
          <cell r="C69" t="str">
            <v>NICOLAS</v>
          </cell>
          <cell r="D69" t="str">
            <v>1B</v>
          </cell>
          <cell r="E69">
            <v>191</v>
          </cell>
          <cell r="F69">
            <v>88</v>
          </cell>
        </row>
        <row r="70">
          <cell r="A70">
            <v>22012782</v>
          </cell>
          <cell r="B70" t="str">
            <v>BOUFFAY</v>
          </cell>
          <cell r="C70" t="str">
            <v>AXEL</v>
          </cell>
          <cell r="D70" t="str">
            <v>10A</v>
          </cell>
          <cell r="E70">
            <v>178.5</v>
          </cell>
          <cell r="F70">
            <v>62</v>
          </cell>
        </row>
        <row r="71">
          <cell r="A71">
            <v>22010321</v>
          </cell>
          <cell r="B71" t="str">
            <v>BOUILLET</v>
          </cell>
          <cell r="C71" t="str">
            <v>TIA</v>
          </cell>
          <cell r="D71" t="str">
            <v>8A</v>
          </cell>
          <cell r="E71">
            <v>155</v>
          </cell>
          <cell r="F71">
            <v>46</v>
          </cell>
        </row>
        <row r="72">
          <cell r="A72">
            <v>22005272</v>
          </cell>
          <cell r="B72" t="str">
            <v>BRIÈRE</v>
          </cell>
          <cell r="C72" t="str">
            <v>YOHAN</v>
          </cell>
          <cell r="D72" t="str">
            <v>7A</v>
          </cell>
          <cell r="E72">
            <v>172</v>
          </cell>
          <cell r="F72">
            <v>61</v>
          </cell>
        </row>
        <row r="73">
          <cell r="A73">
            <v>22013329</v>
          </cell>
          <cell r="B73" t="str">
            <v>BRIOT</v>
          </cell>
          <cell r="C73" t="str">
            <v>MAXIME</v>
          </cell>
          <cell r="D73" t="str">
            <v>1A</v>
          </cell>
          <cell r="E73">
            <v>180</v>
          </cell>
          <cell r="F73">
            <v>72</v>
          </cell>
        </row>
        <row r="74">
          <cell r="A74">
            <v>22010627</v>
          </cell>
          <cell r="B74" t="str">
            <v>BRUCKER</v>
          </cell>
          <cell r="C74" t="str">
            <v>MANON</v>
          </cell>
          <cell r="D74" t="str">
            <v>4B</v>
          </cell>
          <cell r="E74">
            <v>165</v>
          </cell>
          <cell r="F74">
            <v>67</v>
          </cell>
        </row>
        <row r="75">
          <cell r="A75">
            <v>22019828</v>
          </cell>
          <cell r="B75" t="str">
            <v>BRUNING</v>
          </cell>
          <cell r="C75" t="str">
            <v>GAUTHIER</v>
          </cell>
          <cell r="D75" t="str">
            <v>10B</v>
          </cell>
          <cell r="E75">
            <v>180</v>
          </cell>
          <cell r="F75">
            <v>74</v>
          </cell>
        </row>
        <row r="76">
          <cell r="A76">
            <v>22011719</v>
          </cell>
          <cell r="B76" t="str">
            <v>BUATOIS</v>
          </cell>
          <cell r="C76" t="str">
            <v>MATTEO</v>
          </cell>
          <cell r="D76" t="str">
            <v>10A</v>
          </cell>
          <cell r="E76">
            <v>180</v>
          </cell>
          <cell r="F76">
            <v>83</v>
          </cell>
        </row>
        <row r="77">
          <cell r="A77">
            <v>22012423</v>
          </cell>
          <cell r="B77" t="str">
            <v>BUR</v>
          </cell>
          <cell r="C77" t="str">
            <v>OLIVIER</v>
          </cell>
          <cell r="D77" t="str">
            <v>2A</v>
          </cell>
          <cell r="E77">
            <v>159.5</v>
          </cell>
          <cell r="F77">
            <v>68</v>
          </cell>
        </row>
        <row r="78">
          <cell r="A78">
            <v>22002762</v>
          </cell>
          <cell r="B78" t="str">
            <v>BURGER</v>
          </cell>
          <cell r="C78" t="str">
            <v>MANON</v>
          </cell>
          <cell r="D78" t="str">
            <v>8B</v>
          </cell>
          <cell r="E78">
            <v>163</v>
          </cell>
          <cell r="F78">
            <v>57</v>
          </cell>
        </row>
        <row r="79">
          <cell r="A79">
            <v>22000303</v>
          </cell>
          <cell r="B79" t="str">
            <v>BUTZERIN</v>
          </cell>
          <cell r="C79" t="str">
            <v>ALINE</v>
          </cell>
          <cell r="D79" t="str">
            <v>4A</v>
          </cell>
          <cell r="E79">
            <v>169.5</v>
          </cell>
          <cell r="F79">
            <v>60</v>
          </cell>
        </row>
        <row r="80">
          <cell r="A80">
            <v>21903666</v>
          </cell>
          <cell r="B80" t="str">
            <v>CAMBON</v>
          </cell>
          <cell r="C80" t="str">
            <v>MAËL</v>
          </cell>
          <cell r="D80" t="str">
            <v>9A</v>
          </cell>
          <cell r="E80">
            <v>175</v>
          </cell>
          <cell r="F80">
            <v>80</v>
          </cell>
        </row>
        <row r="81">
          <cell r="A81">
            <v>22010121</v>
          </cell>
          <cell r="B81" t="str">
            <v>CANEVA</v>
          </cell>
          <cell r="C81" t="str">
            <v>MELISSA</v>
          </cell>
          <cell r="D81" t="str">
            <v>7B</v>
          </cell>
          <cell r="E81">
            <v>170.5</v>
          </cell>
          <cell r="F81">
            <v>70</v>
          </cell>
        </row>
        <row r="82">
          <cell r="A82">
            <v>22006631</v>
          </cell>
          <cell r="B82" t="str">
            <v>CANINI</v>
          </cell>
          <cell r="C82" t="str">
            <v>MATÉO</v>
          </cell>
          <cell r="D82" t="str">
            <v>10A</v>
          </cell>
          <cell r="E82">
            <v>185.5</v>
          </cell>
          <cell r="F82">
            <v>82</v>
          </cell>
        </row>
        <row r="83">
          <cell r="A83">
            <v>22005034</v>
          </cell>
          <cell r="B83" t="str">
            <v>CARATELLA</v>
          </cell>
          <cell r="C83" t="str">
            <v>LÉO</v>
          </cell>
          <cell r="D83" t="str">
            <v>6B</v>
          </cell>
          <cell r="E83">
            <v>171.5</v>
          </cell>
          <cell r="F83">
            <v>73</v>
          </cell>
        </row>
        <row r="84">
          <cell r="A84">
            <v>22000556</v>
          </cell>
          <cell r="B84" t="str">
            <v>CARON</v>
          </cell>
          <cell r="C84" t="str">
            <v>MARGAUX</v>
          </cell>
          <cell r="D84" t="str">
            <v>5A</v>
          </cell>
          <cell r="E84">
            <v>168</v>
          </cell>
          <cell r="F84">
            <v>55</v>
          </cell>
        </row>
        <row r="85">
          <cell r="A85">
            <v>22007641</v>
          </cell>
          <cell r="B85" t="str">
            <v>CAROZZA</v>
          </cell>
          <cell r="C85" t="str">
            <v>MATHIS</v>
          </cell>
          <cell r="D85" t="str">
            <v>3B</v>
          </cell>
          <cell r="E85">
            <v>177</v>
          </cell>
          <cell r="F85">
            <v>87</v>
          </cell>
        </row>
        <row r="86">
          <cell r="A86">
            <v>22013682</v>
          </cell>
          <cell r="B86" t="str">
            <v>CAUWET</v>
          </cell>
          <cell r="C86" t="str">
            <v>NATHAN</v>
          </cell>
          <cell r="D86" t="str">
            <v>7A</v>
          </cell>
          <cell r="E86">
            <v>187</v>
          </cell>
          <cell r="F86">
            <v>72</v>
          </cell>
        </row>
        <row r="87">
          <cell r="A87">
            <v>21909354</v>
          </cell>
          <cell r="B87" t="str">
            <v>CAVALIERE</v>
          </cell>
          <cell r="C87" t="str">
            <v>ARTHUR</v>
          </cell>
          <cell r="D87" t="str">
            <v>3B</v>
          </cell>
          <cell r="E87">
            <v>190</v>
          </cell>
          <cell r="F87">
            <v>86</v>
          </cell>
        </row>
        <row r="88">
          <cell r="A88">
            <v>22007447</v>
          </cell>
          <cell r="B88" t="str">
            <v>CENGIZ</v>
          </cell>
          <cell r="C88" t="str">
            <v>DILARA</v>
          </cell>
          <cell r="D88" t="str">
            <v>4A</v>
          </cell>
          <cell r="E88">
            <v>166</v>
          </cell>
          <cell r="F88">
            <v>56</v>
          </cell>
        </row>
        <row r="89">
          <cell r="A89">
            <v>22010414</v>
          </cell>
          <cell r="B89" t="str">
            <v>CENGIZ</v>
          </cell>
          <cell r="C89" t="str">
            <v>ALI</v>
          </cell>
          <cell r="D89" t="str">
            <v>5B</v>
          </cell>
          <cell r="E89">
            <v>181</v>
          </cell>
          <cell r="F89">
            <v>72</v>
          </cell>
        </row>
        <row r="90">
          <cell r="A90">
            <v>22013517</v>
          </cell>
          <cell r="B90" t="str">
            <v>CENGIZ</v>
          </cell>
          <cell r="C90" t="str">
            <v>ENZO</v>
          </cell>
          <cell r="D90" t="str">
            <v>6B</v>
          </cell>
          <cell r="E90">
            <v>64</v>
          </cell>
          <cell r="F90">
            <v>169</v>
          </cell>
        </row>
        <row r="91">
          <cell r="A91">
            <v>22011429</v>
          </cell>
          <cell r="B91" t="str">
            <v>CETIN</v>
          </cell>
          <cell r="C91" t="str">
            <v>YAKUP-HAN</v>
          </cell>
          <cell r="D91" t="str">
            <v>5A</v>
          </cell>
          <cell r="E91">
            <v>180</v>
          </cell>
          <cell r="F91">
            <v>82</v>
          </cell>
        </row>
        <row r="92">
          <cell r="A92">
            <v>22011261</v>
          </cell>
          <cell r="B92" t="str">
            <v>CHAFRA</v>
          </cell>
          <cell r="C92" t="str">
            <v>YOUNES</v>
          </cell>
          <cell r="D92" t="str">
            <v>7B</v>
          </cell>
          <cell r="E92">
            <v>177.5</v>
          </cell>
          <cell r="F92">
            <v>67</v>
          </cell>
        </row>
        <row r="93">
          <cell r="A93">
            <v>22006803</v>
          </cell>
          <cell r="B93" t="str">
            <v>CHARLIER</v>
          </cell>
          <cell r="C93" t="str">
            <v>ANTONIN</v>
          </cell>
          <cell r="D93" t="str">
            <v>7B</v>
          </cell>
          <cell r="E93">
            <v>183.5</v>
          </cell>
          <cell r="F93">
            <v>76</v>
          </cell>
        </row>
        <row r="94">
          <cell r="A94">
            <v>22001339</v>
          </cell>
          <cell r="B94" t="str">
            <v>CHARNAY</v>
          </cell>
          <cell r="C94" t="str">
            <v>ANTHONY</v>
          </cell>
          <cell r="D94" t="str">
            <v>8B</v>
          </cell>
          <cell r="E94">
            <v>163.5</v>
          </cell>
          <cell r="F94">
            <v>58</v>
          </cell>
        </row>
        <row r="95">
          <cell r="A95">
            <v>22013697</v>
          </cell>
          <cell r="B95" t="str">
            <v>CHARRIER</v>
          </cell>
          <cell r="C95" t="str">
            <v>LUCAS</v>
          </cell>
          <cell r="D95" t="str">
            <v>1B</v>
          </cell>
          <cell r="E95">
            <v>166</v>
          </cell>
          <cell r="F95">
            <v>51</v>
          </cell>
        </row>
        <row r="96">
          <cell r="A96">
            <v>22009690</v>
          </cell>
          <cell r="B96" t="str">
            <v>CHÉNILCO</v>
          </cell>
          <cell r="C96" t="str">
            <v>DIOLINDA</v>
          </cell>
          <cell r="D96" t="str">
            <v>6A</v>
          </cell>
          <cell r="E96">
            <v>163.5</v>
          </cell>
          <cell r="F96">
            <v>66</v>
          </cell>
        </row>
        <row r="97">
          <cell r="A97">
            <v>22011696</v>
          </cell>
          <cell r="B97" t="str">
            <v>CHESNEAU</v>
          </cell>
          <cell r="C97" t="str">
            <v>FLORIAN</v>
          </cell>
          <cell r="D97" t="str">
            <v>8B</v>
          </cell>
          <cell r="E97">
            <v>181</v>
          </cell>
          <cell r="F97">
            <v>69</v>
          </cell>
        </row>
        <row r="98">
          <cell r="A98">
            <v>21909603</v>
          </cell>
          <cell r="B98" t="str">
            <v>CHION</v>
          </cell>
          <cell r="C98" t="str">
            <v>MARCO</v>
          </cell>
          <cell r="D98" t="str">
            <v>10A</v>
          </cell>
          <cell r="E98">
            <v>176</v>
          </cell>
          <cell r="F98">
            <v>75</v>
          </cell>
        </row>
        <row r="99">
          <cell r="A99">
            <v>22008508</v>
          </cell>
          <cell r="B99" t="str">
            <v>CHRISTMANN</v>
          </cell>
          <cell r="C99" t="str">
            <v>JULIA</v>
          </cell>
          <cell r="D99" t="str">
            <v>8B</v>
          </cell>
          <cell r="E99">
            <v>167.5</v>
          </cell>
          <cell r="F99">
            <v>61</v>
          </cell>
        </row>
        <row r="100">
          <cell r="A100">
            <v>22004788</v>
          </cell>
          <cell r="B100" t="str">
            <v>CIANCI</v>
          </cell>
          <cell r="C100" t="str">
            <v>JEAN</v>
          </cell>
          <cell r="D100" t="str">
            <v>1B</v>
          </cell>
          <cell r="E100">
            <v>165</v>
          </cell>
          <cell r="F100">
            <v>60</v>
          </cell>
        </row>
        <row r="101">
          <cell r="A101">
            <v>21912913</v>
          </cell>
          <cell r="B101" t="str">
            <v>CIANDRINI</v>
          </cell>
          <cell r="C101" t="str">
            <v>DAVID</v>
          </cell>
          <cell r="D101" t="str">
            <v>5A</v>
          </cell>
          <cell r="E101">
            <v>176</v>
          </cell>
          <cell r="F101">
            <v>70</v>
          </cell>
        </row>
        <row r="102">
          <cell r="A102">
            <v>22009421</v>
          </cell>
          <cell r="B102" t="str">
            <v>CLAUSS</v>
          </cell>
          <cell r="C102" t="str">
            <v>LOUIS</v>
          </cell>
          <cell r="D102" t="str">
            <v>7A</v>
          </cell>
          <cell r="E102">
            <v>196</v>
          </cell>
          <cell r="F102">
            <v>99</v>
          </cell>
        </row>
        <row r="103">
          <cell r="A103">
            <v>22011752</v>
          </cell>
          <cell r="B103" t="str">
            <v>CLISSON</v>
          </cell>
          <cell r="C103" t="str">
            <v>MAËL</v>
          </cell>
          <cell r="D103" t="str">
            <v>6A</v>
          </cell>
          <cell r="E103">
            <v>179</v>
          </cell>
          <cell r="F103">
            <v>74</v>
          </cell>
        </row>
        <row r="104">
          <cell r="A104">
            <v>22009700</v>
          </cell>
          <cell r="B104" t="str">
            <v>COFFRE</v>
          </cell>
          <cell r="C104" t="str">
            <v>ENZO</v>
          </cell>
          <cell r="D104" t="str">
            <v>4A</v>
          </cell>
          <cell r="E104">
            <v>173</v>
          </cell>
          <cell r="F104">
            <v>59</v>
          </cell>
        </row>
        <row r="105">
          <cell r="A105">
            <v>22008064</v>
          </cell>
          <cell r="B105" t="str">
            <v>COLLE</v>
          </cell>
          <cell r="C105" t="str">
            <v>BENJAMIN</v>
          </cell>
          <cell r="D105" t="str">
            <v>5B</v>
          </cell>
          <cell r="E105">
            <v>176</v>
          </cell>
          <cell r="F105">
            <v>64</v>
          </cell>
        </row>
        <row r="106">
          <cell r="A106">
            <v>22010027</v>
          </cell>
          <cell r="B106" t="str">
            <v>COMMUN</v>
          </cell>
          <cell r="C106" t="str">
            <v>HUGO</v>
          </cell>
          <cell r="D106" t="str">
            <v>8A</v>
          </cell>
          <cell r="E106">
            <v>173.5</v>
          </cell>
          <cell r="F106">
            <v>60</v>
          </cell>
        </row>
        <row r="107">
          <cell r="A107">
            <v>21902695</v>
          </cell>
          <cell r="B107" t="str">
            <v>CORDIER</v>
          </cell>
          <cell r="C107" t="str">
            <v>GUILLAUME</v>
          </cell>
          <cell r="D107" t="str">
            <v>1B</v>
          </cell>
          <cell r="E107">
            <v>186</v>
          </cell>
          <cell r="F107">
            <v>80</v>
          </cell>
        </row>
        <row r="108">
          <cell r="A108">
            <v>22002970</v>
          </cell>
          <cell r="B108" t="str">
            <v>CORTES</v>
          </cell>
          <cell r="C108" t="str">
            <v>MARGOT</v>
          </cell>
          <cell r="D108" t="str">
            <v>7B</v>
          </cell>
          <cell r="E108">
            <v>163.5</v>
          </cell>
          <cell r="F108">
            <v>59</v>
          </cell>
        </row>
        <row r="109">
          <cell r="A109">
            <v>22010103</v>
          </cell>
          <cell r="B109" t="str">
            <v>CORTICELLI</v>
          </cell>
          <cell r="C109" t="str">
            <v>VALENTINO</v>
          </cell>
          <cell r="D109" t="str">
            <v>7B</v>
          </cell>
          <cell r="E109" t="str">
            <v>178.5</v>
          </cell>
          <cell r="F109">
            <v>68</v>
          </cell>
        </row>
        <row r="110">
          <cell r="A110">
            <v>22007696</v>
          </cell>
          <cell r="B110" t="str">
            <v>COSTA-CHAPEL</v>
          </cell>
          <cell r="C110" t="str">
            <v>EMANUEL</v>
          </cell>
          <cell r="D110" t="str">
            <v>4A</v>
          </cell>
          <cell r="F110" t="str">
            <v>ABI</v>
          </cell>
        </row>
        <row r="111">
          <cell r="A111">
            <v>22002239</v>
          </cell>
          <cell r="B111" t="str">
            <v>CÔTE</v>
          </cell>
          <cell r="C111" t="str">
            <v>JULES</v>
          </cell>
          <cell r="D111" t="str">
            <v>7B</v>
          </cell>
          <cell r="E111">
            <v>186</v>
          </cell>
          <cell r="F111">
            <v>73</v>
          </cell>
        </row>
        <row r="112">
          <cell r="A112">
            <v>22010179</v>
          </cell>
          <cell r="B112" t="str">
            <v>COULPIED</v>
          </cell>
          <cell r="C112" t="str">
            <v>LÉO</v>
          </cell>
          <cell r="D112" t="str">
            <v>5B</v>
          </cell>
          <cell r="F112" t="str">
            <v>ABI</v>
          </cell>
        </row>
        <row r="113">
          <cell r="A113">
            <v>22012904</v>
          </cell>
          <cell r="B113" t="str">
            <v>COURTOIS</v>
          </cell>
          <cell r="C113" t="str">
            <v>ENOLA</v>
          </cell>
          <cell r="D113" t="str">
            <v>3B</v>
          </cell>
          <cell r="E113">
            <v>156.5</v>
          </cell>
          <cell r="F113">
            <v>48</v>
          </cell>
        </row>
        <row r="114">
          <cell r="A114">
            <v>22003939</v>
          </cell>
          <cell r="B114" t="str">
            <v>CROS-FABRE</v>
          </cell>
          <cell r="C114" t="str">
            <v>CHRISTOPHE</v>
          </cell>
          <cell r="D114" t="str">
            <v>3B</v>
          </cell>
          <cell r="E114">
            <v>173.5</v>
          </cell>
          <cell r="F114">
            <v>67</v>
          </cell>
        </row>
        <row r="115">
          <cell r="A115">
            <v>21908423</v>
          </cell>
          <cell r="B115" t="str">
            <v>CURPEN</v>
          </cell>
          <cell r="C115" t="str">
            <v>NAOMI</v>
          </cell>
          <cell r="D115" t="str">
            <v>8A</v>
          </cell>
          <cell r="E115">
            <v>167</v>
          </cell>
          <cell r="F115">
            <v>51</v>
          </cell>
        </row>
        <row r="116">
          <cell r="A116">
            <v>22010601</v>
          </cell>
          <cell r="B116" t="str">
            <v>CUVELIER</v>
          </cell>
          <cell r="C116" t="str">
            <v>ANTHONY</v>
          </cell>
          <cell r="D116" t="str">
            <v>10A</v>
          </cell>
          <cell r="F116" t="str">
            <v>ABI</v>
          </cell>
        </row>
        <row r="117">
          <cell r="A117">
            <v>22013112</v>
          </cell>
          <cell r="B117" t="str">
            <v>DA COSTA</v>
          </cell>
          <cell r="C117" t="str">
            <v>MARIE</v>
          </cell>
          <cell r="D117" t="str">
            <v>9A</v>
          </cell>
          <cell r="E117">
            <v>164</v>
          </cell>
          <cell r="F117">
            <v>54</v>
          </cell>
        </row>
        <row r="118">
          <cell r="A118">
            <v>22003927</v>
          </cell>
          <cell r="B118" t="str">
            <v>DA SILVA</v>
          </cell>
          <cell r="C118" t="str">
            <v>LUNA</v>
          </cell>
          <cell r="D118" t="str">
            <v>4A</v>
          </cell>
          <cell r="F118" t="str">
            <v>ABI</v>
          </cell>
        </row>
        <row r="119">
          <cell r="A119">
            <v>22009325</v>
          </cell>
          <cell r="B119" t="str">
            <v>DABROWSKI</v>
          </cell>
          <cell r="C119" t="str">
            <v>LEÏA</v>
          </cell>
          <cell r="D119" t="str">
            <v>9A</v>
          </cell>
          <cell r="E119">
            <v>160</v>
          </cell>
          <cell r="F119">
            <v>47</v>
          </cell>
        </row>
        <row r="120">
          <cell r="A120">
            <v>22006753</v>
          </cell>
          <cell r="B120" t="str">
            <v>DAVIOT</v>
          </cell>
          <cell r="C120" t="str">
            <v>NATHAN</v>
          </cell>
          <cell r="D120" t="str">
            <v>7B</v>
          </cell>
          <cell r="E120">
            <v>180</v>
          </cell>
          <cell r="F120">
            <v>56</v>
          </cell>
        </row>
        <row r="121">
          <cell r="A121">
            <v>22004309</v>
          </cell>
          <cell r="B121" t="str">
            <v>DE OLIVEIRA</v>
          </cell>
          <cell r="C121" t="str">
            <v>CORENTIN</v>
          </cell>
          <cell r="D121" t="str">
            <v>6A</v>
          </cell>
          <cell r="E121">
            <v>192.5</v>
          </cell>
          <cell r="F121">
            <v>95</v>
          </cell>
        </row>
        <row r="122">
          <cell r="A122">
            <v>22001914</v>
          </cell>
          <cell r="B122" t="str">
            <v>DECOOL</v>
          </cell>
          <cell r="C122" t="str">
            <v>NOÉMIE</v>
          </cell>
          <cell r="D122" t="str">
            <v>5A</v>
          </cell>
          <cell r="E122">
            <v>161</v>
          </cell>
          <cell r="F122">
            <v>61</v>
          </cell>
        </row>
        <row r="123">
          <cell r="A123">
            <v>22013587</v>
          </cell>
          <cell r="B123" t="str">
            <v>DELLOUE</v>
          </cell>
          <cell r="C123" t="str">
            <v>SÉBASTIEN</v>
          </cell>
          <cell r="D123" t="str">
            <v>8A</v>
          </cell>
          <cell r="E123">
            <v>175</v>
          </cell>
          <cell r="F123">
            <v>58</v>
          </cell>
        </row>
        <row r="124">
          <cell r="A124">
            <v>22004825</v>
          </cell>
          <cell r="B124" t="str">
            <v>DELRUE</v>
          </cell>
          <cell r="C124" t="str">
            <v>THÉO</v>
          </cell>
          <cell r="D124" t="str">
            <v>10B</v>
          </cell>
          <cell r="E124">
            <v>186</v>
          </cell>
          <cell r="F124">
            <v>59</v>
          </cell>
        </row>
        <row r="125">
          <cell r="A125">
            <v>22001939</v>
          </cell>
          <cell r="B125" t="str">
            <v>DEMUTH</v>
          </cell>
          <cell r="C125" t="str">
            <v>JULIETTE</v>
          </cell>
          <cell r="D125" t="str">
            <v>8A</v>
          </cell>
          <cell r="E125">
            <v>177.5</v>
          </cell>
          <cell r="F125">
            <v>70</v>
          </cell>
        </row>
        <row r="126">
          <cell r="A126">
            <v>22010720</v>
          </cell>
          <cell r="B126" t="str">
            <v>DERRENDINGER</v>
          </cell>
          <cell r="C126" t="str">
            <v>MAXENCE</v>
          </cell>
          <cell r="D126" t="str">
            <v>8A</v>
          </cell>
          <cell r="E126">
            <v>173</v>
          </cell>
          <cell r="F126">
            <v>65</v>
          </cell>
        </row>
        <row r="127">
          <cell r="A127">
            <v>22010613</v>
          </cell>
          <cell r="B127" t="str">
            <v>DESJARDINS</v>
          </cell>
          <cell r="C127" t="str">
            <v>JUSTIN</v>
          </cell>
          <cell r="D127" t="str">
            <v>8A</v>
          </cell>
          <cell r="E127">
            <v>187.5</v>
          </cell>
          <cell r="F127">
            <v>65</v>
          </cell>
        </row>
        <row r="128">
          <cell r="A128">
            <v>22009617</v>
          </cell>
          <cell r="B128" t="str">
            <v>DESMONS</v>
          </cell>
          <cell r="C128" t="str">
            <v>AÏNOA</v>
          </cell>
          <cell r="D128" t="str">
            <v>9B</v>
          </cell>
          <cell r="E128">
            <v>168</v>
          </cell>
          <cell r="F128">
            <v>59</v>
          </cell>
        </row>
        <row r="129">
          <cell r="A129">
            <v>22007459</v>
          </cell>
          <cell r="B129" t="str">
            <v>DESTEFANIS</v>
          </cell>
          <cell r="C129" t="str">
            <v>BASTIEN</v>
          </cell>
          <cell r="D129" t="str">
            <v>4B</v>
          </cell>
          <cell r="F129" t="str">
            <v>ABI</v>
          </cell>
        </row>
        <row r="130">
          <cell r="A130">
            <v>22003137</v>
          </cell>
          <cell r="B130" t="str">
            <v>DEUSCHER</v>
          </cell>
          <cell r="C130" t="str">
            <v>VALENTIN</v>
          </cell>
          <cell r="D130" t="str">
            <v>8A</v>
          </cell>
          <cell r="E130">
            <v>173</v>
          </cell>
          <cell r="F130">
            <v>67</v>
          </cell>
        </row>
        <row r="131">
          <cell r="A131">
            <v>22009721</v>
          </cell>
          <cell r="B131" t="str">
            <v>DEVINAST</v>
          </cell>
          <cell r="C131" t="str">
            <v>THIBAUT</v>
          </cell>
          <cell r="D131" t="str">
            <v>9B</v>
          </cell>
          <cell r="E131">
            <v>173.5</v>
          </cell>
          <cell r="F131">
            <v>64</v>
          </cell>
        </row>
        <row r="132">
          <cell r="A132">
            <v>22003116</v>
          </cell>
          <cell r="B132" t="str">
            <v>DHENNE</v>
          </cell>
          <cell r="C132" t="str">
            <v>ALEXIS</v>
          </cell>
          <cell r="D132" t="str">
            <v>8A</v>
          </cell>
          <cell r="E132">
            <v>195</v>
          </cell>
          <cell r="F132">
            <v>83</v>
          </cell>
        </row>
        <row r="133">
          <cell r="A133">
            <v>22012299</v>
          </cell>
          <cell r="B133" t="str">
            <v>DIAW</v>
          </cell>
          <cell r="C133" t="str">
            <v>ABDOU</v>
          </cell>
          <cell r="D133" t="str">
            <v>9B</v>
          </cell>
          <cell r="E133">
            <v>183.5</v>
          </cell>
          <cell r="F133">
            <v>68</v>
          </cell>
        </row>
        <row r="134">
          <cell r="A134">
            <v>22008633</v>
          </cell>
          <cell r="B134" t="str">
            <v>DIB</v>
          </cell>
          <cell r="C134" t="str">
            <v>NASSIM</v>
          </cell>
          <cell r="D134" t="str">
            <v>9B</v>
          </cell>
          <cell r="E134">
            <v>167</v>
          </cell>
          <cell r="F134">
            <v>61</v>
          </cell>
        </row>
        <row r="135">
          <cell r="A135">
            <v>22006901</v>
          </cell>
          <cell r="B135" t="str">
            <v>DIDIER</v>
          </cell>
          <cell r="C135" t="str">
            <v>FLORINE</v>
          </cell>
          <cell r="D135" t="str">
            <v>6A</v>
          </cell>
          <cell r="E135">
            <v>170</v>
          </cell>
          <cell r="F135">
            <v>52</v>
          </cell>
        </row>
        <row r="136">
          <cell r="A136">
            <v>22000529</v>
          </cell>
          <cell r="B136" t="str">
            <v>DIDIER</v>
          </cell>
          <cell r="C136" t="str">
            <v>LUCIEN</v>
          </cell>
          <cell r="D136" t="str">
            <v>8A</v>
          </cell>
          <cell r="E136">
            <v>178</v>
          </cell>
          <cell r="F136">
            <v>74</v>
          </cell>
        </row>
        <row r="137">
          <cell r="A137">
            <v>22013896</v>
          </cell>
          <cell r="B137" t="str">
            <v>DIEBOLD</v>
          </cell>
          <cell r="C137" t="str">
            <v>VINCENT</v>
          </cell>
          <cell r="D137" t="str">
            <v>9B</v>
          </cell>
          <cell r="F137" t="str">
            <v>ABI</v>
          </cell>
        </row>
        <row r="138">
          <cell r="A138">
            <v>22016183</v>
          </cell>
          <cell r="B138" t="str">
            <v>DIEHL</v>
          </cell>
          <cell r="C138" t="str">
            <v>SIMON</v>
          </cell>
          <cell r="D138" t="str">
            <v>8A</v>
          </cell>
          <cell r="F138" t="str">
            <v>ABI</v>
          </cell>
        </row>
        <row r="139">
          <cell r="A139">
            <v>22007767</v>
          </cell>
          <cell r="B139" t="str">
            <v>DIRINGER</v>
          </cell>
          <cell r="C139" t="str">
            <v>LÉO</v>
          </cell>
          <cell r="D139" t="str">
            <v>6B</v>
          </cell>
          <cell r="E139">
            <v>184</v>
          </cell>
          <cell r="F139">
            <v>78</v>
          </cell>
        </row>
        <row r="140">
          <cell r="A140">
            <v>22006827</v>
          </cell>
          <cell r="B140" t="str">
            <v>DJORDJEVIC</v>
          </cell>
          <cell r="C140" t="str">
            <v>NOA</v>
          </cell>
          <cell r="D140" t="str">
            <v>6A</v>
          </cell>
          <cell r="E140">
            <v>172.5</v>
          </cell>
          <cell r="F140">
            <v>65</v>
          </cell>
        </row>
        <row r="141">
          <cell r="A141">
            <v>21908713</v>
          </cell>
          <cell r="B141" t="str">
            <v>DOGAN</v>
          </cell>
          <cell r="C141" t="str">
            <v>CELIA</v>
          </cell>
          <cell r="D141" t="str">
            <v>8A</v>
          </cell>
          <cell r="E141">
            <v>167.5</v>
          </cell>
          <cell r="F141">
            <v>68</v>
          </cell>
        </row>
        <row r="142">
          <cell r="A142">
            <v>22010734</v>
          </cell>
          <cell r="B142" t="str">
            <v>DOLIS</v>
          </cell>
          <cell r="C142" t="str">
            <v>LAETITIA</v>
          </cell>
          <cell r="D142" t="str">
            <v>6A</v>
          </cell>
          <cell r="E142">
            <v>163.5</v>
          </cell>
          <cell r="F142">
            <v>61</v>
          </cell>
        </row>
        <row r="143">
          <cell r="A143">
            <v>22003789</v>
          </cell>
          <cell r="B143" t="str">
            <v>DORER</v>
          </cell>
          <cell r="C143" t="str">
            <v>FLORIAN</v>
          </cell>
          <cell r="D143" t="str">
            <v>8A</v>
          </cell>
          <cell r="E143">
            <v>171</v>
          </cell>
          <cell r="F143">
            <v>53</v>
          </cell>
        </row>
        <row r="144">
          <cell r="A144">
            <v>22002381</v>
          </cell>
          <cell r="B144" t="str">
            <v>DRIOUACH</v>
          </cell>
          <cell r="C144" t="str">
            <v>LINA</v>
          </cell>
          <cell r="D144" t="str">
            <v>8B</v>
          </cell>
          <cell r="E144">
            <v>153</v>
          </cell>
          <cell r="F144">
            <v>58</v>
          </cell>
        </row>
        <row r="145">
          <cell r="A145">
            <v>22005391</v>
          </cell>
          <cell r="B145" t="str">
            <v>DUDEK</v>
          </cell>
          <cell r="C145" t="str">
            <v>ELIE</v>
          </cell>
          <cell r="D145" t="str">
            <v>3A</v>
          </cell>
          <cell r="E145">
            <v>168.5</v>
          </cell>
          <cell r="F145">
            <v>58</v>
          </cell>
        </row>
        <row r="146">
          <cell r="A146">
            <v>22000406</v>
          </cell>
          <cell r="B146" t="str">
            <v>DUPONT</v>
          </cell>
          <cell r="C146" t="str">
            <v>BRIAN</v>
          </cell>
          <cell r="D146" t="str">
            <v>6A</v>
          </cell>
          <cell r="E146">
            <v>175.5</v>
          </cell>
          <cell r="F146">
            <v>56</v>
          </cell>
        </row>
        <row r="147">
          <cell r="A147">
            <v>22007492</v>
          </cell>
          <cell r="B147" t="str">
            <v>DUPONT</v>
          </cell>
          <cell r="C147" t="str">
            <v>LAURIANE</v>
          </cell>
          <cell r="D147" t="str">
            <v>8B</v>
          </cell>
          <cell r="E147">
            <v>173</v>
          </cell>
          <cell r="F147">
            <v>70</v>
          </cell>
        </row>
        <row r="148">
          <cell r="A148">
            <v>22011960</v>
          </cell>
          <cell r="B148" t="str">
            <v>DUQUE</v>
          </cell>
          <cell r="C148" t="str">
            <v>VICTOR</v>
          </cell>
          <cell r="D148" t="str">
            <v>7B</v>
          </cell>
          <cell r="E148">
            <v>187</v>
          </cell>
          <cell r="F148">
            <v>75</v>
          </cell>
        </row>
        <row r="149">
          <cell r="A149">
            <v>22017562</v>
          </cell>
          <cell r="B149" t="str">
            <v>DURAND</v>
          </cell>
          <cell r="C149" t="str">
            <v>MALCOLM</v>
          </cell>
          <cell r="D149" t="str">
            <v>2A</v>
          </cell>
          <cell r="E149">
            <v>184</v>
          </cell>
          <cell r="F149">
            <v>76</v>
          </cell>
        </row>
        <row r="150">
          <cell r="A150">
            <v>22010830</v>
          </cell>
          <cell r="B150" t="str">
            <v>DURANTON-KATCHAVENDA</v>
          </cell>
          <cell r="C150" t="str">
            <v>LINO</v>
          </cell>
          <cell r="D150" t="str">
            <v>5A</v>
          </cell>
          <cell r="E150">
            <v>183</v>
          </cell>
          <cell r="F150">
            <v>78</v>
          </cell>
        </row>
        <row r="151">
          <cell r="A151">
            <v>22005658</v>
          </cell>
          <cell r="B151" t="str">
            <v>DUSEHU</v>
          </cell>
          <cell r="C151" t="str">
            <v>NATHAN</v>
          </cell>
          <cell r="D151" t="str">
            <v>10A</v>
          </cell>
          <cell r="E151" t="str">
            <v>blesse</v>
          </cell>
          <cell r="F151" t="str">
            <v>ABI</v>
          </cell>
        </row>
        <row r="152">
          <cell r="A152">
            <v>22005759</v>
          </cell>
          <cell r="B152" t="str">
            <v>DUTREIL</v>
          </cell>
          <cell r="C152" t="str">
            <v>MÉLODIE</v>
          </cell>
          <cell r="D152" t="str">
            <v>1B</v>
          </cell>
          <cell r="E152">
            <v>167</v>
          </cell>
          <cell r="F152">
            <v>66</v>
          </cell>
        </row>
        <row r="153">
          <cell r="A153">
            <v>22004342</v>
          </cell>
          <cell r="B153" t="str">
            <v>EBANGA BABOGA</v>
          </cell>
          <cell r="C153" t="str">
            <v>PAOLA</v>
          </cell>
          <cell r="D153" t="str">
            <v>9A</v>
          </cell>
          <cell r="E153">
            <v>183</v>
          </cell>
          <cell r="F153">
            <v>87</v>
          </cell>
        </row>
        <row r="154">
          <cell r="A154">
            <v>21818705</v>
          </cell>
          <cell r="B154" t="str">
            <v>ED-DAHBY</v>
          </cell>
          <cell r="C154" t="str">
            <v>MOHAMED</v>
          </cell>
          <cell r="D154" t="str">
            <v>9B</v>
          </cell>
          <cell r="F154" t="str">
            <v>ABI</v>
          </cell>
        </row>
        <row r="155">
          <cell r="A155">
            <v>22015982</v>
          </cell>
          <cell r="B155" t="str">
            <v>EHLERS</v>
          </cell>
          <cell r="C155" t="str">
            <v>SVEN</v>
          </cell>
          <cell r="D155" t="str">
            <v>10A</v>
          </cell>
          <cell r="E155">
            <v>171.5</v>
          </cell>
          <cell r="F155">
            <v>76</v>
          </cell>
        </row>
        <row r="156">
          <cell r="A156">
            <v>22007464</v>
          </cell>
          <cell r="B156" t="str">
            <v>EHSAN ZIAH</v>
          </cell>
          <cell r="C156" t="str">
            <v>TOM</v>
          </cell>
          <cell r="D156" t="str">
            <v>7B</v>
          </cell>
          <cell r="E156">
            <v>173.5</v>
          </cell>
          <cell r="F156">
            <v>64</v>
          </cell>
        </row>
        <row r="157">
          <cell r="A157">
            <v>22007265</v>
          </cell>
          <cell r="B157" t="str">
            <v>EL IDRISSI</v>
          </cell>
          <cell r="C157" t="str">
            <v>IBRAHIM</v>
          </cell>
          <cell r="D157" t="str">
            <v>9B</v>
          </cell>
          <cell r="E157">
            <v>171</v>
          </cell>
          <cell r="F157">
            <v>70</v>
          </cell>
        </row>
        <row r="158">
          <cell r="A158">
            <v>22009293</v>
          </cell>
          <cell r="B158" t="str">
            <v>ENDERLIN</v>
          </cell>
          <cell r="C158" t="str">
            <v>LAURIE</v>
          </cell>
          <cell r="D158" t="str">
            <v>8B</v>
          </cell>
          <cell r="E158">
            <v>169</v>
          </cell>
          <cell r="F158">
            <v>61</v>
          </cell>
        </row>
        <row r="159">
          <cell r="A159">
            <v>22011348</v>
          </cell>
          <cell r="B159" t="str">
            <v>ENGELMANN</v>
          </cell>
          <cell r="C159" t="str">
            <v>MARIE</v>
          </cell>
          <cell r="D159" t="str">
            <v>6A</v>
          </cell>
          <cell r="E159">
            <v>164</v>
          </cell>
          <cell r="F159">
            <v>61</v>
          </cell>
        </row>
        <row r="160">
          <cell r="A160">
            <v>22009120</v>
          </cell>
          <cell r="B160" t="str">
            <v>ERNEWEIN</v>
          </cell>
          <cell r="C160" t="str">
            <v>ROMAIN</v>
          </cell>
          <cell r="D160" t="str">
            <v>9B</v>
          </cell>
          <cell r="F160" t="str">
            <v>ABI</v>
          </cell>
        </row>
        <row r="161">
          <cell r="A161">
            <v>22015623</v>
          </cell>
          <cell r="B161" t="str">
            <v>ESTIOT</v>
          </cell>
          <cell r="C161" t="str">
            <v>HUGO</v>
          </cell>
          <cell r="D161" t="str">
            <v>5A</v>
          </cell>
          <cell r="E161">
            <v>175</v>
          </cell>
          <cell r="F161">
            <v>76</v>
          </cell>
        </row>
        <row r="162">
          <cell r="A162">
            <v>22016133</v>
          </cell>
          <cell r="B162" t="str">
            <v>EUGENIE</v>
          </cell>
          <cell r="C162" t="str">
            <v>SAMANTHA</v>
          </cell>
          <cell r="D162" t="str">
            <v>5A</v>
          </cell>
          <cell r="F162" t="str">
            <v>ABI</v>
          </cell>
        </row>
        <row r="163">
          <cell r="A163">
            <v>22000977</v>
          </cell>
          <cell r="B163" t="str">
            <v>FABER</v>
          </cell>
          <cell r="C163" t="str">
            <v>ELISE</v>
          </cell>
          <cell r="D163" t="str">
            <v>5A</v>
          </cell>
          <cell r="E163">
            <v>164</v>
          </cell>
          <cell r="F163">
            <v>62</v>
          </cell>
        </row>
        <row r="164">
          <cell r="A164">
            <v>22011103</v>
          </cell>
          <cell r="B164" t="str">
            <v>FAGOT</v>
          </cell>
          <cell r="C164" t="str">
            <v>YAËL</v>
          </cell>
          <cell r="D164" t="str">
            <v>10A</v>
          </cell>
          <cell r="E164">
            <v>162</v>
          </cell>
          <cell r="F164">
            <v>64</v>
          </cell>
        </row>
        <row r="165">
          <cell r="A165">
            <v>21902329</v>
          </cell>
          <cell r="B165" t="str">
            <v>FALLAH</v>
          </cell>
          <cell r="C165" t="str">
            <v>ELIAS</v>
          </cell>
          <cell r="D165" t="str">
            <v>2B</v>
          </cell>
          <cell r="E165">
            <v>179</v>
          </cell>
          <cell r="F165">
            <v>74</v>
          </cell>
        </row>
        <row r="166">
          <cell r="A166">
            <v>22003888</v>
          </cell>
          <cell r="B166" t="str">
            <v>FARADON</v>
          </cell>
          <cell r="C166" t="str">
            <v>SOLÈNE</v>
          </cell>
          <cell r="D166" t="str">
            <v>6B</v>
          </cell>
          <cell r="E166">
            <v>167</v>
          </cell>
          <cell r="F166">
            <v>55</v>
          </cell>
        </row>
        <row r="167">
          <cell r="A167">
            <v>22014775</v>
          </cell>
          <cell r="B167" t="str">
            <v>FERCHICHI</v>
          </cell>
          <cell r="C167" t="str">
            <v>HIBA</v>
          </cell>
          <cell r="D167" t="str">
            <v>3A</v>
          </cell>
          <cell r="F167" t="str">
            <v>ABI</v>
          </cell>
        </row>
        <row r="168">
          <cell r="A168">
            <v>22002944</v>
          </cell>
          <cell r="B168" t="str">
            <v>FERROUDJ</v>
          </cell>
          <cell r="C168" t="str">
            <v>NATHAN</v>
          </cell>
          <cell r="D168" t="str">
            <v>5B</v>
          </cell>
          <cell r="E168">
            <v>171</v>
          </cell>
          <cell r="F168">
            <v>62</v>
          </cell>
        </row>
        <row r="169">
          <cell r="A169">
            <v>22013296</v>
          </cell>
          <cell r="B169" t="str">
            <v>FERUZI</v>
          </cell>
          <cell r="C169" t="str">
            <v>MARINE</v>
          </cell>
          <cell r="D169" t="str">
            <v>9B</v>
          </cell>
          <cell r="E169">
            <v>167</v>
          </cell>
          <cell r="F169">
            <v>72</v>
          </cell>
        </row>
        <row r="170">
          <cell r="A170">
            <v>22010238</v>
          </cell>
          <cell r="B170" t="str">
            <v>FEUERSTEIN</v>
          </cell>
          <cell r="C170" t="str">
            <v>FLAVIEN</v>
          </cell>
          <cell r="D170" t="str">
            <v>1B</v>
          </cell>
          <cell r="E170">
            <v>174</v>
          </cell>
          <cell r="F170">
            <v>54</v>
          </cell>
        </row>
        <row r="171">
          <cell r="A171">
            <v>22005243</v>
          </cell>
          <cell r="B171" t="str">
            <v>FITTE</v>
          </cell>
          <cell r="C171" t="str">
            <v>PAUL</v>
          </cell>
          <cell r="D171" t="str">
            <v>8B</v>
          </cell>
          <cell r="E171">
            <v>178.5</v>
          </cell>
          <cell r="F171">
            <v>64</v>
          </cell>
        </row>
        <row r="172">
          <cell r="A172">
            <v>22009484</v>
          </cell>
          <cell r="B172" t="str">
            <v>FOECHTERLE</v>
          </cell>
          <cell r="C172" t="str">
            <v>SARAH</v>
          </cell>
          <cell r="D172" t="str">
            <v>6A</v>
          </cell>
          <cell r="E172">
            <v>165</v>
          </cell>
          <cell r="F172">
            <v>58</v>
          </cell>
        </row>
        <row r="173">
          <cell r="A173">
            <v>22003720</v>
          </cell>
          <cell r="B173" t="str">
            <v>FORTHOFFER</v>
          </cell>
          <cell r="C173" t="str">
            <v>NATHAN</v>
          </cell>
          <cell r="D173" t="str">
            <v>5A</v>
          </cell>
          <cell r="E173">
            <v>179</v>
          </cell>
          <cell r="F173">
            <v>83</v>
          </cell>
        </row>
        <row r="174">
          <cell r="A174">
            <v>21905701</v>
          </cell>
          <cell r="B174" t="str">
            <v>FRANCIS</v>
          </cell>
          <cell r="C174" t="str">
            <v>YANNIS</v>
          </cell>
          <cell r="D174" t="str">
            <v>3B</v>
          </cell>
          <cell r="E174">
            <v>178</v>
          </cell>
          <cell r="F174">
            <v>81</v>
          </cell>
        </row>
        <row r="175">
          <cell r="A175">
            <v>22006465</v>
          </cell>
          <cell r="B175" t="str">
            <v>FUCHS</v>
          </cell>
          <cell r="C175" t="str">
            <v>PAUL</v>
          </cell>
          <cell r="D175" t="str">
            <v>2A</v>
          </cell>
          <cell r="E175">
            <v>176.5</v>
          </cell>
          <cell r="F175">
            <v>57</v>
          </cell>
        </row>
        <row r="176">
          <cell r="A176">
            <v>22015504</v>
          </cell>
          <cell r="B176" t="str">
            <v>GABOR</v>
          </cell>
          <cell r="C176" t="str">
            <v>STEVEN</v>
          </cell>
          <cell r="D176" t="str">
            <v>4B</v>
          </cell>
          <cell r="E176">
            <v>182</v>
          </cell>
          <cell r="F176">
            <v>89</v>
          </cell>
        </row>
        <row r="177">
          <cell r="A177">
            <v>21911857</v>
          </cell>
          <cell r="B177" t="str">
            <v>GAGNIER</v>
          </cell>
          <cell r="C177" t="str">
            <v>JORIS</v>
          </cell>
          <cell r="D177" t="str">
            <v>7B</v>
          </cell>
          <cell r="E177">
            <v>178</v>
          </cell>
          <cell r="F177">
            <v>70</v>
          </cell>
        </row>
        <row r="178">
          <cell r="A178">
            <v>22009399</v>
          </cell>
          <cell r="B178" t="str">
            <v>GALLIATH</v>
          </cell>
          <cell r="C178" t="str">
            <v>ADRIEN</v>
          </cell>
          <cell r="D178" t="str">
            <v>6A</v>
          </cell>
          <cell r="E178">
            <v>186</v>
          </cell>
          <cell r="F178">
            <v>70</v>
          </cell>
        </row>
        <row r="179">
          <cell r="A179">
            <v>22006628</v>
          </cell>
          <cell r="B179" t="str">
            <v>GANGLOFF</v>
          </cell>
          <cell r="C179" t="str">
            <v>ÉMILIE</v>
          </cell>
          <cell r="D179" t="str">
            <v>6A</v>
          </cell>
          <cell r="E179">
            <v>163.5</v>
          </cell>
          <cell r="F179">
            <v>65</v>
          </cell>
        </row>
        <row r="180">
          <cell r="A180">
            <v>22015781</v>
          </cell>
          <cell r="B180" t="str">
            <v>GANGLOFF</v>
          </cell>
          <cell r="C180" t="str">
            <v>BAPTISTE</v>
          </cell>
          <cell r="D180" t="str">
            <v>8B</v>
          </cell>
          <cell r="E180">
            <v>184</v>
          </cell>
          <cell r="F180">
            <v>84</v>
          </cell>
        </row>
        <row r="181">
          <cell r="A181">
            <v>22002234</v>
          </cell>
          <cell r="B181" t="str">
            <v>GARCIA</v>
          </cell>
          <cell r="C181" t="str">
            <v>QUENTIN</v>
          </cell>
          <cell r="D181" t="str">
            <v>2A</v>
          </cell>
          <cell r="E181">
            <v>171</v>
          </cell>
          <cell r="F181">
            <v>66</v>
          </cell>
        </row>
        <row r="182">
          <cell r="A182">
            <v>22010909</v>
          </cell>
          <cell r="B182" t="str">
            <v>GARGULAK</v>
          </cell>
          <cell r="C182" t="str">
            <v>MOJMIR</v>
          </cell>
          <cell r="D182" t="str">
            <v>10A</v>
          </cell>
          <cell r="F182" t="str">
            <v>ABI</v>
          </cell>
        </row>
        <row r="183">
          <cell r="A183">
            <v>22007155</v>
          </cell>
          <cell r="B183" t="str">
            <v>GAUCKLER</v>
          </cell>
          <cell r="C183" t="str">
            <v>CHARLINE</v>
          </cell>
          <cell r="D183" t="str">
            <v>7A</v>
          </cell>
          <cell r="E183">
            <v>169.5</v>
          </cell>
          <cell r="F183">
            <v>56</v>
          </cell>
        </row>
        <row r="184">
          <cell r="A184">
            <v>22006683</v>
          </cell>
          <cell r="B184" t="str">
            <v>GAUTHIER</v>
          </cell>
          <cell r="C184" t="str">
            <v>VALENTINE</v>
          </cell>
          <cell r="D184" t="str">
            <v>9A</v>
          </cell>
          <cell r="E184">
            <v>165</v>
          </cell>
          <cell r="F184">
            <v>65</v>
          </cell>
        </row>
        <row r="185">
          <cell r="A185">
            <v>22014858</v>
          </cell>
          <cell r="B185" t="str">
            <v>GERMAIN</v>
          </cell>
          <cell r="C185" t="str">
            <v>AMANDINE</v>
          </cell>
          <cell r="D185" t="str">
            <v>2B</v>
          </cell>
          <cell r="E185">
            <v>175</v>
          </cell>
          <cell r="F185">
            <v>85</v>
          </cell>
        </row>
        <row r="186">
          <cell r="A186">
            <v>22008973</v>
          </cell>
          <cell r="B186" t="str">
            <v>GEROME</v>
          </cell>
          <cell r="C186" t="str">
            <v>LOUIS</v>
          </cell>
          <cell r="D186" t="str">
            <v>9B</v>
          </cell>
          <cell r="E186">
            <v>180</v>
          </cell>
          <cell r="F186">
            <v>72</v>
          </cell>
        </row>
        <row r="187">
          <cell r="A187">
            <v>22007348</v>
          </cell>
          <cell r="B187" t="str">
            <v>GERTHOFFER</v>
          </cell>
          <cell r="C187" t="str">
            <v>PAUL</v>
          </cell>
          <cell r="D187" t="str">
            <v>8B</v>
          </cell>
          <cell r="E187">
            <v>182</v>
          </cell>
          <cell r="F187">
            <v>73</v>
          </cell>
        </row>
        <row r="188">
          <cell r="A188">
            <v>22007491</v>
          </cell>
          <cell r="B188" t="str">
            <v>GLASSMANN</v>
          </cell>
          <cell r="C188" t="str">
            <v>CORENTIN</v>
          </cell>
          <cell r="D188" t="str">
            <v>3A</v>
          </cell>
          <cell r="E188">
            <v>180</v>
          </cell>
          <cell r="F188">
            <v>70</v>
          </cell>
        </row>
        <row r="189">
          <cell r="A189">
            <v>22005291</v>
          </cell>
          <cell r="B189" t="str">
            <v>GOEHRY</v>
          </cell>
          <cell r="C189" t="str">
            <v>LUCAS</v>
          </cell>
          <cell r="D189" t="str">
            <v>2A</v>
          </cell>
          <cell r="E189">
            <v>183.5</v>
          </cell>
          <cell r="F189">
            <v>59</v>
          </cell>
        </row>
        <row r="190">
          <cell r="A190">
            <v>22000493</v>
          </cell>
          <cell r="B190" t="str">
            <v>GOEPFERT</v>
          </cell>
          <cell r="C190" t="str">
            <v>CARLA</v>
          </cell>
          <cell r="D190" t="str">
            <v>9B</v>
          </cell>
          <cell r="E190">
            <v>161</v>
          </cell>
          <cell r="F190">
            <v>70</v>
          </cell>
        </row>
        <row r="191">
          <cell r="A191">
            <v>22006645</v>
          </cell>
          <cell r="B191" t="str">
            <v>GRAESSEL</v>
          </cell>
          <cell r="C191" t="str">
            <v>MARIE</v>
          </cell>
          <cell r="D191" t="str">
            <v>4B</v>
          </cell>
          <cell r="F191" t="str">
            <v>ABI</v>
          </cell>
        </row>
        <row r="192">
          <cell r="A192">
            <v>22012195</v>
          </cell>
          <cell r="B192" t="str">
            <v>GRAICHE</v>
          </cell>
          <cell r="C192" t="str">
            <v>FANNY</v>
          </cell>
          <cell r="D192" t="str">
            <v>4B</v>
          </cell>
          <cell r="E192">
            <v>163.5</v>
          </cell>
          <cell r="F192">
            <v>48</v>
          </cell>
        </row>
        <row r="193">
          <cell r="A193">
            <v>22007509</v>
          </cell>
          <cell r="B193" t="str">
            <v>GRAUFFEL</v>
          </cell>
          <cell r="C193" t="str">
            <v>LUCIE</v>
          </cell>
          <cell r="D193" t="str">
            <v>7B</v>
          </cell>
          <cell r="E193">
            <v>182</v>
          </cell>
          <cell r="F193">
            <v>71</v>
          </cell>
        </row>
        <row r="194">
          <cell r="A194">
            <v>22009882</v>
          </cell>
          <cell r="B194" t="str">
            <v>GREINER</v>
          </cell>
          <cell r="C194" t="str">
            <v>MORGANE</v>
          </cell>
          <cell r="D194" t="str">
            <v>1B</v>
          </cell>
          <cell r="E194">
            <v>163.5</v>
          </cell>
          <cell r="F194">
            <v>58</v>
          </cell>
        </row>
        <row r="195">
          <cell r="A195">
            <v>22014393</v>
          </cell>
          <cell r="B195" t="str">
            <v>GROSS</v>
          </cell>
          <cell r="C195" t="str">
            <v>ALEX</v>
          </cell>
          <cell r="D195" t="str">
            <v>6B</v>
          </cell>
          <cell r="E195">
            <v>181.5</v>
          </cell>
          <cell r="F195">
            <v>83</v>
          </cell>
        </row>
        <row r="196">
          <cell r="A196">
            <v>21910700</v>
          </cell>
          <cell r="B196" t="str">
            <v>GRUBER-BOURADA</v>
          </cell>
          <cell r="C196" t="str">
            <v>ADEL RACHID</v>
          </cell>
          <cell r="D196" t="str">
            <v>2B</v>
          </cell>
          <cell r="E196">
            <v>176.5</v>
          </cell>
          <cell r="F196">
            <v>83</v>
          </cell>
        </row>
        <row r="197">
          <cell r="A197">
            <v>22004474</v>
          </cell>
          <cell r="B197" t="str">
            <v>GUILLARD</v>
          </cell>
          <cell r="C197" t="str">
            <v>CORENTIN</v>
          </cell>
          <cell r="D197" t="str">
            <v>1A</v>
          </cell>
          <cell r="E197">
            <v>169.5</v>
          </cell>
          <cell r="F197">
            <v>65</v>
          </cell>
        </row>
        <row r="198">
          <cell r="A198">
            <v>22000872</v>
          </cell>
          <cell r="B198" t="str">
            <v>GUINOT</v>
          </cell>
          <cell r="C198" t="str">
            <v>SAMUEL</v>
          </cell>
          <cell r="D198" t="str">
            <v>9A</v>
          </cell>
          <cell r="E198">
            <v>175</v>
          </cell>
          <cell r="F198">
            <v>70</v>
          </cell>
        </row>
        <row r="199">
          <cell r="A199">
            <v>22008152</v>
          </cell>
          <cell r="B199" t="str">
            <v>GÜNES</v>
          </cell>
          <cell r="C199" t="str">
            <v>UYGAR</v>
          </cell>
          <cell r="D199" t="str">
            <v>7A</v>
          </cell>
          <cell r="E199">
            <v>188.5</v>
          </cell>
          <cell r="F199">
            <v>108</v>
          </cell>
        </row>
        <row r="200">
          <cell r="A200">
            <v>22003828</v>
          </cell>
          <cell r="B200" t="str">
            <v>HAENSEL</v>
          </cell>
          <cell r="C200" t="str">
            <v>JORDAN</v>
          </cell>
          <cell r="D200" t="str">
            <v>3A</v>
          </cell>
          <cell r="E200">
            <v>169</v>
          </cell>
          <cell r="F200">
            <v>55</v>
          </cell>
        </row>
        <row r="201">
          <cell r="A201">
            <v>22009554</v>
          </cell>
          <cell r="B201" t="str">
            <v>HAESSIG</v>
          </cell>
          <cell r="C201" t="str">
            <v>JOVANNI</v>
          </cell>
          <cell r="D201" t="str">
            <v>2A</v>
          </cell>
          <cell r="E201">
            <v>178</v>
          </cell>
          <cell r="F201">
            <v>76</v>
          </cell>
        </row>
        <row r="202">
          <cell r="A202">
            <v>22017431</v>
          </cell>
          <cell r="B202" t="str">
            <v>HAMON SERVAL</v>
          </cell>
          <cell r="C202" t="str">
            <v>LIORA</v>
          </cell>
          <cell r="D202" t="str">
            <v>9A</v>
          </cell>
          <cell r="E202">
            <v>167.5</v>
          </cell>
          <cell r="F202">
            <v>45</v>
          </cell>
        </row>
        <row r="203">
          <cell r="A203">
            <v>22005241</v>
          </cell>
          <cell r="B203" t="str">
            <v>HAMZA</v>
          </cell>
          <cell r="C203" t="str">
            <v>NASSIM</v>
          </cell>
          <cell r="D203" t="str">
            <v>6A</v>
          </cell>
          <cell r="E203">
            <v>168.5</v>
          </cell>
          <cell r="F203">
            <v>65</v>
          </cell>
        </row>
        <row r="204">
          <cell r="A204">
            <v>22007847</v>
          </cell>
          <cell r="B204" t="str">
            <v>HAMZA</v>
          </cell>
          <cell r="C204" t="str">
            <v>ELIAS</v>
          </cell>
          <cell r="D204" t="str">
            <v>6B</v>
          </cell>
          <cell r="E204">
            <v>171.5</v>
          </cell>
          <cell r="F204">
            <v>64</v>
          </cell>
        </row>
        <row r="205">
          <cell r="A205">
            <v>22011967</v>
          </cell>
          <cell r="B205" t="str">
            <v>HANSJACOB</v>
          </cell>
          <cell r="C205" t="str">
            <v>ANTOINE</v>
          </cell>
          <cell r="D205" t="str">
            <v>6B</v>
          </cell>
          <cell r="E205">
            <v>178.5</v>
          </cell>
          <cell r="F205">
            <v>66</v>
          </cell>
        </row>
        <row r="206">
          <cell r="A206">
            <v>22001847</v>
          </cell>
          <cell r="B206" t="str">
            <v>HARB</v>
          </cell>
          <cell r="C206" t="str">
            <v>AMER</v>
          </cell>
          <cell r="D206" t="str">
            <v>6B</v>
          </cell>
          <cell r="E206">
            <v>180</v>
          </cell>
          <cell r="F206">
            <v>73</v>
          </cell>
        </row>
        <row r="207">
          <cell r="A207">
            <v>22008860</v>
          </cell>
          <cell r="B207" t="str">
            <v>HASENFRATZ</v>
          </cell>
          <cell r="C207" t="str">
            <v>LISA</v>
          </cell>
          <cell r="D207" t="str">
            <v>7A</v>
          </cell>
          <cell r="E207">
            <v>170</v>
          </cell>
          <cell r="F207">
            <v>70</v>
          </cell>
        </row>
        <row r="208">
          <cell r="A208">
            <v>22014146</v>
          </cell>
          <cell r="B208" t="str">
            <v>HAUMESSER</v>
          </cell>
          <cell r="C208" t="str">
            <v>HUGO</v>
          </cell>
          <cell r="D208" t="str">
            <v>6A</v>
          </cell>
          <cell r="E208">
            <v>185.5</v>
          </cell>
          <cell r="F208">
            <v>82</v>
          </cell>
        </row>
        <row r="209">
          <cell r="A209">
            <v>22004032</v>
          </cell>
          <cell r="B209" t="str">
            <v>HAUMESSER</v>
          </cell>
          <cell r="C209" t="str">
            <v>EVA</v>
          </cell>
          <cell r="D209" t="str">
            <v>9A</v>
          </cell>
          <cell r="E209">
            <v>160</v>
          </cell>
          <cell r="F209">
            <v>65</v>
          </cell>
        </row>
        <row r="210">
          <cell r="A210">
            <v>22003815</v>
          </cell>
          <cell r="B210" t="str">
            <v>HAUSWALD</v>
          </cell>
          <cell r="C210" t="str">
            <v>JUSTINE</v>
          </cell>
          <cell r="D210" t="str">
            <v>4B</v>
          </cell>
          <cell r="E210">
            <v>166</v>
          </cell>
          <cell r="F210">
            <v>63</v>
          </cell>
        </row>
        <row r="211">
          <cell r="A211">
            <v>21823346</v>
          </cell>
          <cell r="B211" t="str">
            <v>HECK</v>
          </cell>
          <cell r="C211" t="str">
            <v>SIMON</v>
          </cell>
          <cell r="D211" t="str">
            <v>3A</v>
          </cell>
          <cell r="E211">
            <v>184</v>
          </cell>
          <cell r="F211">
            <v>84</v>
          </cell>
        </row>
        <row r="212">
          <cell r="A212">
            <v>22002819</v>
          </cell>
          <cell r="B212" t="str">
            <v>HECKEL</v>
          </cell>
          <cell r="C212" t="str">
            <v>PAULINE</v>
          </cell>
          <cell r="D212" t="str">
            <v>6A</v>
          </cell>
          <cell r="E212">
            <v>163.5</v>
          </cell>
          <cell r="F212">
            <v>46</v>
          </cell>
        </row>
        <row r="213">
          <cell r="A213">
            <v>22005207</v>
          </cell>
          <cell r="B213" t="str">
            <v>HECKMANN</v>
          </cell>
          <cell r="C213" t="str">
            <v>MELVIN</v>
          </cell>
          <cell r="D213" t="str">
            <v>7A</v>
          </cell>
          <cell r="E213">
            <v>179</v>
          </cell>
          <cell r="F213">
            <v>67</v>
          </cell>
        </row>
        <row r="214">
          <cell r="A214">
            <v>22009641</v>
          </cell>
          <cell r="B214" t="str">
            <v>HEDIDI</v>
          </cell>
          <cell r="C214" t="str">
            <v>INES</v>
          </cell>
          <cell r="D214" t="str">
            <v>6A</v>
          </cell>
          <cell r="E214">
            <v>155</v>
          </cell>
          <cell r="F214">
            <v>55</v>
          </cell>
        </row>
        <row r="215">
          <cell r="A215">
            <v>21810312</v>
          </cell>
          <cell r="B215" t="str">
            <v>HELMER</v>
          </cell>
          <cell r="C215" t="str">
            <v>LOUIS</v>
          </cell>
          <cell r="D215" t="str">
            <v>2A</v>
          </cell>
          <cell r="E215">
            <v>161.5</v>
          </cell>
          <cell r="F215">
            <v>59</v>
          </cell>
        </row>
        <row r="216">
          <cell r="A216">
            <v>22006955</v>
          </cell>
          <cell r="B216" t="str">
            <v>HERNANDEZ</v>
          </cell>
          <cell r="C216" t="str">
            <v>NOA</v>
          </cell>
          <cell r="D216" t="str">
            <v>1B</v>
          </cell>
          <cell r="E216">
            <v>171.5</v>
          </cell>
          <cell r="F216">
            <v>62</v>
          </cell>
        </row>
        <row r="217">
          <cell r="A217">
            <v>22012822</v>
          </cell>
          <cell r="B217" t="str">
            <v>HERQUÉ</v>
          </cell>
          <cell r="C217" t="str">
            <v>JULES</v>
          </cell>
          <cell r="D217" t="str">
            <v>6A</v>
          </cell>
          <cell r="E217">
            <v>195</v>
          </cell>
          <cell r="F217">
            <v>75</v>
          </cell>
        </row>
        <row r="218">
          <cell r="A218">
            <v>21814960</v>
          </cell>
          <cell r="B218" t="str">
            <v>HERR</v>
          </cell>
          <cell r="C218" t="str">
            <v>NICOLAS</v>
          </cell>
          <cell r="D218" t="str">
            <v>9B</v>
          </cell>
          <cell r="E218">
            <v>184</v>
          </cell>
          <cell r="F218">
            <v>75</v>
          </cell>
        </row>
        <row r="219">
          <cell r="A219">
            <v>22007485</v>
          </cell>
          <cell r="B219" t="str">
            <v>HERRGOTT</v>
          </cell>
          <cell r="C219" t="str">
            <v>JULIEN</v>
          </cell>
          <cell r="D219" t="str">
            <v>5A</v>
          </cell>
          <cell r="E219">
            <v>181</v>
          </cell>
          <cell r="F219">
            <v>71</v>
          </cell>
        </row>
        <row r="220">
          <cell r="A220">
            <v>22007973</v>
          </cell>
          <cell r="B220" t="str">
            <v>HERRMANN</v>
          </cell>
          <cell r="C220" t="str">
            <v>CLARA</v>
          </cell>
          <cell r="D220" t="str">
            <v>8B</v>
          </cell>
          <cell r="E220">
            <v>164</v>
          </cell>
          <cell r="F220">
            <v>59</v>
          </cell>
        </row>
        <row r="221">
          <cell r="A221">
            <v>21907124</v>
          </cell>
          <cell r="B221" t="str">
            <v>HERRMANN</v>
          </cell>
          <cell r="C221" t="str">
            <v>BRYAN</v>
          </cell>
          <cell r="D221" t="str">
            <v>9B</v>
          </cell>
          <cell r="E221">
            <v>190.5</v>
          </cell>
          <cell r="F221">
            <v>76</v>
          </cell>
        </row>
        <row r="222">
          <cell r="A222">
            <v>22005146</v>
          </cell>
          <cell r="B222" t="str">
            <v>HERTER</v>
          </cell>
          <cell r="C222" t="str">
            <v>BENJAMIN</v>
          </cell>
          <cell r="D222" t="str">
            <v>1A</v>
          </cell>
          <cell r="E222">
            <v>178.5</v>
          </cell>
          <cell r="F222">
            <v>65</v>
          </cell>
        </row>
        <row r="223">
          <cell r="A223">
            <v>22004047</v>
          </cell>
          <cell r="B223" t="str">
            <v>HESSMANN</v>
          </cell>
          <cell r="C223" t="str">
            <v>LUCIE</v>
          </cell>
          <cell r="D223" t="str">
            <v>10B</v>
          </cell>
          <cell r="E223">
            <v>168</v>
          </cell>
          <cell r="F223">
            <v>61</v>
          </cell>
        </row>
        <row r="224">
          <cell r="A224">
            <v>22002500</v>
          </cell>
          <cell r="B224" t="str">
            <v>HEUGEL</v>
          </cell>
          <cell r="C224" t="str">
            <v>GAUTIER</v>
          </cell>
          <cell r="D224" t="str">
            <v>9A</v>
          </cell>
          <cell r="E224">
            <v>180</v>
          </cell>
          <cell r="F224">
            <v>78</v>
          </cell>
        </row>
        <row r="225">
          <cell r="A225">
            <v>22009593</v>
          </cell>
          <cell r="B225" t="str">
            <v>HIRSCHMULLER</v>
          </cell>
          <cell r="C225" t="str">
            <v>MARTIN</v>
          </cell>
          <cell r="D225" t="str">
            <v>5B</v>
          </cell>
          <cell r="E225">
            <v>182</v>
          </cell>
          <cell r="F225">
            <v>67</v>
          </cell>
        </row>
        <row r="226">
          <cell r="A226">
            <v>22005470</v>
          </cell>
          <cell r="B226" t="str">
            <v>HOARAU</v>
          </cell>
          <cell r="C226" t="str">
            <v>MATHIEU</v>
          </cell>
          <cell r="D226" t="str">
            <v>1A</v>
          </cell>
          <cell r="F226" t="str">
            <v>ABI</v>
          </cell>
        </row>
        <row r="227">
          <cell r="A227">
            <v>22006214</v>
          </cell>
          <cell r="B227" t="str">
            <v>HOEFLER</v>
          </cell>
          <cell r="C227" t="str">
            <v>VALÉRIAN</v>
          </cell>
          <cell r="D227" t="str">
            <v>5B</v>
          </cell>
          <cell r="E227">
            <v>177</v>
          </cell>
          <cell r="F227">
            <v>64</v>
          </cell>
        </row>
        <row r="228">
          <cell r="A228">
            <v>21904109</v>
          </cell>
          <cell r="B228" t="str">
            <v>HOH</v>
          </cell>
          <cell r="C228" t="str">
            <v>PERRINE</v>
          </cell>
          <cell r="D228" t="str">
            <v>7A</v>
          </cell>
          <cell r="E228">
            <v>157</v>
          </cell>
          <cell r="F228">
            <v>67</v>
          </cell>
        </row>
        <row r="229">
          <cell r="A229">
            <v>22006758</v>
          </cell>
          <cell r="B229" t="str">
            <v>HORBER</v>
          </cell>
          <cell r="C229" t="str">
            <v>EMMANUELLE</v>
          </cell>
          <cell r="D229" t="str">
            <v>3A</v>
          </cell>
          <cell r="E229">
            <v>164</v>
          </cell>
          <cell r="F229">
            <v>59</v>
          </cell>
        </row>
        <row r="230">
          <cell r="A230">
            <v>22017360</v>
          </cell>
          <cell r="B230" t="str">
            <v>HUBAULT</v>
          </cell>
          <cell r="C230" t="str">
            <v>LOU-ANN</v>
          </cell>
          <cell r="D230" t="str">
            <v>10A</v>
          </cell>
          <cell r="E230">
            <v>159</v>
          </cell>
          <cell r="F230">
            <v>58</v>
          </cell>
        </row>
        <row r="231">
          <cell r="A231">
            <v>22012861</v>
          </cell>
          <cell r="B231" t="str">
            <v>HUMMEL</v>
          </cell>
          <cell r="C231" t="str">
            <v>LAURE</v>
          </cell>
          <cell r="D231" t="str">
            <v>4B</v>
          </cell>
          <cell r="E231">
            <v>163</v>
          </cell>
          <cell r="F231">
            <v>65</v>
          </cell>
        </row>
        <row r="232">
          <cell r="A232">
            <v>22009082</v>
          </cell>
          <cell r="B232" t="str">
            <v>HUSER</v>
          </cell>
          <cell r="C232" t="str">
            <v>BAPTISTE</v>
          </cell>
          <cell r="D232" t="str">
            <v>10B</v>
          </cell>
          <cell r="E232">
            <v>184</v>
          </cell>
          <cell r="F232">
            <v>65</v>
          </cell>
        </row>
        <row r="233">
          <cell r="A233">
            <v>22004416</v>
          </cell>
          <cell r="B233" t="str">
            <v>HUVÉ</v>
          </cell>
          <cell r="C233" t="str">
            <v>ROBIN</v>
          </cell>
          <cell r="D233" t="str">
            <v>8B</v>
          </cell>
          <cell r="E233">
            <v>164</v>
          </cell>
          <cell r="F233">
            <v>57</v>
          </cell>
        </row>
        <row r="234">
          <cell r="A234">
            <v>22003389</v>
          </cell>
          <cell r="B234" t="str">
            <v>ISEL</v>
          </cell>
          <cell r="C234" t="str">
            <v>VICTOR</v>
          </cell>
          <cell r="D234" t="str">
            <v>4B</v>
          </cell>
          <cell r="E234">
            <v>170.5</v>
          </cell>
          <cell r="F234">
            <v>52</v>
          </cell>
        </row>
        <row r="235">
          <cell r="A235">
            <v>22004473</v>
          </cell>
          <cell r="B235" t="str">
            <v>ISINGER</v>
          </cell>
          <cell r="C235" t="str">
            <v>LILIAN</v>
          </cell>
          <cell r="D235" t="str">
            <v>5B</v>
          </cell>
          <cell r="E235">
            <v>185</v>
          </cell>
          <cell r="F235">
            <v>67</v>
          </cell>
        </row>
        <row r="236">
          <cell r="A236">
            <v>22011756</v>
          </cell>
          <cell r="B236" t="str">
            <v>JAEGER</v>
          </cell>
          <cell r="C236" t="str">
            <v>THOMAS</v>
          </cell>
          <cell r="D236" t="str">
            <v>5B</v>
          </cell>
          <cell r="E236">
            <v>186</v>
          </cell>
          <cell r="F236">
            <v>64</v>
          </cell>
        </row>
        <row r="237">
          <cell r="A237">
            <v>22013977</v>
          </cell>
          <cell r="B237" t="str">
            <v>JAHIC</v>
          </cell>
          <cell r="C237" t="str">
            <v>UGO</v>
          </cell>
          <cell r="D237" t="str">
            <v>6A</v>
          </cell>
          <cell r="E237">
            <v>180</v>
          </cell>
          <cell r="F237">
            <v>69</v>
          </cell>
        </row>
        <row r="238">
          <cell r="A238">
            <v>22000848</v>
          </cell>
          <cell r="B238" t="str">
            <v>JANNEST</v>
          </cell>
          <cell r="C238" t="str">
            <v>TRISTAN</v>
          </cell>
          <cell r="D238" t="str">
            <v>1B</v>
          </cell>
          <cell r="E238">
            <v>185</v>
          </cell>
          <cell r="F238">
            <v>74</v>
          </cell>
        </row>
        <row r="239">
          <cell r="A239">
            <v>22001511</v>
          </cell>
          <cell r="B239" t="str">
            <v>JANON</v>
          </cell>
          <cell r="C239" t="str">
            <v>MARIE</v>
          </cell>
          <cell r="D239" t="str">
            <v>3A</v>
          </cell>
          <cell r="E239">
            <v>163</v>
          </cell>
          <cell r="F239">
            <v>60</v>
          </cell>
        </row>
        <row r="240">
          <cell r="A240">
            <v>22004352</v>
          </cell>
          <cell r="B240" t="str">
            <v>JAVINDE</v>
          </cell>
          <cell r="C240" t="str">
            <v>MÉRINA</v>
          </cell>
          <cell r="D240" t="str">
            <v>6A</v>
          </cell>
          <cell r="E240">
            <v>157.5</v>
          </cell>
          <cell r="F240">
            <v>53</v>
          </cell>
        </row>
        <row r="241">
          <cell r="A241">
            <v>22010640</v>
          </cell>
          <cell r="B241" t="str">
            <v>JEAN DIT CADET</v>
          </cell>
          <cell r="C241" t="str">
            <v>TIÉFEN</v>
          </cell>
          <cell r="D241" t="str">
            <v>9B</v>
          </cell>
          <cell r="E241">
            <v>163.5</v>
          </cell>
          <cell r="F241">
            <v>50</v>
          </cell>
        </row>
        <row r="242">
          <cell r="A242">
            <v>22010995</v>
          </cell>
          <cell r="B242" t="str">
            <v>JEANNINGROS</v>
          </cell>
          <cell r="C242" t="str">
            <v>EMMA</v>
          </cell>
          <cell r="D242" t="str">
            <v>9A</v>
          </cell>
          <cell r="E242">
            <v>170.5</v>
          </cell>
          <cell r="F242">
            <v>59</v>
          </cell>
        </row>
        <row r="243">
          <cell r="A243">
            <v>22004211</v>
          </cell>
          <cell r="B243" t="str">
            <v>JEHL</v>
          </cell>
          <cell r="C243" t="str">
            <v>SWANN</v>
          </cell>
          <cell r="D243" t="str">
            <v>6A</v>
          </cell>
          <cell r="E243">
            <v>179</v>
          </cell>
          <cell r="F243">
            <v>67</v>
          </cell>
        </row>
        <row r="244">
          <cell r="A244">
            <v>22002267</v>
          </cell>
          <cell r="B244" t="str">
            <v>JORDAN</v>
          </cell>
          <cell r="C244" t="str">
            <v>LÉO</v>
          </cell>
          <cell r="D244" t="str">
            <v>4B</v>
          </cell>
          <cell r="E244">
            <v>179</v>
          </cell>
          <cell r="F244">
            <v>73</v>
          </cell>
        </row>
        <row r="245">
          <cell r="A245">
            <v>22001627</v>
          </cell>
          <cell r="B245" t="str">
            <v>KABAOGLU</v>
          </cell>
          <cell r="C245" t="str">
            <v>SALEH</v>
          </cell>
          <cell r="D245" t="str">
            <v>5B</v>
          </cell>
          <cell r="E245">
            <v>176</v>
          </cell>
          <cell r="F245">
            <v>61</v>
          </cell>
        </row>
        <row r="246">
          <cell r="A246">
            <v>21911757</v>
          </cell>
          <cell r="B246" t="str">
            <v>KANGA</v>
          </cell>
          <cell r="C246" t="str">
            <v>JERÔME</v>
          </cell>
          <cell r="D246" t="str">
            <v>4B</v>
          </cell>
          <cell r="F246" t="str">
            <v>ABI</v>
          </cell>
        </row>
        <row r="247">
          <cell r="A247">
            <v>22002602</v>
          </cell>
          <cell r="B247" t="str">
            <v>KARA</v>
          </cell>
          <cell r="C247" t="str">
            <v>LAHOUNA</v>
          </cell>
          <cell r="D247" t="str">
            <v>6A</v>
          </cell>
          <cell r="E247">
            <v>160</v>
          </cell>
          <cell r="F247">
            <v>55</v>
          </cell>
        </row>
        <row r="248">
          <cell r="A248">
            <v>22014863</v>
          </cell>
          <cell r="B248" t="str">
            <v>KASPER</v>
          </cell>
          <cell r="C248" t="str">
            <v>SAMUEL</v>
          </cell>
          <cell r="D248" t="str">
            <v>4B</v>
          </cell>
          <cell r="E248">
            <v>186</v>
          </cell>
          <cell r="F248">
            <v>72</v>
          </cell>
        </row>
        <row r="249">
          <cell r="A249">
            <v>22010605</v>
          </cell>
          <cell r="B249" t="str">
            <v>KAUFFMANN</v>
          </cell>
          <cell r="C249" t="str">
            <v>IROY</v>
          </cell>
          <cell r="D249" t="str">
            <v>6A</v>
          </cell>
          <cell r="E249">
            <v>169.5</v>
          </cell>
          <cell r="F249">
            <v>62</v>
          </cell>
        </row>
        <row r="250">
          <cell r="A250">
            <v>22001927</v>
          </cell>
          <cell r="B250" t="str">
            <v>KEIFLIN</v>
          </cell>
          <cell r="C250" t="str">
            <v>ALEXIS</v>
          </cell>
          <cell r="D250" t="str">
            <v>4A</v>
          </cell>
          <cell r="E250">
            <v>174</v>
          </cell>
          <cell r="F250">
            <v>61</v>
          </cell>
        </row>
        <row r="251">
          <cell r="A251">
            <v>22001333</v>
          </cell>
          <cell r="B251" t="str">
            <v>KELLNER</v>
          </cell>
          <cell r="C251" t="str">
            <v>MATTEO</v>
          </cell>
          <cell r="D251" t="str">
            <v>7A</v>
          </cell>
          <cell r="E251">
            <v>185</v>
          </cell>
          <cell r="F251">
            <v>77</v>
          </cell>
        </row>
        <row r="252">
          <cell r="A252">
            <v>22013302</v>
          </cell>
          <cell r="B252" t="str">
            <v>KESKIN</v>
          </cell>
          <cell r="C252" t="str">
            <v>MIKAIL</v>
          </cell>
          <cell r="D252" t="str">
            <v>8A</v>
          </cell>
          <cell r="F252" t="str">
            <v>ABI</v>
          </cell>
        </row>
        <row r="253">
          <cell r="A253">
            <v>22002112</v>
          </cell>
          <cell r="B253" t="str">
            <v>KHEMIS</v>
          </cell>
          <cell r="C253" t="str">
            <v>MERLIN</v>
          </cell>
          <cell r="D253" t="str">
            <v>9B</v>
          </cell>
          <cell r="E253">
            <v>174.5</v>
          </cell>
          <cell r="F253">
            <v>71</v>
          </cell>
        </row>
        <row r="254">
          <cell r="A254">
            <v>22014733</v>
          </cell>
          <cell r="B254" t="str">
            <v>KHODIKHUZHAEV</v>
          </cell>
          <cell r="C254" t="str">
            <v>AMIRBEK</v>
          </cell>
          <cell r="D254" t="str">
            <v>6B</v>
          </cell>
          <cell r="E254">
            <v>175</v>
          </cell>
          <cell r="F254">
            <v>62</v>
          </cell>
        </row>
        <row r="255">
          <cell r="A255">
            <v>22010714</v>
          </cell>
          <cell r="B255" t="str">
            <v>KIBLER</v>
          </cell>
          <cell r="C255" t="str">
            <v>LÉA</v>
          </cell>
          <cell r="D255" t="str">
            <v>7A</v>
          </cell>
          <cell r="E255">
            <v>165.5</v>
          </cell>
          <cell r="F255">
            <v>59</v>
          </cell>
        </row>
        <row r="256">
          <cell r="A256">
            <v>22004113</v>
          </cell>
          <cell r="B256" t="str">
            <v>KIECHEL</v>
          </cell>
          <cell r="C256" t="str">
            <v>SARAH</v>
          </cell>
          <cell r="D256" t="str">
            <v>8B</v>
          </cell>
          <cell r="E256">
            <v>165.5</v>
          </cell>
          <cell r="F256">
            <v>52</v>
          </cell>
        </row>
        <row r="257">
          <cell r="A257">
            <v>22000672</v>
          </cell>
          <cell r="B257" t="str">
            <v>KIEFFER</v>
          </cell>
          <cell r="C257" t="str">
            <v>ARNAUD</v>
          </cell>
          <cell r="D257" t="str">
            <v>1B</v>
          </cell>
          <cell r="E257">
            <v>171.5</v>
          </cell>
          <cell r="F257">
            <v>54</v>
          </cell>
        </row>
        <row r="258">
          <cell r="A258">
            <v>22001122</v>
          </cell>
          <cell r="B258" t="str">
            <v>KIEFFER</v>
          </cell>
          <cell r="C258" t="str">
            <v>MATHIEU</v>
          </cell>
          <cell r="D258" t="str">
            <v>5A</v>
          </cell>
          <cell r="E258">
            <v>177</v>
          </cell>
          <cell r="F258">
            <v>74</v>
          </cell>
        </row>
        <row r="259">
          <cell r="A259">
            <v>22017548</v>
          </cell>
          <cell r="B259" t="str">
            <v>KILIC</v>
          </cell>
          <cell r="C259" t="str">
            <v>CEMANUR</v>
          </cell>
          <cell r="D259" t="str">
            <v>2A</v>
          </cell>
          <cell r="E259">
            <v>154.5</v>
          </cell>
          <cell r="F259">
            <v>56</v>
          </cell>
        </row>
        <row r="260">
          <cell r="A260">
            <v>22017076</v>
          </cell>
          <cell r="B260" t="str">
            <v>KLEIN</v>
          </cell>
          <cell r="C260" t="str">
            <v>THIBAUT</v>
          </cell>
          <cell r="D260" t="str">
            <v>7A</v>
          </cell>
          <cell r="E260">
            <v>182.5</v>
          </cell>
          <cell r="F260">
            <v>73</v>
          </cell>
        </row>
        <row r="261">
          <cell r="A261">
            <v>22007664</v>
          </cell>
          <cell r="B261" t="str">
            <v>KLEIN</v>
          </cell>
          <cell r="C261" t="str">
            <v>CLÉA</v>
          </cell>
          <cell r="D261" t="str">
            <v>8B</v>
          </cell>
          <cell r="E261">
            <v>159.5</v>
          </cell>
          <cell r="F261">
            <v>60</v>
          </cell>
        </row>
        <row r="262">
          <cell r="A262">
            <v>22004751</v>
          </cell>
          <cell r="B262" t="str">
            <v>KLEINMANN</v>
          </cell>
          <cell r="C262" t="str">
            <v>THÉO</v>
          </cell>
          <cell r="D262" t="str">
            <v>4A</v>
          </cell>
          <cell r="E262">
            <v>165.5</v>
          </cell>
          <cell r="F262">
            <v>54</v>
          </cell>
        </row>
        <row r="263">
          <cell r="A263">
            <v>22005281</v>
          </cell>
          <cell r="B263" t="str">
            <v>KLINK</v>
          </cell>
          <cell r="C263" t="str">
            <v>LUCAS</v>
          </cell>
          <cell r="D263" t="str">
            <v>10B</v>
          </cell>
          <cell r="E263">
            <v>186.5</v>
          </cell>
          <cell r="F263">
            <v>74</v>
          </cell>
        </row>
        <row r="264">
          <cell r="A264">
            <v>22021204</v>
          </cell>
          <cell r="B264" t="str">
            <v>KNOPF</v>
          </cell>
          <cell r="C264" t="str">
            <v>THOMAS</v>
          </cell>
          <cell r="D264" t="str">
            <v>2B</v>
          </cell>
          <cell r="F264" t="str">
            <v>ABI</v>
          </cell>
        </row>
        <row r="265">
          <cell r="A265">
            <v>22005623</v>
          </cell>
          <cell r="B265" t="str">
            <v>KNOPPERS</v>
          </cell>
          <cell r="C265" t="str">
            <v>GWENN</v>
          </cell>
          <cell r="D265" t="str">
            <v>3A</v>
          </cell>
          <cell r="F265" t="str">
            <v>ABI</v>
          </cell>
        </row>
        <row r="266">
          <cell r="A266">
            <v>22009622</v>
          </cell>
          <cell r="B266" t="str">
            <v>KOENIG</v>
          </cell>
          <cell r="C266" t="str">
            <v>LARA</v>
          </cell>
          <cell r="D266" t="str">
            <v>2A</v>
          </cell>
          <cell r="E266">
            <v>168.5</v>
          </cell>
          <cell r="F266">
            <v>55</v>
          </cell>
        </row>
        <row r="267">
          <cell r="A267">
            <v>22005110</v>
          </cell>
          <cell r="B267" t="str">
            <v>KOERCKEL</v>
          </cell>
          <cell r="C267" t="str">
            <v>TOM</v>
          </cell>
          <cell r="D267" t="str">
            <v>1A</v>
          </cell>
          <cell r="E267">
            <v>175</v>
          </cell>
          <cell r="F267">
            <v>66</v>
          </cell>
        </row>
        <row r="268">
          <cell r="A268">
            <v>22002342</v>
          </cell>
          <cell r="B268" t="str">
            <v>KOPFF</v>
          </cell>
          <cell r="C268" t="str">
            <v>ALEXANDRE</v>
          </cell>
          <cell r="D268" t="str">
            <v>9B</v>
          </cell>
          <cell r="E268">
            <v>185</v>
          </cell>
          <cell r="F268">
            <v>59</v>
          </cell>
        </row>
        <row r="269">
          <cell r="A269">
            <v>22004175</v>
          </cell>
          <cell r="B269" t="str">
            <v>KOUADJIA</v>
          </cell>
          <cell r="C269" t="str">
            <v>ZENO</v>
          </cell>
          <cell r="D269" t="str">
            <v>1B</v>
          </cell>
          <cell r="E269">
            <v>171</v>
          </cell>
          <cell r="F269">
            <v>54</v>
          </cell>
        </row>
        <row r="270">
          <cell r="A270">
            <v>22005762</v>
          </cell>
          <cell r="B270" t="str">
            <v>KRAUTH</v>
          </cell>
          <cell r="C270" t="str">
            <v>ELISE</v>
          </cell>
          <cell r="D270" t="str">
            <v>7A</v>
          </cell>
          <cell r="E270">
            <v>173</v>
          </cell>
          <cell r="F270">
            <v>59</v>
          </cell>
        </row>
        <row r="271">
          <cell r="A271">
            <v>22006994</v>
          </cell>
          <cell r="B271" t="str">
            <v>KREMER</v>
          </cell>
          <cell r="C271" t="str">
            <v>OCÉANE</v>
          </cell>
          <cell r="D271" t="str">
            <v>9B</v>
          </cell>
          <cell r="F271" t="str">
            <v>ABI</v>
          </cell>
        </row>
        <row r="272">
          <cell r="A272">
            <v>21906441</v>
          </cell>
          <cell r="B272" t="str">
            <v>KRETZ</v>
          </cell>
          <cell r="C272" t="str">
            <v>CLEMENT</v>
          </cell>
          <cell r="D272" t="str">
            <v>3A</v>
          </cell>
          <cell r="E272">
            <v>173</v>
          </cell>
          <cell r="F272">
            <v>57</v>
          </cell>
        </row>
        <row r="273">
          <cell r="A273">
            <v>22012023</v>
          </cell>
          <cell r="B273" t="str">
            <v>KRIEGER</v>
          </cell>
          <cell r="C273" t="str">
            <v>KILLIAN</v>
          </cell>
          <cell r="D273" t="str">
            <v>1B</v>
          </cell>
          <cell r="F273" t="str">
            <v>ABI</v>
          </cell>
        </row>
        <row r="274">
          <cell r="A274">
            <v>22005794</v>
          </cell>
          <cell r="B274" t="str">
            <v>KRUMEICH</v>
          </cell>
          <cell r="C274" t="str">
            <v>ROMAIN</v>
          </cell>
          <cell r="D274" t="str">
            <v>1A</v>
          </cell>
          <cell r="E274">
            <v>178</v>
          </cell>
          <cell r="F274">
            <v>70</v>
          </cell>
        </row>
        <row r="275">
          <cell r="A275">
            <v>22007143</v>
          </cell>
          <cell r="B275" t="str">
            <v>KUHM</v>
          </cell>
          <cell r="C275" t="str">
            <v>JOACHIM</v>
          </cell>
          <cell r="D275" t="str">
            <v>4B</v>
          </cell>
          <cell r="E275">
            <v>183.5</v>
          </cell>
          <cell r="F275">
            <v>69</v>
          </cell>
        </row>
        <row r="276">
          <cell r="A276">
            <v>22016064</v>
          </cell>
          <cell r="B276" t="str">
            <v>KUHN</v>
          </cell>
          <cell r="C276" t="str">
            <v>STAN</v>
          </cell>
          <cell r="D276" t="str">
            <v>3A</v>
          </cell>
          <cell r="E276">
            <v>185</v>
          </cell>
          <cell r="F276">
            <v>119</v>
          </cell>
        </row>
        <row r="277">
          <cell r="A277">
            <v>22008790</v>
          </cell>
          <cell r="B277" t="str">
            <v>LACREUSE</v>
          </cell>
          <cell r="C277" t="str">
            <v>MATHÉO</v>
          </cell>
          <cell r="D277" t="str">
            <v>4B</v>
          </cell>
          <cell r="E277">
            <v>175.5</v>
          </cell>
          <cell r="F277">
            <v>115</v>
          </cell>
        </row>
        <row r="278">
          <cell r="A278">
            <v>21913781</v>
          </cell>
          <cell r="B278" t="str">
            <v>LAÏB</v>
          </cell>
          <cell r="C278" t="str">
            <v>NASSIM</v>
          </cell>
          <cell r="D278" t="str">
            <v>4A</v>
          </cell>
          <cell r="E278">
            <v>172.5</v>
          </cell>
          <cell r="F278">
            <v>51</v>
          </cell>
        </row>
        <row r="279">
          <cell r="A279">
            <v>22006242</v>
          </cell>
          <cell r="B279" t="str">
            <v>LAINE</v>
          </cell>
          <cell r="C279" t="str">
            <v>PIERRE-LOUIS</v>
          </cell>
          <cell r="D279" t="str">
            <v>1B</v>
          </cell>
          <cell r="E279">
            <v>179.5</v>
          </cell>
          <cell r="F279">
            <v>62</v>
          </cell>
        </row>
        <row r="280">
          <cell r="A280">
            <v>22000928</v>
          </cell>
          <cell r="B280" t="str">
            <v>LAMBOUR</v>
          </cell>
          <cell r="C280" t="str">
            <v>EMMA</v>
          </cell>
          <cell r="D280" t="str">
            <v>4B</v>
          </cell>
          <cell r="E280">
            <v>163.5</v>
          </cell>
          <cell r="F280">
            <v>55</v>
          </cell>
        </row>
        <row r="281">
          <cell r="A281">
            <v>21910023</v>
          </cell>
          <cell r="B281" t="str">
            <v>LAMI</v>
          </cell>
          <cell r="C281" t="str">
            <v>VAIORA</v>
          </cell>
          <cell r="D281" t="str">
            <v>3A</v>
          </cell>
          <cell r="E281">
            <v>182</v>
          </cell>
          <cell r="F281">
            <v>101</v>
          </cell>
        </row>
        <row r="282">
          <cell r="A282">
            <v>22005124</v>
          </cell>
          <cell r="B282" t="str">
            <v>LANDOIS</v>
          </cell>
          <cell r="C282" t="str">
            <v>VICTOR</v>
          </cell>
          <cell r="D282" t="str">
            <v>3A</v>
          </cell>
          <cell r="E282">
            <v>175</v>
          </cell>
          <cell r="F282">
            <v>68</v>
          </cell>
        </row>
        <row r="283">
          <cell r="A283">
            <v>22016691</v>
          </cell>
          <cell r="B283" t="str">
            <v>LANDOLFO</v>
          </cell>
          <cell r="C283" t="str">
            <v>DONATO</v>
          </cell>
          <cell r="D283" t="str">
            <v>1A</v>
          </cell>
          <cell r="E283">
            <v>176.5</v>
          </cell>
          <cell r="F283">
            <v>62</v>
          </cell>
        </row>
        <row r="284">
          <cell r="A284">
            <v>22011110</v>
          </cell>
          <cell r="B284" t="str">
            <v>LAUER</v>
          </cell>
          <cell r="C284" t="str">
            <v>LOUAN</v>
          </cell>
          <cell r="D284" t="str">
            <v>3A</v>
          </cell>
          <cell r="E284">
            <v>195</v>
          </cell>
          <cell r="F284">
            <v>85</v>
          </cell>
        </row>
        <row r="285">
          <cell r="A285">
            <v>22009343</v>
          </cell>
          <cell r="B285" t="str">
            <v>LAZRAQUE</v>
          </cell>
          <cell r="C285" t="str">
            <v>JAWED</v>
          </cell>
          <cell r="D285" t="str">
            <v>9A</v>
          </cell>
          <cell r="E285">
            <v>171</v>
          </cell>
          <cell r="F285">
            <v>60</v>
          </cell>
        </row>
        <row r="286">
          <cell r="A286">
            <v>22000966</v>
          </cell>
          <cell r="B286" t="str">
            <v>LAZZARONI</v>
          </cell>
          <cell r="C286" t="str">
            <v>VINCENT</v>
          </cell>
          <cell r="D286" t="str">
            <v>8B</v>
          </cell>
          <cell r="E286">
            <v>181.5</v>
          </cell>
          <cell r="F286">
            <v>69</v>
          </cell>
        </row>
        <row r="287">
          <cell r="A287">
            <v>22008776</v>
          </cell>
          <cell r="B287" t="str">
            <v>LE CALVE</v>
          </cell>
          <cell r="C287" t="str">
            <v>ALEXIS</v>
          </cell>
          <cell r="D287" t="str">
            <v>10B</v>
          </cell>
          <cell r="E287">
            <v>171</v>
          </cell>
          <cell r="F287">
            <v>57</v>
          </cell>
        </row>
        <row r="288">
          <cell r="A288">
            <v>22008657</v>
          </cell>
          <cell r="B288" t="str">
            <v>LE CALVÉ</v>
          </cell>
          <cell r="C288" t="str">
            <v>KÉLIAN</v>
          </cell>
          <cell r="D288" t="str">
            <v>2B</v>
          </cell>
          <cell r="F288" t="str">
            <v>ABI</v>
          </cell>
        </row>
        <row r="289">
          <cell r="A289">
            <v>22004508</v>
          </cell>
          <cell r="B289" t="str">
            <v>LE LOUET</v>
          </cell>
          <cell r="C289" t="str">
            <v>LUCAS</v>
          </cell>
          <cell r="D289" t="str">
            <v>9B</v>
          </cell>
          <cell r="E289">
            <v>189</v>
          </cell>
          <cell r="F289">
            <v>79</v>
          </cell>
        </row>
        <row r="290">
          <cell r="A290">
            <v>22009329</v>
          </cell>
          <cell r="B290" t="str">
            <v>LE TERRIER</v>
          </cell>
          <cell r="C290" t="str">
            <v>MATHYS</v>
          </cell>
          <cell r="D290" t="str">
            <v>7B</v>
          </cell>
          <cell r="E290">
            <v>183.5</v>
          </cell>
          <cell r="F290">
            <v>71</v>
          </cell>
        </row>
        <row r="291">
          <cell r="A291">
            <v>22002385</v>
          </cell>
          <cell r="B291" t="str">
            <v>LEAUTAUD</v>
          </cell>
          <cell r="C291" t="str">
            <v>OSCAR</v>
          </cell>
          <cell r="D291" t="str">
            <v>3A</v>
          </cell>
          <cell r="E291">
            <v>175.5</v>
          </cell>
          <cell r="F291">
            <v>89</v>
          </cell>
        </row>
        <row r="292">
          <cell r="A292">
            <v>21912572</v>
          </cell>
          <cell r="B292" t="str">
            <v>LEBEL</v>
          </cell>
          <cell r="C292" t="str">
            <v>LUAN</v>
          </cell>
          <cell r="D292" t="str">
            <v>8A</v>
          </cell>
          <cell r="E292">
            <v>182</v>
          </cell>
          <cell r="F292">
            <v>69</v>
          </cell>
        </row>
        <row r="293">
          <cell r="A293">
            <v>22007361</v>
          </cell>
          <cell r="B293" t="str">
            <v>LEBLANC</v>
          </cell>
          <cell r="C293" t="str">
            <v>LUCAS</v>
          </cell>
          <cell r="D293" t="str">
            <v>3A</v>
          </cell>
          <cell r="E293">
            <v>187</v>
          </cell>
          <cell r="F293">
            <v>74</v>
          </cell>
        </row>
        <row r="294">
          <cell r="A294">
            <v>22013263</v>
          </cell>
          <cell r="B294" t="str">
            <v>LECCE</v>
          </cell>
          <cell r="C294" t="str">
            <v>BAPTISTE</v>
          </cell>
          <cell r="D294" t="str">
            <v>5B</v>
          </cell>
          <cell r="E294">
            <v>191</v>
          </cell>
          <cell r="F294">
            <v>85</v>
          </cell>
        </row>
        <row r="295">
          <cell r="A295">
            <v>22004274</v>
          </cell>
          <cell r="B295" t="str">
            <v>LEHMANN</v>
          </cell>
          <cell r="C295" t="str">
            <v>GABRIEL</v>
          </cell>
          <cell r="D295" t="str">
            <v>4B</v>
          </cell>
          <cell r="E295">
            <v>177</v>
          </cell>
          <cell r="F295">
            <v>69</v>
          </cell>
        </row>
        <row r="296">
          <cell r="A296">
            <v>22005429</v>
          </cell>
          <cell r="B296" t="str">
            <v>LEHMANN</v>
          </cell>
          <cell r="C296" t="str">
            <v>QUENTIN</v>
          </cell>
          <cell r="D296" t="str">
            <v>8B</v>
          </cell>
          <cell r="E296">
            <v>170.5</v>
          </cell>
          <cell r="F296">
            <v>67</v>
          </cell>
        </row>
        <row r="297">
          <cell r="A297">
            <v>22005085</v>
          </cell>
          <cell r="B297" t="str">
            <v>LEIPP</v>
          </cell>
          <cell r="C297" t="str">
            <v>CORENTIN</v>
          </cell>
          <cell r="D297" t="str">
            <v>9A</v>
          </cell>
          <cell r="E297">
            <v>180</v>
          </cell>
          <cell r="F297">
            <v>65</v>
          </cell>
        </row>
        <row r="298">
          <cell r="A298">
            <v>22005752</v>
          </cell>
          <cell r="B298" t="str">
            <v>LELIÈVRE</v>
          </cell>
          <cell r="C298" t="str">
            <v>JORIS</v>
          </cell>
          <cell r="D298" t="str">
            <v>3A</v>
          </cell>
          <cell r="E298">
            <v>187</v>
          </cell>
          <cell r="F298">
            <v>80</v>
          </cell>
        </row>
        <row r="299">
          <cell r="A299">
            <v>22002681</v>
          </cell>
          <cell r="B299" t="str">
            <v>LEPAGE</v>
          </cell>
          <cell r="C299" t="str">
            <v>JÉRÉMY</v>
          </cell>
          <cell r="D299" t="str">
            <v>1B</v>
          </cell>
          <cell r="F299" t="str">
            <v>ABI</v>
          </cell>
        </row>
        <row r="300">
          <cell r="A300">
            <v>22004099</v>
          </cell>
          <cell r="B300" t="str">
            <v>LEPEULE</v>
          </cell>
          <cell r="C300" t="str">
            <v>MATHIAS</v>
          </cell>
          <cell r="D300" t="str">
            <v>9B</v>
          </cell>
          <cell r="E300">
            <v>182</v>
          </cell>
          <cell r="F300">
            <v>54</v>
          </cell>
        </row>
        <row r="301">
          <cell r="A301">
            <v>22011340</v>
          </cell>
          <cell r="B301" t="str">
            <v>LERCH</v>
          </cell>
          <cell r="C301" t="str">
            <v>ELISA</v>
          </cell>
          <cell r="D301" t="str">
            <v>2B</v>
          </cell>
          <cell r="E301">
            <v>165</v>
          </cell>
          <cell r="F301">
            <v>57</v>
          </cell>
        </row>
        <row r="302">
          <cell r="A302">
            <v>22002647</v>
          </cell>
          <cell r="B302" t="str">
            <v>LERCH</v>
          </cell>
          <cell r="C302" t="str">
            <v>VICTORIA</v>
          </cell>
          <cell r="D302" t="str">
            <v>10A</v>
          </cell>
          <cell r="E302">
            <v>157</v>
          </cell>
          <cell r="F302">
            <v>50</v>
          </cell>
        </row>
        <row r="303">
          <cell r="A303">
            <v>22001471</v>
          </cell>
          <cell r="B303" t="str">
            <v>LERCHER</v>
          </cell>
          <cell r="C303" t="str">
            <v>DARIO</v>
          </cell>
          <cell r="D303" t="str">
            <v>2A</v>
          </cell>
          <cell r="E303">
            <v>171</v>
          </cell>
          <cell r="F303">
            <v>66</v>
          </cell>
        </row>
        <row r="304">
          <cell r="A304">
            <v>22004441</v>
          </cell>
          <cell r="B304" t="str">
            <v>LERLEY</v>
          </cell>
          <cell r="C304" t="str">
            <v>LAURA</v>
          </cell>
          <cell r="D304" t="str">
            <v>1B</v>
          </cell>
          <cell r="E304">
            <v>165</v>
          </cell>
          <cell r="F304">
            <v>59</v>
          </cell>
        </row>
        <row r="305">
          <cell r="A305">
            <v>22011354</v>
          </cell>
          <cell r="B305" t="str">
            <v>LEYENBERGER</v>
          </cell>
          <cell r="C305" t="str">
            <v>EMILE</v>
          </cell>
          <cell r="D305" t="str">
            <v>4B</v>
          </cell>
          <cell r="E305">
            <v>170</v>
          </cell>
          <cell r="F305">
            <v>84</v>
          </cell>
        </row>
        <row r="306">
          <cell r="A306">
            <v>21913775</v>
          </cell>
          <cell r="B306" t="str">
            <v>LIDIN</v>
          </cell>
          <cell r="C306" t="str">
            <v>LUCAS</v>
          </cell>
          <cell r="D306" t="str">
            <v>5B</v>
          </cell>
          <cell r="E306">
            <v>171</v>
          </cell>
          <cell r="F306">
            <v>62</v>
          </cell>
        </row>
        <row r="307">
          <cell r="A307">
            <v>22005922</v>
          </cell>
          <cell r="B307" t="str">
            <v>LIEBER</v>
          </cell>
          <cell r="C307" t="str">
            <v>CÉCILIA</v>
          </cell>
          <cell r="D307" t="str">
            <v>6B</v>
          </cell>
          <cell r="E307">
            <v>176.5</v>
          </cell>
          <cell r="F307">
            <v>75</v>
          </cell>
        </row>
        <row r="308">
          <cell r="A308">
            <v>21905079</v>
          </cell>
          <cell r="B308" t="str">
            <v>LIFOLI</v>
          </cell>
          <cell r="C308" t="str">
            <v>SHAMA</v>
          </cell>
          <cell r="D308" t="str">
            <v>5B</v>
          </cell>
          <cell r="E308">
            <v>188</v>
          </cell>
          <cell r="F308">
            <v>78</v>
          </cell>
        </row>
        <row r="309">
          <cell r="A309">
            <v>22013728</v>
          </cell>
          <cell r="B309" t="str">
            <v>LIROT</v>
          </cell>
          <cell r="C309" t="str">
            <v>BAPTISTE</v>
          </cell>
          <cell r="D309" t="str">
            <v>3A</v>
          </cell>
          <cell r="E309">
            <v>177</v>
          </cell>
          <cell r="F309">
            <v>120</v>
          </cell>
        </row>
        <row r="310">
          <cell r="A310">
            <v>22003811</v>
          </cell>
          <cell r="B310" t="str">
            <v>LOEW</v>
          </cell>
          <cell r="C310" t="str">
            <v>LUCAS</v>
          </cell>
          <cell r="D310" t="str">
            <v>2A</v>
          </cell>
          <cell r="E310">
            <v>182.5</v>
          </cell>
          <cell r="F310">
            <v>63</v>
          </cell>
        </row>
        <row r="311">
          <cell r="A311">
            <v>22010527</v>
          </cell>
          <cell r="B311" t="str">
            <v>LOOS</v>
          </cell>
          <cell r="C311" t="str">
            <v>BYRON</v>
          </cell>
          <cell r="D311" t="str">
            <v>10A</v>
          </cell>
          <cell r="E311">
            <v>176.5</v>
          </cell>
          <cell r="F311">
            <v>87</v>
          </cell>
        </row>
        <row r="312">
          <cell r="A312">
            <v>21702942</v>
          </cell>
          <cell r="B312" t="str">
            <v>LOPES</v>
          </cell>
          <cell r="C312" t="str">
            <v>ROMAIN</v>
          </cell>
          <cell r="D312" t="str">
            <v>3A</v>
          </cell>
          <cell r="E312">
            <v>179</v>
          </cell>
          <cell r="F312">
            <v>63</v>
          </cell>
        </row>
        <row r="313">
          <cell r="A313">
            <v>22013061</v>
          </cell>
          <cell r="B313" t="str">
            <v>LOPEZ</v>
          </cell>
          <cell r="C313" t="str">
            <v>HUGO</v>
          </cell>
          <cell r="D313" t="str">
            <v>6A</v>
          </cell>
          <cell r="E313">
            <v>173.5</v>
          </cell>
          <cell r="F313">
            <v>61</v>
          </cell>
        </row>
        <row r="314">
          <cell r="A314">
            <v>22000712</v>
          </cell>
          <cell r="B314" t="str">
            <v>LOR</v>
          </cell>
          <cell r="C314" t="str">
            <v>CLÉMENT</v>
          </cell>
          <cell r="D314" t="str">
            <v>3A</v>
          </cell>
          <cell r="E314">
            <v>176.5</v>
          </cell>
          <cell r="F314">
            <v>67</v>
          </cell>
        </row>
        <row r="315">
          <cell r="A315">
            <v>22005358</v>
          </cell>
          <cell r="B315" t="str">
            <v>LOUCHE</v>
          </cell>
          <cell r="C315" t="str">
            <v>ÉRIC</v>
          </cell>
          <cell r="D315" t="str">
            <v>1B</v>
          </cell>
          <cell r="E315">
            <v>172</v>
          </cell>
          <cell r="F315">
            <v>60</v>
          </cell>
        </row>
        <row r="316">
          <cell r="A316">
            <v>22000706</v>
          </cell>
          <cell r="B316" t="str">
            <v>LUTZ</v>
          </cell>
          <cell r="C316" t="str">
            <v>JADE</v>
          </cell>
          <cell r="D316" t="str">
            <v>7A</v>
          </cell>
          <cell r="E316">
            <v>165</v>
          </cell>
          <cell r="F316">
            <v>63</v>
          </cell>
        </row>
        <row r="317">
          <cell r="A317">
            <v>22009081</v>
          </cell>
          <cell r="B317" t="str">
            <v>LY</v>
          </cell>
          <cell r="C317" t="str">
            <v>JULIAN</v>
          </cell>
          <cell r="D317" t="str">
            <v>3A</v>
          </cell>
          <cell r="E317">
            <v>174.5</v>
          </cell>
          <cell r="F317">
            <v>91</v>
          </cell>
        </row>
        <row r="318">
          <cell r="A318">
            <v>22003788</v>
          </cell>
          <cell r="B318" t="str">
            <v>MAGALHAES PEIXOTO</v>
          </cell>
          <cell r="C318" t="str">
            <v>JESSICA</v>
          </cell>
          <cell r="D318" t="str">
            <v>1B</v>
          </cell>
          <cell r="E318">
            <v>160</v>
          </cell>
          <cell r="F318">
            <v>54</v>
          </cell>
        </row>
        <row r="319">
          <cell r="A319">
            <v>22009423</v>
          </cell>
          <cell r="B319" t="str">
            <v>MAGY</v>
          </cell>
          <cell r="C319" t="str">
            <v>LEONIE</v>
          </cell>
          <cell r="D319" t="str">
            <v>7B</v>
          </cell>
          <cell r="E319">
            <v>160</v>
          </cell>
          <cell r="F319">
            <v>55</v>
          </cell>
        </row>
        <row r="320">
          <cell r="A320">
            <v>22012825</v>
          </cell>
          <cell r="B320" t="str">
            <v>MAILLOT</v>
          </cell>
          <cell r="C320" t="str">
            <v>LAUREEN</v>
          </cell>
          <cell r="D320" t="str">
            <v>10A</v>
          </cell>
          <cell r="E320">
            <v>170</v>
          </cell>
          <cell r="F320">
            <v>63</v>
          </cell>
        </row>
        <row r="321">
          <cell r="A321">
            <v>22004369</v>
          </cell>
          <cell r="B321" t="str">
            <v>MAISONNETTE</v>
          </cell>
          <cell r="C321" t="str">
            <v>MANON</v>
          </cell>
          <cell r="D321" t="str">
            <v>7B</v>
          </cell>
          <cell r="E321">
            <v>168.5</v>
          </cell>
          <cell r="F321">
            <v>59</v>
          </cell>
        </row>
        <row r="322">
          <cell r="A322">
            <v>22002343</v>
          </cell>
          <cell r="B322" t="str">
            <v>MANIGOLD</v>
          </cell>
          <cell r="C322" t="str">
            <v>SÉBASTIEN</v>
          </cell>
          <cell r="D322" t="str">
            <v>7B</v>
          </cell>
          <cell r="E322">
            <v>180</v>
          </cell>
          <cell r="F322">
            <v>66</v>
          </cell>
        </row>
        <row r="323">
          <cell r="A323">
            <v>22013616</v>
          </cell>
          <cell r="B323" t="str">
            <v>MARCHAIS</v>
          </cell>
          <cell r="C323" t="str">
            <v>LORINE</v>
          </cell>
          <cell r="D323" t="str">
            <v>6A</v>
          </cell>
          <cell r="E323">
            <v>170</v>
          </cell>
          <cell r="F323">
            <v>70</v>
          </cell>
        </row>
        <row r="324">
          <cell r="A324">
            <v>22011532</v>
          </cell>
          <cell r="B324" t="str">
            <v>MARIN</v>
          </cell>
          <cell r="C324" t="str">
            <v>GAUTHIER</v>
          </cell>
          <cell r="D324" t="str">
            <v>8A</v>
          </cell>
          <cell r="E324">
            <v>175</v>
          </cell>
          <cell r="F324">
            <v>64</v>
          </cell>
        </row>
        <row r="325">
          <cell r="A325">
            <v>22014354</v>
          </cell>
          <cell r="B325" t="str">
            <v>MARQUART</v>
          </cell>
          <cell r="C325" t="str">
            <v>LÉA</v>
          </cell>
          <cell r="D325" t="str">
            <v>9A</v>
          </cell>
          <cell r="E325">
            <v>158</v>
          </cell>
          <cell r="F325">
            <v>51</v>
          </cell>
        </row>
        <row r="326">
          <cell r="A326">
            <v>22011096</v>
          </cell>
          <cell r="B326" t="str">
            <v>MARQUIS</v>
          </cell>
          <cell r="C326" t="str">
            <v>DORIANNE</v>
          </cell>
          <cell r="D326" t="str">
            <v>3A</v>
          </cell>
          <cell r="E326">
            <v>181</v>
          </cell>
          <cell r="F326">
            <v>74</v>
          </cell>
        </row>
        <row r="327">
          <cell r="A327">
            <v>22012585</v>
          </cell>
          <cell r="B327" t="str">
            <v>MARSAT</v>
          </cell>
          <cell r="C327" t="str">
            <v>FÉLIX</v>
          </cell>
          <cell r="D327" t="str">
            <v>6B</v>
          </cell>
          <cell r="E327">
            <v>186</v>
          </cell>
          <cell r="F327">
            <v>74</v>
          </cell>
        </row>
        <row r="328">
          <cell r="A328">
            <v>22009890</v>
          </cell>
          <cell r="B328" t="str">
            <v>MARTIN</v>
          </cell>
          <cell r="C328" t="str">
            <v>CÉDRIC</v>
          </cell>
          <cell r="D328" t="str">
            <v>7A</v>
          </cell>
          <cell r="E328">
            <v>176</v>
          </cell>
          <cell r="F328">
            <v>74</v>
          </cell>
        </row>
        <row r="329">
          <cell r="A329">
            <v>22001202</v>
          </cell>
          <cell r="B329" t="str">
            <v>MARTZOLFF</v>
          </cell>
          <cell r="C329" t="str">
            <v>ALIX</v>
          </cell>
          <cell r="D329" t="str">
            <v>1A</v>
          </cell>
          <cell r="F329" t="str">
            <v>ABI</v>
          </cell>
        </row>
        <row r="330">
          <cell r="A330">
            <v>22013089</v>
          </cell>
          <cell r="B330" t="str">
            <v>MARY</v>
          </cell>
          <cell r="C330" t="str">
            <v>MAXENCE</v>
          </cell>
          <cell r="D330" t="str">
            <v>2B</v>
          </cell>
          <cell r="E330">
            <v>173</v>
          </cell>
          <cell r="F330">
            <v>75</v>
          </cell>
        </row>
        <row r="331">
          <cell r="A331">
            <v>22002229</v>
          </cell>
          <cell r="B331" t="str">
            <v>MATHIEU</v>
          </cell>
          <cell r="C331" t="str">
            <v>CLARA</v>
          </cell>
          <cell r="D331" t="str">
            <v>8B</v>
          </cell>
          <cell r="E331">
            <v>159</v>
          </cell>
          <cell r="F331">
            <v>61</v>
          </cell>
        </row>
        <row r="332">
          <cell r="A332">
            <v>22000750</v>
          </cell>
          <cell r="B332" t="str">
            <v>MATHIS</v>
          </cell>
          <cell r="C332" t="str">
            <v>STÉPHANE</v>
          </cell>
          <cell r="D332" t="str">
            <v>9A</v>
          </cell>
          <cell r="E332">
            <v>173</v>
          </cell>
          <cell r="F332">
            <v>61</v>
          </cell>
        </row>
        <row r="333">
          <cell r="A333">
            <v>22006582</v>
          </cell>
          <cell r="B333" t="str">
            <v>MATHON</v>
          </cell>
          <cell r="C333" t="str">
            <v>VICTOR</v>
          </cell>
          <cell r="D333" t="str">
            <v>3B</v>
          </cell>
          <cell r="F333" t="str">
            <v>ABI</v>
          </cell>
        </row>
        <row r="334">
          <cell r="A334">
            <v>22018377</v>
          </cell>
          <cell r="B334" t="str">
            <v>MATHONNEAU</v>
          </cell>
          <cell r="C334" t="str">
            <v>ANNA</v>
          </cell>
          <cell r="D334" t="str">
            <v>3A</v>
          </cell>
          <cell r="E334">
            <v>165</v>
          </cell>
          <cell r="F334">
            <v>56</v>
          </cell>
        </row>
        <row r="335">
          <cell r="A335">
            <v>21910833</v>
          </cell>
          <cell r="B335" t="str">
            <v>MATOS SOUSA</v>
          </cell>
          <cell r="C335" t="str">
            <v>RODRIGO</v>
          </cell>
          <cell r="D335" t="str">
            <v>6B</v>
          </cell>
          <cell r="E335">
            <v>164.5</v>
          </cell>
          <cell r="F335">
            <v>94</v>
          </cell>
        </row>
        <row r="336">
          <cell r="A336">
            <v>22000752</v>
          </cell>
          <cell r="B336" t="str">
            <v>MATTERN</v>
          </cell>
          <cell r="C336" t="str">
            <v>GAUTHIER</v>
          </cell>
          <cell r="D336" t="str">
            <v>10B</v>
          </cell>
          <cell r="E336">
            <v>177</v>
          </cell>
          <cell r="F336">
            <v>64</v>
          </cell>
        </row>
        <row r="337">
          <cell r="A337">
            <v>22007350</v>
          </cell>
          <cell r="B337" t="str">
            <v>MAUHIN</v>
          </cell>
          <cell r="C337" t="str">
            <v>TANGUY</v>
          </cell>
          <cell r="D337" t="str">
            <v>7A</v>
          </cell>
          <cell r="E337">
            <v>177</v>
          </cell>
          <cell r="F337">
            <v>56</v>
          </cell>
        </row>
        <row r="338">
          <cell r="A338">
            <v>22010280</v>
          </cell>
          <cell r="B338" t="str">
            <v>MAURER</v>
          </cell>
          <cell r="C338" t="str">
            <v>ANNA</v>
          </cell>
          <cell r="D338" t="str">
            <v>2A</v>
          </cell>
          <cell r="E338">
            <v>157</v>
          </cell>
          <cell r="F338">
            <v>46</v>
          </cell>
        </row>
        <row r="339">
          <cell r="A339">
            <v>21821072</v>
          </cell>
          <cell r="B339" t="str">
            <v>MBOUP</v>
          </cell>
          <cell r="C339" t="str">
            <v>ABDOUKHADRE</v>
          </cell>
          <cell r="D339" t="str">
            <v>1A</v>
          </cell>
          <cell r="E339">
            <v>191.5</v>
          </cell>
          <cell r="F339">
            <v>75</v>
          </cell>
        </row>
        <row r="340">
          <cell r="A340">
            <v>22014743</v>
          </cell>
          <cell r="B340" t="str">
            <v>MEGNIN</v>
          </cell>
          <cell r="C340" t="str">
            <v>IVANOE</v>
          </cell>
          <cell r="D340" t="str">
            <v>3B</v>
          </cell>
          <cell r="E340">
            <v>168.5</v>
          </cell>
          <cell r="F340">
            <v>56</v>
          </cell>
        </row>
        <row r="341">
          <cell r="A341">
            <v>22011646</v>
          </cell>
          <cell r="B341" t="str">
            <v>MEHDI</v>
          </cell>
          <cell r="C341" t="str">
            <v>YASSINE</v>
          </cell>
          <cell r="D341" t="str">
            <v>1A</v>
          </cell>
          <cell r="E341">
            <v>182</v>
          </cell>
          <cell r="F341">
            <v>67</v>
          </cell>
        </row>
        <row r="342">
          <cell r="A342">
            <v>22007046</v>
          </cell>
          <cell r="B342" t="str">
            <v>MEJIDOV</v>
          </cell>
          <cell r="C342" t="str">
            <v>RASSOUL</v>
          </cell>
          <cell r="D342" t="str">
            <v>2B</v>
          </cell>
          <cell r="E342">
            <v>194</v>
          </cell>
          <cell r="F342">
            <v>100</v>
          </cell>
        </row>
        <row r="343">
          <cell r="A343">
            <v>22013342</v>
          </cell>
          <cell r="B343" t="str">
            <v>MENDEZ</v>
          </cell>
          <cell r="C343" t="str">
            <v>AMELIE</v>
          </cell>
          <cell r="D343" t="str">
            <v>4B</v>
          </cell>
          <cell r="E343">
            <v>165</v>
          </cell>
          <cell r="F343">
            <v>58</v>
          </cell>
        </row>
        <row r="344">
          <cell r="A344">
            <v>22003005</v>
          </cell>
          <cell r="B344" t="str">
            <v>MENETREY</v>
          </cell>
          <cell r="C344" t="str">
            <v>LOU</v>
          </cell>
          <cell r="D344" t="str">
            <v>3B</v>
          </cell>
          <cell r="E344">
            <v>166</v>
          </cell>
          <cell r="F344">
            <v>68</v>
          </cell>
        </row>
        <row r="345">
          <cell r="A345">
            <v>22009735</v>
          </cell>
          <cell r="B345" t="str">
            <v>MENGER</v>
          </cell>
          <cell r="C345" t="str">
            <v>TRISTAN</v>
          </cell>
          <cell r="D345" t="str">
            <v>3A</v>
          </cell>
          <cell r="E345">
            <v>184.5</v>
          </cell>
          <cell r="F345">
            <v>73</v>
          </cell>
        </row>
        <row r="346">
          <cell r="A346">
            <v>22002493</v>
          </cell>
          <cell r="B346" t="str">
            <v>MERTZ</v>
          </cell>
          <cell r="C346" t="str">
            <v>HUSEYIN</v>
          </cell>
          <cell r="D346" t="str">
            <v>10A</v>
          </cell>
          <cell r="E346">
            <v>178</v>
          </cell>
          <cell r="F346">
            <v>85</v>
          </cell>
        </row>
        <row r="347">
          <cell r="A347">
            <v>22004652</v>
          </cell>
          <cell r="B347" t="str">
            <v>METZGER</v>
          </cell>
          <cell r="C347" t="str">
            <v>ENZO</v>
          </cell>
          <cell r="D347" t="str">
            <v>4A</v>
          </cell>
          <cell r="E347">
            <v>185</v>
          </cell>
          <cell r="F347">
            <v>67</v>
          </cell>
        </row>
        <row r="348">
          <cell r="A348">
            <v>22010550</v>
          </cell>
          <cell r="B348" t="str">
            <v>METZGER</v>
          </cell>
          <cell r="C348" t="str">
            <v>TRISTAN</v>
          </cell>
          <cell r="D348" t="str">
            <v>4A</v>
          </cell>
          <cell r="E348">
            <v>182.5</v>
          </cell>
          <cell r="F348">
            <v>67</v>
          </cell>
        </row>
        <row r="349">
          <cell r="A349">
            <v>22001870</v>
          </cell>
          <cell r="B349" t="str">
            <v>MEYER</v>
          </cell>
          <cell r="C349" t="str">
            <v>LUCAS</v>
          </cell>
          <cell r="D349" t="str">
            <v>5B</v>
          </cell>
          <cell r="E349">
            <v>183</v>
          </cell>
          <cell r="F349">
            <v>69</v>
          </cell>
        </row>
        <row r="350">
          <cell r="A350">
            <v>22004503</v>
          </cell>
          <cell r="B350" t="str">
            <v>MEYER</v>
          </cell>
          <cell r="C350" t="str">
            <v>RAPHAËL</v>
          </cell>
          <cell r="D350" t="str">
            <v>6B</v>
          </cell>
          <cell r="E350">
            <v>185.5</v>
          </cell>
          <cell r="F350">
            <v>75</v>
          </cell>
        </row>
        <row r="351">
          <cell r="A351">
            <v>22009745</v>
          </cell>
          <cell r="B351" t="str">
            <v>MICHEL-LEBLOIS</v>
          </cell>
          <cell r="C351" t="str">
            <v>MARIUS</v>
          </cell>
          <cell r="D351" t="str">
            <v>8A</v>
          </cell>
          <cell r="F351" t="str">
            <v>ABI</v>
          </cell>
        </row>
        <row r="352">
          <cell r="A352">
            <v>22005011</v>
          </cell>
          <cell r="B352" t="str">
            <v>MIEHE</v>
          </cell>
          <cell r="C352" t="str">
            <v>NICOLAS</v>
          </cell>
          <cell r="D352" t="str">
            <v>5A</v>
          </cell>
          <cell r="E352">
            <v>184</v>
          </cell>
          <cell r="F352">
            <v>59</v>
          </cell>
        </row>
        <row r="353">
          <cell r="A353">
            <v>22012504</v>
          </cell>
          <cell r="B353" t="str">
            <v>MINOUX</v>
          </cell>
          <cell r="C353" t="str">
            <v>FLOLINE</v>
          </cell>
          <cell r="D353" t="str">
            <v>9A</v>
          </cell>
          <cell r="E353">
            <v>165</v>
          </cell>
          <cell r="F353">
            <v>60</v>
          </cell>
        </row>
        <row r="354">
          <cell r="A354">
            <v>21914334</v>
          </cell>
          <cell r="B354" t="str">
            <v>MOATAMEDI</v>
          </cell>
          <cell r="C354" t="str">
            <v>NAVID</v>
          </cell>
          <cell r="D354" t="str">
            <v>5A</v>
          </cell>
          <cell r="E354">
            <v>181</v>
          </cell>
          <cell r="F354">
            <v>104</v>
          </cell>
        </row>
        <row r="355">
          <cell r="A355">
            <v>22014343</v>
          </cell>
          <cell r="B355" t="str">
            <v>MONTENERI</v>
          </cell>
          <cell r="C355" t="str">
            <v>MAXIME</v>
          </cell>
          <cell r="D355" t="str">
            <v>2B</v>
          </cell>
          <cell r="E355">
            <v>174</v>
          </cell>
          <cell r="F355">
            <v>59</v>
          </cell>
        </row>
        <row r="356">
          <cell r="A356">
            <v>22000343</v>
          </cell>
          <cell r="B356" t="str">
            <v>MOOTHIAN</v>
          </cell>
          <cell r="C356" t="str">
            <v>JAKE</v>
          </cell>
          <cell r="D356" t="str">
            <v>4A</v>
          </cell>
          <cell r="E356">
            <v>168</v>
          </cell>
          <cell r="F356">
            <v>77</v>
          </cell>
        </row>
        <row r="357">
          <cell r="A357">
            <v>22002876</v>
          </cell>
          <cell r="B357" t="str">
            <v>MORA</v>
          </cell>
          <cell r="C357" t="str">
            <v>VALENTINE</v>
          </cell>
          <cell r="D357" t="str">
            <v>1B</v>
          </cell>
          <cell r="E357">
            <v>159</v>
          </cell>
          <cell r="F357">
            <v>48</v>
          </cell>
        </row>
        <row r="358">
          <cell r="A358">
            <v>22006350</v>
          </cell>
          <cell r="B358" t="str">
            <v>MOREAU</v>
          </cell>
          <cell r="C358" t="str">
            <v>SYDNEY</v>
          </cell>
          <cell r="D358" t="str">
            <v>9A</v>
          </cell>
          <cell r="E358">
            <v>173.5</v>
          </cell>
          <cell r="F358">
            <v>67</v>
          </cell>
        </row>
        <row r="359">
          <cell r="A359">
            <v>22010188</v>
          </cell>
          <cell r="B359" t="str">
            <v>MOREIRA</v>
          </cell>
          <cell r="C359" t="str">
            <v>PALOMA</v>
          </cell>
          <cell r="D359" t="str">
            <v>3A</v>
          </cell>
          <cell r="E359">
            <v>164</v>
          </cell>
          <cell r="F359">
            <v>58</v>
          </cell>
        </row>
        <row r="360">
          <cell r="A360">
            <v>22001467</v>
          </cell>
          <cell r="B360" t="str">
            <v>MORGANTI</v>
          </cell>
          <cell r="C360" t="str">
            <v>EMMA</v>
          </cell>
          <cell r="D360" t="str">
            <v>10A</v>
          </cell>
          <cell r="E360">
            <v>166</v>
          </cell>
          <cell r="F360">
            <v>70</v>
          </cell>
        </row>
        <row r="361">
          <cell r="A361">
            <v>22012960</v>
          </cell>
          <cell r="B361" t="str">
            <v>MOSTEFAOUI</v>
          </cell>
          <cell r="C361" t="str">
            <v>YASMINE</v>
          </cell>
          <cell r="D361" t="str">
            <v>8B</v>
          </cell>
          <cell r="E361">
            <v>171.5</v>
          </cell>
          <cell r="F361">
            <v>58</v>
          </cell>
        </row>
        <row r="362">
          <cell r="A362">
            <v>22012369</v>
          </cell>
          <cell r="B362" t="str">
            <v>MOTSCH</v>
          </cell>
          <cell r="C362" t="str">
            <v>AMANDINE</v>
          </cell>
          <cell r="D362" t="str">
            <v>9A</v>
          </cell>
          <cell r="E362">
            <v>162</v>
          </cell>
          <cell r="F362">
            <v>59</v>
          </cell>
        </row>
        <row r="363">
          <cell r="A363">
            <v>22005915</v>
          </cell>
          <cell r="B363" t="str">
            <v>MOUGNERES</v>
          </cell>
          <cell r="C363" t="str">
            <v>NICOLAS</v>
          </cell>
          <cell r="D363" t="str">
            <v>8B</v>
          </cell>
          <cell r="E363">
            <v>170</v>
          </cell>
          <cell r="F363">
            <v>63</v>
          </cell>
        </row>
        <row r="364">
          <cell r="A364">
            <v>22007280</v>
          </cell>
          <cell r="B364" t="str">
            <v>MULLER</v>
          </cell>
          <cell r="C364" t="str">
            <v>HUGO</v>
          </cell>
          <cell r="D364" t="str">
            <v>3B</v>
          </cell>
          <cell r="E364">
            <v>174</v>
          </cell>
          <cell r="F364">
            <v>59</v>
          </cell>
        </row>
        <row r="365">
          <cell r="A365">
            <v>22005705</v>
          </cell>
          <cell r="B365" t="str">
            <v>MUNOS</v>
          </cell>
          <cell r="C365" t="str">
            <v>EMELINE</v>
          </cell>
          <cell r="D365" t="str">
            <v>4B</v>
          </cell>
          <cell r="E365">
            <v>165</v>
          </cell>
          <cell r="F365">
            <v>55</v>
          </cell>
        </row>
        <row r="366">
          <cell r="A366">
            <v>22008767</v>
          </cell>
          <cell r="B366" t="str">
            <v>NAIBAT</v>
          </cell>
          <cell r="C366" t="str">
            <v>KARIM</v>
          </cell>
          <cell r="D366" t="str">
            <v>10B</v>
          </cell>
          <cell r="E366">
            <v>183</v>
          </cell>
          <cell r="F366">
            <v>66</v>
          </cell>
        </row>
        <row r="367">
          <cell r="A367">
            <v>22008074</v>
          </cell>
          <cell r="B367" t="str">
            <v>NAITLAMAAZ</v>
          </cell>
          <cell r="C367" t="str">
            <v>IMRANE YANIS</v>
          </cell>
          <cell r="D367" t="str">
            <v>10A</v>
          </cell>
          <cell r="E367">
            <v>180.5</v>
          </cell>
          <cell r="F367">
            <v>65</v>
          </cell>
        </row>
        <row r="368">
          <cell r="A368">
            <v>21903908</v>
          </cell>
          <cell r="B368" t="str">
            <v>NAUD</v>
          </cell>
          <cell r="C368" t="str">
            <v>THOMAS</v>
          </cell>
          <cell r="D368" t="str">
            <v>2A</v>
          </cell>
          <cell r="E368">
            <v>184</v>
          </cell>
          <cell r="F368">
            <v>73</v>
          </cell>
        </row>
        <row r="369">
          <cell r="A369">
            <v>21907072</v>
          </cell>
          <cell r="B369" t="str">
            <v>N'DIAYE</v>
          </cell>
          <cell r="C369" t="str">
            <v>BRAHIM</v>
          </cell>
          <cell r="D369" t="str">
            <v>5A</v>
          </cell>
          <cell r="F369" t="str">
            <v>ABI</v>
          </cell>
        </row>
        <row r="370">
          <cell r="A370">
            <v>22009683</v>
          </cell>
          <cell r="B370" t="str">
            <v>NÉROME</v>
          </cell>
          <cell r="C370" t="str">
            <v>JORY</v>
          </cell>
          <cell r="D370" t="str">
            <v>3B</v>
          </cell>
          <cell r="E370">
            <v>186</v>
          </cell>
          <cell r="F370">
            <v>70</v>
          </cell>
        </row>
        <row r="371">
          <cell r="A371">
            <v>22002567</v>
          </cell>
          <cell r="B371" t="str">
            <v>NGUYEN</v>
          </cell>
          <cell r="C371" t="str">
            <v>THANH VINH</v>
          </cell>
          <cell r="D371" t="str">
            <v>5B</v>
          </cell>
          <cell r="E371">
            <v>180</v>
          </cell>
          <cell r="F371">
            <v>65</v>
          </cell>
        </row>
        <row r="372">
          <cell r="A372">
            <v>22012386</v>
          </cell>
          <cell r="B372" t="str">
            <v>NICOLAS</v>
          </cell>
          <cell r="C372" t="str">
            <v>ZÉLIE</v>
          </cell>
          <cell r="D372" t="str">
            <v>1B</v>
          </cell>
          <cell r="E372">
            <v>170</v>
          </cell>
          <cell r="F372">
            <v>55</v>
          </cell>
        </row>
        <row r="373">
          <cell r="A373">
            <v>22004835</v>
          </cell>
          <cell r="B373" t="str">
            <v>NIKONOFF</v>
          </cell>
          <cell r="C373" t="str">
            <v>THOMAS</v>
          </cell>
          <cell r="D373" t="str">
            <v>1B</v>
          </cell>
          <cell r="E373">
            <v>173.5</v>
          </cell>
          <cell r="F373">
            <v>63</v>
          </cell>
        </row>
        <row r="374">
          <cell r="A374">
            <v>22012004</v>
          </cell>
          <cell r="B374" t="str">
            <v>NITKA</v>
          </cell>
          <cell r="C374" t="str">
            <v>ENZO</v>
          </cell>
          <cell r="D374" t="str">
            <v>6B</v>
          </cell>
          <cell r="E374">
            <v>180</v>
          </cell>
          <cell r="F374">
            <v>73</v>
          </cell>
        </row>
        <row r="375">
          <cell r="A375">
            <v>22014202</v>
          </cell>
          <cell r="B375" t="str">
            <v>NKODIA</v>
          </cell>
          <cell r="C375" t="str">
            <v>JASON</v>
          </cell>
          <cell r="D375" t="str">
            <v>9B</v>
          </cell>
          <cell r="E375">
            <v>186</v>
          </cell>
          <cell r="F375">
            <v>82</v>
          </cell>
        </row>
        <row r="376">
          <cell r="A376">
            <v>22000845</v>
          </cell>
          <cell r="B376" t="str">
            <v>NOÉ</v>
          </cell>
          <cell r="C376" t="str">
            <v>ANTOINE</v>
          </cell>
          <cell r="D376" t="str">
            <v>1A</v>
          </cell>
          <cell r="E376">
            <v>179.5</v>
          </cell>
          <cell r="F376">
            <v>67</v>
          </cell>
        </row>
        <row r="377">
          <cell r="A377">
            <v>22003508</v>
          </cell>
          <cell r="B377" t="str">
            <v>NOEHRINGER</v>
          </cell>
          <cell r="C377" t="str">
            <v>ALEXIS</v>
          </cell>
          <cell r="D377" t="str">
            <v>3B</v>
          </cell>
          <cell r="E377">
            <v>177</v>
          </cell>
          <cell r="F377">
            <v>54</v>
          </cell>
        </row>
        <row r="378">
          <cell r="A378">
            <v>22012724</v>
          </cell>
          <cell r="B378" t="str">
            <v>NUNES</v>
          </cell>
          <cell r="C378" t="str">
            <v>SOLENE</v>
          </cell>
          <cell r="D378" t="str">
            <v>2A</v>
          </cell>
          <cell r="E378">
            <v>162</v>
          </cell>
          <cell r="F378">
            <v>81</v>
          </cell>
        </row>
        <row r="379">
          <cell r="A379">
            <v>22002421</v>
          </cell>
          <cell r="B379" t="str">
            <v>NUNNINGER</v>
          </cell>
          <cell r="C379" t="str">
            <v>JEAN</v>
          </cell>
          <cell r="D379" t="str">
            <v>4A</v>
          </cell>
          <cell r="E379">
            <v>191</v>
          </cell>
          <cell r="F379">
            <v>81</v>
          </cell>
        </row>
        <row r="380">
          <cell r="A380">
            <v>22016351</v>
          </cell>
          <cell r="B380" t="str">
            <v>NUSSLI</v>
          </cell>
          <cell r="C380" t="str">
            <v>MATHIEU</v>
          </cell>
          <cell r="D380" t="str">
            <v>6B</v>
          </cell>
          <cell r="E380">
            <v>173.5</v>
          </cell>
          <cell r="F380">
            <v>75</v>
          </cell>
        </row>
        <row r="381">
          <cell r="A381">
            <v>21804280</v>
          </cell>
          <cell r="B381" t="str">
            <v>OBER</v>
          </cell>
          <cell r="C381" t="str">
            <v>YOAN</v>
          </cell>
          <cell r="D381" t="str">
            <v>2A</v>
          </cell>
          <cell r="E381">
            <v>182.5</v>
          </cell>
          <cell r="F381">
            <v>56</v>
          </cell>
        </row>
        <row r="382">
          <cell r="A382">
            <v>22016136</v>
          </cell>
          <cell r="B382" t="str">
            <v>OBRECHT</v>
          </cell>
          <cell r="C382" t="str">
            <v>ALEXIS</v>
          </cell>
          <cell r="D382" t="str">
            <v>5B</v>
          </cell>
          <cell r="E382">
            <v>190</v>
          </cell>
          <cell r="F382">
            <v>77</v>
          </cell>
        </row>
        <row r="383">
          <cell r="A383">
            <v>22012358</v>
          </cell>
          <cell r="B383" t="str">
            <v>OLIVEIRA SOUZA</v>
          </cell>
          <cell r="C383" t="str">
            <v>KILLIAN</v>
          </cell>
          <cell r="D383" t="str">
            <v>9A</v>
          </cell>
          <cell r="F383" t="str">
            <v>ABI</v>
          </cell>
        </row>
        <row r="384">
          <cell r="A384">
            <v>21814546</v>
          </cell>
          <cell r="B384" t="str">
            <v>OLYMPIO</v>
          </cell>
          <cell r="C384" t="str">
            <v>SOPHIA</v>
          </cell>
          <cell r="D384" t="str">
            <v>5B</v>
          </cell>
          <cell r="F384" t="str">
            <v>ABI</v>
          </cell>
        </row>
        <row r="385">
          <cell r="A385">
            <v>22013559</v>
          </cell>
          <cell r="B385" t="str">
            <v>ORIHUELA</v>
          </cell>
          <cell r="C385" t="str">
            <v>MATEO</v>
          </cell>
          <cell r="D385" t="str">
            <v>6B</v>
          </cell>
          <cell r="E385">
            <v>177.5</v>
          </cell>
          <cell r="F385">
            <v>68</v>
          </cell>
        </row>
        <row r="386">
          <cell r="A386">
            <v>22013341</v>
          </cell>
          <cell r="B386" t="str">
            <v>OTT</v>
          </cell>
          <cell r="C386" t="str">
            <v>GUILLAUME</v>
          </cell>
          <cell r="D386" t="str">
            <v>7A</v>
          </cell>
          <cell r="F386" t="str">
            <v>ABI</v>
          </cell>
        </row>
        <row r="387">
          <cell r="A387">
            <v>22014390</v>
          </cell>
          <cell r="B387" t="str">
            <v>OUALKADI</v>
          </cell>
          <cell r="C387" t="str">
            <v>SHIREL</v>
          </cell>
          <cell r="D387" t="str">
            <v>4A</v>
          </cell>
          <cell r="E387">
            <v>160</v>
          </cell>
          <cell r="F387">
            <v>58</v>
          </cell>
        </row>
        <row r="388">
          <cell r="A388">
            <v>22007769</v>
          </cell>
          <cell r="B388" t="str">
            <v>OUARANE</v>
          </cell>
          <cell r="C388" t="str">
            <v>HAKIM</v>
          </cell>
          <cell r="D388" t="str">
            <v>7B</v>
          </cell>
          <cell r="E388">
            <v>172</v>
          </cell>
          <cell r="F388">
            <v>62</v>
          </cell>
        </row>
        <row r="389">
          <cell r="A389">
            <v>22008665</v>
          </cell>
          <cell r="B389" t="str">
            <v>OUMILOUD</v>
          </cell>
          <cell r="C389" t="str">
            <v>SALIM</v>
          </cell>
          <cell r="D389" t="str">
            <v>1A</v>
          </cell>
          <cell r="E389">
            <v>181</v>
          </cell>
          <cell r="F389">
            <v>61</v>
          </cell>
        </row>
        <row r="390">
          <cell r="A390">
            <v>22006996</v>
          </cell>
          <cell r="B390" t="str">
            <v>OURY</v>
          </cell>
          <cell r="C390" t="str">
            <v>LUCIE</v>
          </cell>
          <cell r="D390" t="str">
            <v>3B</v>
          </cell>
          <cell r="E390">
            <v>168.5</v>
          </cell>
          <cell r="F390">
            <v>68</v>
          </cell>
        </row>
        <row r="391">
          <cell r="A391">
            <v>22007234</v>
          </cell>
          <cell r="B391" t="str">
            <v>PARQUIER</v>
          </cell>
          <cell r="C391" t="str">
            <v>MARGO</v>
          </cell>
          <cell r="D391" t="str">
            <v>7A</v>
          </cell>
          <cell r="E391">
            <v>169</v>
          </cell>
          <cell r="F391">
            <v>73</v>
          </cell>
        </row>
        <row r="392">
          <cell r="A392">
            <v>22002462</v>
          </cell>
          <cell r="B392" t="str">
            <v>PATIS</v>
          </cell>
          <cell r="C392" t="str">
            <v>GAËTAN</v>
          </cell>
          <cell r="D392" t="str">
            <v>3B</v>
          </cell>
          <cell r="E392">
            <v>178</v>
          </cell>
          <cell r="F392">
            <v>64</v>
          </cell>
        </row>
        <row r="393">
          <cell r="A393">
            <v>22015397</v>
          </cell>
          <cell r="B393" t="str">
            <v>PECHIN</v>
          </cell>
          <cell r="C393" t="str">
            <v>KYLIAN</v>
          </cell>
          <cell r="D393" t="str">
            <v>6B</v>
          </cell>
          <cell r="E393">
            <v>175.5</v>
          </cell>
          <cell r="F393">
            <v>58</v>
          </cell>
        </row>
        <row r="394">
          <cell r="A394">
            <v>22022270</v>
          </cell>
          <cell r="B394" t="str">
            <v>PERICAS</v>
          </cell>
          <cell r="C394" t="str">
            <v>GHISLAIN</v>
          </cell>
          <cell r="D394" t="str">
            <v>10A</v>
          </cell>
          <cell r="E394">
            <v>174.5</v>
          </cell>
          <cell r="F394">
            <v>64</v>
          </cell>
        </row>
        <row r="395">
          <cell r="A395">
            <v>22014544</v>
          </cell>
          <cell r="B395" t="str">
            <v>PERNEY</v>
          </cell>
          <cell r="C395" t="str">
            <v>FLORIAN</v>
          </cell>
          <cell r="D395" t="str">
            <v>4B</v>
          </cell>
          <cell r="E395">
            <v>180</v>
          </cell>
          <cell r="F395">
            <v>84</v>
          </cell>
        </row>
        <row r="396">
          <cell r="A396">
            <v>22015482</v>
          </cell>
          <cell r="B396" t="str">
            <v>PERNOT</v>
          </cell>
          <cell r="C396" t="str">
            <v>ANAÏS</v>
          </cell>
          <cell r="D396" t="str">
            <v>7B</v>
          </cell>
          <cell r="E396">
            <v>178</v>
          </cell>
          <cell r="F396">
            <v>70</v>
          </cell>
        </row>
        <row r="397">
          <cell r="A397">
            <v>22004361</v>
          </cell>
          <cell r="B397" t="str">
            <v>PETER</v>
          </cell>
          <cell r="C397" t="str">
            <v>SACHA</v>
          </cell>
          <cell r="D397" t="str">
            <v>2B</v>
          </cell>
          <cell r="E397">
            <v>158.5</v>
          </cell>
          <cell r="F397">
            <v>45</v>
          </cell>
        </row>
        <row r="398">
          <cell r="A398">
            <v>22003674</v>
          </cell>
          <cell r="B398" t="str">
            <v>PETITHORY</v>
          </cell>
          <cell r="C398" t="str">
            <v>ESTELLE</v>
          </cell>
          <cell r="D398" t="str">
            <v>10B</v>
          </cell>
          <cell r="E398">
            <v>169</v>
          </cell>
          <cell r="F398">
            <v>58</v>
          </cell>
        </row>
        <row r="399">
          <cell r="A399">
            <v>22006752</v>
          </cell>
          <cell r="B399" t="str">
            <v>PETRAZOLLER</v>
          </cell>
          <cell r="C399" t="str">
            <v>SOLINE</v>
          </cell>
          <cell r="D399" t="str">
            <v>7A</v>
          </cell>
          <cell r="E399">
            <v>162</v>
          </cell>
          <cell r="F399">
            <v>50</v>
          </cell>
        </row>
        <row r="400">
          <cell r="A400">
            <v>22003168</v>
          </cell>
          <cell r="B400" t="str">
            <v>PETREMANN</v>
          </cell>
          <cell r="C400" t="str">
            <v>PAUL</v>
          </cell>
          <cell r="D400" t="str">
            <v>10A</v>
          </cell>
          <cell r="F400" t="str">
            <v>ABI</v>
          </cell>
        </row>
        <row r="401">
          <cell r="A401">
            <v>22012373</v>
          </cell>
          <cell r="B401" t="str">
            <v>PFEIFFER</v>
          </cell>
          <cell r="C401" t="str">
            <v>GUISLAIN</v>
          </cell>
          <cell r="D401" t="str">
            <v>9A</v>
          </cell>
          <cell r="F401" t="str">
            <v>ABI</v>
          </cell>
        </row>
        <row r="402">
          <cell r="A402">
            <v>21702643</v>
          </cell>
          <cell r="B402" t="str">
            <v>PHIMMASONE</v>
          </cell>
          <cell r="C402" t="str">
            <v>BENJAMIN</v>
          </cell>
          <cell r="D402" t="str">
            <v>6B</v>
          </cell>
          <cell r="E402">
            <v>172.5</v>
          </cell>
          <cell r="F402">
            <v>78</v>
          </cell>
        </row>
        <row r="403">
          <cell r="A403">
            <v>22004102</v>
          </cell>
          <cell r="B403" t="str">
            <v>PIAZZA</v>
          </cell>
          <cell r="C403" t="str">
            <v>ELODIE</v>
          </cell>
          <cell r="D403" t="str">
            <v>3B</v>
          </cell>
          <cell r="E403">
            <v>169</v>
          </cell>
          <cell r="F403">
            <v>53</v>
          </cell>
        </row>
        <row r="404">
          <cell r="A404">
            <v>22010137</v>
          </cell>
          <cell r="B404" t="str">
            <v>PIERREL</v>
          </cell>
          <cell r="C404" t="str">
            <v>EVAN</v>
          </cell>
          <cell r="D404" t="str">
            <v>10A</v>
          </cell>
          <cell r="E404">
            <v>175</v>
          </cell>
          <cell r="F404">
            <v>53</v>
          </cell>
        </row>
        <row r="405">
          <cell r="A405">
            <v>22008430</v>
          </cell>
          <cell r="B405" t="str">
            <v>PIERSON</v>
          </cell>
          <cell r="C405" t="str">
            <v>JULES</v>
          </cell>
          <cell r="D405" t="str">
            <v>7B</v>
          </cell>
          <cell r="E405">
            <v>179</v>
          </cell>
          <cell r="F405">
            <v>62</v>
          </cell>
        </row>
        <row r="406">
          <cell r="A406">
            <v>22004758</v>
          </cell>
          <cell r="B406" t="str">
            <v>PION</v>
          </cell>
          <cell r="C406" t="str">
            <v>NOÉ</v>
          </cell>
          <cell r="D406" t="str">
            <v>1A</v>
          </cell>
          <cell r="E406">
            <v>169</v>
          </cell>
          <cell r="F406">
            <v>60</v>
          </cell>
        </row>
        <row r="407">
          <cell r="A407">
            <v>22009171</v>
          </cell>
          <cell r="B407" t="str">
            <v>PIZZUTILO</v>
          </cell>
          <cell r="C407" t="str">
            <v>LUCAS</v>
          </cell>
          <cell r="D407" t="str">
            <v>10B</v>
          </cell>
          <cell r="E407">
            <v>178</v>
          </cell>
          <cell r="F407">
            <v>64</v>
          </cell>
        </row>
        <row r="408">
          <cell r="A408">
            <v>22012962</v>
          </cell>
          <cell r="B408" t="str">
            <v>PORTO</v>
          </cell>
          <cell r="C408" t="str">
            <v>ESTEBAN</v>
          </cell>
          <cell r="D408" t="str">
            <v>10A</v>
          </cell>
          <cell r="F408" t="str">
            <v>ABI</v>
          </cell>
        </row>
        <row r="409">
          <cell r="A409">
            <v>22010816</v>
          </cell>
          <cell r="B409" t="str">
            <v>PROVOT</v>
          </cell>
          <cell r="C409" t="str">
            <v>DAVID</v>
          </cell>
          <cell r="D409" t="str">
            <v>8B</v>
          </cell>
          <cell r="E409">
            <v>189.5</v>
          </cell>
          <cell r="F409">
            <v>71</v>
          </cell>
        </row>
        <row r="410">
          <cell r="A410">
            <v>22000992</v>
          </cell>
          <cell r="B410" t="str">
            <v>PUJO</v>
          </cell>
          <cell r="C410" t="str">
            <v>ANTOINE</v>
          </cell>
          <cell r="D410" t="str">
            <v>3B</v>
          </cell>
          <cell r="E410">
            <v>180</v>
          </cell>
          <cell r="F410">
            <v>66</v>
          </cell>
        </row>
        <row r="411">
          <cell r="A411">
            <v>22004329</v>
          </cell>
          <cell r="B411" t="str">
            <v>QUIRIN</v>
          </cell>
          <cell r="C411" t="str">
            <v>LUCIE</v>
          </cell>
          <cell r="D411" t="str">
            <v>10A</v>
          </cell>
          <cell r="E411">
            <v>166</v>
          </cell>
          <cell r="F411">
            <v>52</v>
          </cell>
        </row>
        <row r="412">
          <cell r="A412">
            <v>22007307</v>
          </cell>
          <cell r="B412" t="str">
            <v>RACON</v>
          </cell>
          <cell r="C412" t="str">
            <v>SAMUEL</v>
          </cell>
          <cell r="D412" t="str">
            <v>10B</v>
          </cell>
          <cell r="E412">
            <v>174</v>
          </cell>
          <cell r="F412">
            <v>107</v>
          </cell>
        </row>
        <row r="413">
          <cell r="A413">
            <v>22003012</v>
          </cell>
          <cell r="B413" t="str">
            <v>RAFFIN</v>
          </cell>
          <cell r="C413" t="str">
            <v>JULIEN</v>
          </cell>
          <cell r="D413" t="str">
            <v>6B</v>
          </cell>
          <cell r="E413">
            <v>180</v>
          </cell>
          <cell r="F413">
            <v>76</v>
          </cell>
        </row>
        <row r="414">
          <cell r="A414">
            <v>22009681</v>
          </cell>
          <cell r="B414" t="str">
            <v>RASSON</v>
          </cell>
          <cell r="C414" t="str">
            <v>MARIE</v>
          </cell>
          <cell r="D414" t="str">
            <v>5A</v>
          </cell>
          <cell r="E414">
            <v>160.5</v>
          </cell>
          <cell r="F414">
            <v>63</v>
          </cell>
        </row>
        <row r="415">
          <cell r="A415">
            <v>22006247</v>
          </cell>
          <cell r="B415" t="str">
            <v>RAUCH</v>
          </cell>
          <cell r="C415" t="str">
            <v>MANOA</v>
          </cell>
          <cell r="D415" t="str">
            <v>10B</v>
          </cell>
          <cell r="E415">
            <v>191.5</v>
          </cell>
          <cell r="F415">
            <v>82</v>
          </cell>
        </row>
        <row r="416">
          <cell r="A416">
            <v>21908792</v>
          </cell>
          <cell r="B416" t="str">
            <v>RAUFAKI</v>
          </cell>
          <cell r="C416" t="str">
            <v>MAHEALANI</v>
          </cell>
          <cell r="D416" t="str">
            <v>5A</v>
          </cell>
          <cell r="F416" t="str">
            <v>ABI</v>
          </cell>
        </row>
        <row r="417">
          <cell r="A417">
            <v>21903046</v>
          </cell>
          <cell r="B417" t="str">
            <v>REBBAH</v>
          </cell>
          <cell r="C417" t="str">
            <v>SALIM</v>
          </cell>
          <cell r="D417" t="str">
            <v>2A</v>
          </cell>
          <cell r="E417">
            <v>182</v>
          </cell>
          <cell r="F417">
            <v>64</v>
          </cell>
        </row>
        <row r="418">
          <cell r="A418">
            <v>22009878</v>
          </cell>
          <cell r="B418" t="str">
            <v>REDIVO</v>
          </cell>
          <cell r="C418" t="str">
            <v>MATTHIEU</v>
          </cell>
          <cell r="D418" t="str">
            <v>2B</v>
          </cell>
          <cell r="E418">
            <v>190</v>
          </cell>
          <cell r="F418">
            <v>73</v>
          </cell>
        </row>
        <row r="419">
          <cell r="A419">
            <v>22000976</v>
          </cell>
          <cell r="B419" t="str">
            <v>REGIOR</v>
          </cell>
          <cell r="C419" t="str">
            <v>HUGO</v>
          </cell>
          <cell r="D419" t="str">
            <v>7A</v>
          </cell>
          <cell r="E419">
            <v>180</v>
          </cell>
          <cell r="F419">
            <v>69</v>
          </cell>
        </row>
        <row r="420">
          <cell r="A420">
            <v>22002432</v>
          </cell>
          <cell r="B420" t="str">
            <v>REICHEL</v>
          </cell>
          <cell r="C420" t="str">
            <v>DESIREE</v>
          </cell>
          <cell r="D420" t="str">
            <v>2A</v>
          </cell>
          <cell r="E420">
            <v>173</v>
          </cell>
          <cell r="F420">
            <v>78</v>
          </cell>
        </row>
        <row r="421">
          <cell r="A421">
            <v>22003986</v>
          </cell>
          <cell r="B421" t="str">
            <v>REICHERT</v>
          </cell>
          <cell r="C421" t="str">
            <v>LÉA</v>
          </cell>
          <cell r="D421" t="str">
            <v>9A</v>
          </cell>
          <cell r="E421">
            <v>163</v>
          </cell>
          <cell r="F421">
            <v>50</v>
          </cell>
        </row>
        <row r="422">
          <cell r="A422">
            <v>22000874</v>
          </cell>
          <cell r="B422" t="str">
            <v>REISS</v>
          </cell>
          <cell r="C422" t="str">
            <v>JOHANN</v>
          </cell>
          <cell r="D422" t="str">
            <v>3B</v>
          </cell>
          <cell r="E422">
            <v>181</v>
          </cell>
          <cell r="F422">
            <v>67</v>
          </cell>
        </row>
        <row r="423">
          <cell r="A423">
            <v>22005734</v>
          </cell>
          <cell r="B423" t="str">
            <v>RENCK</v>
          </cell>
          <cell r="C423" t="str">
            <v>DAVID</v>
          </cell>
          <cell r="D423" t="str">
            <v>5A</v>
          </cell>
          <cell r="E423">
            <v>177</v>
          </cell>
          <cell r="F423">
            <v>69</v>
          </cell>
        </row>
        <row r="424">
          <cell r="A424">
            <v>22001445</v>
          </cell>
          <cell r="B424" t="str">
            <v>RIBEIRO</v>
          </cell>
          <cell r="C424" t="str">
            <v>UGO TIM</v>
          </cell>
          <cell r="D424" t="str">
            <v>7B</v>
          </cell>
          <cell r="E424">
            <v>170</v>
          </cell>
          <cell r="F424">
            <v>56</v>
          </cell>
        </row>
        <row r="425">
          <cell r="A425">
            <v>22017462</v>
          </cell>
          <cell r="B425" t="str">
            <v>RICHERT</v>
          </cell>
          <cell r="C425" t="str">
            <v>MATTHIEU</v>
          </cell>
          <cell r="D425" t="str">
            <v>1B</v>
          </cell>
          <cell r="E425">
            <v>171.5</v>
          </cell>
          <cell r="F425">
            <v>58</v>
          </cell>
        </row>
        <row r="426">
          <cell r="A426">
            <v>22007453</v>
          </cell>
          <cell r="B426" t="str">
            <v>RICK</v>
          </cell>
          <cell r="C426" t="str">
            <v>CHARLÈNE</v>
          </cell>
          <cell r="D426" t="str">
            <v>2A</v>
          </cell>
          <cell r="E426">
            <v>164</v>
          </cell>
          <cell r="F426">
            <v>55</v>
          </cell>
        </row>
        <row r="427">
          <cell r="A427">
            <v>22000628</v>
          </cell>
          <cell r="B427" t="str">
            <v>RIEDER</v>
          </cell>
          <cell r="C427" t="str">
            <v>YANIS</v>
          </cell>
          <cell r="D427" t="str">
            <v>2A</v>
          </cell>
          <cell r="F427" t="str">
            <v>ABI</v>
          </cell>
        </row>
        <row r="428">
          <cell r="A428">
            <v>22008602</v>
          </cell>
          <cell r="B428" t="str">
            <v>RIEKER</v>
          </cell>
          <cell r="C428" t="str">
            <v>TOM</v>
          </cell>
          <cell r="D428" t="str">
            <v>1A</v>
          </cell>
          <cell r="E428">
            <v>175</v>
          </cell>
          <cell r="F428">
            <v>61</v>
          </cell>
        </row>
        <row r="429">
          <cell r="A429">
            <v>22009292</v>
          </cell>
          <cell r="B429" t="str">
            <v>RINGEISEN</v>
          </cell>
          <cell r="C429" t="str">
            <v>CHLOÉ</v>
          </cell>
          <cell r="D429" t="str">
            <v>9A</v>
          </cell>
          <cell r="E429">
            <v>172.5</v>
          </cell>
          <cell r="F429">
            <v>51</v>
          </cell>
        </row>
        <row r="430">
          <cell r="A430">
            <v>22007538</v>
          </cell>
          <cell r="B430" t="str">
            <v>RISSER</v>
          </cell>
          <cell r="C430" t="str">
            <v>ALEXIS</v>
          </cell>
          <cell r="D430" t="str">
            <v>3B</v>
          </cell>
          <cell r="E430">
            <v>185</v>
          </cell>
          <cell r="F430">
            <v>74</v>
          </cell>
        </row>
        <row r="431">
          <cell r="A431">
            <v>22005083</v>
          </cell>
          <cell r="B431" t="str">
            <v>RITT</v>
          </cell>
          <cell r="C431" t="str">
            <v>BAPTISTE</v>
          </cell>
          <cell r="D431" t="str">
            <v>2A</v>
          </cell>
          <cell r="E431">
            <v>180</v>
          </cell>
          <cell r="F431">
            <v>80</v>
          </cell>
        </row>
        <row r="432">
          <cell r="A432">
            <v>22010303</v>
          </cell>
          <cell r="B432" t="str">
            <v>RITTER</v>
          </cell>
          <cell r="C432" t="str">
            <v>JESSY</v>
          </cell>
          <cell r="D432" t="str">
            <v>1A</v>
          </cell>
          <cell r="E432">
            <v>189.5</v>
          </cell>
          <cell r="F432">
            <v>75</v>
          </cell>
        </row>
        <row r="433">
          <cell r="A433">
            <v>22013456</v>
          </cell>
          <cell r="B433" t="str">
            <v>ROESSEL</v>
          </cell>
          <cell r="C433" t="str">
            <v>LAETITIA</v>
          </cell>
          <cell r="D433" t="str">
            <v>9B</v>
          </cell>
          <cell r="E433">
            <v>167</v>
          </cell>
          <cell r="F433">
            <v>50</v>
          </cell>
        </row>
        <row r="434">
          <cell r="A434">
            <v>22015109</v>
          </cell>
          <cell r="B434" t="str">
            <v>ROGOL</v>
          </cell>
          <cell r="C434" t="str">
            <v>ANDERSON</v>
          </cell>
          <cell r="D434" t="str">
            <v>2B</v>
          </cell>
          <cell r="E434">
            <v>176</v>
          </cell>
          <cell r="F434">
            <v>95</v>
          </cell>
        </row>
        <row r="435">
          <cell r="A435">
            <v>21904863</v>
          </cell>
          <cell r="B435" t="str">
            <v>ROHMER</v>
          </cell>
          <cell r="C435" t="str">
            <v>ORIANE</v>
          </cell>
          <cell r="D435" t="str">
            <v>7A</v>
          </cell>
          <cell r="E435">
            <v>164</v>
          </cell>
          <cell r="F435">
            <v>67</v>
          </cell>
        </row>
        <row r="436">
          <cell r="A436">
            <v>22000279</v>
          </cell>
          <cell r="B436" t="str">
            <v>ROMANO</v>
          </cell>
          <cell r="C436" t="str">
            <v>BASTIEN</v>
          </cell>
          <cell r="D436" t="str">
            <v>10B</v>
          </cell>
          <cell r="F436" t="str">
            <v>ABI</v>
          </cell>
        </row>
        <row r="437">
          <cell r="A437">
            <v>21905808</v>
          </cell>
          <cell r="B437" t="str">
            <v>ROOS</v>
          </cell>
          <cell r="C437" t="str">
            <v>LOU-MAAIA</v>
          </cell>
          <cell r="D437" t="str">
            <v>5A</v>
          </cell>
          <cell r="E437">
            <v>162</v>
          </cell>
          <cell r="F437">
            <v>50</v>
          </cell>
        </row>
        <row r="438">
          <cell r="A438">
            <v>22000641</v>
          </cell>
          <cell r="B438" t="str">
            <v>ROSENBERG</v>
          </cell>
          <cell r="C438" t="str">
            <v>ROBERTO</v>
          </cell>
          <cell r="D438" t="str">
            <v>1A</v>
          </cell>
          <cell r="E438">
            <v>184.5</v>
          </cell>
          <cell r="F438">
            <v>69</v>
          </cell>
        </row>
        <row r="439">
          <cell r="A439">
            <v>22000255</v>
          </cell>
          <cell r="B439" t="str">
            <v>ROTH</v>
          </cell>
          <cell r="C439" t="str">
            <v>AXEL</v>
          </cell>
          <cell r="D439" t="str">
            <v>10B</v>
          </cell>
          <cell r="F439" t="str">
            <v>ABI</v>
          </cell>
        </row>
        <row r="440">
          <cell r="A440">
            <v>22002998</v>
          </cell>
          <cell r="B440" t="str">
            <v>ROUX</v>
          </cell>
          <cell r="C440" t="str">
            <v>EVA</v>
          </cell>
          <cell r="D440" t="str">
            <v>7A</v>
          </cell>
          <cell r="E440">
            <v>155</v>
          </cell>
          <cell r="F440">
            <v>50</v>
          </cell>
        </row>
        <row r="441">
          <cell r="A441">
            <v>22002488</v>
          </cell>
          <cell r="B441" t="str">
            <v>RUCK</v>
          </cell>
          <cell r="C441" t="str">
            <v>LÉON</v>
          </cell>
          <cell r="D441" t="str">
            <v>10B</v>
          </cell>
          <cell r="E441">
            <v>174.5</v>
          </cell>
          <cell r="F441">
            <v>68</v>
          </cell>
        </row>
        <row r="442">
          <cell r="A442">
            <v>22004590</v>
          </cell>
          <cell r="B442" t="str">
            <v>RUÉ</v>
          </cell>
          <cell r="C442" t="str">
            <v>LOUIS</v>
          </cell>
          <cell r="D442" t="str">
            <v>1A</v>
          </cell>
          <cell r="E442">
            <v>171</v>
          </cell>
          <cell r="F442">
            <v>56</v>
          </cell>
        </row>
        <row r="443">
          <cell r="A443">
            <v>22010546</v>
          </cell>
          <cell r="B443" t="str">
            <v>SAADALLAH</v>
          </cell>
          <cell r="C443" t="str">
            <v>ASSAN</v>
          </cell>
          <cell r="D443" t="str">
            <v>6A</v>
          </cell>
          <cell r="E443">
            <v>183</v>
          </cell>
          <cell r="F443">
            <v>95</v>
          </cell>
        </row>
        <row r="444">
          <cell r="A444">
            <v>22004929</v>
          </cell>
          <cell r="B444" t="str">
            <v>SALEN</v>
          </cell>
          <cell r="C444" t="str">
            <v>MARIE</v>
          </cell>
          <cell r="D444" t="str">
            <v>1B</v>
          </cell>
          <cell r="E444">
            <v>164</v>
          </cell>
          <cell r="F444">
            <v>58</v>
          </cell>
        </row>
        <row r="445">
          <cell r="A445">
            <v>22012193</v>
          </cell>
          <cell r="B445" t="str">
            <v>SALVIAC</v>
          </cell>
          <cell r="C445" t="str">
            <v>HUGO</v>
          </cell>
          <cell r="D445" t="str">
            <v>2A</v>
          </cell>
          <cell r="E445">
            <v>182</v>
          </cell>
          <cell r="F445">
            <v>74</v>
          </cell>
        </row>
        <row r="446">
          <cell r="A446">
            <v>22010780</v>
          </cell>
          <cell r="B446" t="str">
            <v>SALVINI</v>
          </cell>
          <cell r="C446" t="str">
            <v>CYPRIEN</v>
          </cell>
          <cell r="D446" t="str">
            <v>10A</v>
          </cell>
          <cell r="E446">
            <v>164.5</v>
          </cell>
          <cell r="F446">
            <v>59</v>
          </cell>
        </row>
        <row r="447">
          <cell r="A447">
            <v>22017388</v>
          </cell>
          <cell r="B447" t="str">
            <v>SANAI</v>
          </cell>
          <cell r="C447" t="str">
            <v>HIND</v>
          </cell>
          <cell r="D447" t="str">
            <v>5A</v>
          </cell>
          <cell r="F447" t="str">
            <v>ABI</v>
          </cell>
        </row>
        <row r="448">
          <cell r="A448">
            <v>22011330</v>
          </cell>
          <cell r="B448" t="str">
            <v>SANTORO</v>
          </cell>
          <cell r="C448" t="str">
            <v>BASILE</v>
          </cell>
          <cell r="D448" t="str">
            <v>9A</v>
          </cell>
          <cell r="E448">
            <v>186.5</v>
          </cell>
          <cell r="F448">
            <v>81</v>
          </cell>
        </row>
        <row r="449">
          <cell r="A449">
            <v>21911417</v>
          </cell>
          <cell r="B449" t="str">
            <v>SAPIN</v>
          </cell>
          <cell r="C449" t="str">
            <v>ROMAIN</v>
          </cell>
          <cell r="D449" t="str">
            <v>3A</v>
          </cell>
          <cell r="E449">
            <v>179.5</v>
          </cell>
          <cell r="F449">
            <v>74</v>
          </cell>
        </row>
        <row r="450">
          <cell r="A450">
            <v>22002388</v>
          </cell>
          <cell r="B450" t="str">
            <v>SARAFALY</v>
          </cell>
          <cell r="C450" t="str">
            <v>GAUTIER</v>
          </cell>
          <cell r="D450" t="str">
            <v>3B</v>
          </cell>
          <cell r="E450">
            <v>173.5</v>
          </cell>
          <cell r="F450">
            <v>80</v>
          </cell>
        </row>
        <row r="451">
          <cell r="A451">
            <v>22017400</v>
          </cell>
          <cell r="B451" t="str">
            <v>SASORITH</v>
          </cell>
          <cell r="C451" t="str">
            <v>TAO-FIK</v>
          </cell>
          <cell r="D451" t="str">
            <v>9B</v>
          </cell>
          <cell r="E451">
            <v>187.5</v>
          </cell>
          <cell r="F451">
            <v>75</v>
          </cell>
        </row>
        <row r="452">
          <cell r="A452">
            <v>21902128</v>
          </cell>
          <cell r="B452" t="str">
            <v>SCHAAD</v>
          </cell>
          <cell r="C452" t="str">
            <v>PERRINE</v>
          </cell>
          <cell r="D452" t="str">
            <v>8A</v>
          </cell>
          <cell r="F452" t="str">
            <v>ABI</v>
          </cell>
        </row>
        <row r="453">
          <cell r="A453">
            <v>22010540</v>
          </cell>
          <cell r="B453" t="str">
            <v>SCHAAL</v>
          </cell>
          <cell r="C453" t="str">
            <v>JOSUÉ</v>
          </cell>
          <cell r="D453" t="str">
            <v>2A</v>
          </cell>
          <cell r="E453">
            <v>172.5</v>
          </cell>
          <cell r="F453">
            <v>56</v>
          </cell>
        </row>
        <row r="454">
          <cell r="A454">
            <v>22005516</v>
          </cell>
          <cell r="B454" t="str">
            <v>SCHALL</v>
          </cell>
          <cell r="C454" t="str">
            <v>PAUL-ALEXANDRE</v>
          </cell>
          <cell r="D454" t="str">
            <v>8B</v>
          </cell>
          <cell r="E454">
            <v>185</v>
          </cell>
          <cell r="F454">
            <v>88</v>
          </cell>
        </row>
        <row r="455">
          <cell r="A455">
            <v>22002442</v>
          </cell>
          <cell r="B455" t="str">
            <v>SCHATT</v>
          </cell>
          <cell r="C455" t="str">
            <v>DORIAN</v>
          </cell>
          <cell r="D455" t="str">
            <v>8B</v>
          </cell>
          <cell r="E455">
            <v>181</v>
          </cell>
          <cell r="F455">
            <v>86</v>
          </cell>
        </row>
        <row r="456">
          <cell r="A456">
            <v>21910480</v>
          </cell>
          <cell r="B456" t="str">
            <v>SCHATZ</v>
          </cell>
          <cell r="C456" t="str">
            <v>ANTONIN</v>
          </cell>
          <cell r="D456" t="str">
            <v>3B</v>
          </cell>
          <cell r="E456">
            <v>178.5</v>
          </cell>
          <cell r="F456">
            <v>71</v>
          </cell>
        </row>
        <row r="457">
          <cell r="A457">
            <v>22010980</v>
          </cell>
          <cell r="B457" t="str">
            <v>SCHICKEL</v>
          </cell>
          <cell r="C457" t="str">
            <v>YANN</v>
          </cell>
          <cell r="D457" t="str">
            <v>2A</v>
          </cell>
          <cell r="E457">
            <v>181.5</v>
          </cell>
          <cell r="F457">
            <v>62</v>
          </cell>
        </row>
        <row r="458">
          <cell r="A458">
            <v>22002365</v>
          </cell>
          <cell r="B458" t="str">
            <v>SCHINDELMEYER</v>
          </cell>
          <cell r="C458" t="str">
            <v>YANIS</v>
          </cell>
          <cell r="D458" t="str">
            <v>6B</v>
          </cell>
          <cell r="E458">
            <v>172</v>
          </cell>
          <cell r="F458">
            <v>63</v>
          </cell>
        </row>
        <row r="459">
          <cell r="A459">
            <v>22005569</v>
          </cell>
          <cell r="B459" t="str">
            <v>SCHMID</v>
          </cell>
          <cell r="C459" t="str">
            <v>ANGELIKA</v>
          </cell>
          <cell r="D459" t="str">
            <v>3B</v>
          </cell>
          <cell r="E459">
            <v>173.5</v>
          </cell>
          <cell r="F459">
            <v>61</v>
          </cell>
        </row>
        <row r="460">
          <cell r="A460">
            <v>22009302</v>
          </cell>
          <cell r="B460" t="str">
            <v>SCHMITT</v>
          </cell>
          <cell r="C460" t="str">
            <v>THÉO</v>
          </cell>
          <cell r="D460" t="str">
            <v>1A</v>
          </cell>
          <cell r="E460">
            <v>173.5</v>
          </cell>
          <cell r="F460">
            <v>56</v>
          </cell>
        </row>
        <row r="461">
          <cell r="A461">
            <v>22003149</v>
          </cell>
          <cell r="B461" t="str">
            <v>SCHMITT</v>
          </cell>
          <cell r="C461" t="str">
            <v>NOÉE</v>
          </cell>
          <cell r="D461" t="str">
            <v>4B</v>
          </cell>
          <cell r="E461">
            <v>165</v>
          </cell>
          <cell r="F461">
            <v>55</v>
          </cell>
        </row>
        <row r="462">
          <cell r="A462">
            <v>22013186</v>
          </cell>
          <cell r="B462" t="str">
            <v>SCHMITT</v>
          </cell>
          <cell r="C462" t="str">
            <v>ELODIE</v>
          </cell>
          <cell r="D462" t="str">
            <v>4B</v>
          </cell>
          <cell r="E462">
            <v>162</v>
          </cell>
          <cell r="F462">
            <v>47</v>
          </cell>
        </row>
        <row r="463">
          <cell r="A463">
            <v>22007182</v>
          </cell>
          <cell r="B463" t="str">
            <v>SCHMITT</v>
          </cell>
          <cell r="C463" t="str">
            <v>TANGUI</v>
          </cell>
          <cell r="D463" t="str">
            <v>4B</v>
          </cell>
          <cell r="E463">
            <v>176.5</v>
          </cell>
          <cell r="F463">
            <v>56</v>
          </cell>
        </row>
        <row r="464">
          <cell r="A464">
            <v>21906128</v>
          </cell>
          <cell r="B464" t="str">
            <v>SCHMITT</v>
          </cell>
          <cell r="C464" t="str">
            <v>ADAM</v>
          </cell>
          <cell r="D464" t="str">
            <v>8A</v>
          </cell>
          <cell r="E464">
            <v>180</v>
          </cell>
          <cell r="F464">
            <v>76</v>
          </cell>
        </row>
        <row r="465">
          <cell r="A465">
            <v>22006231</v>
          </cell>
          <cell r="B465" t="str">
            <v>SCHMITT</v>
          </cell>
          <cell r="C465" t="str">
            <v>ARNO</v>
          </cell>
          <cell r="D465" t="str">
            <v>8B</v>
          </cell>
          <cell r="E465">
            <v>186</v>
          </cell>
          <cell r="F465">
            <v>80</v>
          </cell>
        </row>
        <row r="466">
          <cell r="A466">
            <v>22007321</v>
          </cell>
          <cell r="B466" t="str">
            <v>SCHMITTER</v>
          </cell>
          <cell r="C466" t="str">
            <v>NICOLAS</v>
          </cell>
          <cell r="D466" t="str">
            <v>10B</v>
          </cell>
          <cell r="E466">
            <v>187.5</v>
          </cell>
          <cell r="F466">
            <v>67</v>
          </cell>
        </row>
        <row r="467">
          <cell r="A467">
            <v>22001342</v>
          </cell>
          <cell r="B467" t="str">
            <v>SCHNELLER</v>
          </cell>
          <cell r="C467" t="str">
            <v>ARTHUR</v>
          </cell>
          <cell r="D467" t="str">
            <v>7B</v>
          </cell>
          <cell r="E467">
            <v>177</v>
          </cell>
          <cell r="F467">
            <v>58</v>
          </cell>
        </row>
        <row r="468">
          <cell r="A468">
            <v>22012748</v>
          </cell>
          <cell r="B468" t="str">
            <v>SCHNOEBELEN</v>
          </cell>
          <cell r="C468" t="str">
            <v>MATHILDE</v>
          </cell>
          <cell r="D468" t="str">
            <v>4B</v>
          </cell>
          <cell r="E468">
            <v>157</v>
          </cell>
          <cell r="F468">
            <v>45</v>
          </cell>
        </row>
        <row r="469">
          <cell r="A469">
            <v>22014833</v>
          </cell>
          <cell r="B469" t="str">
            <v>SCHUSTER</v>
          </cell>
          <cell r="C469" t="str">
            <v>GÉRALD</v>
          </cell>
          <cell r="D469" t="str">
            <v>2B</v>
          </cell>
          <cell r="E469">
            <v>170</v>
          </cell>
          <cell r="F469">
            <v>58</v>
          </cell>
        </row>
        <row r="470">
          <cell r="A470">
            <v>22010942</v>
          </cell>
          <cell r="B470" t="str">
            <v>SCHWAAB</v>
          </cell>
          <cell r="C470" t="str">
            <v>QUENTIN</v>
          </cell>
          <cell r="D470" t="str">
            <v>7A</v>
          </cell>
          <cell r="E470">
            <v>168</v>
          </cell>
          <cell r="F470">
            <v>71</v>
          </cell>
        </row>
        <row r="471">
          <cell r="A471">
            <v>22013361</v>
          </cell>
          <cell r="B471" t="str">
            <v>SCHWENGLER</v>
          </cell>
          <cell r="C471" t="str">
            <v>QUENTIN</v>
          </cell>
          <cell r="D471" t="str">
            <v>1A</v>
          </cell>
          <cell r="E471">
            <v>171</v>
          </cell>
          <cell r="F471">
            <v>60</v>
          </cell>
        </row>
        <row r="472">
          <cell r="A472">
            <v>22013396</v>
          </cell>
          <cell r="B472" t="str">
            <v>SEILER</v>
          </cell>
          <cell r="C472" t="str">
            <v>VALENTIN</v>
          </cell>
          <cell r="D472" t="str">
            <v>3B</v>
          </cell>
          <cell r="E472">
            <v>180</v>
          </cell>
          <cell r="F472">
            <v>66</v>
          </cell>
        </row>
        <row r="473">
          <cell r="A473">
            <v>21906369</v>
          </cell>
          <cell r="B473" t="str">
            <v>SEN</v>
          </cell>
          <cell r="C473" t="str">
            <v>MELEK</v>
          </cell>
          <cell r="D473" t="str">
            <v>2B</v>
          </cell>
          <cell r="E473">
            <v>156.5</v>
          </cell>
          <cell r="F473">
            <v>49</v>
          </cell>
        </row>
        <row r="474">
          <cell r="A474">
            <v>22004008</v>
          </cell>
          <cell r="B474" t="str">
            <v>SESTER</v>
          </cell>
          <cell r="C474" t="str">
            <v>LILOU</v>
          </cell>
          <cell r="D474" t="str">
            <v>10B</v>
          </cell>
          <cell r="F474" t="str">
            <v>ABI</v>
          </cell>
        </row>
        <row r="475">
          <cell r="A475">
            <v>22016879</v>
          </cell>
          <cell r="B475" t="str">
            <v>SEZER</v>
          </cell>
          <cell r="C475" t="str">
            <v>DIYAR</v>
          </cell>
          <cell r="D475" t="str">
            <v>10B</v>
          </cell>
          <cell r="E475">
            <v>181</v>
          </cell>
          <cell r="F475">
            <v>93</v>
          </cell>
        </row>
        <row r="476">
          <cell r="A476">
            <v>22010291</v>
          </cell>
          <cell r="B476" t="str">
            <v>SIEBER</v>
          </cell>
          <cell r="C476" t="str">
            <v>MARIE-MORGANE</v>
          </cell>
          <cell r="D476" t="str">
            <v>2B</v>
          </cell>
          <cell r="E476">
            <v>178</v>
          </cell>
          <cell r="F476">
            <v>61</v>
          </cell>
        </row>
        <row r="477">
          <cell r="A477">
            <v>22005248</v>
          </cell>
          <cell r="B477" t="str">
            <v>SINA</v>
          </cell>
          <cell r="C477" t="str">
            <v>JEAN</v>
          </cell>
          <cell r="D477" t="str">
            <v>3B</v>
          </cell>
          <cell r="E477">
            <v>168</v>
          </cell>
          <cell r="F477">
            <v>58</v>
          </cell>
        </row>
        <row r="478">
          <cell r="A478">
            <v>22001283</v>
          </cell>
          <cell r="B478" t="str">
            <v>SINS</v>
          </cell>
          <cell r="C478" t="str">
            <v>MICKAËL</v>
          </cell>
          <cell r="D478" t="str">
            <v>8B</v>
          </cell>
          <cell r="E478">
            <v>176</v>
          </cell>
          <cell r="F478">
            <v>65</v>
          </cell>
        </row>
        <row r="479">
          <cell r="A479">
            <v>22004937</v>
          </cell>
          <cell r="B479" t="str">
            <v>SIREROL</v>
          </cell>
          <cell r="C479" t="str">
            <v>THOMAS</v>
          </cell>
          <cell r="D479" t="str">
            <v>2A</v>
          </cell>
          <cell r="E479">
            <v>180</v>
          </cell>
          <cell r="F479">
            <v>71</v>
          </cell>
        </row>
        <row r="480">
          <cell r="A480">
            <v>22006215</v>
          </cell>
          <cell r="B480" t="str">
            <v>SISSLER</v>
          </cell>
          <cell r="C480" t="str">
            <v>LOUIS</v>
          </cell>
          <cell r="D480" t="str">
            <v>4B</v>
          </cell>
          <cell r="E480">
            <v>170</v>
          </cell>
          <cell r="F480">
            <v>75</v>
          </cell>
        </row>
        <row r="481">
          <cell r="A481">
            <v>22001592</v>
          </cell>
          <cell r="B481" t="str">
            <v>SISSOKO</v>
          </cell>
          <cell r="C481" t="str">
            <v>YOUSSOUF</v>
          </cell>
          <cell r="D481" t="str">
            <v>1B</v>
          </cell>
          <cell r="F481" t="str">
            <v>ABI</v>
          </cell>
        </row>
        <row r="482">
          <cell r="A482">
            <v>22005139</v>
          </cell>
          <cell r="B482" t="str">
            <v>SKARNIAK</v>
          </cell>
          <cell r="C482" t="str">
            <v>ANOUK</v>
          </cell>
          <cell r="D482" t="str">
            <v>10B</v>
          </cell>
          <cell r="E482">
            <v>167</v>
          </cell>
          <cell r="F482">
            <v>50</v>
          </cell>
        </row>
        <row r="483">
          <cell r="A483">
            <v>21903989</v>
          </cell>
          <cell r="B483" t="str">
            <v>SOEHNLEN</v>
          </cell>
          <cell r="C483" t="str">
            <v>MARIE</v>
          </cell>
          <cell r="D483" t="str">
            <v>8A</v>
          </cell>
          <cell r="E483">
            <v>165</v>
          </cell>
          <cell r="F483">
            <v>57</v>
          </cell>
        </row>
        <row r="484">
          <cell r="A484">
            <v>22011767</v>
          </cell>
          <cell r="B484" t="str">
            <v>SOUÏDI</v>
          </cell>
          <cell r="C484" t="str">
            <v>MARWAN</v>
          </cell>
          <cell r="D484" t="str">
            <v>2B</v>
          </cell>
          <cell r="E484">
            <v>176.5</v>
          </cell>
          <cell r="F484">
            <v>64</v>
          </cell>
        </row>
        <row r="485">
          <cell r="A485">
            <v>22009607</v>
          </cell>
          <cell r="B485" t="str">
            <v>SOUM</v>
          </cell>
          <cell r="C485" t="str">
            <v>CLÉMENT</v>
          </cell>
          <cell r="D485" t="str">
            <v>5B</v>
          </cell>
          <cell r="F485" t="str">
            <v>ABI</v>
          </cell>
        </row>
        <row r="486">
          <cell r="A486">
            <v>21813516</v>
          </cell>
          <cell r="B486" t="str">
            <v>SOW</v>
          </cell>
          <cell r="C486" t="str">
            <v>ABABACAR</v>
          </cell>
          <cell r="D486" t="str">
            <v>9A</v>
          </cell>
          <cell r="F486" t="str">
            <v>ABI</v>
          </cell>
        </row>
        <row r="487">
          <cell r="A487">
            <v>21903884</v>
          </cell>
          <cell r="B487" t="str">
            <v>SPAETH</v>
          </cell>
          <cell r="C487" t="str">
            <v>LOUIS</v>
          </cell>
          <cell r="D487" t="str">
            <v>2B</v>
          </cell>
          <cell r="E487">
            <v>177</v>
          </cell>
          <cell r="F487">
            <v>74</v>
          </cell>
        </row>
        <row r="488">
          <cell r="A488">
            <v>22006191</v>
          </cell>
          <cell r="B488" t="str">
            <v>SPIEGEL</v>
          </cell>
          <cell r="C488" t="str">
            <v>MAÏCKEL</v>
          </cell>
          <cell r="D488" t="str">
            <v>1B</v>
          </cell>
          <cell r="E488">
            <v>182</v>
          </cell>
          <cell r="F488">
            <v>104</v>
          </cell>
        </row>
        <row r="489">
          <cell r="A489">
            <v>22003782</v>
          </cell>
          <cell r="B489" t="str">
            <v>SQUILLACI</v>
          </cell>
          <cell r="C489" t="str">
            <v>THÉO</v>
          </cell>
          <cell r="D489" t="str">
            <v>2B</v>
          </cell>
          <cell r="E489">
            <v>187</v>
          </cell>
          <cell r="F489">
            <v>74</v>
          </cell>
        </row>
        <row r="490">
          <cell r="A490">
            <v>22014861</v>
          </cell>
          <cell r="B490" t="str">
            <v>STALLER</v>
          </cell>
          <cell r="C490" t="str">
            <v>ROBIN</v>
          </cell>
          <cell r="D490" t="str">
            <v>2B</v>
          </cell>
          <cell r="E490">
            <v>172.5</v>
          </cell>
          <cell r="F490">
            <v>57</v>
          </cell>
        </row>
        <row r="491">
          <cell r="A491">
            <v>22007432</v>
          </cell>
          <cell r="B491" t="str">
            <v>STANGE</v>
          </cell>
          <cell r="C491" t="str">
            <v>OCÉANE</v>
          </cell>
          <cell r="D491" t="str">
            <v>7A</v>
          </cell>
          <cell r="E491">
            <v>159.5</v>
          </cell>
          <cell r="F491">
            <v>50</v>
          </cell>
        </row>
        <row r="492">
          <cell r="A492">
            <v>21908948</v>
          </cell>
          <cell r="B492" t="str">
            <v>STEIBLÉ</v>
          </cell>
          <cell r="C492" t="str">
            <v>THIBAULT</v>
          </cell>
          <cell r="D492" t="str">
            <v>9B</v>
          </cell>
          <cell r="E492">
            <v>187.5</v>
          </cell>
          <cell r="F492">
            <v>73</v>
          </cell>
        </row>
        <row r="493">
          <cell r="A493">
            <v>22001499</v>
          </cell>
          <cell r="B493" t="str">
            <v>STEINER</v>
          </cell>
          <cell r="C493" t="str">
            <v>BAPTISTE</v>
          </cell>
          <cell r="D493" t="str">
            <v>8B</v>
          </cell>
          <cell r="E493">
            <v>183.5</v>
          </cell>
          <cell r="F493">
            <v>76</v>
          </cell>
        </row>
        <row r="494">
          <cell r="A494">
            <v>22004988</v>
          </cell>
          <cell r="B494" t="str">
            <v>STEINMETZ</v>
          </cell>
          <cell r="C494" t="str">
            <v>BLEUENN</v>
          </cell>
          <cell r="D494" t="str">
            <v>2A</v>
          </cell>
          <cell r="E494">
            <v>157</v>
          </cell>
          <cell r="F494">
            <v>57</v>
          </cell>
        </row>
        <row r="495">
          <cell r="A495">
            <v>22006924</v>
          </cell>
          <cell r="B495" t="str">
            <v>STEINMETZ</v>
          </cell>
          <cell r="C495" t="str">
            <v>ALICIA</v>
          </cell>
          <cell r="D495" t="str">
            <v>2B</v>
          </cell>
          <cell r="E495">
            <v>156.5</v>
          </cell>
          <cell r="F495">
            <v>51</v>
          </cell>
        </row>
        <row r="496">
          <cell r="A496">
            <v>22009407</v>
          </cell>
          <cell r="B496" t="str">
            <v>STEINMETZ</v>
          </cell>
          <cell r="C496" t="str">
            <v>VICTOR</v>
          </cell>
          <cell r="D496" t="str">
            <v>9A</v>
          </cell>
          <cell r="E496">
            <v>182</v>
          </cell>
          <cell r="F496">
            <v>80</v>
          </cell>
        </row>
        <row r="497">
          <cell r="A497">
            <v>21604034</v>
          </cell>
          <cell r="B497" t="str">
            <v>STEPIEN</v>
          </cell>
          <cell r="C497" t="str">
            <v>EMMA</v>
          </cell>
          <cell r="D497" t="str">
            <v>10B</v>
          </cell>
          <cell r="E497">
            <v>170</v>
          </cell>
          <cell r="F497">
            <v>59</v>
          </cell>
        </row>
        <row r="498">
          <cell r="A498">
            <v>22009033</v>
          </cell>
          <cell r="B498" t="str">
            <v>STOLLMEYER</v>
          </cell>
          <cell r="C498" t="str">
            <v>AUDE</v>
          </cell>
          <cell r="D498" t="str">
            <v>9A</v>
          </cell>
          <cell r="E498">
            <v>178</v>
          </cell>
          <cell r="F498">
            <v>64</v>
          </cell>
        </row>
        <row r="499">
          <cell r="A499">
            <v>22008677</v>
          </cell>
          <cell r="B499" t="str">
            <v>STOMP</v>
          </cell>
          <cell r="C499" t="str">
            <v>KAREL</v>
          </cell>
          <cell r="D499" t="str">
            <v>3B</v>
          </cell>
          <cell r="E499">
            <v>174</v>
          </cell>
          <cell r="F499">
            <v>58</v>
          </cell>
        </row>
        <row r="500">
          <cell r="A500">
            <v>22002949</v>
          </cell>
          <cell r="B500" t="str">
            <v>STUBER</v>
          </cell>
          <cell r="C500" t="str">
            <v>SARAH</v>
          </cell>
          <cell r="D500" t="str">
            <v>10B</v>
          </cell>
          <cell r="E500">
            <v>162</v>
          </cell>
          <cell r="F500">
            <v>60</v>
          </cell>
        </row>
        <row r="501">
          <cell r="A501">
            <v>22011927</v>
          </cell>
          <cell r="B501" t="str">
            <v>SZABADI</v>
          </cell>
          <cell r="C501" t="str">
            <v>MATHILDE</v>
          </cell>
          <cell r="D501" t="str">
            <v>1B</v>
          </cell>
          <cell r="E501">
            <v>154</v>
          </cell>
          <cell r="F501">
            <v>53</v>
          </cell>
        </row>
        <row r="502">
          <cell r="A502">
            <v>22015413</v>
          </cell>
          <cell r="B502" t="str">
            <v>TAGATSCH</v>
          </cell>
          <cell r="C502" t="str">
            <v>YANN</v>
          </cell>
          <cell r="D502" t="str">
            <v>1A</v>
          </cell>
          <cell r="E502">
            <v>171</v>
          </cell>
          <cell r="F502">
            <v>61</v>
          </cell>
        </row>
        <row r="503">
          <cell r="A503">
            <v>22017339</v>
          </cell>
          <cell r="B503" t="str">
            <v>TAGLANG</v>
          </cell>
          <cell r="C503" t="str">
            <v>MAËLLE</v>
          </cell>
          <cell r="D503" t="str">
            <v>7A</v>
          </cell>
          <cell r="E503">
            <v>166.5</v>
          </cell>
          <cell r="F503">
            <v>65</v>
          </cell>
        </row>
        <row r="504">
          <cell r="A504">
            <v>22013568</v>
          </cell>
          <cell r="B504" t="str">
            <v>TAKALINE</v>
          </cell>
          <cell r="C504" t="str">
            <v>JAHED</v>
          </cell>
          <cell r="D504" t="str">
            <v>5B</v>
          </cell>
          <cell r="E504">
            <v>167</v>
          </cell>
          <cell r="F504">
            <v>55</v>
          </cell>
        </row>
        <row r="505">
          <cell r="A505">
            <v>21702513</v>
          </cell>
          <cell r="B505" t="str">
            <v>THIEBAUT</v>
          </cell>
          <cell r="C505" t="str">
            <v>YANNICK</v>
          </cell>
          <cell r="D505" t="str">
            <v>2B</v>
          </cell>
          <cell r="E505">
            <v>162</v>
          </cell>
          <cell r="F505">
            <v>53</v>
          </cell>
        </row>
        <row r="506">
          <cell r="A506">
            <v>22004779</v>
          </cell>
          <cell r="B506" t="str">
            <v>THIEBAUX</v>
          </cell>
          <cell r="C506" t="str">
            <v>LOUISE</v>
          </cell>
          <cell r="D506" t="str">
            <v>7A</v>
          </cell>
          <cell r="E506">
            <v>169</v>
          </cell>
          <cell r="F506">
            <v>54</v>
          </cell>
        </row>
        <row r="507">
          <cell r="A507">
            <v>22000948</v>
          </cell>
          <cell r="B507" t="str">
            <v>THIVENT-NEUNREITER</v>
          </cell>
          <cell r="C507" t="str">
            <v>THAIS</v>
          </cell>
          <cell r="D507" t="str">
            <v>2B</v>
          </cell>
          <cell r="E507">
            <v>162</v>
          </cell>
          <cell r="F507">
            <v>56</v>
          </cell>
        </row>
        <row r="508">
          <cell r="A508">
            <v>22018328</v>
          </cell>
          <cell r="B508" t="str">
            <v>THOM</v>
          </cell>
          <cell r="C508" t="str">
            <v>CHLOÉ</v>
          </cell>
          <cell r="D508" t="str">
            <v>9B</v>
          </cell>
          <cell r="F508" t="str">
            <v>ABI</v>
          </cell>
        </row>
        <row r="509">
          <cell r="A509">
            <v>22011757</v>
          </cell>
          <cell r="B509" t="str">
            <v>THOMAS</v>
          </cell>
          <cell r="C509" t="str">
            <v>CORENTIN</v>
          </cell>
          <cell r="D509" t="str">
            <v>1A</v>
          </cell>
          <cell r="E509">
            <v>169</v>
          </cell>
          <cell r="F509">
            <v>58</v>
          </cell>
        </row>
        <row r="510">
          <cell r="A510">
            <v>22009294</v>
          </cell>
          <cell r="B510" t="str">
            <v>THOMAS</v>
          </cell>
          <cell r="C510" t="str">
            <v>ESTÉBAN</v>
          </cell>
          <cell r="D510" t="str">
            <v>5A</v>
          </cell>
          <cell r="E510">
            <v>179</v>
          </cell>
          <cell r="F510">
            <v>70</v>
          </cell>
        </row>
        <row r="511">
          <cell r="A511">
            <v>22000735</v>
          </cell>
          <cell r="B511" t="str">
            <v>THOMAS</v>
          </cell>
          <cell r="C511" t="str">
            <v>PAUL</v>
          </cell>
          <cell r="D511" t="str">
            <v>8A</v>
          </cell>
          <cell r="E511">
            <v>188</v>
          </cell>
          <cell r="F511">
            <v>91</v>
          </cell>
        </row>
        <row r="512">
          <cell r="A512">
            <v>22005305</v>
          </cell>
          <cell r="B512" t="str">
            <v>TILLO</v>
          </cell>
          <cell r="C512" t="str">
            <v>MARINE</v>
          </cell>
          <cell r="D512" t="str">
            <v>10A</v>
          </cell>
          <cell r="E512">
            <v>163</v>
          </cell>
          <cell r="F512">
            <v>41</v>
          </cell>
        </row>
        <row r="513">
          <cell r="A513">
            <v>22012221</v>
          </cell>
          <cell r="B513" t="str">
            <v>TOSSA GBEGO</v>
          </cell>
          <cell r="C513" t="str">
            <v>PASCAL</v>
          </cell>
          <cell r="D513" t="str">
            <v>10B</v>
          </cell>
          <cell r="E513">
            <v>177.5</v>
          </cell>
          <cell r="F513">
            <v>82</v>
          </cell>
        </row>
        <row r="514">
          <cell r="A514">
            <v>21810952</v>
          </cell>
          <cell r="B514" t="str">
            <v>TOUSSAINT</v>
          </cell>
          <cell r="C514" t="str">
            <v>STÉPHANIE</v>
          </cell>
          <cell r="D514" t="str">
            <v>2B</v>
          </cell>
          <cell r="E514">
            <v>175</v>
          </cell>
          <cell r="F514">
            <v>81</v>
          </cell>
        </row>
        <row r="515">
          <cell r="A515">
            <v>22011487</v>
          </cell>
          <cell r="B515" t="str">
            <v>TOUTOUH</v>
          </cell>
          <cell r="C515" t="str">
            <v>JAWAD</v>
          </cell>
          <cell r="D515" t="str">
            <v>1A</v>
          </cell>
          <cell r="E515">
            <v>174</v>
          </cell>
          <cell r="F515">
            <v>48</v>
          </cell>
        </row>
        <row r="516">
          <cell r="A516">
            <v>22004913</v>
          </cell>
          <cell r="B516" t="str">
            <v>TRANG</v>
          </cell>
          <cell r="C516" t="str">
            <v>JOHNNY</v>
          </cell>
          <cell r="D516" t="str">
            <v>6B</v>
          </cell>
          <cell r="E516">
            <v>170</v>
          </cell>
          <cell r="F516">
            <v>73</v>
          </cell>
        </row>
        <row r="517">
          <cell r="A517">
            <v>22018168</v>
          </cell>
          <cell r="B517" t="str">
            <v>TRAORE</v>
          </cell>
          <cell r="C517" t="str">
            <v>DAVID</v>
          </cell>
          <cell r="D517" t="str">
            <v>2B</v>
          </cell>
          <cell r="E517">
            <v>175</v>
          </cell>
          <cell r="F517">
            <v>72</v>
          </cell>
        </row>
        <row r="518">
          <cell r="A518">
            <v>22005777</v>
          </cell>
          <cell r="B518" t="str">
            <v>TRIEU</v>
          </cell>
          <cell r="C518" t="str">
            <v>ALISSON</v>
          </cell>
          <cell r="D518" t="str">
            <v>6B</v>
          </cell>
          <cell r="E518">
            <v>155</v>
          </cell>
          <cell r="F518">
            <v>59</v>
          </cell>
        </row>
        <row r="519">
          <cell r="A519">
            <v>22005952</v>
          </cell>
          <cell r="B519" t="str">
            <v>TRINDADE</v>
          </cell>
          <cell r="C519" t="str">
            <v>ANTHONY</v>
          </cell>
          <cell r="D519" t="str">
            <v>5B</v>
          </cell>
          <cell r="E519">
            <v>167</v>
          </cell>
          <cell r="F519">
            <v>65</v>
          </cell>
        </row>
        <row r="520">
          <cell r="A520">
            <v>21915733</v>
          </cell>
          <cell r="B520" t="str">
            <v>UNGERER</v>
          </cell>
          <cell r="C520" t="str">
            <v>MATHILDE</v>
          </cell>
          <cell r="D520" t="str">
            <v>1B</v>
          </cell>
          <cell r="E520">
            <v>171</v>
          </cell>
          <cell r="F520">
            <v>50</v>
          </cell>
        </row>
        <row r="521">
          <cell r="A521">
            <v>22002630</v>
          </cell>
          <cell r="B521" t="str">
            <v>URSCH</v>
          </cell>
          <cell r="C521" t="str">
            <v>ENZO</v>
          </cell>
          <cell r="D521" t="str">
            <v>2B</v>
          </cell>
          <cell r="E521">
            <v>173</v>
          </cell>
          <cell r="F521">
            <v>69</v>
          </cell>
        </row>
        <row r="522">
          <cell r="A522">
            <v>22006058</v>
          </cell>
          <cell r="B522" t="str">
            <v>VALIBOUZE</v>
          </cell>
          <cell r="C522" t="str">
            <v>LÉO</v>
          </cell>
          <cell r="D522" t="str">
            <v>5B</v>
          </cell>
          <cell r="E522">
            <v>180</v>
          </cell>
          <cell r="F522">
            <v>79</v>
          </cell>
        </row>
        <row r="523">
          <cell r="A523">
            <v>22006500</v>
          </cell>
          <cell r="B523" t="str">
            <v>VALLOT</v>
          </cell>
          <cell r="C523" t="str">
            <v>CLÉMENT</v>
          </cell>
          <cell r="D523" t="str">
            <v>10B</v>
          </cell>
          <cell r="E523">
            <v>182</v>
          </cell>
          <cell r="F523">
            <v>61</v>
          </cell>
        </row>
        <row r="524">
          <cell r="A524">
            <v>22005974</v>
          </cell>
          <cell r="B524" t="str">
            <v>VANTOMME</v>
          </cell>
          <cell r="C524" t="str">
            <v>JEANNE</v>
          </cell>
          <cell r="D524" t="str">
            <v>9A</v>
          </cell>
          <cell r="E524">
            <v>165</v>
          </cell>
          <cell r="F524">
            <v>66</v>
          </cell>
        </row>
        <row r="525">
          <cell r="A525">
            <v>22010898</v>
          </cell>
          <cell r="B525" t="str">
            <v>VAUTRIN</v>
          </cell>
          <cell r="C525" t="str">
            <v>ENZO</v>
          </cell>
          <cell r="D525" t="str">
            <v>10B</v>
          </cell>
          <cell r="E525">
            <v>191</v>
          </cell>
          <cell r="F525">
            <v>75</v>
          </cell>
        </row>
        <row r="526">
          <cell r="A526">
            <v>22018534</v>
          </cell>
          <cell r="B526" t="str">
            <v>VEITH</v>
          </cell>
          <cell r="C526" t="str">
            <v>JULIETTE</v>
          </cell>
          <cell r="D526" t="str">
            <v>2B</v>
          </cell>
          <cell r="E526">
            <v>168.5</v>
          </cell>
          <cell r="F526">
            <v>62</v>
          </cell>
        </row>
        <row r="527">
          <cell r="A527">
            <v>22004810</v>
          </cell>
          <cell r="B527" t="str">
            <v>VENANCE</v>
          </cell>
          <cell r="C527" t="str">
            <v>MEHDI</v>
          </cell>
          <cell r="D527" t="str">
            <v>5A</v>
          </cell>
          <cell r="E527">
            <v>179</v>
          </cell>
          <cell r="F527">
            <v>81</v>
          </cell>
        </row>
        <row r="528">
          <cell r="A528">
            <v>22012823</v>
          </cell>
          <cell r="B528" t="str">
            <v>VERA HERNANDEZ</v>
          </cell>
          <cell r="C528" t="str">
            <v>JOSE</v>
          </cell>
          <cell r="D528" t="str">
            <v>3B</v>
          </cell>
          <cell r="E528">
            <v>172</v>
          </cell>
          <cell r="F528">
            <v>90</v>
          </cell>
        </row>
        <row r="529">
          <cell r="A529">
            <v>22011107</v>
          </cell>
          <cell r="B529" t="str">
            <v>VERMEERSCH</v>
          </cell>
          <cell r="C529" t="str">
            <v>MATHEO</v>
          </cell>
          <cell r="D529" t="str">
            <v>1A</v>
          </cell>
          <cell r="E529">
            <v>181</v>
          </cell>
          <cell r="F529">
            <v>81</v>
          </cell>
        </row>
        <row r="530">
          <cell r="A530">
            <v>22001966</v>
          </cell>
          <cell r="B530" t="str">
            <v>VESCOVO</v>
          </cell>
          <cell r="C530" t="str">
            <v>ORESTE</v>
          </cell>
          <cell r="D530" t="str">
            <v>8A</v>
          </cell>
          <cell r="F530" t="str">
            <v>ABI</v>
          </cell>
        </row>
        <row r="531">
          <cell r="A531">
            <v>22018967</v>
          </cell>
          <cell r="B531" t="str">
            <v>VIDAL</v>
          </cell>
          <cell r="C531" t="str">
            <v>NOÉ</v>
          </cell>
          <cell r="D531" t="str">
            <v>1A</v>
          </cell>
          <cell r="E531">
            <v>175</v>
          </cell>
          <cell r="F531">
            <v>65</v>
          </cell>
        </row>
        <row r="532">
          <cell r="A532">
            <v>22007180</v>
          </cell>
          <cell r="B532" t="str">
            <v>VINCENT</v>
          </cell>
          <cell r="C532" t="str">
            <v>ANTOINE</v>
          </cell>
          <cell r="D532" t="str">
            <v>5A</v>
          </cell>
          <cell r="E532">
            <v>187.5</v>
          </cell>
          <cell r="F532">
            <v>71</v>
          </cell>
        </row>
        <row r="533">
          <cell r="A533">
            <v>22003623</v>
          </cell>
          <cell r="B533" t="str">
            <v>VO</v>
          </cell>
          <cell r="C533" t="str">
            <v>MEGHAN</v>
          </cell>
          <cell r="D533" t="str">
            <v>5A</v>
          </cell>
          <cell r="E533">
            <v>153</v>
          </cell>
          <cell r="F533">
            <v>53</v>
          </cell>
        </row>
        <row r="534">
          <cell r="A534">
            <v>22003616</v>
          </cell>
          <cell r="B534" t="str">
            <v>WAELDE</v>
          </cell>
          <cell r="C534" t="str">
            <v>SARAH</v>
          </cell>
          <cell r="D534" t="str">
            <v>8B</v>
          </cell>
          <cell r="E534">
            <v>156</v>
          </cell>
          <cell r="F534">
            <v>45</v>
          </cell>
        </row>
        <row r="535">
          <cell r="A535">
            <v>21912615</v>
          </cell>
          <cell r="B535" t="str">
            <v>WAGNER</v>
          </cell>
          <cell r="C535" t="str">
            <v>AXEL-DOUGLAS</v>
          </cell>
          <cell r="D535" t="str">
            <v>2B</v>
          </cell>
          <cell r="E535">
            <v>170.5</v>
          </cell>
          <cell r="F535">
            <v>60</v>
          </cell>
        </row>
        <row r="536">
          <cell r="A536">
            <v>22005137</v>
          </cell>
          <cell r="B536" t="str">
            <v>WAGNER</v>
          </cell>
          <cell r="C536" t="str">
            <v>LÉO</v>
          </cell>
          <cell r="D536" t="str">
            <v>5A</v>
          </cell>
          <cell r="E536">
            <v>181.5</v>
          </cell>
          <cell r="F536">
            <v>76</v>
          </cell>
        </row>
        <row r="537">
          <cell r="A537">
            <v>21919706</v>
          </cell>
          <cell r="B537" t="str">
            <v>WANDLER</v>
          </cell>
          <cell r="C537" t="str">
            <v>ANAELLE</v>
          </cell>
          <cell r="D537" t="str">
            <v>3B</v>
          </cell>
          <cell r="E537">
            <v>174</v>
          </cell>
          <cell r="F537">
            <v>53</v>
          </cell>
        </row>
        <row r="538">
          <cell r="A538">
            <v>22003026</v>
          </cell>
          <cell r="B538" t="str">
            <v>WARIS</v>
          </cell>
          <cell r="C538" t="str">
            <v>FLORENTIN</v>
          </cell>
          <cell r="D538" t="str">
            <v>5A</v>
          </cell>
          <cell r="E538">
            <v>183</v>
          </cell>
          <cell r="F538">
            <v>73</v>
          </cell>
        </row>
        <row r="539">
          <cell r="A539">
            <v>22007470</v>
          </cell>
          <cell r="B539" t="str">
            <v>WASSER</v>
          </cell>
          <cell r="C539" t="str">
            <v>YANNIS</v>
          </cell>
          <cell r="D539" t="str">
            <v>6B</v>
          </cell>
          <cell r="E539">
            <v>177</v>
          </cell>
          <cell r="F539">
            <v>60</v>
          </cell>
        </row>
        <row r="540">
          <cell r="A540">
            <v>22003725</v>
          </cell>
          <cell r="B540" t="str">
            <v>WATRIN</v>
          </cell>
          <cell r="C540" t="str">
            <v>ANASTASIA</v>
          </cell>
          <cell r="D540" t="str">
            <v>8B</v>
          </cell>
          <cell r="E540">
            <v>162.5</v>
          </cell>
          <cell r="F540">
            <v>71</v>
          </cell>
        </row>
        <row r="541">
          <cell r="A541">
            <v>22010160</v>
          </cell>
          <cell r="B541" t="str">
            <v>WATZKY</v>
          </cell>
          <cell r="C541" t="str">
            <v>EMMANUELLE</v>
          </cell>
          <cell r="D541" t="str">
            <v>9A</v>
          </cell>
          <cell r="E541">
            <v>175</v>
          </cell>
          <cell r="F541">
            <v>70</v>
          </cell>
        </row>
        <row r="542">
          <cell r="A542">
            <v>22004035</v>
          </cell>
          <cell r="B542" t="str">
            <v>WEBER</v>
          </cell>
          <cell r="C542" t="str">
            <v>NOÉMIE</v>
          </cell>
          <cell r="D542" t="str">
            <v>5A</v>
          </cell>
          <cell r="E542">
            <v>172</v>
          </cell>
          <cell r="F542">
            <v>57</v>
          </cell>
        </row>
        <row r="543">
          <cell r="A543">
            <v>22010246</v>
          </cell>
          <cell r="B543" t="str">
            <v>WEISS</v>
          </cell>
          <cell r="C543" t="str">
            <v>LÉO</v>
          </cell>
          <cell r="D543" t="str">
            <v>5B</v>
          </cell>
          <cell r="F543" t="str">
            <v>ABI</v>
          </cell>
        </row>
        <row r="544">
          <cell r="A544">
            <v>22003493</v>
          </cell>
          <cell r="B544" t="str">
            <v>WELSCH</v>
          </cell>
          <cell r="C544" t="str">
            <v>ROMANE</v>
          </cell>
          <cell r="D544" t="str">
            <v>4B</v>
          </cell>
          <cell r="E544">
            <v>166</v>
          </cell>
          <cell r="F544">
            <v>65</v>
          </cell>
        </row>
        <row r="545">
          <cell r="A545">
            <v>22004569</v>
          </cell>
          <cell r="B545" t="str">
            <v>WELTZER</v>
          </cell>
          <cell r="C545" t="str">
            <v>LÉO</v>
          </cell>
          <cell r="D545" t="str">
            <v>8A</v>
          </cell>
          <cell r="E545">
            <v>177.5</v>
          </cell>
          <cell r="F545">
            <v>69</v>
          </cell>
        </row>
        <row r="546">
          <cell r="A546">
            <v>21911245</v>
          </cell>
          <cell r="B546" t="str">
            <v>WENDLING</v>
          </cell>
          <cell r="C546" t="str">
            <v>KÉVIN</v>
          </cell>
          <cell r="D546" t="str">
            <v>2A</v>
          </cell>
          <cell r="F546" t="str">
            <v>ABI</v>
          </cell>
        </row>
        <row r="547">
          <cell r="A547">
            <v>22010985</v>
          </cell>
          <cell r="B547" t="str">
            <v>WILLER</v>
          </cell>
          <cell r="C547" t="str">
            <v>ANNA</v>
          </cell>
          <cell r="D547" t="str">
            <v>7A</v>
          </cell>
          <cell r="F547" t="str">
            <v>ABI</v>
          </cell>
        </row>
        <row r="548">
          <cell r="A548">
            <v>22003883</v>
          </cell>
          <cell r="B548" t="str">
            <v>WITTMER</v>
          </cell>
          <cell r="C548" t="str">
            <v>NICOLAS</v>
          </cell>
          <cell r="D548" t="str">
            <v>4B</v>
          </cell>
          <cell r="F548" t="str">
            <v>ABI</v>
          </cell>
        </row>
        <row r="549">
          <cell r="A549">
            <v>22002955</v>
          </cell>
          <cell r="B549" t="str">
            <v>WOELFL</v>
          </cell>
          <cell r="C549" t="str">
            <v>VALENTIN</v>
          </cell>
          <cell r="D549" t="str">
            <v>3B</v>
          </cell>
          <cell r="E549">
            <v>177</v>
          </cell>
          <cell r="F549">
            <v>82</v>
          </cell>
        </row>
        <row r="550">
          <cell r="A550">
            <v>22008977</v>
          </cell>
          <cell r="B550" t="str">
            <v>WOLFERSPERGER</v>
          </cell>
          <cell r="C550" t="str">
            <v>BAPTISTE</v>
          </cell>
          <cell r="D550" t="str">
            <v>8A</v>
          </cell>
          <cell r="E550">
            <v>174.5</v>
          </cell>
          <cell r="F550">
            <v>67</v>
          </cell>
        </row>
        <row r="551">
          <cell r="A551">
            <v>21903566</v>
          </cell>
          <cell r="B551" t="str">
            <v>WOLFF</v>
          </cell>
          <cell r="C551" t="str">
            <v>CÉDRIC</v>
          </cell>
          <cell r="D551" t="str">
            <v>3B</v>
          </cell>
          <cell r="E551">
            <v>177.5</v>
          </cell>
          <cell r="F551">
            <v>64</v>
          </cell>
        </row>
        <row r="552">
          <cell r="A552">
            <v>22003194</v>
          </cell>
          <cell r="B552" t="str">
            <v>YANG</v>
          </cell>
          <cell r="C552" t="str">
            <v>DAVID</v>
          </cell>
          <cell r="D552" t="str">
            <v>6B</v>
          </cell>
          <cell r="E552">
            <v>182</v>
          </cell>
          <cell r="F552">
            <v>100</v>
          </cell>
        </row>
        <row r="553">
          <cell r="A553">
            <v>21709649</v>
          </cell>
          <cell r="B553" t="str">
            <v>ZANDI</v>
          </cell>
          <cell r="C553" t="str">
            <v>ARMAND</v>
          </cell>
          <cell r="D553" t="str">
            <v>5B</v>
          </cell>
          <cell r="E553">
            <v>172</v>
          </cell>
          <cell r="F553">
            <v>74</v>
          </cell>
        </row>
        <row r="554">
          <cell r="A554">
            <v>22011420</v>
          </cell>
          <cell r="B554" t="str">
            <v>ZAOUI</v>
          </cell>
          <cell r="C554" t="str">
            <v>RAPHAËL</v>
          </cell>
          <cell r="D554" t="str">
            <v>10B</v>
          </cell>
          <cell r="E554">
            <v>178</v>
          </cell>
          <cell r="F554">
            <v>65</v>
          </cell>
        </row>
        <row r="555">
          <cell r="A555">
            <v>22002668</v>
          </cell>
          <cell r="B555" t="str">
            <v>ZATCHI BI</v>
          </cell>
          <cell r="C555" t="str">
            <v>OCÉANE</v>
          </cell>
          <cell r="D555" t="str">
            <v>10B</v>
          </cell>
          <cell r="E555">
            <v>173</v>
          </cell>
          <cell r="F555">
            <v>86</v>
          </cell>
        </row>
        <row r="556">
          <cell r="A556">
            <v>21915786</v>
          </cell>
          <cell r="B556" t="str">
            <v>ZOLOBE</v>
          </cell>
          <cell r="C556" t="str">
            <v>ALEX</v>
          </cell>
          <cell r="D556" t="str">
            <v>5A</v>
          </cell>
          <cell r="F556" t="str">
            <v>ABI</v>
          </cell>
        </row>
        <row r="557">
          <cell r="A557">
            <v>22001198</v>
          </cell>
          <cell r="B557" t="str">
            <v>ZUSSY</v>
          </cell>
          <cell r="C557" t="str">
            <v>LOU-ANN</v>
          </cell>
          <cell r="D557" t="str">
            <v>1B</v>
          </cell>
          <cell r="E557">
            <v>160</v>
          </cell>
          <cell r="F557">
            <v>56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out"/>
      <sheetName val="Résultats"/>
    </sheetNames>
    <sheetDataSet>
      <sheetData sheetId="0">
        <row r="3">
          <cell r="A3">
            <v>21817022</v>
          </cell>
          <cell r="B3" t="str">
            <v>ABDELKRIM</v>
          </cell>
          <cell r="C3" t="str">
            <v>MOUSTAFA</v>
          </cell>
          <cell r="D3" t="str">
            <v xml:space="preserve"> </v>
          </cell>
          <cell r="E3" t="str">
            <v>8.592</v>
          </cell>
          <cell r="F3" t="str">
            <v>AJ</v>
          </cell>
          <cell r="G3" t="str">
            <v>8.592</v>
          </cell>
          <cell r="H3" t="str">
            <v>AJ</v>
          </cell>
          <cell r="I3" t="str">
            <v>'482/583</v>
          </cell>
          <cell r="J3" t="str">
            <v>10.242</v>
          </cell>
          <cell r="L3" t="str">
            <v>9.17</v>
          </cell>
          <cell r="M3" t="str">
            <v>9.17</v>
          </cell>
          <cell r="N3" t="str">
            <v xml:space="preserve"> </v>
          </cell>
          <cell r="O3" t="str">
            <v xml:space="preserve"> </v>
          </cell>
          <cell r="P3" t="str">
            <v xml:space="preserve"> </v>
          </cell>
          <cell r="Q3" t="str">
            <v xml:space="preserve"> </v>
          </cell>
          <cell r="R3" t="str">
            <v xml:space="preserve"> </v>
          </cell>
          <cell r="S3" t="str">
            <v xml:space="preserve"> </v>
          </cell>
          <cell r="T3" t="str">
            <v xml:space="preserve"> </v>
          </cell>
          <cell r="U3" t="str">
            <v xml:space="preserve"> </v>
          </cell>
          <cell r="V3" t="str">
            <v xml:space="preserve"> </v>
          </cell>
          <cell r="W3" t="str">
            <v xml:space="preserve"> </v>
          </cell>
          <cell r="X3" t="str">
            <v xml:space="preserve"> </v>
          </cell>
          <cell r="Y3" t="str">
            <v xml:space="preserve"> </v>
          </cell>
          <cell r="Z3" t="str">
            <v xml:space="preserve"> </v>
          </cell>
          <cell r="AA3" t="str">
            <v xml:space="preserve"> </v>
          </cell>
          <cell r="AB3" t="str">
            <v xml:space="preserve"> </v>
          </cell>
          <cell r="AC3" t="str">
            <v xml:space="preserve"> </v>
          </cell>
          <cell r="AD3" t="str">
            <v>11.85</v>
          </cell>
          <cell r="AE3" t="str">
            <v xml:space="preserve"> </v>
          </cell>
          <cell r="AF3" t="str">
            <v xml:space="preserve"> </v>
          </cell>
          <cell r="AG3" t="str">
            <v xml:space="preserve"> </v>
          </cell>
          <cell r="AH3" t="str">
            <v xml:space="preserve"> </v>
          </cell>
          <cell r="AI3" t="str">
            <v xml:space="preserve"> </v>
          </cell>
          <cell r="AJ3" t="str">
            <v xml:space="preserve"> </v>
          </cell>
          <cell r="AK3" t="str">
            <v xml:space="preserve"> </v>
          </cell>
          <cell r="AL3" t="str">
            <v xml:space="preserve"> </v>
          </cell>
          <cell r="AM3" t="str">
            <v xml:space="preserve"> </v>
          </cell>
          <cell r="AN3" t="str">
            <v xml:space="preserve"> </v>
          </cell>
          <cell r="AO3" t="str">
            <v xml:space="preserve"> </v>
          </cell>
          <cell r="AP3" t="str">
            <v xml:space="preserve"> </v>
          </cell>
          <cell r="AQ3" t="str">
            <v xml:space="preserve"> </v>
          </cell>
          <cell r="AR3" t="str">
            <v xml:space="preserve"> </v>
          </cell>
          <cell r="AS3" t="str">
            <v xml:space="preserve"> </v>
          </cell>
          <cell r="AT3" t="str">
            <v xml:space="preserve"> </v>
          </cell>
          <cell r="AU3" t="str">
            <v xml:space="preserve"> </v>
          </cell>
          <cell r="AV3" t="str">
            <v>10.008</v>
          </cell>
          <cell r="AW3" t="str">
            <v>ACQ</v>
          </cell>
          <cell r="AX3" t="str">
            <v>9.89</v>
          </cell>
          <cell r="AY3" t="str">
            <v>10.125</v>
          </cell>
          <cell r="AZ3" t="str">
            <v xml:space="preserve"> </v>
          </cell>
          <cell r="BA3" t="str">
            <v xml:space="preserve"> </v>
          </cell>
          <cell r="BB3" t="str">
            <v xml:space="preserve"> </v>
          </cell>
          <cell r="BC3" t="str">
            <v xml:space="preserve"> </v>
          </cell>
          <cell r="BD3" t="str">
            <v xml:space="preserve"> </v>
          </cell>
          <cell r="BE3" t="str">
            <v xml:space="preserve"> </v>
          </cell>
          <cell r="BF3" t="str">
            <v xml:space="preserve"> </v>
          </cell>
          <cell r="BG3" t="str">
            <v xml:space="preserve"> </v>
          </cell>
          <cell r="BH3" t="str">
            <v xml:space="preserve"> </v>
          </cell>
          <cell r="BI3" t="str">
            <v xml:space="preserve"> </v>
          </cell>
          <cell r="BJ3" t="str">
            <v xml:space="preserve"> </v>
          </cell>
          <cell r="BK3" t="str">
            <v xml:space="preserve"> </v>
          </cell>
          <cell r="BL3" t="str">
            <v xml:space="preserve"> </v>
          </cell>
          <cell r="BM3" t="str">
            <v xml:space="preserve"> </v>
          </cell>
          <cell r="BN3" t="str">
            <v xml:space="preserve"> </v>
          </cell>
          <cell r="BO3" t="str">
            <v xml:space="preserve"> </v>
          </cell>
          <cell r="BP3" t="str">
            <v xml:space="preserve"> </v>
          </cell>
          <cell r="BQ3" t="str">
            <v xml:space="preserve"> </v>
          </cell>
          <cell r="BR3" t="str">
            <v>9.027</v>
          </cell>
          <cell r="BS3" t="str">
            <v>NACQ</v>
          </cell>
          <cell r="BT3" t="str">
            <v>7.63</v>
          </cell>
          <cell r="BU3" t="str">
            <v>8.825</v>
          </cell>
          <cell r="BV3" t="str">
            <v>10.15</v>
          </cell>
        </row>
        <row r="4">
          <cell r="A4">
            <v>21903316</v>
          </cell>
          <cell r="B4" t="str">
            <v>ABDERRAHIM</v>
          </cell>
          <cell r="C4" t="str">
            <v>YANIS</v>
          </cell>
          <cell r="D4" t="str">
            <v xml:space="preserve"> </v>
          </cell>
          <cell r="E4" t="str">
            <v>DEF</v>
          </cell>
          <cell r="F4" t="str">
            <v>DEF</v>
          </cell>
          <cell r="G4" t="str">
            <v>DEF</v>
          </cell>
          <cell r="H4" t="str">
            <v>DEF</v>
          </cell>
          <cell r="J4" t="str">
            <v xml:space="preserve"> </v>
          </cell>
          <cell r="K4" t="str">
            <v xml:space="preserve"> </v>
          </cell>
          <cell r="L4" t="str">
            <v xml:space="preserve"> </v>
          </cell>
          <cell r="M4" t="str">
            <v xml:space="preserve"> </v>
          </cell>
          <cell r="N4" t="str">
            <v xml:space="preserve"> </v>
          </cell>
          <cell r="O4" t="str">
            <v xml:space="preserve"> </v>
          </cell>
          <cell r="P4" t="str">
            <v xml:space="preserve"> </v>
          </cell>
          <cell r="Q4" t="str">
            <v xml:space="preserve"> </v>
          </cell>
          <cell r="R4" t="str">
            <v xml:space="preserve"> </v>
          </cell>
          <cell r="S4" t="str">
            <v xml:space="preserve"> </v>
          </cell>
          <cell r="T4" t="str">
            <v xml:space="preserve"> </v>
          </cell>
          <cell r="U4" t="str">
            <v xml:space="preserve"> </v>
          </cell>
          <cell r="V4" t="str">
            <v xml:space="preserve"> </v>
          </cell>
          <cell r="W4" t="str">
            <v xml:space="preserve"> </v>
          </cell>
          <cell r="X4" t="str">
            <v xml:space="preserve"> </v>
          </cell>
          <cell r="Y4" t="str">
            <v xml:space="preserve"> </v>
          </cell>
          <cell r="Z4" t="str">
            <v xml:space="preserve"> </v>
          </cell>
          <cell r="AA4" t="str">
            <v xml:space="preserve"> 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  <cell r="AH4" t="str">
            <v xml:space="preserve"> </v>
          </cell>
          <cell r="AI4" t="str">
            <v xml:space="preserve"> </v>
          </cell>
          <cell r="AJ4" t="str">
            <v xml:space="preserve"> </v>
          </cell>
          <cell r="AK4" t="str">
            <v xml:space="preserve"> </v>
          </cell>
          <cell r="AL4" t="str">
            <v xml:space="preserve"> </v>
          </cell>
          <cell r="AM4" t="str">
            <v xml:space="preserve"> </v>
          </cell>
          <cell r="AN4" t="str">
            <v xml:space="preserve"> </v>
          </cell>
          <cell r="AO4" t="str">
            <v xml:space="preserve"> </v>
          </cell>
          <cell r="AP4" t="str">
            <v xml:space="preserve"> </v>
          </cell>
          <cell r="AQ4" t="str">
            <v xml:space="preserve"> </v>
          </cell>
          <cell r="AR4" t="str">
            <v xml:space="preserve"> </v>
          </cell>
          <cell r="AS4" t="str">
            <v xml:space="preserve"> </v>
          </cell>
          <cell r="AT4" t="str">
            <v xml:space="preserve"> </v>
          </cell>
          <cell r="AU4" t="str">
            <v xml:space="preserve"> </v>
          </cell>
          <cell r="AV4" t="str">
            <v xml:space="preserve"> </v>
          </cell>
          <cell r="AW4" t="str">
            <v xml:space="preserve"> </v>
          </cell>
          <cell r="AX4" t="str">
            <v xml:space="preserve"> </v>
          </cell>
          <cell r="AY4" t="str">
            <v xml:space="preserve"> </v>
          </cell>
          <cell r="AZ4" t="str">
            <v xml:space="preserve"> </v>
          </cell>
          <cell r="BA4" t="str">
            <v xml:space="preserve"> </v>
          </cell>
          <cell r="BB4" t="str">
            <v xml:space="preserve"> </v>
          </cell>
          <cell r="BC4" t="str">
            <v xml:space="preserve"> </v>
          </cell>
          <cell r="BD4" t="str">
            <v xml:space="preserve"> </v>
          </cell>
          <cell r="BE4" t="str">
            <v xml:space="preserve"> </v>
          </cell>
          <cell r="BF4" t="str">
            <v xml:space="preserve"> </v>
          </cell>
          <cell r="BG4" t="str">
            <v xml:space="preserve"> </v>
          </cell>
          <cell r="BH4" t="str">
            <v xml:space="preserve"> </v>
          </cell>
          <cell r="BI4" t="str">
            <v xml:space="preserve"> </v>
          </cell>
          <cell r="BJ4" t="str">
            <v xml:space="preserve"> </v>
          </cell>
          <cell r="BK4" t="str">
            <v xml:space="preserve"> </v>
          </cell>
          <cell r="BL4" t="str">
            <v xml:space="preserve"> </v>
          </cell>
          <cell r="BM4" t="str">
            <v xml:space="preserve"> </v>
          </cell>
          <cell r="BN4" t="str">
            <v xml:space="preserve"> </v>
          </cell>
          <cell r="BO4" t="str">
            <v xml:space="preserve"> </v>
          </cell>
          <cell r="BP4" t="str">
            <v xml:space="preserve"> </v>
          </cell>
          <cell r="BQ4" t="str">
            <v xml:space="preserve"> </v>
          </cell>
          <cell r="BR4" t="str">
            <v xml:space="preserve"> </v>
          </cell>
          <cell r="BS4" t="str">
            <v xml:space="preserve"> </v>
          </cell>
          <cell r="BT4" t="str">
            <v xml:space="preserve"> </v>
          </cell>
          <cell r="BU4" t="str">
            <v xml:space="preserve"> </v>
          </cell>
          <cell r="BV4" t="str">
            <v xml:space="preserve"> </v>
          </cell>
        </row>
        <row r="5">
          <cell r="A5">
            <v>21819964</v>
          </cell>
          <cell r="B5" t="str">
            <v>ABOU EL HASSEN</v>
          </cell>
          <cell r="C5" t="str">
            <v>ABDELKARIM</v>
          </cell>
          <cell r="D5" t="str">
            <v xml:space="preserve"> </v>
          </cell>
          <cell r="E5" t="str">
            <v>5.329</v>
          </cell>
          <cell r="F5" t="str">
            <v>AJ</v>
          </cell>
          <cell r="G5" t="str">
            <v>5.329</v>
          </cell>
          <cell r="H5" t="str">
            <v>AJ</v>
          </cell>
          <cell r="I5" t="str">
            <v>'582/583</v>
          </cell>
          <cell r="J5">
            <v>6</v>
          </cell>
          <cell r="L5" t="str">
            <v>2.5</v>
          </cell>
          <cell r="M5" t="str">
            <v>2.5</v>
          </cell>
          <cell r="N5" t="str">
            <v xml:space="preserve"> </v>
          </cell>
          <cell r="O5" t="str">
            <v xml:space="preserve"> </v>
          </cell>
          <cell r="P5" t="str">
            <v xml:space="preserve"> </v>
          </cell>
          <cell r="Q5" t="str">
            <v xml:space="preserve"> </v>
          </cell>
          <cell r="R5" t="str">
            <v xml:space="preserve"> </v>
          </cell>
          <cell r="S5" t="str">
            <v xml:space="preserve"> </v>
          </cell>
          <cell r="T5" t="str">
            <v xml:space="preserve"> </v>
          </cell>
          <cell r="U5" t="str">
            <v xml:space="preserve"> </v>
          </cell>
          <cell r="V5" t="str">
            <v xml:space="preserve"> </v>
          </cell>
          <cell r="W5" t="str">
            <v xml:space="preserve"> </v>
          </cell>
          <cell r="X5" t="str">
            <v xml:space="preserve"> </v>
          </cell>
          <cell r="Y5" t="str">
            <v xml:space="preserve"> </v>
          </cell>
          <cell r="Z5" t="str">
            <v xml:space="preserve"> </v>
          </cell>
          <cell r="AA5" t="str">
            <v xml:space="preserve"> </v>
          </cell>
          <cell r="AB5" t="str">
            <v xml:space="preserve"> </v>
          </cell>
          <cell r="AC5" t="str">
            <v xml:space="preserve"> </v>
          </cell>
          <cell r="AD5" t="str">
            <v>11.25</v>
          </cell>
          <cell r="AE5" t="str">
            <v>11.25</v>
          </cell>
          <cell r="AF5" t="str">
            <v xml:space="preserve"> </v>
          </cell>
          <cell r="AG5" t="str">
            <v xml:space="preserve"> </v>
          </cell>
          <cell r="AH5" t="str">
            <v xml:space="preserve"> </v>
          </cell>
          <cell r="AI5" t="str">
            <v xml:space="preserve"> </v>
          </cell>
          <cell r="AJ5" t="str">
            <v xml:space="preserve"> </v>
          </cell>
          <cell r="AK5" t="str">
            <v xml:space="preserve"> </v>
          </cell>
          <cell r="AL5" t="str">
            <v xml:space="preserve"> </v>
          </cell>
          <cell r="AM5" t="str">
            <v xml:space="preserve"> </v>
          </cell>
          <cell r="AN5" t="str">
            <v xml:space="preserve"> </v>
          </cell>
          <cell r="AO5" t="str">
            <v xml:space="preserve"> </v>
          </cell>
          <cell r="AP5" t="str">
            <v xml:space="preserve"> </v>
          </cell>
          <cell r="AQ5" t="str">
            <v xml:space="preserve"> </v>
          </cell>
          <cell r="AR5" t="str">
            <v xml:space="preserve"> </v>
          </cell>
          <cell r="AS5" t="str">
            <v xml:space="preserve"> </v>
          </cell>
          <cell r="AT5" t="str">
            <v xml:space="preserve"> </v>
          </cell>
          <cell r="AU5" t="str">
            <v xml:space="preserve"> </v>
          </cell>
          <cell r="AV5" t="str">
            <v>7.667</v>
          </cell>
          <cell r="AW5" t="str">
            <v>NACQ</v>
          </cell>
          <cell r="AX5" t="str">
            <v>2.5</v>
          </cell>
          <cell r="AY5" t="str">
            <v>12.833</v>
          </cell>
          <cell r="AZ5" t="str">
            <v xml:space="preserve"> </v>
          </cell>
          <cell r="BA5" t="str">
            <v xml:space="preserve"> </v>
          </cell>
          <cell r="BB5" t="str">
            <v xml:space="preserve"> </v>
          </cell>
          <cell r="BC5" t="str">
            <v xml:space="preserve"> </v>
          </cell>
          <cell r="BD5" t="str">
            <v xml:space="preserve"> </v>
          </cell>
          <cell r="BE5" t="str">
            <v xml:space="preserve"> </v>
          </cell>
          <cell r="BF5">
            <v>14</v>
          </cell>
          <cell r="BG5" t="str">
            <v>14.5</v>
          </cell>
          <cell r="BH5" t="str">
            <v xml:space="preserve"> </v>
          </cell>
          <cell r="BI5" t="str">
            <v xml:space="preserve"> </v>
          </cell>
          <cell r="BJ5" t="str">
            <v xml:space="preserve"> </v>
          </cell>
          <cell r="BK5">
            <v>10</v>
          </cell>
          <cell r="BL5" t="str">
            <v xml:space="preserve"> </v>
          </cell>
          <cell r="BM5" t="str">
            <v xml:space="preserve"> </v>
          </cell>
          <cell r="BN5" t="str">
            <v xml:space="preserve"> </v>
          </cell>
          <cell r="BO5" t="str">
            <v xml:space="preserve"> </v>
          </cell>
          <cell r="BP5" t="str">
            <v xml:space="preserve"> </v>
          </cell>
          <cell r="BQ5" t="str">
            <v xml:space="preserve"> </v>
          </cell>
          <cell r="BR5" t="str">
            <v>5.843</v>
          </cell>
          <cell r="BS5" t="str">
            <v>NACQ</v>
          </cell>
          <cell r="BT5" t="str">
            <v>3.13</v>
          </cell>
          <cell r="BU5" t="str">
            <v>9.575</v>
          </cell>
          <cell r="BV5" t="str">
            <v>12.15</v>
          </cell>
        </row>
        <row r="6">
          <cell r="A6">
            <v>21816642</v>
          </cell>
          <cell r="B6" t="str">
            <v>ACKERMANN</v>
          </cell>
          <cell r="C6" t="str">
            <v>THEA</v>
          </cell>
          <cell r="D6" t="str">
            <v xml:space="preserve"> </v>
          </cell>
          <cell r="E6" t="str">
            <v>9.807</v>
          </cell>
          <cell r="F6" t="str">
            <v>AJ</v>
          </cell>
          <cell r="G6" t="str">
            <v>9.807</v>
          </cell>
          <cell r="H6" t="str">
            <v>AJ</v>
          </cell>
          <cell r="I6" t="str">
            <v>'320/583</v>
          </cell>
          <cell r="J6" t="str">
            <v>11.2</v>
          </cell>
          <cell r="K6" t="str">
            <v>ACQ</v>
          </cell>
          <cell r="L6" t="str">
            <v xml:space="preserve"> </v>
          </cell>
          <cell r="M6" t="str">
            <v xml:space="preserve"> </v>
          </cell>
          <cell r="N6" t="str">
            <v xml:space="preserve"> </v>
          </cell>
          <cell r="O6" t="str">
            <v xml:space="preserve"> </v>
          </cell>
          <cell r="P6" t="str">
            <v xml:space="preserve"> </v>
          </cell>
          <cell r="Q6" t="str">
            <v xml:space="preserve"> </v>
          </cell>
          <cell r="R6" t="str">
            <v xml:space="preserve"> </v>
          </cell>
          <cell r="S6" t="str">
            <v xml:space="preserve"> </v>
          </cell>
          <cell r="T6" t="str">
            <v xml:space="preserve"> </v>
          </cell>
          <cell r="U6" t="str">
            <v xml:space="preserve"> </v>
          </cell>
          <cell r="V6" t="str">
            <v xml:space="preserve"> </v>
          </cell>
          <cell r="W6" t="str">
            <v xml:space="preserve"> </v>
          </cell>
          <cell r="X6" t="str">
            <v xml:space="preserve"> </v>
          </cell>
          <cell r="Y6" t="str">
            <v xml:space="preserve"> </v>
          </cell>
          <cell r="Z6" t="str">
            <v xml:space="preserve"> </v>
          </cell>
          <cell r="AA6" t="str">
            <v xml:space="preserve"> </v>
          </cell>
          <cell r="AB6" t="str">
            <v xml:space="preserve"> </v>
          </cell>
          <cell r="AC6" t="str">
            <v xml:space="preserve"> </v>
          </cell>
          <cell r="AD6" t="str">
            <v xml:space="preserve"> </v>
          </cell>
          <cell r="AE6" t="str">
            <v xml:space="preserve"> </v>
          </cell>
          <cell r="AF6" t="str">
            <v xml:space="preserve"> </v>
          </cell>
          <cell r="AG6" t="str">
            <v xml:space="preserve"> </v>
          </cell>
          <cell r="AH6" t="str">
            <v xml:space="preserve"> </v>
          </cell>
          <cell r="AI6" t="str">
            <v xml:space="preserve"> </v>
          </cell>
          <cell r="AJ6" t="str">
            <v xml:space="preserve"> </v>
          </cell>
          <cell r="AK6" t="str">
            <v xml:space="preserve"> </v>
          </cell>
          <cell r="AL6" t="str">
            <v xml:space="preserve"> </v>
          </cell>
          <cell r="AM6" t="str">
            <v xml:space="preserve"> </v>
          </cell>
          <cell r="AN6" t="str">
            <v xml:space="preserve"> </v>
          </cell>
          <cell r="AO6" t="str">
            <v xml:space="preserve"> </v>
          </cell>
          <cell r="AP6" t="str">
            <v xml:space="preserve"> </v>
          </cell>
          <cell r="AQ6" t="str">
            <v xml:space="preserve"> </v>
          </cell>
          <cell r="AR6" t="str">
            <v xml:space="preserve"> </v>
          </cell>
          <cell r="AS6" t="str">
            <v xml:space="preserve"> </v>
          </cell>
          <cell r="AT6" t="str">
            <v xml:space="preserve"> </v>
          </cell>
          <cell r="AU6" t="str">
            <v xml:space="preserve"> </v>
          </cell>
          <cell r="AV6" t="str">
            <v>10.625</v>
          </cell>
          <cell r="AW6" t="str">
            <v>ACQ</v>
          </cell>
          <cell r="AX6" t="str">
            <v xml:space="preserve"> </v>
          </cell>
          <cell r="AY6" t="str">
            <v xml:space="preserve"> </v>
          </cell>
          <cell r="AZ6" t="str">
            <v xml:space="preserve"> </v>
          </cell>
          <cell r="BA6" t="str">
            <v xml:space="preserve"> </v>
          </cell>
          <cell r="BB6" t="str">
            <v xml:space="preserve"> </v>
          </cell>
          <cell r="BC6" t="str">
            <v xml:space="preserve"> </v>
          </cell>
          <cell r="BD6" t="str">
            <v xml:space="preserve"> </v>
          </cell>
          <cell r="BE6" t="str">
            <v xml:space="preserve"> </v>
          </cell>
          <cell r="BF6" t="str">
            <v xml:space="preserve"> </v>
          </cell>
          <cell r="BG6" t="str">
            <v xml:space="preserve"> </v>
          </cell>
          <cell r="BH6" t="str">
            <v xml:space="preserve"> </v>
          </cell>
          <cell r="BI6" t="str">
            <v xml:space="preserve"> </v>
          </cell>
          <cell r="BJ6" t="str">
            <v xml:space="preserve"> </v>
          </cell>
          <cell r="BK6" t="str">
            <v xml:space="preserve"> </v>
          </cell>
          <cell r="BL6" t="str">
            <v xml:space="preserve"> </v>
          </cell>
          <cell r="BM6" t="str">
            <v xml:space="preserve"> </v>
          </cell>
          <cell r="BN6" t="str">
            <v xml:space="preserve"> </v>
          </cell>
          <cell r="BO6" t="str">
            <v xml:space="preserve"> </v>
          </cell>
          <cell r="BP6" t="str">
            <v xml:space="preserve"> </v>
          </cell>
          <cell r="BQ6" t="str">
            <v xml:space="preserve"> </v>
          </cell>
          <cell r="BR6" t="str">
            <v>10.117</v>
          </cell>
          <cell r="BS6" t="str">
            <v>ACQ</v>
          </cell>
          <cell r="BT6" t="str">
            <v xml:space="preserve"> </v>
          </cell>
          <cell r="BU6" t="str">
            <v xml:space="preserve"> </v>
          </cell>
          <cell r="BV6" t="str">
            <v xml:space="preserve"> </v>
          </cell>
        </row>
        <row r="7">
          <cell r="A7">
            <v>21808085</v>
          </cell>
          <cell r="B7" t="str">
            <v>ADDI</v>
          </cell>
          <cell r="C7" t="str">
            <v>ILIES</v>
          </cell>
          <cell r="D7" t="str">
            <v xml:space="preserve"> </v>
          </cell>
          <cell r="E7" t="str">
            <v>9.292</v>
          </cell>
          <cell r="F7" t="str">
            <v>AJ</v>
          </cell>
          <cell r="G7" t="str">
            <v>9.292</v>
          </cell>
          <cell r="H7" t="str">
            <v>AJ</v>
          </cell>
          <cell r="I7" t="str">
            <v>'397/583</v>
          </cell>
          <cell r="J7" t="str">
            <v>13.6</v>
          </cell>
          <cell r="K7" t="str">
            <v>ACQ</v>
          </cell>
          <cell r="L7" t="str">
            <v xml:space="preserve"> </v>
          </cell>
          <cell r="M7" t="str">
            <v xml:space="preserve"> </v>
          </cell>
          <cell r="N7" t="str">
            <v xml:space="preserve"> </v>
          </cell>
          <cell r="O7" t="str">
            <v xml:space="preserve"> </v>
          </cell>
          <cell r="P7" t="str">
            <v xml:space="preserve"> </v>
          </cell>
          <cell r="Q7" t="str">
            <v xml:space="preserve"> </v>
          </cell>
          <cell r="R7" t="str">
            <v xml:space="preserve"> </v>
          </cell>
          <cell r="S7" t="str">
            <v xml:space="preserve"> </v>
          </cell>
          <cell r="T7" t="str">
            <v xml:space="preserve"> </v>
          </cell>
          <cell r="U7" t="str">
            <v xml:space="preserve"> </v>
          </cell>
          <cell r="V7" t="str">
            <v xml:space="preserve"> </v>
          </cell>
          <cell r="W7" t="str">
            <v xml:space="preserve"> </v>
          </cell>
          <cell r="X7" t="str">
            <v xml:space="preserve"> </v>
          </cell>
          <cell r="Y7" t="str">
            <v xml:space="preserve"> </v>
          </cell>
          <cell r="Z7" t="str">
            <v xml:space="preserve"> </v>
          </cell>
          <cell r="AA7" t="str">
            <v xml:space="preserve"> </v>
          </cell>
          <cell r="AB7" t="str">
            <v xml:space="preserve"> </v>
          </cell>
          <cell r="AC7" t="str">
            <v xml:space="preserve"> </v>
          </cell>
          <cell r="AD7" t="str">
            <v xml:space="preserve"> </v>
          </cell>
          <cell r="AE7" t="str">
            <v xml:space="preserve"> </v>
          </cell>
          <cell r="AF7" t="str">
            <v xml:space="preserve"> </v>
          </cell>
          <cell r="AG7" t="str">
            <v xml:space="preserve"> </v>
          </cell>
          <cell r="AH7" t="str">
            <v xml:space="preserve"> </v>
          </cell>
          <cell r="AI7" t="str">
            <v xml:space="preserve"> </v>
          </cell>
          <cell r="AJ7" t="str">
            <v xml:space="preserve"> </v>
          </cell>
          <cell r="AK7" t="str">
            <v xml:space="preserve"> </v>
          </cell>
          <cell r="AL7" t="str">
            <v xml:space="preserve"> </v>
          </cell>
          <cell r="AM7" t="str">
            <v xml:space="preserve"> </v>
          </cell>
          <cell r="AN7" t="str">
            <v xml:space="preserve"> </v>
          </cell>
          <cell r="AO7" t="str">
            <v xml:space="preserve"> </v>
          </cell>
          <cell r="AP7" t="str">
            <v xml:space="preserve"> </v>
          </cell>
          <cell r="AQ7" t="str">
            <v xml:space="preserve"> </v>
          </cell>
          <cell r="AR7" t="str">
            <v xml:space="preserve"> </v>
          </cell>
          <cell r="AS7" t="str">
            <v xml:space="preserve"> </v>
          </cell>
          <cell r="AT7" t="str">
            <v xml:space="preserve"> </v>
          </cell>
          <cell r="AU7" t="str">
            <v xml:space="preserve"> </v>
          </cell>
          <cell r="AV7" t="str">
            <v>9.2</v>
          </cell>
          <cell r="AW7" t="str">
            <v>NACQ</v>
          </cell>
          <cell r="AX7">
            <v>8</v>
          </cell>
          <cell r="AY7" t="str">
            <v>10.4</v>
          </cell>
          <cell r="AZ7" t="str">
            <v xml:space="preserve"> </v>
          </cell>
          <cell r="BA7" t="str">
            <v xml:space="preserve"> </v>
          </cell>
          <cell r="BB7" t="str">
            <v xml:space="preserve"> </v>
          </cell>
          <cell r="BC7" t="str">
            <v xml:space="preserve"> </v>
          </cell>
          <cell r="BD7" t="str">
            <v xml:space="preserve"> </v>
          </cell>
          <cell r="BE7" t="str">
            <v xml:space="preserve"> </v>
          </cell>
          <cell r="BF7" t="str">
            <v xml:space="preserve"> </v>
          </cell>
          <cell r="BG7" t="str">
            <v xml:space="preserve"> </v>
          </cell>
          <cell r="BH7" t="str">
            <v xml:space="preserve"> </v>
          </cell>
          <cell r="BI7" t="str">
            <v xml:space="preserve"> </v>
          </cell>
          <cell r="BJ7" t="str">
            <v xml:space="preserve"> </v>
          </cell>
          <cell r="BK7" t="str">
            <v xml:space="preserve"> </v>
          </cell>
          <cell r="BL7" t="str">
            <v xml:space="preserve"> </v>
          </cell>
          <cell r="BM7" t="str">
            <v xml:space="preserve"> </v>
          </cell>
          <cell r="BN7" t="str">
            <v xml:space="preserve"> </v>
          </cell>
          <cell r="BO7" t="str">
            <v xml:space="preserve"> </v>
          </cell>
          <cell r="BP7" t="str">
            <v xml:space="preserve"> </v>
          </cell>
          <cell r="BQ7" t="str">
            <v xml:space="preserve"> </v>
          </cell>
          <cell r="BR7" t="str">
            <v>10.092</v>
          </cell>
          <cell r="BS7" t="str">
            <v>ACQ</v>
          </cell>
          <cell r="BT7" t="str">
            <v>11.7</v>
          </cell>
          <cell r="BU7" t="str">
            <v>8.275</v>
          </cell>
          <cell r="BV7" t="str">
            <v>10.55</v>
          </cell>
        </row>
        <row r="8">
          <cell r="A8">
            <v>21904455</v>
          </cell>
          <cell r="B8" t="str">
            <v>AIME</v>
          </cell>
          <cell r="C8" t="str">
            <v>FLORENT</v>
          </cell>
          <cell r="D8" t="str">
            <v xml:space="preserve"> </v>
          </cell>
          <cell r="E8" t="str">
            <v>9.79</v>
          </cell>
          <cell r="F8" t="str">
            <v>AJ</v>
          </cell>
          <cell r="G8" t="str">
            <v>9.79</v>
          </cell>
          <cell r="H8" t="str">
            <v>AJ</v>
          </cell>
          <cell r="I8" t="str">
            <v>'322/583</v>
          </cell>
          <cell r="J8">
            <v>10</v>
          </cell>
          <cell r="L8">
            <v>7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 t="str">
            <v xml:space="preserve"> </v>
          </cell>
          <cell r="Q8" t="str">
            <v xml:space="preserve"> </v>
          </cell>
          <cell r="R8">
            <v>7</v>
          </cell>
          <cell r="S8" t="str">
            <v xml:space="preserve"> </v>
          </cell>
          <cell r="T8" t="str">
            <v xml:space="preserve"> </v>
          </cell>
          <cell r="U8" t="str">
            <v xml:space="preserve"> </v>
          </cell>
          <cell r="V8" t="str">
            <v xml:space="preserve"> </v>
          </cell>
          <cell r="W8" t="str">
            <v xml:space="preserve"> </v>
          </cell>
          <cell r="X8" t="str">
            <v xml:space="preserve"> </v>
          </cell>
          <cell r="Y8" t="str">
            <v xml:space="preserve"> </v>
          </cell>
          <cell r="Z8" t="str">
            <v xml:space="preserve"> </v>
          </cell>
          <cell r="AA8" t="str">
            <v xml:space="preserve"> </v>
          </cell>
          <cell r="AB8" t="str">
            <v xml:space="preserve"> </v>
          </cell>
          <cell r="AC8" t="str">
            <v xml:space="preserve"> </v>
          </cell>
          <cell r="AD8" t="str">
            <v>14.5</v>
          </cell>
          <cell r="AE8" t="str">
            <v xml:space="preserve"> </v>
          </cell>
          <cell r="AF8" t="str">
            <v xml:space="preserve"> </v>
          </cell>
          <cell r="AG8" t="str">
            <v xml:space="preserve"> </v>
          </cell>
          <cell r="AH8" t="str">
            <v xml:space="preserve"> </v>
          </cell>
          <cell r="AI8" t="str">
            <v xml:space="preserve"> </v>
          </cell>
          <cell r="AJ8" t="str">
            <v>14.5</v>
          </cell>
          <cell r="AK8" t="str">
            <v xml:space="preserve"> </v>
          </cell>
          <cell r="AL8" t="str">
            <v xml:space="preserve"> </v>
          </cell>
          <cell r="AM8" t="str">
            <v xml:space="preserve"> </v>
          </cell>
          <cell r="AN8" t="str">
            <v xml:space="preserve"> </v>
          </cell>
          <cell r="AO8" t="str">
            <v xml:space="preserve"> </v>
          </cell>
          <cell r="AP8" t="str">
            <v xml:space="preserve"> </v>
          </cell>
          <cell r="AQ8" t="str">
            <v xml:space="preserve"> </v>
          </cell>
          <cell r="AR8" t="str">
            <v xml:space="preserve"> </v>
          </cell>
          <cell r="AS8" t="str">
            <v xml:space="preserve"> </v>
          </cell>
          <cell r="AT8" t="str">
            <v xml:space="preserve"> </v>
          </cell>
          <cell r="AU8" t="str">
            <v xml:space="preserve"> </v>
          </cell>
          <cell r="AV8" t="str">
            <v>11.803</v>
          </cell>
          <cell r="AW8" t="str">
            <v>ACQ</v>
          </cell>
          <cell r="AX8" t="str">
            <v>10.905</v>
          </cell>
          <cell r="AY8" t="str">
            <v>12.7</v>
          </cell>
          <cell r="AZ8" t="str">
            <v>14.1</v>
          </cell>
          <cell r="BA8" t="str">
            <v xml:space="preserve"> </v>
          </cell>
          <cell r="BB8" t="str">
            <v xml:space="preserve"> </v>
          </cell>
          <cell r="BC8" t="str">
            <v xml:space="preserve"> </v>
          </cell>
          <cell r="BD8" t="str">
            <v xml:space="preserve"> </v>
          </cell>
          <cell r="BE8" t="str">
            <v xml:space="preserve"> </v>
          </cell>
          <cell r="BF8" t="str">
            <v xml:space="preserve"> </v>
          </cell>
          <cell r="BG8" t="str">
            <v xml:space="preserve"> </v>
          </cell>
          <cell r="BH8" t="str">
            <v xml:space="preserve"> </v>
          </cell>
          <cell r="BI8" t="str">
            <v xml:space="preserve"> </v>
          </cell>
          <cell r="BJ8" t="str">
            <v xml:space="preserve"> </v>
          </cell>
          <cell r="BK8">
            <v>9</v>
          </cell>
          <cell r="BL8" t="str">
            <v xml:space="preserve"> </v>
          </cell>
          <cell r="BM8" t="str">
            <v xml:space="preserve"> </v>
          </cell>
          <cell r="BN8">
            <v>15</v>
          </cell>
          <cell r="BO8" t="str">
            <v xml:space="preserve"> </v>
          </cell>
          <cell r="BP8" t="str">
            <v xml:space="preserve"> </v>
          </cell>
          <cell r="BQ8" t="str">
            <v xml:space="preserve"> </v>
          </cell>
          <cell r="BR8" t="str">
            <v>8.733</v>
          </cell>
          <cell r="BS8" t="str">
            <v>NACQ</v>
          </cell>
          <cell r="BT8" t="str">
            <v>8.25</v>
          </cell>
          <cell r="BU8" t="str">
            <v>10.75</v>
          </cell>
          <cell r="BV8" t="str">
            <v>13.5</v>
          </cell>
        </row>
        <row r="9">
          <cell r="A9">
            <v>21814491</v>
          </cell>
          <cell r="B9" t="str">
            <v>AJAPUHNYA</v>
          </cell>
          <cell r="C9" t="str">
            <v>RAPHAEL</v>
          </cell>
          <cell r="D9" t="str">
            <v xml:space="preserve"> </v>
          </cell>
          <cell r="E9" t="str">
            <v>9.191</v>
          </cell>
          <cell r="F9" t="str">
            <v>AJ</v>
          </cell>
          <cell r="G9" t="str">
            <v>9.191</v>
          </cell>
          <cell r="H9" t="str">
            <v>AJ</v>
          </cell>
          <cell r="I9" t="str">
            <v>'406/583</v>
          </cell>
          <cell r="J9" t="str">
            <v>11.778</v>
          </cell>
          <cell r="L9" t="str">
            <v>10.63</v>
          </cell>
          <cell r="M9" t="str">
            <v xml:space="preserve"> </v>
          </cell>
          <cell r="N9" t="str">
            <v xml:space="preserve"> </v>
          </cell>
          <cell r="O9" t="str">
            <v xml:space="preserve"> </v>
          </cell>
          <cell r="P9" t="str">
            <v xml:space="preserve"> </v>
          </cell>
          <cell r="Q9" t="str">
            <v xml:space="preserve"> </v>
          </cell>
          <cell r="R9" t="str">
            <v xml:space="preserve"> </v>
          </cell>
          <cell r="S9" t="str">
            <v xml:space="preserve"> </v>
          </cell>
          <cell r="T9" t="str">
            <v xml:space="preserve"> </v>
          </cell>
          <cell r="U9" t="str">
            <v xml:space="preserve"> </v>
          </cell>
          <cell r="V9" t="str">
            <v xml:space="preserve"> </v>
          </cell>
          <cell r="W9" t="str">
            <v xml:space="preserve"> </v>
          </cell>
          <cell r="X9" t="str">
            <v xml:space="preserve"> </v>
          </cell>
          <cell r="Y9" t="str">
            <v xml:space="preserve"> </v>
          </cell>
          <cell r="Z9" t="str">
            <v xml:space="preserve"> </v>
          </cell>
          <cell r="AA9" t="str">
            <v xml:space="preserve"> </v>
          </cell>
          <cell r="AB9" t="str">
            <v xml:space="preserve"> </v>
          </cell>
          <cell r="AC9" t="str">
            <v>10.63</v>
          </cell>
          <cell r="AD9" t="str">
            <v>13.5</v>
          </cell>
          <cell r="AE9" t="str">
            <v xml:space="preserve"> </v>
          </cell>
          <cell r="AF9" t="str">
            <v xml:space="preserve"> </v>
          </cell>
          <cell r="AG9" t="str">
            <v xml:space="preserve"> </v>
          </cell>
          <cell r="AH9" t="str">
            <v xml:space="preserve"> </v>
          </cell>
          <cell r="AI9" t="str">
            <v xml:space="preserve"> </v>
          </cell>
          <cell r="AJ9" t="str">
            <v xml:space="preserve"> </v>
          </cell>
          <cell r="AK9" t="str">
            <v xml:space="preserve"> </v>
          </cell>
          <cell r="AL9" t="str">
            <v xml:space="preserve"> </v>
          </cell>
          <cell r="AM9" t="str">
            <v xml:space="preserve"> </v>
          </cell>
          <cell r="AN9" t="str">
            <v xml:space="preserve"> </v>
          </cell>
          <cell r="AO9" t="str">
            <v xml:space="preserve"> </v>
          </cell>
          <cell r="AP9" t="str">
            <v xml:space="preserve"> </v>
          </cell>
          <cell r="AQ9" t="str">
            <v xml:space="preserve"> </v>
          </cell>
          <cell r="AR9" t="str">
            <v xml:space="preserve"> </v>
          </cell>
          <cell r="AS9" t="str">
            <v xml:space="preserve"> </v>
          </cell>
          <cell r="AT9" t="str">
            <v xml:space="preserve"> </v>
          </cell>
          <cell r="AU9" t="str">
            <v xml:space="preserve"> </v>
          </cell>
          <cell r="AV9" t="str">
            <v>11.379</v>
          </cell>
          <cell r="AW9" t="str">
            <v>ACQ</v>
          </cell>
          <cell r="AX9" t="str">
            <v>10.92</v>
          </cell>
          <cell r="AY9" t="str">
            <v>11.838</v>
          </cell>
          <cell r="AZ9" t="str">
            <v xml:space="preserve"> </v>
          </cell>
          <cell r="BA9" t="str">
            <v xml:space="preserve"> </v>
          </cell>
          <cell r="BB9" t="str">
            <v xml:space="preserve"> </v>
          </cell>
          <cell r="BC9" t="str">
            <v xml:space="preserve"> </v>
          </cell>
          <cell r="BD9" t="str">
            <v xml:space="preserve"> </v>
          </cell>
          <cell r="BE9" t="str">
            <v xml:space="preserve"> </v>
          </cell>
          <cell r="BF9" t="str">
            <v xml:space="preserve"> </v>
          </cell>
          <cell r="BG9" t="str">
            <v xml:space="preserve"> </v>
          </cell>
          <cell r="BH9" t="str">
            <v xml:space="preserve"> </v>
          </cell>
          <cell r="BI9" t="str">
            <v xml:space="preserve"> </v>
          </cell>
          <cell r="BJ9" t="str">
            <v xml:space="preserve"> </v>
          </cell>
          <cell r="BK9" t="str">
            <v xml:space="preserve"> </v>
          </cell>
          <cell r="BL9" t="str">
            <v xml:space="preserve"> </v>
          </cell>
          <cell r="BM9" t="str">
            <v xml:space="preserve"> </v>
          </cell>
          <cell r="BN9" t="str">
            <v xml:space="preserve"> </v>
          </cell>
          <cell r="BO9" t="str">
            <v xml:space="preserve"> </v>
          </cell>
          <cell r="BP9" t="str">
            <v xml:space="preserve"> </v>
          </cell>
          <cell r="BQ9" t="str">
            <v xml:space="preserve"> </v>
          </cell>
          <cell r="BR9" t="str">
            <v>8.408</v>
          </cell>
          <cell r="BS9" t="str">
            <v>NACQ</v>
          </cell>
          <cell r="BT9">
            <v>6</v>
          </cell>
          <cell r="BU9" t="str">
            <v>8.375</v>
          </cell>
          <cell r="BV9" t="str">
            <v>10.75</v>
          </cell>
        </row>
        <row r="10">
          <cell r="A10">
            <v>21616412</v>
          </cell>
          <cell r="B10" t="str">
            <v>ALBARET</v>
          </cell>
          <cell r="C10" t="str">
            <v>BENJAMIN</v>
          </cell>
          <cell r="D10" t="str">
            <v xml:space="preserve"> </v>
          </cell>
          <cell r="E10" t="str">
            <v>9.991</v>
          </cell>
          <cell r="F10" t="str">
            <v>AJ</v>
          </cell>
          <cell r="G10" t="str">
            <v>9.991</v>
          </cell>
          <cell r="H10" t="str">
            <v>AJ</v>
          </cell>
          <cell r="I10" t="str">
            <v>'288/583</v>
          </cell>
          <cell r="J10">
            <v>12</v>
          </cell>
          <cell r="K10" t="str">
            <v>ACQ</v>
          </cell>
          <cell r="L10" t="str">
            <v xml:space="preserve"> </v>
          </cell>
          <cell r="M10" t="str">
            <v xml:space="preserve"> </v>
          </cell>
          <cell r="N10" t="str">
            <v xml:space="preserve"> </v>
          </cell>
          <cell r="O10" t="str">
            <v xml:space="preserve"> </v>
          </cell>
          <cell r="P10" t="str">
            <v xml:space="preserve"> </v>
          </cell>
          <cell r="Q10" t="str">
            <v xml:space="preserve"> </v>
          </cell>
          <cell r="R10" t="str">
            <v xml:space="preserve"> 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 t="str">
            <v xml:space="preserve"> </v>
          </cell>
          <cell r="Z10" t="str">
            <v xml:space="preserve"> 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 t="str">
            <v xml:space="preserve"> </v>
          </cell>
          <cell r="AH10" t="str">
            <v xml:space="preserve"> </v>
          </cell>
          <cell r="AI10" t="str">
            <v xml:space="preserve"> </v>
          </cell>
          <cell r="AJ10" t="str">
            <v xml:space="preserve"> </v>
          </cell>
          <cell r="AK10" t="str">
            <v xml:space="preserve"> </v>
          </cell>
          <cell r="AL10" t="str">
            <v xml:space="preserve"> </v>
          </cell>
          <cell r="AM10" t="str">
            <v xml:space="preserve"> </v>
          </cell>
          <cell r="AN10" t="str">
            <v xml:space="preserve"> </v>
          </cell>
          <cell r="AO10" t="str">
            <v xml:space="preserve"> </v>
          </cell>
          <cell r="AP10" t="str">
            <v xml:space="preserve"> </v>
          </cell>
          <cell r="AQ10" t="str">
            <v xml:space="preserve"> </v>
          </cell>
          <cell r="AR10" t="str">
            <v xml:space="preserve"> </v>
          </cell>
          <cell r="AS10" t="str">
            <v xml:space="preserve"> </v>
          </cell>
          <cell r="AT10" t="str">
            <v xml:space="preserve"> </v>
          </cell>
          <cell r="AU10" t="str">
            <v xml:space="preserve"> </v>
          </cell>
          <cell r="AV10">
            <v>10.55</v>
          </cell>
          <cell r="AW10" t="str">
            <v>ACQ</v>
          </cell>
          <cell r="AX10" t="str">
            <v xml:space="preserve"> </v>
          </cell>
          <cell r="AY10" t="str">
            <v xml:space="preserve"> </v>
          </cell>
          <cell r="AZ10" t="str">
            <v xml:space="preserve"> </v>
          </cell>
          <cell r="BA10" t="str">
            <v xml:space="preserve"> </v>
          </cell>
          <cell r="BB10" t="str">
            <v xml:space="preserve"> </v>
          </cell>
          <cell r="BC10" t="str">
            <v xml:space="preserve"> </v>
          </cell>
          <cell r="BD10" t="str">
            <v xml:space="preserve"> </v>
          </cell>
          <cell r="BE10" t="str">
            <v xml:space="preserve"> </v>
          </cell>
          <cell r="BF10" t="str">
            <v xml:space="preserve"> </v>
          </cell>
          <cell r="BG10" t="str">
            <v xml:space="preserve"> </v>
          </cell>
          <cell r="BH10" t="str">
            <v xml:space="preserve"> </v>
          </cell>
          <cell r="BI10" t="str">
            <v xml:space="preserve"> </v>
          </cell>
          <cell r="BJ10" t="str">
            <v xml:space="preserve"> </v>
          </cell>
          <cell r="BK10" t="str">
            <v xml:space="preserve"> </v>
          </cell>
          <cell r="BL10" t="str">
            <v xml:space="preserve"> </v>
          </cell>
          <cell r="BM10" t="str">
            <v xml:space="preserve"> </v>
          </cell>
          <cell r="BN10" t="str">
            <v xml:space="preserve"> </v>
          </cell>
          <cell r="BO10" t="str">
            <v xml:space="preserve"> </v>
          </cell>
          <cell r="BP10" t="str">
            <v xml:space="preserve"> </v>
          </cell>
          <cell r="BQ10" t="str">
            <v xml:space="preserve"> </v>
          </cell>
          <cell r="BR10" t="str">
            <v>10.248</v>
          </cell>
          <cell r="BS10" t="str">
            <v>ACQ</v>
          </cell>
          <cell r="BT10" t="str">
            <v xml:space="preserve"> </v>
          </cell>
          <cell r="BU10" t="str">
            <v xml:space="preserve"> </v>
          </cell>
          <cell r="BV10" t="str">
            <v xml:space="preserve"> </v>
          </cell>
        </row>
        <row r="11">
          <cell r="A11">
            <v>21515935</v>
          </cell>
          <cell r="B11" t="str">
            <v>ALLANGBA</v>
          </cell>
          <cell r="C11" t="str">
            <v>KEVIN</v>
          </cell>
          <cell r="D11" t="str">
            <v xml:space="preserve"> </v>
          </cell>
          <cell r="E11" t="str">
            <v>DEF</v>
          </cell>
          <cell r="F11" t="str">
            <v>DEF</v>
          </cell>
          <cell r="G11" t="str">
            <v>DEF</v>
          </cell>
          <cell r="H11" t="str">
            <v>DEF</v>
          </cell>
          <cell r="J11" t="str">
            <v>DEF</v>
          </cell>
          <cell r="L11" t="str">
            <v>DEF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 t="str">
            <v xml:space="preserve"> </v>
          </cell>
          <cell r="R11" t="str">
            <v xml:space="preserve"> </v>
          </cell>
          <cell r="S11" t="str">
            <v xml:space="preserve"> </v>
          </cell>
          <cell r="T11" t="str">
            <v>ABI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 t="str">
            <v xml:space="preserve"> </v>
          </cell>
          <cell r="Z11" t="str">
            <v xml:space="preserve"> 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>DEF</v>
          </cell>
          <cell r="AE11" t="str">
            <v xml:space="preserve"> </v>
          </cell>
          <cell r="AF11" t="str">
            <v xml:space="preserve"> </v>
          </cell>
          <cell r="AG11" t="str">
            <v xml:space="preserve"> </v>
          </cell>
          <cell r="AH11" t="str">
            <v xml:space="preserve"> </v>
          </cell>
          <cell r="AI11" t="str">
            <v xml:space="preserve"> </v>
          </cell>
          <cell r="AJ11" t="str">
            <v xml:space="preserve"> </v>
          </cell>
          <cell r="AK11" t="str">
            <v xml:space="preserve"> </v>
          </cell>
          <cell r="AL11" t="str">
            <v>ABI</v>
          </cell>
          <cell r="AM11" t="str">
            <v xml:space="preserve"> </v>
          </cell>
          <cell r="AN11" t="str">
            <v xml:space="preserve"> </v>
          </cell>
          <cell r="AO11" t="str">
            <v xml:space="preserve"> </v>
          </cell>
          <cell r="AP11" t="str">
            <v xml:space="preserve"> </v>
          </cell>
          <cell r="AQ11" t="str">
            <v xml:space="preserve"> </v>
          </cell>
          <cell r="AR11" t="str">
            <v xml:space="preserve"> </v>
          </cell>
          <cell r="AS11" t="str">
            <v xml:space="preserve"> </v>
          </cell>
          <cell r="AT11" t="str">
            <v xml:space="preserve"> </v>
          </cell>
          <cell r="AU11" t="str">
            <v xml:space="preserve"> </v>
          </cell>
          <cell r="AV11" t="str">
            <v>DEF</v>
          </cell>
          <cell r="AW11" t="str">
            <v>DEF</v>
          </cell>
          <cell r="AX11" t="str">
            <v>DEF</v>
          </cell>
          <cell r="AY11">
            <v>12</v>
          </cell>
          <cell r="AZ11" t="str">
            <v xml:space="preserve"> </v>
          </cell>
          <cell r="BA11" t="str">
            <v xml:space="preserve"> </v>
          </cell>
          <cell r="BB11" t="str">
            <v xml:space="preserve"> </v>
          </cell>
          <cell r="BC11" t="str">
            <v xml:space="preserve"> </v>
          </cell>
          <cell r="BD11" t="str">
            <v xml:space="preserve"> </v>
          </cell>
          <cell r="BE11" t="str">
            <v xml:space="preserve"> </v>
          </cell>
          <cell r="BF11" t="str">
            <v>13.5</v>
          </cell>
          <cell r="BG11" t="str">
            <v>16.5</v>
          </cell>
          <cell r="BH11" t="str">
            <v xml:space="preserve"> </v>
          </cell>
          <cell r="BI11" t="str">
            <v xml:space="preserve"> </v>
          </cell>
          <cell r="BJ11" t="str">
            <v xml:space="preserve"> </v>
          </cell>
          <cell r="BK11">
            <v>6</v>
          </cell>
          <cell r="BL11" t="str">
            <v xml:space="preserve"> </v>
          </cell>
          <cell r="BM11" t="str">
            <v xml:space="preserve"> </v>
          </cell>
          <cell r="BN11" t="str">
            <v xml:space="preserve"> </v>
          </cell>
          <cell r="BO11" t="str">
            <v xml:space="preserve"> </v>
          </cell>
          <cell r="BP11" t="str">
            <v xml:space="preserve"> </v>
          </cell>
          <cell r="BQ11" t="str">
            <v xml:space="preserve"> </v>
          </cell>
          <cell r="BR11" t="str">
            <v>DEF</v>
          </cell>
          <cell r="BS11" t="str">
            <v>DEF</v>
          </cell>
          <cell r="BT11" t="str">
            <v>ABI</v>
          </cell>
          <cell r="BU11" t="str">
            <v>DEF</v>
          </cell>
          <cell r="BV11" t="str">
            <v>11.76</v>
          </cell>
        </row>
        <row r="12">
          <cell r="A12">
            <v>21804356</v>
          </cell>
          <cell r="B12" t="str">
            <v>ALLOUCHE</v>
          </cell>
          <cell r="C12" t="str">
            <v>SARAH</v>
          </cell>
          <cell r="D12" t="str">
            <v xml:space="preserve"> </v>
          </cell>
          <cell r="E12" t="str">
            <v>9.157</v>
          </cell>
          <cell r="F12" t="str">
            <v>AJ</v>
          </cell>
          <cell r="G12" t="str">
            <v>9.157</v>
          </cell>
          <cell r="H12" t="str">
            <v>AJ</v>
          </cell>
          <cell r="I12" t="str">
            <v>'409/583</v>
          </cell>
          <cell r="J12" t="str">
            <v>12.64</v>
          </cell>
          <cell r="K12" t="str">
            <v>ACQ</v>
          </cell>
          <cell r="L12" t="str">
            <v xml:space="preserve"> </v>
          </cell>
          <cell r="M12" t="str">
            <v xml:space="preserve"> </v>
          </cell>
          <cell r="N12" t="str">
            <v xml:space="preserve"> </v>
          </cell>
          <cell r="O12" t="str">
            <v xml:space="preserve"> </v>
          </cell>
          <cell r="P12" t="str">
            <v xml:space="preserve"> </v>
          </cell>
          <cell r="Q12" t="str">
            <v xml:space="preserve"> </v>
          </cell>
          <cell r="R12" t="str">
            <v xml:space="preserve"> </v>
          </cell>
          <cell r="S12" t="str">
            <v xml:space="preserve"> </v>
          </cell>
          <cell r="T12" t="str">
            <v xml:space="preserve"> </v>
          </cell>
          <cell r="U12" t="str">
            <v xml:space="preserve"> </v>
          </cell>
          <cell r="V12" t="str">
            <v xml:space="preserve"> </v>
          </cell>
          <cell r="W12" t="str">
            <v xml:space="preserve"> </v>
          </cell>
          <cell r="X12" t="str">
            <v xml:space="preserve"> </v>
          </cell>
          <cell r="Y12" t="str">
            <v xml:space="preserve"> </v>
          </cell>
          <cell r="Z12" t="str">
            <v xml:space="preserve"> </v>
          </cell>
          <cell r="AA12" t="str">
            <v xml:space="preserve"> </v>
          </cell>
          <cell r="AB12" t="str">
            <v xml:space="preserve"> </v>
          </cell>
          <cell r="AC12" t="str">
            <v xml:space="preserve"> </v>
          </cell>
          <cell r="AD12" t="str">
            <v xml:space="preserve"> </v>
          </cell>
          <cell r="AE12" t="str">
            <v xml:space="preserve"> </v>
          </cell>
          <cell r="AF12" t="str">
            <v xml:space="preserve"> </v>
          </cell>
          <cell r="AG12" t="str">
            <v xml:space="preserve"> </v>
          </cell>
          <cell r="AH12" t="str">
            <v xml:space="preserve"> </v>
          </cell>
          <cell r="AI12" t="str">
            <v xml:space="preserve"> </v>
          </cell>
          <cell r="AJ12" t="str">
            <v xml:space="preserve"> </v>
          </cell>
          <cell r="AK12" t="str">
            <v xml:space="preserve"> </v>
          </cell>
          <cell r="AL12" t="str">
            <v xml:space="preserve"> </v>
          </cell>
          <cell r="AM12" t="str">
            <v xml:space="preserve"> </v>
          </cell>
          <cell r="AN12" t="str">
            <v xml:space="preserve"> </v>
          </cell>
          <cell r="AO12" t="str">
            <v xml:space="preserve"> </v>
          </cell>
          <cell r="AP12" t="str">
            <v xml:space="preserve"> </v>
          </cell>
          <cell r="AQ12" t="str">
            <v xml:space="preserve"> </v>
          </cell>
          <cell r="AR12" t="str">
            <v xml:space="preserve"> </v>
          </cell>
          <cell r="AS12" t="str">
            <v xml:space="preserve"> </v>
          </cell>
          <cell r="AT12" t="str">
            <v xml:space="preserve"> </v>
          </cell>
          <cell r="AU12" t="str">
            <v xml:space="preserve"> </v>
          </cell>
          <cell r="AV12" t="str">
            <v>10.138</v>
          </cell>
          <cell r="AW12" t="str">
            <v>ACQ</v>
          </cell>
          <cell r="AX12" t="str">
            <v xml:space="preserve"> </v>
          </cell>
          <cell r="AY12" t="str">
            <v xml:space="preserve"> </v>
          </cell>
          <cell r="AZ12" t="str">
            <v xml:space="preserve"> </v>
          </cell>
          <cell r="BA12" t="str">
            <v xml:space="preserve"> </v>
          </cell>
          <cell r="BB12" t="str">
            <v xml:space="preserve"> </v>
          </cell>
          <cell r="BC12" t="str">
            <v xml:space="preserve"> </v>
          </cell>
          <cell r="BD12" t="str">
            <v xml:space="preserve"> </v>
          </cell>
          <cell r="BE12" t="str">
            <v xml:space="preserve"> </v>
          </cell>
          <cell r="BF12" t="str">
            <v xml:space="preserve"> </v>
          </cell>
          <cell r="BG12" t="str">
            <v xml:space="preserve"> </v>
          </cell>
          <cell r="BH12" t="str">
            <v xml:space="preserve"> </v>
          </cell>
          <cell r="BI12" t="str">
            <v xml:space="preserve"> </v>
          </cell>
          <cell r="BJ12" t="str">
            <v xml:space="preserve"> </v>
          </cell>
          <cell r="BK12" t="str">
            <v xml:space="preserve"> </v>
          </cell>
          <cell r="BL12" t="str">
            <v xml:space="preserve"> </v>
          </cell>
          <cell r="BM12" t="str">
            <v xml:space="preserve"> </v>
          </cell>
          <cell r="BN12" t="str">
            <v xml:space="preserve"> </v>
          </cell>
          <cell r="BO12" t="str">
            <v xml:space="preserve"> </v>
          </cell>
          <cell r="BP12" t="str">
            <v xml:space="preserve"> </v>
          </cell>
          <cell r="BQ12" t="str">
            <v xml:space="preserve"> </v>
          </cell>
          <cell r="BR12" t="str">
            <v>10.258</v>
          </cell>
          <cell r="BS12" t="str">
            <v>ACQ</v>
          </cell>
          <cell r="BT12">
            <v>10</v>
          </cell>
          <cell r="BU12" t="str">
            <v>10.15</v>
          </cell>
          <cell r="BV12" t="str">
            <v>11.8</v>
          </cell>
        </row>
        <row r="13">
          <cell r="A13">
            <v>21914069</v>
          </cell>
          <cell r="B13" t="str">
            <v>AMELLOUK</v>
          </cell>
          <cell r="C13" t="str">
            <v>MOHAMED</v>
          </cell>
          <cell r="D13" t="str">
            <v xml:space="preserve"> </v>
          </cell>
          <cell r="E13" t="str">
            <v>DEF</v>
          </cell>
          <cell r="F13" t="str">
            <v>DEF</v>
          </cell>
          <cell r="G13" t="str">
            <v>DEF</v>
          </cell>
          <cell r="H13" t="str">
            <v>DEF</v>
          </cell>
          <cell r="J13" t="str">
            <v>10.35</v>
          </cell>
          <cell r="L13">
            <v>7</v>
          </cell>
          <cell r="M13" t="str">
            <v xml:space="preserve"> </v>
          </cell>
          <cell r="N13" t="str">
            <v xml:space="preserve"> </v>
          </cell>
          <cell r="O13" t="str">
            <v xml:space="preserve"> </v>
          </cell>
          <cell r="P13" t="str">
            <v xml:space="preserve"> </v>
          </cell>
          <cell r="Q13" t="str">
            <v xml:space="preserve"> </v>
          </cell>
          <cell r="R13" t="str">
            <v xml:space="preserve"> </v>
          </cell>
          <cell r="S13">
            <v>7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  <cell r="Z13" t="str">
            <v xml:space="preserve"> 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>15.375</v>
          </cell>
          <cell r="AE13" t="str">
            <v xml:space="preserve"> </v>
          </cell>
          <cell r="AF13" t="str">
            <v xml:space="preserve"> </v>
          </cell>
          <cell r="AG13" t="str">
            <v xml:space="preserve"> 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 t="str">
            <v>15.375</v>
          </cell>
          <cell r="AL13" t="str">
            <v xml:space="preserve"> </v>
          </cell>
          <cell r="AM13" t="str">
            <v xml:space="preserve"> </v>
          </cell>
          <cell r="AN13" t="str">
            <v xml:space="preserve"> </v>
          </cell>
          <cell r="AO13" t="str">
            <v xml:space="preserve"> </v>
          </cell>
          <cell r="AP13" t="str">
            <v xml:space="preserve"> </v>
          </cell>
          <cell r="AQ13" t="str">
            <v xml:space="preserve"> </v>
          </cell>
          <cell r="AR13" t="str">
            <v xml:space="preserve"> </v>
          </cell>
          <cell r="AS13" t="str">
            <v xml:space="preserve"> </v>
          </cell>
          <cell r="AT13" t="str">
            <v xml:space="preserve"> </v>
          </cell>
          <cell r="AU13" t="str">
            <v xml:space="preserve"> </v>
          </cell>
          <cell r="AV13" t="str">
            <v>DEF</v>
          </cell>
          <cell r="AW13" t="str">
            <v>DEF</v>
          </cell>
          <cell r="AX13" t="str">
            <v>DEF</v>
          </cell>
          <cell r="AY13" t="str">
            <v>DEF</v>
          </cell>
          <cell r="AZ13" t="str">
            <v>ABI</v>
          </cell>
          <cell r="BA13" t="str">
            <v>ABI</v>
          </cell>
          <cell r="BB13" t="str">
            <v xml:space="preserve"> </v>
          </cell>
          <cell r="BC13" t="str">
            <v xml:space="preserve"> </v>
          </cell>
          <cell r="BD13" t="str">
            <v xml:space="preserve"> </v>
          </cell>
          <cell r="BE13" t="str">
            <v xml:space="preserve"> </v>
          </cell>
          <cell r="BF13" t="str">
            <v xml:space="preserve"> </v>
          </cell>
          <cell r="BG13" t="str">
            <v xml:space="preserve"> </v>
          </cell>
          <cell r="BH13" t="str">
            <v xml:space="preserve"> </v>
          </cell>
          <cell r="BI13" t="str">
            <v xml:space="preserve"> </v>
          </cell>
          <cell r="BJ13" t="str">
            <v xml:space="preserve"> </v>
          </cell>
          <cell r="BK13" t="str">
            <v xml:space="preserve"> </v>
          </cell>
          <cell r="BL13" t="str">
            <v xml:space="preserve"> </v>
          </cell>
          <cell r="BM13" t="str">
            <v xml:space="preserve"> </v>
          </cell>
          <cell r="BN13" t="str">
            <v xml:space="preserve"> </v>
          </cell>
          <cell r="BO13" t="str">
            <v>8.7</v>
          </cell>
          <cell r="BP13" t="str">
            <v xml:space="preserve"> </v>
          </cell>
          <cell r="BQ13" t="str">
            <v xml:space="preserve"> </v>
          </cell>
          <cell r="BR13" t="str">
            <v>6.108</v>
          </cell>
          <cell r="BS13" t="str">
            <v>NACQ</v>
          </cell>
          <cell r="BT13">
            <v>4</v>
          </cell>
          <cell r="BU13" t="str">
            <v>8.825</v>
          </cell>
          <cell r="BV13" t="str">
            <v>12.65</v>
          </cell>
        </row>
        <row r="14">
          <cell r="A14">
            <v>21905377</v>
          </cell>
          <cell r="B14" t="str">
            <v>AMOUROUX</v>
          </cell>
          <cell r="C14" t="str">
            <v>JULIAN</v>
          </cell>
          <cell r="D14" t="str">
            <v xml:space="preserve"> </v>
          </cell>
          <cell r="E14" t="str">
            <v>9.734</v>
          </cell>
          <cell r="F14" t="str">
            <v>AJ</v>
          </cell>
          <cell r="G14" t="str">
            <v>9.734</v>
          </cell>
          <cell r="H14" t="str">
            <v>AJ</v>
          </cell>
          <cell r="I14" t="str">
            <v>'331/583</v>
          </cell>
          <cell r="J14" t="str">
            <v>8.2</v>
          </cell>
          <cell r="L14">
            <v>5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 t="str">
            <v xml:space="preserve"> </v>
          </cell>
          <cell r="R14" t="str">
            <v xml:space="preserve"> </v>
          </cell>
          <cell r="S14">
            <v>5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  <cell r="Z14" t="str">
            <v xml:space="preserve"> 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>
            <v>13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 t="str">
            <v xml:space="preserve"> </v>
          </cell>
          <cell r="AJ14" t="str">
            <v xml:space="preserve"> </v>
          </cell>
          <cell r="AK14">
            <v>13</v>
          </cell>
          <cell r="AL14" t="str">
            <v xml:space="preserve"> </v>
          </cell>
          <cell r="AM14" t="str">
            <v xml:space="preserve"> </v>
          </cell>
          <cell r="AN14" t="str">
            <v xml:space="preserve"> </v>
          </cell>
          <cell r="AO14" t="str">
            <v xml:space="preserve"> </v>
          </cell>
          <cell r="AP14" t="str">
            <v xml:space="preserve"> </v>
          </cell>
          <cell r="AQ14" t="str">
            <v xml:space="preserve"> </v>
          </cell>
          <cell r="AR14" t="str">
            <v xml:space="preserve"> </v>
          </cell>
          <cell r="AS14" t="str">
            <v xml:space="preserve"> </v>
          </cell>
          <cell r="AT14" t="str">
            <v xml:space="preserve"> </v>
          </cell>
          <cell r="AU14" t="str">
            <v xml:space="preserve"> </v>
          </cell>
          <cell r="AV14" t="str">
            <v>12.954</v>
          </cell>
          <cell r="AW14" t="str">
            <v>ACQ</v>
          </cell>
          <cell r="AX14" t="str">
            <v>11.245</v>
          </cell>
          <cell r="AY14" t="str">
            <v>14.663</v>
          </cell>
          <cell r="AZ14">
            <v>15</v>
          </cell>
          <cell r="BA14" t="str">
            <v>14.5</v>
          </cell>
          <cell r="BB14" t="str">
            <v xml:space="preserve"> </v>
          </cell>
          <cell r="BC14" t="str">
            <v xml:space="preserve"> </v>
          </cell>
          <cell r="BD14" t="str">
            <v xml:space="preserve"> </v>
          </cell>
          <cell r="BE14" t="str">
            <v xml:space="preserve"> </v>
          </cell>
          <cell r="BF14" t="str">
            <v xml:space="preserve"> </v>
          </cell>
          <cell r="BG14" t="str">
            <v xml:space="preserve"> </v>
          </cell>
          <cell r="BH14" t="str">
            <v xml:space="preserve"> </v>
          </cell>
          <cell r="BI14" t="str">
            <v xml:space="preserve"> </v>
          </cell>
          <cell r="BJ14" t="str">
            <v xml:space="preserve"> </v>
          </cell>
          <cell r="BK14" t="str">
            <v xml:space="preserve"> </v>
          </cell>
          <cell r="BL14" t="str">
            <v xml:space="preserve"> </v>
          </cell>
          <cell r="BM14" t="str">
            <v xml:space="preserve"> </v>
          </cell>
          <cell r="BN14" t="str">
            <v xml:space="preserve"> </v>
          </cell>
          <cell r="BO14" t="str">
            <v>14.49</v>
          </cell>
          <cell r="BP14" t="str">
            <v xml:space="preserve"> </v>
          </cell>
          <cell r="BQ14" t="str">
            <v xml:space="preserve"> </v>
          </cell>
          <cell r="BR14" t="str">
            <v>9.508</v>
          </cell>
          <cell r="BS14" t="str">
            <v>NACQ</v>
          </cell>
          <cell r="BT14">
            <v>10</v>
          </cell>
          <cell r="BU14" t="str">
            <v>10.125</v>
          </cell>
          <cell r="BV14" t="str">
            <v>13.25</v>
          </cell>
        </row>
        <row r="15">
          <cell r="A15">
            <v>21906698</v>
          </cell>
          <cell r="B15" t="str">
            <v>ANDRÉ</v>
          </cell>
          <cell r="C15" t="str">
            <v>QUENTIN</v>
          </cell>
          <cell r="D15" t="str">
            <v xml:space="preserve"> </v>
          </cell>
          <cell r="E15" t="str">
            <v>10.274</v>
          </cell>
          <cell r="F15" t="str">
            <v>ADM</v>
          </cell>
          <cell r="G15" t="str">
            <v>10.274</v>
          </cell>
          <cell r="H15" t="str">
            <v>ADM</v>
          </cell>
          <cell r="I15" t="str">
            <v>'241/583</v>
          </cell>
          <cell r="J15" t="str">
            <v>12.4</v>
          </cell>
          <cell r="L15">
            <v>12</v>
          </cell>
          <cell r="M15" t="str">
            <v xml:space="preserve"> </v>
          </cell>
          <cell r="N15" t="str">
            <v xml:space="preserve"> </v>
          </cell>
          <cell r="O15" t="str">
            <v xml:space="preserve"> </v>
          </cell>
          <cell r="P15" t="str">
            <v xml:space="preserve"> </v>
          </cell>
          <cell r="Q15" t="str">
            <v xml:space="preserve"> </v>
          </cell>
          <cell r="R15" t="str">
            <v xml:space="preserve"> </v>
          </cell>
          <cell r="S15" t="str">
            <v xml:space="preserve"> </v>
          </cell>
          <cell r="T15" t="str">
            <v xml:space="preserve"> </v>
          </cell>
          <cell r="U15" t="str">
            <v xml:space="preserve"> </v>
          </cell>
          <cell r="V15" t="str">
            <v xml:space="preserve"> </v>
          </cell>
          <cell r="W15" t="str">
            <v xml:space="preserve"> </v>
          </cell>
          <cell r="X15" t="str">
            <v xml:space="preserve"> </v>
          </cell>
          <cell r="Y15">
            <v>12</v>
          </cell>
          <cell r="Z15" t="str">
            <v xml:space="preserve"> </v>
          </cell>
          <cell r="AA15" t="str">
            <v xml:space="preserve"> </v>
          </cell>
          <cell r="AB15" t="str">
            <v xml:space="preserve"> </v>
          </cell>
          <cell r="AC15" t="str">
            <v xml:space="preserve"> </v>
          </cell>
          <cell r="AD15">
            <v>13</v>
          </cell>
          <cell r="AE15" t="str">
            <v xml:space="preserve"> </v>
          </cell>
          <cell r="AF15" t="str">
            <v xml:space="preserve"> </v>
          </cell>
          <cell r="AG15" t="str">
            <v xml:space="preserve"> </v>
          </cell>
          <cell r="AH15" t="str">
            <v xml:space="preserve"> </v>
          </cell>
          <cell r="AI15" t="str">
            <v xml:space="preserve"> </v>
          </cell>
          <cell r="AJ15" t="str">
            <v xml:space="preserve"> </v>
          </cell>
          <cell r="AK15" t="str">
            <v xml:space="preserve"> </v>
          </cell>
          <cell r="AL15" t="str">
            <v xml:space="preserve"> </v>
          </cell>
          <cell r="AM15" t="str">
            <v xml:space="preserve"> </v>
          </cell>
          <cell r="AN15" t="str">
            <v xml:space="preserve"> </v>
          </cell>
          <cell r="AO15" t="str">
            <v xml:space="preserve"> </v>
          </cell>
          <cell r="AP15" t="str">
            <v xml:space="preserve"> </v>
          </cell>
          <cell r="AQ15">
            <v>13</v>
          </cell>
          <cell r="AR15" t="str">
            <v xml:space="preserve"> </v>
          </cell>
          <cell r="AS15" t="str">
            <v xml:space="preserve"> </v>
          </cell>
          <cell r="AT15" t="str">
            <v xml:space="preserve"> </v>
          </cell>
          <cell r="AU15" t="str">
            <v xml:space="preserve"> </v>
          </cell>
          <cell r="AV15" t="str">
            <v>10.804</v>
          </cell>
          <cell r="AW15" t="str">
            <v>ACQ</v>
          </cell>
          <cell r="AX15" t="str">
            <v>10.665</v>
          </cell>
          <cell r="AY15" t="str">
            <v>10.943</v>
          </cell>
          <cell r="AZ15" t="str">
            <v xml:space="preserve"> </v>
          </cell>
          <cell r="BA15" t="str">
            <v xml:space="preserve"> </v>
          </cell>
          <cell r="BB15">
            <v>10</v>
          </cell>
          <cell r="BC15" t="str">
            <v>10.5</v>
          </cell>
          <cell r="BD15" t="str">
            <v xml:space="preserve"> </v>
          </cell>
          <cell r="BE15" t="str">
            <v>12.33</v>
          </cell>
          <cell r="BF15" t="str">
            <v xml:space="preserve"> </v>
          </cell>
          <cell r="BG15" t="str">
            <v xml:space="preserve"> </v>
          </cell>
          <cell r="BH15" t="str">
            <v xml:space="preserve"> </v>
          </cell>
          <cell r="BI15" t="str">
            <v xml:space="preserve"> </v>
          </cell>
          <cell r="BJ15" t="str">
            <v xml:space="preserve"> </v>
          </cell>
          <cell r="BK15" t="str">
            <v xml:space="preserve"> </v>
          </cell>
          <cell r="BL15" t="str">
            <v xml:space="preserve"> </v>
          </cell>
          <cell r="BM15" t="str">
            <v xml:space="preserve"> </v>
          </cell>
          <cell r="BN15" t="str">
            <v xml:space="preserve"> </v>
          </cell>
          <cell r="BO15" t="str">
            <v xml:space="preserve"> </v>
          </cell>
          <cell r="BP15" t="str">
            <v xml:space="preserve"> </v>
          </cell>
          <cell r="BQ15" t="str">
            <v xml:space="preserve"> </v>
          </cell>
          <cell r="BR15" t="str">
            <v>10.883</v>
          </cell>
          <cell r="BS15" t="str">
            <v>ACQ</v>
          </cell>
          <cell r="BT15" t="str">
            <v>9.75</v>
          </cell>
          <cell r="BU15" t="str">
            <v>11.15</v>
          </cell>
          <cell r="BV15" t="str">
            <v>12.8</v>
          </cell>
        </row>
        <row r="16">
          <cell r="A16">
            <v>21918194</v>
          </cell>
          <cell r="B16" t="str">
            <v>ANDRIANIRINA</v>
          </cell>
          <cell r="C16" t="str">
            <v>TOJO</v>
          </cell>
          <cell r="D16" t="str">
            <v xml:space="preserve"> </v>
          </cell>
          <cell r="E16" t="str">
            <v>DEF</v>
          </cell>
          <cell r="F16" t="str">
            <v>DEF</v>
          </cell>
          <cell r="G16" t="str">
            <v>DEF</v>
          </cell>
          <cell r="H16" t="str">
            <v>DEF</v>
          </cell>
          <cell r="J16" t="str">
            <v>DEF</v>
          </cell>
          <cell r="L16" t="str">
            <v>DEF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 t="str">
            <v xml:space="preserve"> </v>
          </cell>
          <cell r="R16" t="str">
            <v xml:space="preserve"> 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>ABI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  <cell r="Z16" t="str">
            <v xml:space="preserve"> </v>
          </cell>
          <cell r="AA16" t="str">
            <v xml:space="preserve"> </v>
          </cell>
          <cell r="AB16" t="str">
            <v xml:space="preserve"> </v>
          </cell>
          <cell r="AC16" t="str">
            <v xml:space="preserve"> </v>
          </cell>
          <cell r="AD16" t="str">
            <v>DEF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>ABI</v>
          </cell>
          <cell r="AO16" t="str">
            <v xml:space="preserve"> </v>
          </cell>
          <cell r="AP16" t="str">
            <v xml:space="preserve"> </v>
          </cell>
          <cell r="AQ16" t="str">
            <v xml:space="preserve"> </v>
          </cell>
          <cell r="AR16" t="str">
            <v xml:space="preserve"> </v>
          </cell>
          <cell r="AS16" t="str">
            <v xml:space="preserve"> </v>
          </cell>
          <cell r="AT16" t="str">
            <v xml:space="preserve"> </v>
          </cell>
          <cell r="AU16" t="str">
            <v xml:space="preserve"> </v>
          </cell>
          <cell r="AV16" t="str">
            <v>9.088</v>
          </cell>
          <cell r="AW16" t="str">
            <v>NACQ</v>
          </cell>
          <cell r="AX16" t="str">
            <v>10.225</v>
          </cell>
          <cell r="AY16" t="str">
            <v>7.95</v>
          </cell>
          <cell r="AZ16" t="str">
            <v>10.6</v>
          </cell>
          <cell r="BA16" t="str">
            <v xml:space="preserve"> </v>
          </cell>
          <cell r="BB16" t="str">
            <v xml:space="preserve"> </v>
          </cell>
          <cell r="BC16" t="str">
            <v xml:space="preserve"> </v>
          </cell>
          <cell r="BD16" t="str">
            <v xml:space="preserve"> </v>
          </cell>
          <cell r="BE16" t="str">
            <v xml:space="preserve"> </v>
          </cell>
          <cell r="BF16" t="str">
            <v xml:space="preserve"> </v>
          </cell>
          <cell r="BG16" t="str">
            <v xml:space="preserve"> </v>
          </cell>
          <cell r="BH16" t="str">
            <v xml:space="preserve"> </v>
          </cell>
          <cell r="BI16" t="str">
            <v xml:space="preserve"> </v>
          </cell>
          <cell r="BJ16" t="str">
            <v xml:space="preserve"> </v>
          </cell>
          <cell r="BK16">
            <v>3</v>
          </cell>
          <cell r="BL16" t="str">
            <v xml:space="preserve"> </v>
          </cell>
          <cell r="BM16" t="str">
            <v xml:space="preserve"> </v>
          </cell>
          <cell r="BN16" t="str">
            <v>10.25</v>
          </cell>
          <cell r="BO16" t="str">
            <v xml:space="preserve"> </v>
          </cell>
          <cell r="BP16" t="str">
            <v xml:space="preserve"> </v>
          </cell>
          <cell r="BQ16" t="str">
            <v xml:space="preserve"> </v>
          </cell>
          <cell r="BR16" t="str">
            <v>9.467</v>
          </cell>
          <cell r="BS16" t="str">
            <v>NACQ</v>
          </cell>
          <cell r="BT16" t="str">
            <v>8.5</v>
          </cell>
          <cell r="BU16" t="str">
            <v>7.2</v>
          </cell>
          <cell r="BV16" t="str">
            <v>9.4</v>
          </cell>
        </row>
        <row r="17">
          <cell r="A17">
            <v>21904955</v>
          </cell>
          <cell r="B17" t="str">
            <v>ANDRIANTSIZAFY</v>
          </cell>
          <cell r="C17" t="str">
            <v>FANIRY</v>
          </cell>
          <cell r="D17" t="str">
            <v xml:space="preserve"> </v>
          </cell>
          <cell r="E17" t="str">
            <v>10.29</v>
          </cell>
          <cell r="F17" t="str">
            <v>ADM</v>
          </cell>
          <cell r="G17" t="str">
            <v>10.29</v>
          </cell>
          <cell r="H17" t="str">
            <v>ADM</v>
          </cell>
          <cell r="I17" t="str">
            <v>'240/583</v>
          </cell>
          <cell r="J17" t="str">
            <v>11.6</v>
          </cell>
          <cell r="L17">
            <v>14</v>
          </cell>
          <cell r="M17" t="str">
            <v xml:space="preserve"> </v>
          </cell>
          <cell r="N17" t="str">
            <v xml:space="preserve"> </v>
          </cell>
          <cell r="O17">
            <v>14</v>
          </cell>
          <cell r="P17" t="str">
            <v xml:space="preserve"> </v>
          </cell>
          <cell r="Q17" t="str">
            <v xml:space="preserve"> </v>
          </cell>
          <cell r="R17" t="str">
            <v xml:space="preserve"> </v>
          </cell>
          <cell r="S17" t="str">
            <v xml:space="preserve"> </v>
          </cell>
          <cell r="T17" t="str">
            <v xml:space="preserve"> </v>
          </cell>
          <cell r="U17" t="str">
            <v xml:space="preserve"> </v>
          </cell>
          <cell r="V17" t="str">
            <v xml:space="preserve"> </v>
          </cell>
          <cell r="W17" t="str">
            <v xml:space="preserve"> </v>
          </cell>
          <cell r="X17" t="str">
            <v xml:space="preserve"> </v>
          </cell>
          <cell r="Y17" t="str">
            <v xml:space="preserve"> </v>
          </cell>
          <cell r="Z17" t="str">
            <v xml:space="preserve"> </v>
          </cell>
          <cell r="AA17" t="str">
            <v xml:space="preserve"> </v>
          </cell>
          <cell r="AB17" t="str">
            <v xml:space="preserve"> </v>
          </cell>
          <cell r="AC17" t="str">
            <v xml:space="preserve"> </v>
          </cell>
          <cell r="AD17">
            <v>8</v>
          </cell>
          <cell r="AE17" t="str">
            <v xml:space="preserve"> </v>
          </cell>
          <cell r="AF17" t="str">
            <v xml:space="preserve"> </v>
          </cell>
          <cell r="AG17">
            <v>8</v>
          </cell>
          <cell r="AH17" t="str">
            <v xml:space="preserve"> </v>
          </cell>
          <cell r="AI17" t="str">
            <v xml:space="preserve"> </v>
          </cell>
          <cell r="AJ17" t="str">
            <v xml:space="preserve"> </v>
          </cell>
          <cell r="AK17" t="str">
            <v xml:space="preserve"> </v>
          </cell>
          <cell r="AL17" t="str">
            <v xml:space="preserve"> </v>
          </cell>
          <cell r="AM17" t="str">
            <v xml:space="preserve"> </v>
          </cell>
          <cell r="AN17" t="str">
            <v xml:space="preserve"> </v>
          </cell>
          <cell r="AO17" t="str">
            <v xml:space="preserve"> </v>
          </cell>
          <cell r="AP17" t="str">
            <v xml:space="preserve"> </v>
          </cell>
          <cell r="AQ17" t="str">
            <v xml:space="preserve"> </v>
          </cell>
          <cell r="AR17" t="str">
            <v xml:space="preserve"> </v>
          </cell>
          <cell r="AS17" t="str">
            <v xml:space="preserve"> </v>
          </cell>
          <cell r="AT17" t="str">
            <v xml:space="preserve"> </v>
          </cell>
          <cell r="AU17" t="str">
            <v xml:space="preserve"> </v>
          </cell>
          <cell r="AV17" t="str">
            <v>10.872</v>
          </cell>
          <cell r="AW17" t="str">
            <v>ACQ</v>
          </cell>
          <cell r="AX17" t="str">
            <v>12.16</v>
          </cell>
          <cell r="AY17" t="str">
            <v>9.583</v>
          </cell>
          <cell r="AZ17" t="str">
            <v xml:space="preserve"> </v>
          </cell>
          <cell r="BA17" t="str">
            <v xml:space="preserve"> </v>
          </cell>
          <cell r="BB17" t="str">
            <v xml:space="preserve"> </v>
          </cell>
          <cell r="BC17" t="str">
            <v xml:space="preserve"> </v>
          </cell>
          <cell r="BD17">
            <v>3</v>
          </cell>
          <cell r="BE17">
            <v>14</v>
          </cell>
          <cell r="BF17" t="str">
            <v xml:space="preserve"> </v>
          </cell>
          <cell r="BG17" t="str">
            <v xml:space="preserve"> </v>
          </cell>
          <cell r="BH17" t="str">
            <v xml:space="preserve"> </v>
          </cell>
          <cell r="BI17" t="str">
            <v>11.75</v>
          </cell>
          <cell r="BJ17" t="str">
            <v xml:space="preserve"> </v>
          </cell>
          <cell r="BK17" t="str">
            <v xml:space="preserve"> </v>
          </cell>
          <cell r="BL17" t="str">
            <v xml:space="preserve"> </v>
          </cell>
          <cell r="BM17" t="str">
            <v xml:space="preserve"> </v>
          </cell>
          <cell r="BN17" t="str">
            <v xml:space="preserve"> </v>
          </cell>
          <cell r="BO17" t="str">
            <v xml:space="preserve"> </v>
          </cell>
          <cell r="BP17" t="str">
            <v xml:space="preserve"> </v>
          </cell>
          <cell r="BQ17" t="str">
            <v xml:space="preserve"> </v>
          </cell>
          <cell r="BR17" t="str">
            <v>9.55</v>
          </cell>
          <cell r="BS17" t="str">
            <v>NACQ</v>
          </cell>
          <cell r="BT17" t="str">
            <v>8.75</v>
          </cell>
          <cell r="BU17" t="str">
            <v>7.275</v>
          </cell>
          <cell r="BV17" t="str">
            <v>6.55</v>
          </cell>
        </row>
        <row r="18">
          <cell r="A18">
            <v>21821525</v>
          </cell>
          <cell r="B18" t="str">
            <v>ANGOUE NDOUTOUME</v>
          </cell>
          <cell r="C18" t="str">
            <v>JEAN-FRANÇOIS</v>
          </cell>
          <cell r="D18" t="str">
            <v xml:space="preserve"> </v>
          </cell>
          <cell r="E18" t="str">
            <v>DEF</v>
          </cell>
          <cell r="F18" t="str">
            <v>DEF</v>
          </cell>
          <cell r="G18" t="str">
            <v>DEF</v>
          </cell>
          <cell r="H18" t="str">
            <v>DEF</v>
          </cell>
          <cell r="J18" t="str">
            <v>11.4</v>
          </cell>
          <cell r="L18">
            <v>10</v>
          </cell>
          <cell r="M18" t="str">
            <v xml:space="preserve"> </v>
          </cell>
          <cell r="N18" t="str">
            <v xml:space="preserve"> </v>
          </cell>
          <cell r="O18">
            <v>10</v>
          </cell>
          <cell r="P18" t="str">
            <v xml:space="preserve"> </v>
          </cell>
          <cell r="Q18" t="str">
            <v xml:space="preserve"> </v>
          </cell>
          <cell r="R18" t="str">
            <v xml:space="preserve"> </v>
          </cell>
          <cell r="S18" t="str">
            <v xml:space="preserve"> </v>
          </cell>
          <cell r="T18" t="str">
            <v xml:space="preserve"> </v>
          </cell>
          <cell r="U18" t="str">
            <v xml:space="preserve"> </v>
          </cell>
          <cell r="V18" t="str">
            <v xml:space="preserve"> </v>
          </cell>
          <cell r="W18" t="str">
            <v xml:space="preserve"> </v>
          </cell>
          <cell r="X18" t="str">
            <v xml:space="preserve"> </v>
          </cell>
          <cell r="Y18" t="str">
            <v xml:space="preserve"> </v>
          </cell>
          <cell r="Z18" t="str">
            <v xml:space="preserve"> </v>
          </cell>
          <cell r="AA18" t="str">
            <v xml:space="preserve"> </v>
          </cell>
          <cell r="AB18" t="str">
            <v xml:space="preserve"> </v>
          </cell>
          <cell r="AC18" t="str">
            <v xml:space="preserve"> </v>
          </cell>
          <cell r="AD18" t="str">
            <v>13.5</v>
          </cell>
          <cell r="AE18" t="str">
            <v xml:space="preserve"> </v>
          </cell>
          <cell r="AF18" t="str">
            <v xml:space="preserve"> </v>
          </cell>
          <cell r="AG18" t="str">
            <v>13.5</v>
          </cell>
          <cell r="AH18" t="str">
            <v xml:space="preserve"> </v>
          </cell>
          <cell r="AI18" t="str">
            <v xml:space="preserve"> </v>
          </cell>
          <cell r="AJ18" t="str">
            <v xml:space="preserve"> </v>
          </cell>
          <cell r="AK18" t="str">
            <v xml:space="preserve"> </v>
          </cell>
          <cell r="AL18" t="str">
            <v xml:space="preserve"> </v>
          </cell>
          <cell r="AM18" t="str">
            <v xml:space="preserve"> </v>
          </cell>
          <cell r="AN18" t="str">
            <v xml:space="preserve"> </v>
          </cell>
          <cell r="AO18" t="str">
            <v xml:space="preserve"> </v>
          </cell>
          <cell r="AP18" t="str">
            <v xml:space="preserve"> </v>
          </cell>
          <cell r="AQ18" t="str">
            <v xml:space="preserve"> </v>
          </cell>
          <cell r="AR18" t="str">
            <v xml:space="preserve"> </v>
          </cell>
          <cell r="AS18" t="str">
            <v xml:space="preserve"> </v>
          </cell>
          <cell r="AT18" t="str">
            <v xml:space="preserve"> </v>
          </cell>
          <cell r="AU18" t="str">
            <v xml:space="preserve"> </v>
          </cell>
          <cell r="AV18" t="str">
            <v>9.2</v>
          </cell>
          <cell r="AW18" t="str">
            <v>NACQ</v>
          </cell>
          <cell r="AX18" t="str">
            <v>5.5</v>
          </cell>
          <cell r="AY18" t="str">
            <v>12.9</v>
          </cell>
          <cell r="AZ18" t="str">
            <v xml:space="preserve"> </v>
          </cell>
          <cell r="BA18" t="str">
            <v xml:space="preserve"> </v>
          </cell>
          <cell r="BB18" t="str">
            <v xml:space="preserve"> </v>
          </cell>
          <cell r="BC18" t="str">
            <v xml:space="preserve"> </v>
          </cell>
          <cell r="BD18" t="str">
            <v>9.7</v>
          </cell>
          <cell r="BE18">
            <v>14</v>
          </cell>
          <cell r="BF18" t="str">
            <v xml:space="preserve"> </v>
          </cell>
          <cell r="BG18" t="str">
            <v xml:space="preserve"> </v>
          </cell>
          <cell r="BH18" t="str">
            <v xml:space="preserve"> </v>
          </cell>
          <cell r="BI18">
            <v>15</v>
          </cell>
          <cell r="BJ18" t="str">
            <v xml:space="preserve"> </v>
          </cell>
          <cell r="BK18" t="str">
            <v xml:space="preserve"> </v>
          </cell>
          <cell r="BL18" t="str">
            <v xml:space="preserve"> </v>
          </cell>
          <cell r="BM18" t="str">
            <v xml:space="preserve"> </v>
          </cell>
          <cell r="BN18" t="str">
            <v xml:space="preserve"> </v>
          </cell>
          <cell r="BO18" t="str">
            <v xml:space="preserve"> </v>
          </cell>
          <cell r="BP18" t="str">
            <v xml:space="preserve"> </v>
          </cell>
          <cell r="BQ18" t="str">
            <v xml:space="preserve"> </v>
          </cell>
          <cell r="BR18" t="str">
            <v>11.552</v>
          </cell>
          <cell r="BS18" t="str">
            <v>ACQ</v>
          </cell>
          <cell r="BT18" t="str">
            <v>10.38</v>
          </cell>
          <cell r="BU18" t="str">
            <v>8.7</v>
          </cell>
          <cell r="BV18" t="str">
            <v>11.9</v>
          </cell>
        </row>
        <row r="19">
          <cell r="A19">
            <v>21905581</v>
          </cell>
          <cell r="B19" t="str">
            <v>ANTOINE</v>
          </cell>
          <cell r="C19" t="str">
            <v>MARIUS</v>
          </cell>
          <cell r="D19" t="str">
            <v xml:space="preserve"> </v>
          </cell>
          <cell r="E19" t="str">
            <v>8.395</v>
          </cell>
          <cell r="F19" t="str">
            <v>AJ</v>
          </cell>
          <cell r="G19" t="str">
            <v>8.395</v>
          </cell>
          <cell r="H19" t="str">
            <v>AJ</v>
          </cell>
          <cell r="I19" t="str">
            <v>'493/583</v>
          </cell>
          <cell r="J19" t="str">
            <v>9.05</v>
          </cell>
          <cell r="L19" t="str">
            <v>7.5</v>
          </cell>
          <cell r="M19" t="str">
            <v xml:space="preserve"> </v>
          </cell>
          <cell r="N19" t="str">
            <v xml:space="preserve"> </v>
          </cell>
          <cell r="O19" t="str">
            <v xml:space="preserve"> </v>
          </cell>
          <cell r="P19" t="str">
            <v xml:space="preserve"> </v>
          </cell>
          <cell r="Q19" t="str">
            <v xml:space="preserve"> </v>
          </cell>
          <cell r="R19" t="str">
            <v xml:space="preserve"> </v>
          </cell>
          <cell r="S19" t="str">
            <v>7.5</v>
          </cell>
          <cell r="T19" t="str">
            <v xml:space="preserve"> </v>
          </cell>
          <cell r="U19" t="str">
            <v xml:space="preserve"> </v>
          </cell>
          <cell r="V19" t="str">
            <v xml:space="preserve"> </v>
          </cell>
          <cell r="W19" t="str">
            <v xml:space="preserve"> </v>
          </cell>
          <cell r="X19" t="str">
            <v xml:space="preserve"> </v>
          </cell>
          <cell r="Y19" t="str">
            <v xml:space="preserve"> </v>
          </cell>
          <cell r="Z19" t="str">
            <v xml:space="preserve"> </v>
          </cell>
          <cell r="AA19" t="str">
            <v xml:space="preserve"> </v>
          </cell>
          <cell r="AB19" t="str">
            <v xml:space="preserve"> </v>
          </cell>
          <cell r="AC19" t="str">
            <v xml:space="preserve"> </v>
          </cell>
          <cell r="AD19" t="str">
            <v>11.375</v>
          </cell>
          <cell r="AE19" t="str">
            <v xml:space="preserve"> </v>
          </cell>
          <cell r="AF19" t="str">
            <v xml:space="preserve"> </v>
          </cell>
          <cell r="AG19" t="str">
            <v xml:space="preserve"> </v>
          </cell>
          <cell r="AH19" t="str">
            <v xml:space="preserve"> </v>
          </cell>
          <cell r="AI19" t="str">
            <v xml:space="preserve"> </v>
          </cell>
          <cell r="AJ19" t="str">
            <v xml:space="preserve"> </v>
          </cell>
          <cell r="AK19" t="str">
            <v>11.375</v>
          </cell>
          <cell r="AL19" t="str">
            <v xml:space="preserve"> </v>
          </cell>
          <cell r="AM19" t="str">
            <v xml:space="preserve"> </v>
          </cell>
          <cell r="AN19" t="str">
            <v xml:space="preserve"> </v>
          </cell>
          <cell r="AO19" t="str">
            <v xml:space="preserve"> </v>
          </cell>
          <cell r="AP19" t="str">
            <v xml:space="preserve"> </v>
          </cell>
          <cell r="AQ19" t="str">
            <v xml:space="preserve"> </v>
          </cell>
          <cell r="AR19" t="str">
            <v xml:space="preserve"> </v>
          </cell>
          <cell r="AS19" t="str">
            <v xml:space="preserve"> </v>
          </cell>
          <cell r="AT19" t="str">
            <v xml:space="preserve"> </v>
          </cell>
          <cell r="AU19" t="str">
            <v xml:space="preserve"> </v>
          </cell>
          <cell r="AV19" t="str">
            <v>11.137</v>
          </cell>
          <cell r="AW19" t="str">
            <v>ACQ</v>
          </cell>
          <cell r="AX19" t="str">
            <v>10.17</v>
          </cell>
          <cell r="AY19" t="str">
            <v>12.103</v>
          </cell>
          <cell r="AZ19" t="str">
            <v xml:space="preserve"> </v>
          </cell>
          <cell r="BA19" t="str">
            <v xml:space="preserve"> </v>
          </cell>
          <cell r="BB19" t="str">
            <v xml:space="preserve"> </v>
          </cell>
          <cell r="BC19" t="str">
            <v xml:space="preserve"> </v>
          </cell>
          <cell r="BD19" t="str">
            <v xml:space="preserve"> </v>
          </cell>
          <cell r="BE19" t="str">
            <v xml:space="preserve"> </v>
          </cell>
          <cell r="BF19" t="str">
            <v xml:space="preserve"> </v>
          </cell>
          <cell r="BG19" t="str">
            <v xml:space="preserve"> </v>
          </cell>
          <cell r="BH19" t="str">
            <v xml:space="preserve"> </v>
          </cell>
          <cell r="BI19" t="str">
            <v xml:space="preserve"> </v>
          </cell>
          <cell r="BJ19" t="str">
            <v>12.3</v>
          </cell>
          <cell r="BK19" t="str">
            <v xml:space="preserve"> </v>
          </cell>
          <cell r="BL19" t="str">
            <v xml:space="preserve"> </v>
          </cell>
          <cell r="BM19">
            <v>14</v>
          </cell>
          <cell r="BN19" t="str">
            <v xml:space="preserve"> </v>
          </cell>
          <cell r="BO19" t="str">
            <v>10.01</v>
          </cell>
          <cell r="BP19" t="str">
            <v xml:space="preserve"> </v>
          </cell>
          <cell r="BQ19" t="str">
            <v xml:space="preserve"> </v>
          </cell>
          <cell r="BR19" t="str">
            <v>7.345</v>
          </cell>
          <cell r="BS19" t="str">
            <v>NACQ</v>
          </cell>
          <cell r="BT19" t="str">
            <v>10.06</v>
          </cell>
          <cell r="BU19" t="str">
            <v>8.575</v>
          </cell>
          <cell r="BV19" t="str">
            <v>13.15</v>
          </cell>
        </row>
        <row r="20">
          <cell r="A20">
            <v>21702420</v>
          </cell>
          <cell r="B20" t="str">
            <v>AOUFI</v>
          </cell>
          <cell r="C20" t="str">
            <v>ZAKARIA</v>
          </cell>
          <cell r="D20" t="str">
            <v xml:space="preserve"> </v>
          </cell>
          <cell r="E20" t="str">
            <v>10.539</v>
          </cell>
          <cell r="F20" t="str">
            <v>ADM</v>
          </cell>
          <cell r="G20" t="str">
            <v>10.539</v>
          </cell>
          <cell r="H20" t="str">
            <v>ADM</v>
          </cell>
          <cell r="I20" t="str">
            <v>'198/583</v>
          </cell>
          <cell r="J20">
            <v>10</v>
          </cell>
          <cell r="K20" t="str">
            <v>ACQ</v>
          </cell>
          <cell r="L20" t="str">
            <v xml:space="preserve"> </v>
          </cell>
          <cell r="M20" t="str">
            <v xml:space="preserve"> </v>
          </cell>
          <cell r="N20" t="str">
            <v xml:space="preserve"> </v>
          </cell>
          <cell r="O20" t="str">
            <v xml:space="preserve"> </v>
          </cell>
          <cell r="P20" t="str">
            <v xml:space="preserve"> </v>
          </cell>
          <cell r="Q20" t="str">
            <v xml:space="preserve"> </v>
          </cell>
          <cell r="R20" t="str">
            <v xml:space="preserve"> </v>
          </cell>
          <cell r="S20" t="str">
            <v xml:space="preserve"> </v>
          </cell>
          <cell r="T20" t="str">
            <v xml:space="preserve"> </v>
          </cell>
          <cell r="U20" t="str">
            <v xml:space="preserve"> </v>
          </cell>
          <cell r="V20" t="str">
            <v xml:space="preserve"> </v>
          </cell>
          <cell r="W20" t="str">
            <v xml:space="preserve"> </v>
          </cell>
          <cell r="X20" t="str">
            <v xml:space="preserve"> </v>
          </cell>
          <cell r="Y20" t="str">
            <v xml:space="preserve"> </v>
          </cell>
          <cell r="Z20" t="str">
            <v xml:space="preserve"> </v>
          </cell>
          <cell r="AA20" t="str">
            <v xml:space="preserve"> </v>
          </cell>
          <cell r="AB20" t="str">
            <v xml:space="preserve"> </v>
          </cell>
          <cell r="AC20" t="str">
            <v xml:space="preserve"> </v>
          </cell>
          <cell r="AD20" t="str">
            <v xml:space="preserve"> </v>
          </cell>
          <cell r="AE20" t="str">
            <v xml:space="preserve"> </v>
          </cell>
          <cell r="AF20" t="str">
            <v xml:space="preserve"> </v>
          </cell>
          <cell r="AG20" t="str">
            <v xml:space="preserve"> </v>
          </cell>
          <cell r="AH20" t="str">
            <v xml:space="preserve"> </v>
          </cell>
          <cell r="AI20" t="str">
            <v xml:space="preserve"> </v>
          </cell>
          <cell r="AJ20" t="str">
            <v xml:space="preserve"> </v>
          </cell>
          <cell r="AK20" t="str">
            <v xml:space="preserve"> </v>
          </cell>
          <cell r="AL20" t="str">
            <v xml:space="preserve"> </v>
          </cell>
          <cell r="AM20" t="str">
            <v xml:space="preserve"> </v>
          </cell>
          <cell r="AN20" t="str">
            <v xml:space="preserve"> </v>
          </cell>
          <cell r="AO20" t="str">
            <v xml:space="preserve"> </v>
          </cell>
          <cell r="AP20" t="str">
            <v xml:space="preserve"> </v>
          </cell>
          <cell r="AQ20" t="str">
            <v xml:space="preserve"> </v>
          </cell>
          <cell r="AR20" t="str">
            <v xml:space="preserve"> </v>
          </cell>
          <cell r="AS20" t="str">
            <v xml:space="preserve"> </v>
          </cell>
          <cell r="AT20" t="str">
            <v xml:space="preserve"> </v>
          </cell>
          <cell r="AU20" t="str">
            <v xml:space="preserve"> </v>
          </cell>
          <cell r="AV20" t="str">
            <v>10.757</v>
          </cell>
          <cell r="AW20" t="str">
            <v>ACQ</v>
          </cell>
          <cell r="AX20" t="str">
            <v xml:space="preserve"> </v>
          </cell>
          <cell r="AY20" t="str">
            <v xml:space="preserve"> </v>
          </cell>
          <cell r="AZ20" t="str">
            <v xml:space="preserve"> </v>
          </cell>
          <cell r="BA20" t="str">
            <v xml:space="preserve"> </v>
          </cell>
          <cell r="BB20" t="str">
            <v xml:space="preserve"> </v>
          </cell>
          <cell r="BC20" t="str">
            <v xml:space="preserve"> </v>
          </cell>
          <cell r="BD20" t="str">
            <v xml:space="preserve"> </v>
          </cell>
          <cell r="BE20" t="str">
            <v xml:space="preserve"> </v>
          </cell>
          <cell r="BF20" t="str">
            <v xml:space="preserve"> </v>
          </cell>
          <cell r="BG20" t="str">
            <v xml:space="preserve"> </v>
          </cell>
          <cell r="BH20" t="str">
            <v xml:space="preserve"> </v>
          </cell>
          <cell r="BI20" t="str">
            <v xml:space="preserve"> </v>
          </cell>
          <cell r="BJ20" t="str">
            <v xml:space="preserve"> </v>
          </cell>
          <cell r="BK20" t="str">
            <v xml:space="preserve"> </v>
          </cell>
          <cell r="BL20" t="str">
            <v xml:space="preserve"> </v>
          </cell>
          <cell r="BM20" t="str">
            <v xml:space="preserve"> </v>
          </cell>
          <cell r="BN20" t="str">
            <v xml:space="preserve"> </v>
          </cell>
          <cell r="BO20" t="str">
            <v xml:space="preserve"> </v>
          </cell>
          <cell r="BP20" t="str">
            <v xml:space="preserve"> </v>
          </cell>
          <cell r="BQ20" t="str">
            <v xml:space="preserve"> </v>
          </cell>
          <cell r="BR20" t="str">
            <v>12.108</v>
          </cell>
          <cell r="BS20" t="str">
            <v>ACQ</v>
          </cell>
          <cell r="BT20" t="str">
            <v xml:space="preserve"> </v>
          </cell>
          <cell r="BU20" t="str">
            <v xml:space="preserve"> </v>
          </cell>
          <cell r="BV20" t="str">
            <v xml:space="preserve"> </v>
          </cell>
        </row>
        <row r="21">
          <cell r="A21">
            <v>21909436</v>
          </cell>
          <cell r="B21" t="str">
            <v>AOUNI</v>
          </cell>
          <cell r="C21" t="str">
            <v>DYLAN</v>
          </cell>
          <cell r="D21" t="str">
            <v xml:space="preserve"> </v>
          </cell>
          <cell r="E21" t="str">
            <v>DEF</v>
          </cell>
          <cell r="F21" t="str">
            <v>DEF</v>
          </cell>
          <cell r="G21" t="str">
            <v>DEF</v>
          </cell>
          <cell r="H21" t="str">
            <v>DEF</v>
          </cell>
          <cell r="J21" t="str">
            <v xml:space="preserve"> 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 t="str">
            <v xml:space="preserve"> </v>
          </cell>
          <cell r="R21" t="str">
            <v xml:space="preserve"> </v>
          </cell>
          <cell r="S21" t="str">
            <v xml:space="preserve"> </v>
          </cell>
          <cell r="T21" t="str">
            <v xml:space="preserve"> </v>
          </cell>
          <cell r="U21" t="str">
            <v xml:space="preserve"> </v>
          </cell>
          <cell r="V21" t="str">
            <v xml:space="preserve"> </v>
          </cell>
          <cell r="W21" t="str">
            <v xml:space="preserve"> </v>
          </cell>
          <cell r="X21" t="str">
            <v xml:space="preserve"> </v>
          </cell>
          <cell r="Y21" t="str">
            <v xml:space="preserve"> </v>
          </cell>
          <cell r="Z21" t="str">
            <v xml:space="preserve"> </v>
          </cell>
          <cell r="AA21" t="str">
            <v xml:space="preserve"> </v>
          </cell>
          <cell r="AB21" t="str">
            <v xml:space="preserve"> </v>
          </cell>
          <cell r="AC21" t="str">
            <v xml:space="preserve"> </v>
          </cell>
          <cell r="AD21" t="str">
            <v xml:space="preserve"> </v>
          </cell>
          <cell r="AE21" t="str">
            <v xml:space="preserve"> </v>
          </cell>
          <cell r="AF21" t="str">
            <v xml:space="preserve"> </v>
          </cell>
          <cell r="AG21" t="str">
            <v xml:space="preserve"> </v>
          </cell>
          <cell r="AH21" t="str">
            <v xml:space="preserve"> </v>
          </cell>
          <cell r="AI21" t="str">
            <v xml:space="preserve"> </v>
          </cell>
          <cell r="AJ21" t="str">
            <v xml:space="preserve"> </v>
          </cell>
          <cell r="AK21" t="str">
            <v xml:space="preserve"> </v>
          </cell>
          <cell r="AL21" t="str">
            <v xml:space="preserve"> </v>
          </cell>
          <cell r="AM21" t="str">
            <v xml:space="preserve"> </v>
          </cell>
          <cell r="AN21" t="str">
            <v xml:space="preserve"> </v>
          </cell>
          <cell r="AO21" t="str">
            <v xml:space="preserve"> </v>
          </cell>
          <cell r="AP21" t="str">
            <v xml:space="preserve"> </v>
          </cell>
          <cell r="AQ21" t="str">
            <v xml:space="preserve"> </v>
          </cell>
          <cell r="AR21" t="str">
            <v xml:space="preserve"> </v>
          </cell>
          <cell r="AS21" t="str">
            <v xml:space="preserve"> </v>
          </cell>
          <cell r="AT21" t="str">
            <v xml:space="preserve"> </v>
          </cell>
          <cell r="AU21" t="str">
            <v xml:space="preserve"> </v>
          </cell>
          <cell r="AV21" t="str">
            <v xml:space="preserve"> </v>
          </cell>
          <cell r="AW21" t="str">
            <v xml:space="preserve"> </v>
          </cell>
          <cell r="AX21" t="str">
            <v xml:space="preserve"> </v>
          </cell>
          <cell r="AY21" t="str">
            <v xml:space="preserve"> </v>
          </cell>
          <cell r="AZ21" t="str">
            <v xml:space="preserve"> </v>
          </cell>
          <cell r="BA21" t="str">
            <v xml:space="preserve"> </v>
          </cell>
          <cell r="BB21" t="str">
            <v xml:space="preserve"> </v>
          </cell>
          <cell r="BC21" t="str">
            <v xml:space="preserve"> </v>
          </cell>
          <cell r="BD21" t="str">
            <v xml:space="preserve"> </v>
          </cell>
          <cell r="BE21" t="str">
            <v xml:space="preserve"> </v>
          </cell>
          <cell r="BF21" t="str">
            <v xml:space="preserve"> </v>
          </cell>
          <cell r="BG21" t="str">
            <v xml:space="preserve"> </v>
          </cell>
          <cell r="BH21" t="str">
            <v xml:space="preserve"> </v>
          </cell>
          <cell r="BI21" t="str">
            <v xml:space="preserve"> </v>
          </cell>
          <cell r="BJ21" t="str">
            <v xml:space="preserve"> </v>
          </cell>
          <cell r="BK21" t="str">
            <v xml:space="preserve"> </v>
          </cell>
          <cell r="BL21" t="str">
            <v xml:space="preserve"> </v>
          </cell>
          <cell r="BM21" t="str">
            <v xml:space="preserve"> </v>
          </cell>
          <cell r="BN21" t="str">
            <v xml:space="preserve"> </v>
          </cell>
          <cell r="BO21" t="str">
            <v xml:space="preserve"> </v>
          </cell>
          <cell r="BP21" t="str">
            <v xml:space="preserve"> </v>
          </cell>
          <cell r="BQ21" t="str">
            <v xml:space="preserve"> </v>
          </cell>
          <cell r="BR21" t="str">
            <v xml:space="preserve"> </v>
          </cell>
          <cell r="BS21" t="str">
            <v xml:space="preserve"> </v>
          </cell>
          <cell r="BT21" t="str">
            <v xml:space="preserve"> </v>
          </cell>
          <cell r="BU21" t="str">
            <v xml:space="preserve"> </v>
          </cell>
          <cell r="BV21" t="str">
            <v xml:space="preserve"> </v>
          </cell>
        </row>
        <row r="22">
          <cell r="A22">
            <v>21911419</v>
          </cell>
          <cell r="B22" t="str">
            <v>ARBOGAST</v>
          </cell>
          <cell r="C22" t="str">
            <v>ANTOINE</v>
          </cell>
          <cell r="D22" t="str">
            <v xml:space="preserve"> </v>
          </cell>
          <cell r="E22" t="str">
            <v>10.751</v>
          </cell>
          <cell r="F22" t="str">
            <v>ADM</v>
          </cell>
          <cell r="G22" t="str">
            <v>10.751</v>
          </cell>
          <cell r="H22" t="str">
            <v>ADM</v>
          </cell>
          <cell r="I22" t="str">
            <v>'166/583</v>
          </cell>
          <cell r="J22" t="str">
            <v>10.1</v>
          </cell>
          <cell r="L22">
            <v>9</v>
          </cell>
          <cell r="M22" t="str">
            <v xml:space="preserve"> </v>
          </cell>
          <cell r="N22" t="str">
            <v xml:space="preserve"> </v>
          </cell>
          <cell r="O22" t="str">
            <v xml:space="preserve"> </v>
          </cell>
          <cell r="P22" t="str">
            <v xml:space="preserve"> </v>
          </cell>
          <cell r="Q22" t="str">
            <v xml:space="preserve"> </v>
          </cell>
          <cell r="R22" t="str">
            <v xml:space="preserve"> </v>
          </cell>
          <cell r="S22">
            <v>9</v>
          </cell>
          <cell r="T22" t="str">
            <v xml:space="preserve"> </v>
          </cell>
          <cell r="U22" t="str">
            <v xml:space="preserve"> </v>
          </cell>
          <cell r="V22" t="str">
            <v xml:space="preserve"> </v>
          </cell>
          <cell r="W22" t="str">
            <v xml:space="preserve"> </v>
          </cell>
          <cell r="X22" t="str">
            <v xml:space="preserve"> </v>
          </cell>
          <cell r="Y22" t="str">
            <v xml:space="preserve"> </v>
          </cell>
          <cell r="Z22" t="str">
            <v xml:space="preserve"> </v>
          </cell>
          <cell r="AA22" t="str">
            <v xml:space="preserve"> </v>
          </cell>
          <cell r="AB22" t="str">
            <v xml:space="preserve"> </v>
          </cell>
          <cell r="AC22" t="str">
            <v xml:space="preserve"> </v>
          </cell>
          <cell r="AD22" t="str">
            <v>11.75</v>
          </cell>
          <cell r="AE22" t="str">
            <v xml:space="preserve"> </v>
          </cell>
          <cell r="AF22" t="str">
            <v xml:space="preserve"> </v>
          </cell>
          <cell r="AG22" t="str">
            <v xml:space="preserve"> </v>
          </cell>
          <cell r="AH22" t="str">
            <v xml:space="preserve"> </v>
          </cell>
          <cell r="AI22" t="str">
            <v xml:space="preserve"> </v>
          </cell>
          <cell r="AJ22" t="str">
            <v xml:space="preserve"> </v>
          </cell>
          <cell r="AK22" t="str">
            <v>11.75</v>
          </cell>
          <cell r="AL22" t="str">
            <v xml:space="preserve"> </v>
          </cell>
          <cell r="AM22" t="str">
            <v xml:space="preserve"> </v>
          </cell>
          <cell r="AN22" t="str">
            <v xml:space="preserve"> </v>
          </cell>
          <cell r="AO22" t="str">
            <v xml:space="preserve"> </v>
          </cell>
          <cell r="AP22" t="str">
            <v xml:space="preserve"> </v>
          </cell>
          <cell r="AQ22" t="str">
            <v xml:space="preserve"> </v>
          </cell>
          <cell r="AR22" t="str">
            <v xml:space="preserve"> </v>
          </cell>
          <cell r="AS22" t="str">
            <v xml:space="preserve"> </v>
          </cell>
          <cell r="AT22" t="str">
            <v xml:space="preserve"> </v>
          </cell>
          <cell r="AU22" t="str">
            <v xml:space="preserve"> </v>
          </cell>
          <cell r="AV22" t="str">
            <v>12.677</v>
          </cell>
          <cell r="AW22" t="str">
            <v>ACQ</v>
          </cell>
          <cell r="AX22">
            <v>11</v>
          </cell>
          <cell r="AY22" t="str">
            <v>14.353</v>
          </cell>
          <cell r="AZ22" t="str">
            <v>13.4</v>
          </cell>
          <cell r="BA22">
            <v>16</v>
          </cell>
          <cell r="BB22" t="str">
            <v xml:space="preserve"> </v>
          </cell>
          <cell r="BC22" t="str">
            <v xml:space="preserve"> </v>
          </cell>
          <cell r="BD22" t="str">
            <v xml:space="preserve"> </v>
          </cell>
          <cell r="BE22" t="str">
            <v xml:space="preserve"> </v>
          </cell>
          <cell r="BF22" t="str">
            <v xml:space="preserve"> </v>
          </cell>
          <cell r="BG22" t="str">
            <v xml:space="preserve"> </v>
          </cell>
          <cell r="BH22" t="str">
            <v xml:space="preserve"> </v>
          </cell>
          <cell r="BI22" t="str">
            <v xml:space="preserve"> </v>
          </cell>
          <cell r="BJ22" t="str">
            <v xml:space="preserve"> </v>
          </cell>
          <cell r="BK22" t="str">
            <v xml:space="preserve"> </v>
          </cell>
          <cell r="BL22" t="str">
            <v xml:space="preserve"> </v>
          </cell>
          <cell r="BM22" t="str">
            <v xml:space="preserve"> </v>
          </cell>
          <cell r="BN22" t="str">
            <v xml:space="preserve"> </v>
          </cell>
          <cell r="BO22" t="str">
            <v>13.66</v>
          </cell>
          <cell r="BP22" t="str">
            <v xml:space="preserve"> </v>
          </cell>
          <cell r="BQ22" t="str">
            <v xml:space="preserve"> </v>
          </cell>
          <cell r="BR22" t="str">
            <v>9.808</v>
          </cell>
          <cell r="BS22" t="str">
            <v>NACQ</v>
          </cell>
          <cell r="BT22" t="str">
            <v>10.75</v>
          </cell>
          <cell r="BU22" t="str">
            <v>9.875</v>
          </cell>
          <cell r="BV22" t="str">
            <v>11.75</v>
          </cell>
        </row>
        <row r="23">
          <cell r="A23">
            <v>21907960</v>
          </cell>
          <cell r="B23" t="str">
            <v>ARBOGAST</v>
          </cell>
          <cell r="C23" t="str">
            <v>GUILLAUME</v>
          </cell>
          <cell r="D23" t="str">
            <v>modif</v>
          </cell>
          <cell r="E23" t="str">
            <v>DEF</v>
          </cell>
          <cell r="F23" t="str">
            <v>DEF</v>
          </cell>
          <cell r="G23" t="str">
            <v>10.04</v>
          </cell>
          <cell r="H23" t="str">
            <v>ADM</v>
          </cell>
          <cell r="I23" t="str">
            <v>'276/583</v>
          </cell>
          <cell r="J23" t="str">
            <v>10.7</v>
          </cell>
          <cell r="L23" t="str">
            <v>12.5</v>
          </cell>
          <cell r="M23" t="str">
            <v xml:space="preserve"> </v>
          </cell>
          <cell r="N23" t="str">
            <v xml:space="preserve"> </v>
          </cell>
          <cell r="O23" t="str">
            <v>12.5</v>
          </cell>
          <cell r="P23" t="str">
            <v xml:space="preserve"> </v>
          </cell>
          <cell r="Q23" t="str">
            <v xml:space="preserve"> </v>
          </cell>
          <cell r="R23" t="str">
            <v xml:space="preserve"> </v>
          </cell>
          <cell r="S23" t="str">
            <v xml:space="preserve"> </v>
          </cell>
          <cell r="T23" t="str">
            <v xml:space="preserve"> </v>
          </cell>
          <cell r="U23" t="str">
            <v xml:space="preserve"> </v>
          </cell>
          <cell r="V23" t="str">
            <v xml:space="preserve"> </v>
          </cell>
          <cell r="W23" t="str">
            <v xml:space="preserve"> </v>
          </cell>
          <cell r="X23" t="str">
            <v xml:space="preserve"> </v>
          </cell>
          <cell r="Y23" t="str">
            <v xml:space="preserve"> </v>
          </cell>
          <cell r="Z23" t="str">
            <v xml:space="preserve"> </v>
          </cell>
          <cell r="AA23" t="str">
            <v xml:space="preserve"> </v>
          </cell>
          <cell r="AB23" t="str">
            <v xml:space="preserve"> </v>
          </cell>
          <cell r="AC23" t="str">
            <v xml:space="preserve"> </v>
          </cell>
          <cell r="AD23">
            <v>8</v>
          </cell>
          <cell r="AE23" t="str">
            <v xml:space="preserve"> </v>
          </cell>
          <cell r="AF23" t="str">
            <v xml:space="preserve"> </v>
          </cell>
          <cell r="AG23">
            <v>8</v>
          </cell>
          <cell r="AH23" t="str">
            <v xml:space="preserve"> </v>
          </cell>
          <cell r="AI23" t="str">
            <v xml:space="preserve"> </v>
          </cell>
          <cell r="AJ23" t="str">
            <v xml:space="preserve"> </v>
          </cell>
          <cell r="AK23" t="str">
            <v xml:space="preserve"> </v>
          </cell>
          <cell r="AL23" t="str">
            <v xml:space="preserve"> </v>
          </cell>
          <cell r="AM23" t="str">
            <v xml:space="preserve"> </v>
          </cell>
          <cell r="AN23" t="str">
            <v xml:space="preserve"> </v>
          </cell>
          <cell r="AO23" t="str">
            <v xml:space="preserve"> </v>
          </cell>
          <cell r="AP23" t="str">
            <v xml:space="preserve"> </v>
          </cell>
          <cell r="AQ23" t="str">
            <v xml:space="preserve"> </v>
          </cell>
          <cell r="AR23" t="str">
            <v xml:space="preserve"> </v>
          </cell>
          <cell r="AS23" t="str">
            <v xml:space="preserve"> </v>
          </cell>
          <cell r="AT23" t="str">
            <v xml:space="preserve"> </v>
          </cell>
          <cell r="AU23" t="str">
            <v xml:space="preserve"> </v>
          </cell>
          <cell r="AV23" t="str">
            <v>12.162</v>
          </cell>
          <cell r="AW23" t="str">
            <v>ACQ</v>
          </cell>
          <cell r="AX23" t="str">
            <v>10.49</v>
          </cell>
          <cell r="AY23" t="str">
            <v>13.833</v>
          </cell>
          <cell r="AZ23" t="str">
            <v>14.5</v>
          </cell>
          <cell r="BA23">
            <v>13</v>
          </cell>
          <cell r="BB23" t="str">
            <v xml:space="preserve"> </v>
          </cell>
          <cell r="BC23" t="str">
            <v xml:space="preserve"> </v>
          </cell>
          <cell r="BD23" t="str">
            <v xml:space="preserve"> </v>
          </cell>
          <cell r="BE23" t="str">
            <v xml:space="preserve"> </v>
          </cell>
          <cell r="BF23" t="str">
            <v xml:space="preserve"> </v>
          </cell>
          <cell r="BG23" t="str">
            <v xml:space="preserve"> </v>
          </cell>
          <cell r="BH23" t="str">
            <v xml:space="preserve"> </v>
          </cell>
          <cell r="BI23" t="str">
            <v xml:space="preserve"> </v>
          </cell>
          <cell r="BJ23" t="str">
            <v xml:space="preserve"> </v>
          </cell>
          <cell r="BK23" t="str">
            <v xml:space="preserve"> </v>
          </cell>
          <cell r="BL23" t="str">
            <v xml:space="preserve"> </v>
          </cell>
          <cell r="BM23" t="str">
            <v xml:space="preserve"> </v>
          </cell>
          <cell r="BN23" t="str">
            <v xml:space="preserve"> </v>
          </cell>
          <cell r="BO23" t="str">
            <v xml:space="preserve"> </v>
          </cell>
          <cell r="BP23" t="str">
            <v xml:space="preserve"> </v>
          </cell>
          <cell r="BQ23">
            <v>14</v>
          </cell>
          <cell r="BR23" t="str">
            <v>11.267</v>
          </cell>
          <cell r="BS23" t="str">
            <v>ACQ</v>
          </cell>
          <cell r="BT23" t="str">
            <v>13.875</v>
          </cell>
          <cell r="BU23" t="str">
            <v>8.175</v>
          </cell>
          <cell r="BV23" t="str">
            <v>11.35</v>
          </cell>
        </row>
        <row r="24">
          <cell r="A24">
            <v>21706532</v>
          </cell>
          <cell r="B24" t="str">
            <v>ATANAZIO</v>
          </cell>
          <cell r="C24" t="str">
            <v>JÉRÔME</v>
          </cell>
          <cell r="D24" t="str">
            <v xml:space="preserve"> </v>
          </cell>
          <cell r="E24" t="str">
            <v>10.023</v>
          </cell>
          <cell r="F24" t="str">
            <v>ADM</v>
          </cell>
          <cell r="G24" t="str">
            <v>10.023</v>
          </cell>
          <cell r="H24" t="str">
            <v>ADM</v>
          </cell>
          <cell r="I24" t="str">
            <v>'280/583</v>
          </cell>
          <cell r="J24">
            <v>12</v>
          </cell>
          <cell r="K24" t="str">
            <v>ACQ</v>
          </cell>
          <cell r="L24" t="str">
            <v xml:space="preserve"> </v>
          </cell>
          <cell r="M24" t="str">
            <v xml:space="preserve"> </v>
          </cell>
          <cell r="N24" t="str">
            <v xml:space="preserve"> </v>
          </cell>
          <cell r="O24" t="str">
            <v xml:space="preserve"> </v>
          </cell>
          <cell r="P24" t="str">
            <v xml:space="preserve"> </v>
          </cell>
          <cell r="Q24" t="str">
            <v xml:space="preserve"> </v>
          </cell>
          <cell r="R24" t="str">
            <v xml:space="preserve"> 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  <cell r="Z24" t="str">
            <v xml:space="preserve"> 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 t="str">
            <v xml:space="preserve"> </v>
          </cell>
          <cell r="AR24" t="str">
            <v xml:space="preserve"> </v>
          </cell>
          <cell r="AS24" t="str">
            <v xml:space="preserve"> </v>
          </cell>
          <cell r="AT24" t="str">
            <v xml:space="preserve"> </v>
          </cell>
          <cell r="AU24" t="str">
            <v xml:space="preserve"> </v>
          </cell>
          <cell r="AV24">
            <v>10.204000000000001</v>
          </cell>
          <cell r="AW24" t="str">
            <v>ACQ</v>
          </cell>
          <cell r="AX24" t="str">
            <v xml:space="preserve"> </v>
          </cell>
          <cell r="AY24" t="str">
            <v xml:space="preserve"> </v>
          </cell>
          <cell r="AZ24" t="str">
            <v xml:space="preserve"> </v>
          </cell>
          <cell r="BA24" t="str">
            <v xml:space="preserve"> </v>
          </cell>
          <cell r="BB24" t="str">
            <v xml:space="preserve"> </v>
          </cell>
          <cell r="BC24" t="str">
            <v xml:space="preserve"> </v>
          </cell>
          <cell r="BD24" t="str">
            <v xml:space="preserve"> </v>
          </cell>
          <cell r="BE24" t="str">
            <v xml:space="preserve"> </v>
          </cell>
          <cell r="BF24" t="str">
            <v xml:space="preserve"> </v>
          </cell>
          <cell r="BG24" t="str">
            <v xml:space="preserve"> </v>
          </cell>
          <cell r="BH24" t="str">
            <v xml:space="preserve"> </v>
          </cell>
          <cell r="BI24" t="str">
            <v xml:space="preserve"> </v>
          </cell>
          <cell r="BJ24" t="str">
            <v xml:space="preserve"> </v>
          </cell>
          <cell r="BK24" t="str">
            <v xml:space="preserve"> </v>
          </cell>
          <cell r="BL24" t="str">
            <v xml:space="preserve"> </v>
          </cell>
          <cell r="BM24" t="str">
            <v xml:space="preserve"> </v>
          </cell>
          <cell r="BN24" t="str">
            <v xml:space="preserve"> </v>
          </cell>
          <cell r="BO24" t="str">
            <v xml:space="preserve"> </v>
          </cell>
          <cell r="BP24" t="str">
            <v xml:space="preserve"> </v>
          </cell>
          <cell r="BQ24" t="str">
            <v xml:space="preserve"> </v>
          </cell>
          <cell r="BR24" t="str">
            <v>10.267</v>
          </cell>
          <cell r="BS24" t="str">
            <v>ACQ</v>
          </cell>
          <cell r="BT24" t="str">
            <v>9.75</v>
          </cell>
          <cell r="BU24">
            <v>10.4</v>
          </cell>
          <cell r="BV24" t="str">
            <v xml:space="preserve"> </v>
          </cell>
        </row>
        <row r="25">
          <cell r="A25">
            <v>21906708</v>
          </cell>
          <cell r="B25" t="str">
            <v>ATAOUIL</v>
          </cell>
          <cell r="C25" t="str">
            <v>ILYASSE</v>
          </cell>
          <cell r="D25" t="str">
            <v xml:space="preserve"> </v>
          </cell>
          <cell r="E25" t="str">
            <v>8.778</v>
          </cell>
          <cell r="F25" t="str">
            <v>AJ</v>
          </cell>
          <cell r="G25" t="str">
            <v>8.778</v>
          </cell>
          <cell r="H25" t="str">
            <v>AJ</v>
          </cell>
          <cell r="I25" t="str">
            <v>'459/583</v>
          </cell>
          <cell r="J25" t="str">
            <v>10.2</v>
          </cell>
          <cell r="L25">
            <v>8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 t="str">
            <v xml:space="preserve"> </v>
          </cell>
          <cell r="R25" t="str">
            <v xml:space="preserve"> </v>
          </cell>
          <cell r="S25">
            <v>8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>13.5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>13.5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 t="str">
            <v xml:space="preserve"> </v>
          </cell>
          <cell r="AR25" t="str">
            <v xml:space="preserve"> </v>
          </cell>
          <cell r="AS25" t="str">
            <v xml:space="preserve"> </v>
          </cell>
          <cell r="AT25" t="str">
            <v xml:space="preserve"> </v>
          </cell>
          <cell r="AU25" t="str">
            <v xml:space="preserve"> </v>
          </cell>
          <cell r="AV25" t="str">
            <v>11.658</v>
          </cell>
          <cell r="AW25" t="str">
            <v>ACQ</v>
          </cell>
          <cell r="AX25" t="str">
            <v>9.725</v>
          </cell>
          <cell r="AY25" t="str">
            <v>13.59</v>
          </cell>
          <cell r="AZ25" t="str">
            <v>18.4</v>
          </cell>
          <cell r="BA25" t="str">
            <v>9.5</v>
          </cell>
          <cell r="BB25" t="str">
            <v xml:space="preserve"> </v>
          </cell>
          <cell r="BC25" t="str">
            <v xml:space="preserve"> </v>
          </cell>
          <cell r="BD25" t="str">
            <v xml:space="preserve"> </v>
          </cell>
          <cell r="BE25" t="str">
            <v xml:space="preserve"> </v>
          </cell>
          <cell r="BF25" t="str">
            <v xml:space="preserve"> </v>
          </cell>
          <cell r="BG25" t="str">
            <v xml:space="preserve"> </v>
          </cell>
          <cell r="BH25" t="str">
            <v xml:space="preserve"> </v>
          </cell>
          <cell r="BI25" t="str">
            <v xml:space="preserve"> </v>
          </cell>
          <cell r="BJ25" t="str">
            <v xml:space="preserve"> </v>
          </cell>
          <cell r="BK25" t="str">
            <v xml:space="preserve"> 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>12.87</v>
          </cell>
          <cell r="BP25" t="str">
            <v xml:space="preserve"> </v>
          </cell>
          <cell r="BQ25" t="str">
            <v xml:space="preserve"> </v>
          </cell>
          <cell r="BR25" t="str">
            <v>7.933</v>
          </cell>
          <cell r="BS25" t="str">
            <v>NACQ</v>
          </cell>
          <cell r="BT25" t="str">
            <v>8.75</v>
          </cell>
          <cell r="BU25" t="str">
            <v>9.95</v>
          </cell>
          <cell r="BV25" t="str">
            <v>12.9</v>
          </cell>
        </row>
        <row r="26">
          <cell r="A26">
            <v>21811011</v>
          </cell>
          <cell r="B26" t="str">
            <v>ATES</v>
          </cell>
          <cell r="C26" t="str">
            <v>MEHMET</v>
          </cell>
          <cell r="D26" t="str">
            <v xml:space="preserve"> </v>
          </cell>
          <cell r="E26" t="str">
            <v>11.129</v>
          </cell>
          <cell r="F26" t="str">
            <v>ADM</v>
          </cell>
          <cell r="G26" t="str">
            <v>11.129</v>
          </cell>
          <cell r="H26" t="str">
            <v>ADM</v>
          </cell>
          <cell r="I26" t="str">
            <v>'123/583</v>
          </cell>
          <cell r="J26" t="str">
            <v>9.8</v>
          </cell>
          <cell r="L26">
            <v>8</v>
          </cell>
          <cell r="M26" t="str">
            <v xml:space="preserve"> </v>
          </cell>
          <cell r="N26" t="str">
            <v xml:space="preserve"> </v>
          </cell>
          <cell r="O26" t="str">
            <v xml:space="preserve"> </v>
          </cell>
          <cell r="P26" t="str">
            <v xml:space="preserve"> </v>
          </cell>
          <cell r="Q26" t="str">
            <v xml:space="preserve"> </v>
          </cell>
          <cell r="R26">
            <v>8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  <cell r="Z26" t="str">
            <v xml:space="preserve"> 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>12.5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>12.5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 t="str">
            <v xml:space="preserve"> </v>
          </cell>
          <cell r="AR26" t="str">
            <v xml:space="preserve"> </v>
          </cell>
          <cell r="AS26" t="str">
            <v xml:space="preserve"> </v>
          </cell>
          <cell r="AT26" t="str">
            <v xml:space="preserve"> </v>
          </cell>
          <cell r="AU26" t="str">
            <v xml:space="preserve"> </v>
          </cell>
          <cell r="AV26" t="str">
            <v>12.527</v>
          </cell>
          <cell r="AW26" t="str">
            <v>ACQ</v>
          </cell>
          <cell r="AX26" t="str">
            <v>14.97</v>
          </cell>
          <cell r="AY26" t="str">
            <v>10.083</v>
          </cell>
          <cell r="AZ26" t="str">
            <v>12.5</v>
          </cell>
          <cell r="BA26" t="str">
            <v xml:space="preserve"> </v>
          </cell>
          <cell r="BB26" t="str">
            <v xml:space="preserve"> </v>
          </cell>
          <cell r="BC26" t="str">
            <v xml:space="preserve"> </v>
          </cell>
          <cell r="BD26" t="str">
            <v xml:space="preserve"> </v>
          </cell>
          <cell r="BE26" t="str">
            <v xml:space="preserve"> </v>
          </cell>
          <cell r="BF26" t="str">
            <v xml:space="preserve"> </v>
          </cell>
          <cell r="BG26" t="str">
            <v xml:space="preserve"> </v>
          </cell>
          <cell r="BH26" t="str">
            <v xml:space="preserve"> </v>
          </cell>
          <cell r="BI26" t="str">
            <v xml:space="preserve"> </v>
          </cell>
          <cell r="BJ26" t="str">
            <v xml:space="preserve"> </v>
          </cell>
          <cell r="BK26" t="str">
            <v>3.75</v>
          </cell>
          <cell r="BL26" t="str">
            <v xml:space="preserve"> </v>
          </cell>
          <cell r="BM26" t="str">
            <v xml:space="preserve"> </v>
          </cell>
          <cell r="BN26">
            <v>14</v>
          </cell>
          <cell r="BO26" t="str">
            <v xml:space="preserve"> </v>
          </cell>
          <cell r="BP26" t="str">
            <v xml:space="preserve"> </v>
          </cell>
          <cell r="BQ26" t="str">
            <v xml:space="preserve"> </v>
          </cell>
          <cell r="BR26" t="str">
            <v>10.825</v>
          </cell>
          <cell r="BS26" t="str">
            <v>ACQ</v>
          </cell>
          <cell r="BT26" t="str">
            <v>10.75</v>
          </cell>
          <cell r="BU26" t="str">
            <v>9.175</v>
          </cell>
          <cell r="BV26" t="str">
            <v>9.85</v>
          </cell>
        </row>
        <row r="27">
          <cell r="A27">
            <v>21906231</v>
          </cell>
          <cell r="B27" t="str">
            <v>ATTOU</v>
          </cell>
          <cell r="C27" t="str">
            <v>MATHIEU</v>
          </cell>
          <cell r="D27" t="str">
            <v xml:space="preserve"> </v>
          </cell>
          <cell r="E27" t="str">
            <v>8.793</v>
          </cell>
          <cell r="F27" t="str">
            <v>AJ</v>
          </cell>
          <cell r="G27" t="str">
            <v>8.793</v>
          </cell>
          <cell r="H27" t="str">
            <v>AJ</v>
          </cell>
          <cell r="I27" t="str">
            <v>'455/583</v>
          </cell>
          <cell r="J27" t="str">
            <v>11.6</v>
          </cell>
          <cell r="L27">
            <v>11</v>
          </cell>
          <cell r="M27" t="str">
            <v xml:space="preserve"> </v>
          </cell>
          <cell r="N27" t="str">
            <v xml:space="preserve"> </v>
          </cell>
          <cell r="O27" t="str">
            <v xml:space="preserve"> </v>
          </cell>
          <cell r="P27" t="str">
            <v xml:space="preserve"> </v>
          </cell>
          <cell r="Q27" t="str">
            <v xml:space="preserve"> </v>
          </cell>
          <cell r="R27" t="str">
            <v xml:space="preserve"> </v>
          </cell>
          <cell r="S27">
            <v>11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>12.5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>12.5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 t="str">
            <v xml:space="preserve"> </v>
          </cell>
          <cell r="AR27" t="str">
            <v xml:space="preserve"> </v>
          </cell>
          <cell r="AS27" t="str">
            <v xml:space="preserve"> </v>
          </cell>
          <cell r="AT27" t="str">
            <v xml:space="preserve"> </v>
          </cell>
          <cell r="AU27" t="str">
            <v xml:space="preserve"> </v>
          </cell>
          <cell r="AV27" t="str">
            <v>9.75</v>
          </cell>
          <cell r="AW27" t="str">
            <v>NACQ</v>
          </cell>
          <cell r="AX27" t="str">
            <v>8.5</v>
          </cell>
          <cell r="AY27">
            <v>11</v>
          </cell>
          <cell r="AZ27" t="str">
            <v xml:space="preserve"> </v>
          </cell>
          <cell r="BA27" t="str">
            <v xml:space="preserve"> </v>
          </cell>
          <cell r="BB27" t="str">
            <v xml:space="preserve"> </v>
          </cell>
          <cell r="BC27" t="str">
            <v xml:space="preserve"> </v>
          </cell>
          <cell r="BD27" t="str">
            <v xml:space="preserve"> </v>
          </cell>
          <cell r="BE27" t="str">
            <v xml:space="preserve"> </v>
          </cell>
          <cell r="BF27" t="str">
            <v xml:space="preserve"> </v>
          </cell>
          <cell r="BG27" t="str">
            <v xml:space="preserve"> </v>
          </cell>
          <cell r="BH27" t="str">
            <v xml:space="preserve"> </v>
          </cell>
          <cell r="BI27" t="str">
            <v xml:space="preserve"> </v>
          </cell>
          <cell r="BJ27" t="str">
            <v>13.9</v>
          </cell>
          <cell r="BK27" t="str">
            <v xml:space="preserve"> </v>
          </cell>
          <cell r="BL27" t="str">
            <v xml:space="preserve"> </v>
          </cell>
          <cell r="BM27" t="str">
            <v xml:space="preserve"> </v>
          </cell>
          <cell r="BN27" t="str">
            <v>10.1</v>
          </cell>
          <cell r="BO27" t="str">
            <v xml:space="preserve"> </v>
          </cell>
          <cell r="BP27">
            <v>9</v>
          </cell>
          <cell r="BQ27" t="str">
            <v xml:space="preserve"> </v>
          </cell>
          <cell r="BR27" t="str">
            <v>11.092</v>
          </cell>
          <cell r="BS27" t="str">
            <v>ACQ</v>
          </cell>
          <cell r="BT27" t="str">
            <v>9.25</v>
          </cell>
          <cell r="BU27" t="str">
            <v>10.975</v>
          </cell>
          <cell r="BV27" t="str">
            <v>13.95</v>
          </cell>
        </row>
        <row r="28">
          <cell r="A28">
            <v>21903189</v>
          </cell>
          <cell r="B28" t="str">
            <v>AVDIBEGOVIC</v>
          </cell>
          <cell r="C28" t="str">
            <v>LETITIA</v>
          </cell>
          <cell r="D28" t="str">
            <v xml:space="preserve"> </v>
          </cell>
          <cell r="E28" t="str">
            <v>DEF</v>
          </cell>
          <cell r="F28" t="str">
            <v>DEF</v>
          </cell>
          <cell r="G28" t="str">
            <v>DEF</v>
          </cell>
          <cell r="H28" t="str">
            <v>DEF</v>
          </cell>
          <cell r="J28" t="str">
            <v>DEF</v>
          </cell>
          <cell r="L28" t="str">
            <v>DEF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P28" t="str">
            <v xml:space="preserve"> </v>
          </cell>
          <cell r="Q28" t="str">
            <v xml:space="preserve"> </v>
          </cell>
          <cell r="R28" t="str">
            <v xml:space="preserve"> </v>
          </cell>
          <cell r="S28" t="str">
            <v xml:space="preserve"> </v>
          </cell>
          <cell r="T28" t="str">
            <v xml:space="preserve"> </v>
          </cell>
          <cell r="U28" t="str">
            <v>ABI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>DEF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>ABI</v>
          </cell>
          <cell r="AN28" t="str">
            <v xml:space="preserve"> </v>
          </cell>
          <cell r="AO28" t="str">
            <v xml:space="preserve"> </v>
          </cell>
          <cell r="AP28" t="str">
            <v xml:space="preserve"> </v>
          </cell>
          <cell r="AQ28" t="str">
            <v xml:space="preserve"> </v>
          </cell>
          <cell r="AR28" t="str">
            <v xml:space="preserve"> </v>
          </cell>
          <cell r="AS28" t="str">
            <v xml:space="preserve"> </v>
          </cell>
          <cell r="AT28" t="str">
            <v xml:space="preserve"> </v>
          </cell>
          <cell r="AU28" t="str">
            <v xml:space="preserve"> </v>
          </cell>
          <cell r="AV28" t="str">
            <v>DEF</v>
          </cell>
          <cell r="AW28" t="str">
            <v>DEF</v>
          </cell>
          <cell r="AX28" t="str">
            <v>9.665</v>
          </cell>
          <cell r="AY28" t="str">
            <v>DEF</v>
          </cell>
          <cell r="AZ28" t="str">
            <v>5.4</v>
          </cell>
          <cell r="BA28" t="str">
            <v xml:space="preserve"> </v>
          </cell>
          <cell r="BB28" t="str">
            <v xml:space="preserve"> </v>
          </cell>
          <cell r="BC28" t="str">
            <v xml:space="preserve"> </v>
          </cell>
          <cell r="BD28" t="str">
            <v xml:space="preserve"> </v>
          </cell>
          <cell r="BE28" t="str">
            <v xml:space="preserve"> </v>
          </cell>
          <cell r="BF28" t="str">
            <v xml:space="preserve"> </v>
          </cell>
          <cell r="BG28" t="str">
            <v xml:space="preserve"> </v>
          </cell>
          <cell r="BH28" t="str">
            <v xml:space="preserve"> </v>
          </cell>
          <cell r="BI28" t="str">
            <v xml:space="preserve"> </v>
          </cell>
          <cell r="BJ28" t="str">
            <v xml:space="preserve"> </v>
          </cell>
          <cell r="BK28" t="str">
            <v>ABI</v>
          </cell>
          <cell r="BL28" t="str">
            <v xml:space="preserve"> </v>
          </cell>
          <cell r="BM28" t="str">
            <v xml:space="preserve"> </v>
          </cell>
          <cell r="BN28" t="str">
            <v>ABI</v>
          </cell>
          <cell r="BO28" t="str">
            <v xml:space="preserve"> </v>
          </cell>
          <cell r="BP28" t="str">
            <v xml:space="preserve"> </v>
          </cell>
          <cell r="BQ28" t="str">
            <v xml:space="preserve"> </v>
          </cell>
          <cell r="BR28" t="str">
            <v>7.742</v>
          </cell>
          <cell r="BS28" t="str">
            <v>NACQ</v>
          </cell>
          <cell r="BT28" t="str">
            <v>10.75</v>
          </cell>
          <cell r="BU28" t="str">
            <v>6.475</v>
          </cell>
          <cell r="BV28" t="str">
            <v>8.45</v>
          </cell>
        </row>
        <row r="29">
          <cell r="A29">
            <v>21909665</v>
          </cell>
          <cell r="B29" t="str">
            <v>AYDIN</v>
          </cell>
          <cell r="C29" t="str">
            <v>MANUEL</v>
          </cell>
          <cell r="D29" t="str">
            <v xml:space="preserve"> </v>
          </cell>
          <cell r="E29" t="str">
            <v>10.051</v>
          </cell>
          <cell r="F29" t="str">
            <v>ADM</v>
          </cell>
          <cell r="G29" t="str">
            <v>10.051</v>
          </cell>
          <cell r="H29" t="str">
            <v>ADM</v>
          </cell>
          <cell r="I29" t="str">
            <v>'272/583</v>
          </cell>
          <cell r="J29" t="str">
            <v>10.7</v>
          </cell>
          <cell r="L29" t="str">
            <v>12.5</v>
          </cell>
          <cell r="M29" t="str">
            <v xml:space="preserve"> </v>
          </cell>
          <cell r="N29" t="str">
            <v xml:space="preserve"> </v>
          </cell>
          <cell r="O29" t="str">
            <v>12.5</v>
          </cell>
          <cell r="P29" t="str">
            <v xml:space="preserve"> </v>
          </cell>
          <cell r="Q29" t="str">
            <v xml:space="preserve"> </v>
          </cell>
          <cell r="R29" t="str">
            <v xml:space="preserve"> </v>
          </cell>
          <cell r="S29" t="str">
            <v xml:space="preserve"> 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  <cell r="Z29" t="str">
            <v xml:space="preserve"> </v>
          </cell>
          <cell r="AA29" t="str">
            <v xml:space="preserve"> </v>
          </cell>
          <cell r="AB29" t="str">
            <v xml:space="preserve"> </v>
          </cell>
          <cell r="AC29" t="str">
            <v xml:space="preserve"> </v>
          </cell>
          <cell r="AD29">
            <v>8</v>
          </cell>
          <cell r="AE29" t="str">
            <v xml:space="preserve"> </v>
          </cell>
          <cell r="AF29" t="str">
            <v xml:space="preserve"> </v>
          </cell>
          <cell r="AG29">
            <v>8</v>
          </cell>
          <cell r="AH29" t="str">
            <v xml:space="preserve"> </v>
          </cell>
          <cell r="AI29" t="str">
            <v xml:space="preserve"> </v>
          </cell>
          <cell r="AJ29" t="str">
            <v xml:space="preserve"> </v>
          </cell>
          <cell r="AK29" t="str">
            <v xml:space="preserve"> </v>
          </cell>
          <cell r="AL29" t="str">
            <v xml:space="preserve"> </v>
          </cell>
          <cell r="AM29" t="str">
            <v xml:space="preserve"> </v>
          </cell>
          <cell r="AN29" t="str">
            <v xml:space="preserve"> </v>
          </cell>
          <cell r="AO29" t="str">
            <v xml:space="preserve"> </v>
          </cell>
          <cell r="AP29" t="str">
            <v xml:space="preserve"> </v>
          </cell>
          <cell r="AQ29" t="str">
            <v xml:space="preserve"> </v>
          </cell>
          <cell r="AR29" t="str">
            <v xml:space="preserve"> </v>
          </cell>
          <cell r="AS29" t="str">
            <v xml:space="preserve"> </v>
          </cell>
          <cell r="AT29" t="str">
            <v xml:space="preserve"> </v>
          </cell>
          <cell r="AU29" t="str">
            <v xml:space="preserve"> </v>
          </cell>
          <cell r="AV29" t="str">
            <v>10.965</v>
          </cell>
          <cell r="AW29" t="str">
            <v>ACQ</v>
          </cell>
          <cell r="AX29" t="str">
            <v>8.33</v>
          </cell>
          <cell r="AY29" t="str">
            <v>13.6</v>
          </cell>
          <cell r="AZ29" t="str">
            <v xml:space="preserve"> </v>
          </cell>
          <cell r="BA29" t="str">
            <v xml:space="preserve"> </v>
          </cell>
          <cell r="BB29" t="str">
            <v xml:space="preserve"> </v>
          </cell>
          <cell r="BC29" t="str">
            <v xml:space="preserve"> </v>
          </cell>
          <cell r="BD29" t="str">
            <v>12.8</v>
          </cell>
          <cell r="BE29">
            <v>13</v>
          </cell>
          <cell r="BF29" t="str">
            <v xml:space="preserve"> </v>
          </cell>
          <cell r="BG29" t="str">
            <v xml:space="preserve"> </v>
          </cell>
          <cell r="BH29" t="str">
            <v xml:space="preserve"> </v>
          </cell>
          <cell r="BI29">
            <v>15</v>
          </cell>
          <cell r="BJ29" t="str">
            <v xml:space="preserve"> </v>
          </cell>
          <cell r="BK29" t="str">
            <v xml:space="preserve"> </v>
          </cell>
          <cell r="BL29" t="str">
            <v xml:space="preserve"> </v>
          </cell>
          <cell r="BM29" t="str">
            <v xml:space="preserve"> </v>
          </cell>
          <cell r="BN29" t="str">
            <v xml:space="preserve"> </v>
          </cell>
          <cell r="BO29" t="str">
            <v xml:space="preserve"> </v>
          </cell>
          <cell r="BP29" t="str">
            <v xml:space="preserve"> </v>
          </cell>
          <cell r="BQ29" t="str">
            <v xml:space="preserve"> </v>
          </cell>
          <cell r="BR29" t="str">
            <v>9.918</v>
          </cell>
          <cell r="BS29" t="str">
            <v>NACQ</v>
          </cell>
          <cell r="BT29" t="str">
            <v>10.13</v>
          </cell>
          <cell r="BU29" t="str">
            <v>8.55</v>
          </cell>
          <cell r="BV29" t="str">
            <v>11.6</v>
          </cell>
        </row>
        <row r="30">
          <cell r="A30">
            <v>21801187</v>
          </cell>
          <cell r="B30" t="str">
            <v>AYED</v>
          </cell>
          <cell r="C30" t="str">
            <v>SABRINA</v>
          </cell>
          <cell r="D30" t="str">
            <v>modif</v>
          </cell>
          <cell r="E30" t="str">
            <v>DEF</v>
          </cell>
          <cell r="F30" t="str">
            <v>DEF</v>
          </cell>
          <cell r="G30" t="str">
            <v>9.912</v>
          </cell>
          <cell r="H30" t="str">
            <v>AJ</v>
          </cell>
          <cell r="I30" t="str">
            <v>'300/583</v>
          </cell>
          <cell r="J30" t="str">
            <v>10.5</v>
          </cell>
          <cell r="K30" t="str">
            <v>ACQ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 t="str">
            <v xml:space="preserve"> </v>
          </cell>
          <cell r="R30" t="str">
            <v xml:space="preserve"> </v>
          </cell>
          <cell r="S30" t="str">
            <v xml:space="preserve"> </v>
          </cell>
          <cell r="T30" t="str">
            <v xml:space="preserve"> </v>
          </cell>
          <cell r="U30" t="str">
            <v xml:space="preserve"> </v>
          </cell>
          <cell r="V30" t="str">
            <v xml:space="preserve"> </v>
          </cell>
          <cell r="W30" t="str">
            <v xml:space="preserve"> </v>
          </cell>
          <cell r="X30" t="str">
            <v xml:space="preserve"> </v>
          </cell>
          <cell r="Y30" t="str">
            <v xml:space="preserve"> </v>
          </cell>
          <cell r="Z30" t="str">
            <v xml:space="preserve"> </v>
          </cell>
          <cell r="AA30" t="str">
            <v xml:space="preserve"> </v>
          </cell>
          <cell r="AB30" t="str">
            <v xml:space="preserve"> </v>
          </cell>
          <cell r="AC30" t="str">
            <v xml:space="preserve"> </v>
          </cell>
          <cell r="AD30" t="str">
            <v xml:space="preserve"> </v>
          </cell>
          <cell r="AE30" t="str">
            <v xml:space="preserve"> </v>
          </cell>
          <cell r="AF30" t="str">
            <v xml:space="preserve"> </v>
          </cell>
          <cell r="AG30" t="str">
            <v xml:space="preserve"> </v>
          </cell>
          <cell r="AH30" t="str">
            <v xml:space="preserve"> </v>
          </cell>
          <cell r="AI30" t="str">
            <v xml:space="preserve"> </v>
          </cell>
          <cell r="AJ30" t="str">
            <v xml:space="preserve"> </v>
          </cell>
          <cell r="AK30" t="str">
            <v xml:space="preserve"> </v>
          </cell>
          <cell r="AL30" t="str">
            <v xml:space="preserve"> </v>
          </cell>
          <cell r="AM30" t="str">
            <v xml:space="preserve"> </v>
          </cell>
          <cell r="AN30" t="str">
            <v xml:space="preserve"> </v>
          </cell>
          <cell r="AO30" t="str">
            <v xml:space="preserve"> </v>
          </cell>
          <cell r="AP30" t="str">
            <v xml:space="preserve"> </v>
          </cell>
          <cell r="AQ30" t="str">
            <v xml:space="preserve"> </v>
          </cell>
          <cell r="AR30" t="str">
            <v xml:space="preserve"> </v>
          </cell>
          <cell r="AS30" t="str">
            <v xml:space="preserve"> </v>
          </cell>
          <cell r="AT30" t="str">
            <v xml:space="preserve"> </v>
          </cell>
          <cell r="AU30" t="str">
            <v xml:space="preserve"> </v>
          </cell>
          <cell r="AV30" t="str">
            <v>9.75</v>
          </cell>
          <cell r="AW30" t="str">
            <v>NACQ</v>
          </cell>
          <cell r="AX30">
            <v>14</v>
          </cell>
          <cell r="AY30" t="str">
            <v>5.5</v>
          </cell>
          <cell r="AZ30" t="str">
            <v xml:space="preserve"> </v>
          </cell>
          <cell r="BA30" t="str">
            <v xml:space="preserve"> </v>
          </cell>
          <cell r="BB30" t="str">
            <v xml:space="preserve"> </v>
          </cell>
          <cell r="BC30" t="str">
            <v xml:space="preserve"> </v>
          </cell>
          <cell r="BD30" t="str">
            <v xml:space="preserve"> </v>
          </cell>
          <cell r="BE30" t="str">
            <v xml:space="preserve"> </v>
          </cell>
          <cell r="BF30" t="str">
            <v xml:space="preserve"> </v>
          </cell>
          <cell r="BG30" t="str">
            <v xml:space="preserve"> </v>
          </cell>
          <cell r="BH30" t="str">
            <v xml:space="preserve"> </v>
          </cell>
          <cell r="BI30" t="str">
            <v xml:space="preserve"> </v>
          </cell>
          <cell r="BJ30">
            <v>10</v>
          </cell>
          <cell r="BK30" t="str">
            <v xml:space="preserve"> </v>
          </cell>
          <cell r="BL30" t="str">
            <v xml:space="preserve"> </v>
          </cell>
          <cell r="BM30" t="str">
            <v>6.5</v>
          </cell>
          <cell r="BN30" t="str">
            <v xml:space="preserve"> </v>
          </cell>
          <cell r="BO30">
            <v>0</v>
          </cell>
          <cell r="BP30" t="str">
            <v xml:space="preserve"> </v>
          </cell>
          <cell r="BQ30" t="str">
            <v xml:space="preserve"> </v>
          </cell>
          <cell r="BR30" t="str">
            <v>8.55</v>
          </cell>
          <cell r="BS30" t="str">
            <v>NACQ</v>
          </cell>
          <cell r="BT30" t="str">
            <v>11.3</v>
          </cell>
          <cell r="BU30" t="str">
            <v>8.2</v>
          </cell>
          <cell r="BV30" t="str">
            <v>8.9</v>
          </cell>
        </row>
        <row r="31">
          <cell r="A31">
            <v>21814329</v>
          </cell>
          <cell r="B31" t="str">
            <v>AZIZI</v>
          </cell>
          <cell r="C31" t="str">
            <v>MOHAMED WASSIM</v>
          </cell>
          <cell r="D31" t="str">
            <v xml:space="preserve"> </v>
          </cell>
          <cell r="E31" t="str">
            <v>6.213</v>
          </cell>
          <cell r="F31" t="str">
            <v>AJ</v>
          </cell>
          <cell r="G31" t="str">
            <v>6.213</v>
          </cell>
          <cell r="H31" t="str">
            <v>AJ</v>
          </cell>
          <cell r="I31" t="str">
            <v>'577/583</v>
          </cell>
          <cell r="J31" t="str">
            <v>6.32</v>
          </cell>
          <cell r="L31">
            <v>3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P31" t="str">
            <v xml:space="preserve"> </v>
          </cell>
          <cell r="Q31" t="str">
            <v xml:space="preserve"> </v>
          </cell>
          <cell r="R31" t="str">
            <v xml:space="preserve"> </v>
          </cell>
          <cell r="S31" t="str">
            <v xml:space="preserve"> </v>
          </cell>
          <cell r="T31">
            <v>3</v>
          </cell>
          <cell r="U31" t="str">
            <v xml:space="preserve"> </v>
          </cell>
          <cell r="V31" t="str">
            <v xml:space="preserve"> </v>
          </cell>
          <cell r="W31" t="str">
            <v xml:space="preserve"> </v>
          </cell>
          <cell r="X31" t="str">
            <v xml:space="preserve"> </v>
          </cell>
          <cell r="Y31" t="str">
            <v xml:space="preserve"> </v>
          </cell>
          <cell r="Z31" t="str">
            <v xml:space="preserve"> </v>
          </cell>
          <cell r="AA31" t="str">
            <v xml:space="preserve"> </v>
          </cell>
          <cell r="AB31" t="str">
            <v xml:space="preserve"> </v>
          </cell>
          <cell r="AC31" t="str">
            <v xml:space="preserve"> </v>
          </cell>
          <cell r="AD31" t="str">
            <v>11.3</v>
          </cell>
          <cell r="AE31" t="str">
            <v xml:space="preserve"> </v>
          </cell>
          <cell r="AF31" t="str">
            <v xml:space="preserve"> </v>
          </cell>
          <cell r="AG31" t="str">
            <v xml:space="preserve"> </v>
          </cell>
          <cell r="AH31" t="str">
            <v xml:space="preserve"> </v>
          </cell>
          <cell r="AI31" t="str">
            <v xml:space="preserve"> </v>
          </cell>
          <cell r="AJ31" t="str">
            <v xml:space="preserve"> </v>
          </cell>
          <cell r="AK31" t="str">
            <v xml:space="preserve"> </v>
          </cell>
          <cell r="AL31" t="str">
            <v>11.3</v>
          </cell>
          <cell r="AM31" t="str">
            <v xml:space="preserve"> </v>
          </cell>
          <cell r="AN31" t="str">
            <v xml:space="preserve"> </v>
          </cell>
          <cell r="AO31" t="str">
            <v xml:space="preserve"> </v>
          </cell>
          <cell r="AP31" t="str">
            <v xml:space="preserve"> </v>
          </cell>
          <cell r="AQ31" t="str">
            <v xml:space="preserve"> </v>
          </cell>
          <cell r="AR31" t="str">
            <v xml:space="preserve"> </v>
          </cell>
          <cell r="AS31" t="str">
            <v xml:space="preserve"> </v>
          </cell>
          <cell r="AT31" t="str">
            <v xml:space="preserve"> </v>
          </cell>
          <cell r="AU31" t="str">
            <v xml:space="preserve"> </v>
          </cell>
          <cell r="AV31" t="str">
            <v>7.438</v>
          </cell>
          <cell r="AW31" t="str">
            <v>NACQ</v>
          </cell>
          <cell r="AX31">
            <v>4</v>
          </cell>
          <cell r="AY31" t="str">
            <v>10.875</v>
          </cell>
          <cell r="AZ31" t="str">
            <v xml:space="preserve"> </v>
          </cell>
          <cell r="BA31" t="str">
            <v xml:space="preserve"> </v>
          </cell>
          <cell r="BB31" t="str">
            <v xml:space="preserve"> </v>
          </cell>
          <cell r="BC31" t="str">
            <v xml:space="preserve"> </v>
          </cell>
          <cell r="BD31" t="str">
            <v xml:space="preserve"> </v>
          </cell>
          <cell r="BE31" t="str">
            <v xml:space="preserve"> </v>
          </cell>
          <cell r="BF31" t="str">
            <v xml:space="preserve"> </v>
          </cell>
          <cell r="BG31" t="str">
            <v xml:space="preserve"> </v>
          </cell>
          <cell r="BH31" t="str">
            <v xml:space="preserve"> </v>
          </cell>
          <cell r="BI31" t="str">
            <v xml:space="preserve"> </v>
          </cell>
          <cell r="BJ31" t="str">
            <v xml:space="preserve"> </v>
          </cell>
          <cell r="BK31" t="str">
            <v xml:space="preserve"> </v>
          </cell>
          <cell r="BL31" t="str">
            <v xml:space="preserve"> </v>
          </cell>
          <cell r="BM31" t="str">
            <v xml:space="preserve"> </v>
          </cell>
          <cell r="BN31" t="str">
            <v xml:space="preserve"> </v>
          </cell>
          <cell r="BO31" t="str">
            <v xml:space="preserve"> </v>
          </cell>
          <cell r="BP31" t="str">
            <v xml:space="preserve"> </v>
          </cell>
          <cell r="BQ31" t="str">
            <v xml:space="preserve"> </v>
          </cell>
          <cell r="BR31" t="str">
            <v>9.278</v>
          </cell>
          <cell r="BS31" t="str">
            <v>NACQ</v>
          </cell>
          <cell r="BT31" t="str">
            <v>12.43</v>
          </cell>
          <cell r="BU31" t="str">
            <v>7.155</v>
          </cell>
          <cell r="BV31" t="str">
            <v>10.31</v>
          </cell>
        </row>
        <row r="32">
          <cell r="A32">
            <v>21910133</v>
          </cell>
          <cell r="B32" t="str">
            <v>BACHMEYER</v>
          </cell>
          <cell r="C32" t="str">
            <v>LOLA</v>
          </cell>
          <cell r="D32" t="str">
            <v xml:space="preserve"> </v>
          </cell>
          <cell r="E32" t="str">
            <v>9.975</v>
          </cell>
          <cell r="F32" t="str">
            <v>AJ</v>
          </cell>
          <cell r="G32" t="str">
            <v>9.975</v>
          </cell>
          <cell r="H32" t="str">
            <v>AJ</v>
          </cell>
          <cell r="I32" t="str">
            <v>'290/583</v>
          </cell>
          <cell r="J32" t="str">
            <v>12.54</v>
          </cell>
          <cell r="L32" t="str">
            <v>8.7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 t="str">
            <v xml:space="preserve"> </v>
          </cell>
          <cell r="Q32" t="str">
            <v xml:space="preserve"> </v>
          </cell>
          <cell r="R32" t="str">
            <v xml:space="preserve"> </v>
          </cell>
          <cell r="S32" t="str">
            <v xml:space="preserve"> </v>
          </cell>
          <cell r="T32" t="str">
            <v xml:space="preserve"> </v>
          </cell>
          <cell r="U32" t="str">
            <v>8.7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  <cell r="Z32" t="str">
            <v xml:space="preserve"> 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>18.3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>18.3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 t="str">
            <v xml:space="preserve"> </v>
          </cell>
          <cell r="AR32" t="str">
            <v xml:space="preserve"> </v>
          </cell>
          <cell r="AS32" t="str">
            <v xml:space="preserve"> </v>
          </cell>
          <cell r="AT32" t="str">
            <v xml:space="preserve"> </v>
          </cell>
          <cell r="AU32" t="str">
            <v xml:space="preserve"> </v>
          </cell>
          <cell r="AV32" t="str">
            <v>10.05</v>
          </cell>
          <cell r="AW32" t="str">
            <v>ACQ</v>
          </cell>
          <cell r="AX32" t="str">
            <v>9.6</v>
          </cell>
          <cell r="AY32" t="str">
            <v>10.5</v>
          </cell>
          <cell r="AZ32" t="str">
            <v xml:space="preserve"> </v>
          </cell>
          <cell r="BA32" t="str">
            <v xml:space="preserve"> </v>
          </cell>
          <cell r="BB32" t="str">
            <v xml:space="preserve"> </v>
          </cell>
          <cell r="BC32" t="str">
            <v xml:space="preserve"> </v>
          </cell>
          <cell r="BD32" t="str">
            <v xml:space="preserve"> </v>
          </cell>
          <cell r="BE32" t="str">
            <v xml:space="preserve"> </v>
          </cell>
          <cell r="BF32">
            <v>14</v>
          </cell>
          <cell r="BG32" t="str">
            <v>11.5</v>
          </cell>
          <cell r="BH32" t="str">
            <v xml:space="preserve"> </v>
          </cell>
          <cell r="BI32" t="str">
            <v xml:space="preserve"> </v>
          </cell>
          <cell r="BJ32" t="str">
            <v xml:space="preserve"> </v>
          </cell>
          <cell r="BK32">
            <v>6</v>
          </cell>
          <cell r="BL32" t="str">
            <v xml:space="preserve"> </v>
          </cell>
          <cell r="BM32" t="str">
            <v xml:space="preserve"> </v>
          </cell>
          <cell r="BN32" t="str">
            <v xml:space="preserve"> </v>
          </cell>
          <cell r="BO32" t="str">
            <v xml:space="preserve"> </v>
          </cell>
          <cell r="BP32" t="str">
            <v xml:space="preserve"> </v>
          </cell>
          <cell r="BQ32" t="str">
            <v xml:space="preserve"> </v>
          </cell>
          <cell r="BR32" t="str">
            <v>10.668</v>
          </cell>
          <cell r="BS32" t="str">
            <v>ACQ</v>
          </cell>
          <cell r="BT32" t="str">
            <v>9.63</v>
          </cell>
          <cell r="BU32" t="str">
            <v>8.525</v>
          </cell>
          <cell r="BV32" t="str">
            <v>13.05</v>
          </cell>
        </row>
        <row r="33">
          <cell r="A33">
            <v>21907731</v>
          </cell>
          <cell r="B33" t="str">
            <v>BAECHER</v>
          </cell>
          <cell r="C33" t="str">
            <v>ADRIEN</v>
          </cell>
          <cell r="D33" t="str">
            <v xml:space="preserve"> </v>
          </cell>
          <cell r="E33" t="str">
            <v>10.534</v>
          </cell>
          <cell r="F33" t="str">
            <v>ADM</v>
          </cell>
          <cell r="G33" t="str">
            <v>10.534</v>
          </cell>
          <cell r="H33" t="str">
            <v>ADM</v>
          </cell>
          <cell r="I33" t="str">
            <v>'201/583</v>
          </cell>
          <cell r="J33">
            <v>10</v>
          </cell>
          <cell r="L33" t="str">
            <v>9.5</v>
          </cell>
          <cell r="M33" t="str">
            <v>9.5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 t="str">
            <v xml:space="preserve"> 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>10.75</v>
          </cell>
          <cell r="AE33" t="str">
            <v>10.75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 t="str">
            <v xml:space="preserve"> </v>
          </cell>
          <cell r="AR33" t="str">
            <v xml:space="preserve"> </v>
          </cell>
          <cell r="AS33" t="str">
            <v xml:space="preserve"> </v>
          </cell>
          <cell r="AT33" t="str">
            <v xml:space="preserve"> </v>
          </cell>
          <cell r="AU33" t="str">
            <v xml:space="preserve"> </v>
          </cell>
          <cell r="AV33" t="str">
            <v>11.595</v>
          </cell>
          <cell r="AW33" t="str">
            <v>ACQ</v>
          </cell>
          <cell r="AX33" t="str">
            <v>10.39</v>
          </cell>
          <cell r="AY33" t="str">
            <v>12.8</v>
          </cell>
          <cell r="AZ33" t="str">
            <v xml:space="preserve"> </v>
          </cell>
          <cell r="BA33" t="str">
            <v xml:space="preserve"> </v>
          </cell>
          <cell r="BB33" t="str">
            <v xml:space="preserve"> </v>
          </cell>
          <cell r="BC33" t="str">
            <v xml:space="preserve"> </v>
          </cell>
          <cell r="BD33" t="str">
            <v xml:space="preserve"> </v>
          </cell>
          <cell r="BE33">
            <v>12</v>
          </cell>
          <cell r="BF33">
            <v>15</v>
          </cell>
          <cell r="BG33" t="str">
            <v xml:space="preserve"> </v>
          </cell>
          <cell r="BH33" t="str">
            <v xml:space="preserve"> </v>
          </cell>
          <cell r="BI33" t="str">
            <v xml:space="preserve"> </v>
          </cell>
          <cell r="BJ33" t="str">
            <v>11.4</v>
          </cell>
          <cell r="BK33" t="str">
            <v xml:space="preserve"> 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>10.617</v>
          </cell>
          <cell r="BS33" t="str">
            <v>ACQ</v>
          </cell>
          <cell r="BT33" t="str">
            <v>11.75</v>
          </cell>
          <cell r="BU33" t="str">
            <v>11.4</v>
          </cell>
          <cell r="BV33" t="str">
            <v>15.8</v>
          </cell>
        </row>
        <row r="34">
          <cell r="A34">
            <v>21904738</v>
          </cell>
          <cell r="B34" t="str">
            <v>BAECHLER</v>
          </cell>
          <cell r="C34" t="str">
            <v>BASTIEN</v>
          </cell>
          <cell r="D34" t="str">
            <v>modif</v>
          </cell>
          <cell r="E34" t="str">
            <v>DEF</v>
          </cell>
          <cell r="F34" t="str">
            <v>DEF</v>
          </cell>
          <cell r="G34" t="str">
            <v>8.265</v>
          </cell>
          <cell r="H34" t="str">
            <v>AJ</v>
          </cell>
          <cell r="I34" t="str">
            <v>'505/583</v>
          </cell>
          <cell r="J34" t="str">
            <v>6.8</v>
          </cell>
          <cell r="L34">
            <v>8</v>
          </cell>
          <cell r="M34" t="str">
            <v xml:space="preserve"> </v>
          </cell>
          <cell r="N34" t="str">
            <v xml:space="preserve"> </v>
          </cell>
          <cell r="O34" t="str">
            <v xml:space="preserve"> </v>
          </cell>
          <cell r="P34" t="str">
            <v xml:space="preserve"> </v>
          </cell>
          <cell r="Q34" t="str">
            <v xml:space="preserve"> </v>
          </cell>
          <cell r="R34" t="str">
            <v xml:space="preserve"> </v>
          </cell>
          <cell r="S34" t="str">
            <v xml:space="preserve"> </v>
          </cell>
          <cell r="T34" t="str">
            <v xml:space="preserve"> </v>
          </cell>
          <cell r="U34" t="str">
            <v xml:space="preserve"> </v>
          </cell>
          <cell r="V34">
            <v>8</v>
          </cell>
          <cell r="W34" t="str">
            <v xml:space="preserve"> </v>
          </cell>
          <cell r="X34" t="str">
            <v xml:space="preserve"> </v>
          </cell>
          <cell r="Y34" t="str">
            <v xml:space="preserve"> </v>
          </cell>
          <cell r="Z34" t="str">
            <v xml:space="preserve"> </v>
          </cell>
          <cell r="AA34" t="str">
            <v xml:space="preserve"> </v>
          </cell>
          <cell r="AB34" t="str">
            <v xml:space="preserve"> </v>
          </cell>
          <cell r="AC34" t="str">
            <v xml:space="preserve"> </v>
          </cell>
          <cell r="AD34">
            <v>5</v>
          </cell>
          <cell r="AE34" t="str">
            <v xml:space="preserve"> </v>
          </cell>
          <cell r="AF34" t="str">
            <v xml:space="preserve"> </v>
          </cell>
          <cell r="AG34" t="str">
            <v xml:space="preserve"> </v>
          </cell>
          <cell r="AH34" t="str">
            <v xml:space="preserve"> </v>
          </cell>
          <cell r="AI34" t="str">
            <v xml:space="preserve"> </v>
          </cell>
          <cell r="AJ34" t="str">
            <v xml:space="preserve"> </v>
          </cell>
          <cell r="AK34" t="str">
            <v xml:space="preserve"> </v>
          </cell>
          <cell r="AL34" t="str">
            <v xml:space="preserve"> </v>
          </cell>
          <cell r="AM34" t="str">
            <v xml:space="preserve"> </v>
          </cell>
          <cell r="AN34">
            <v>5</v>
          </cell>
          <cell r="AO34" t="str">
            <v xml:space="preserve"> </v>
          </cell>
          <cell r="AP34" t="str">
            <v xml:space="preserve"> </v>
          </cell>
          <cell r="AQ34" t="str">
            <v xml:space="preserve"> </v>
          </cell>
          <cell r="AR34" t="str">
            <v xml:space="preserve"> </v>
          </cell>
          <cell r="AS34" t="str">
            <v xml:space="preserve"> </v>
          </cell>
          <cell r="AT34" t="str">
            <v xml:space="preserve"> </v>
          </cell>
          <cell r="AU34" t="str">
            <v xml:space="preserve"> </v>
          </cell>
          <cell r="AV34" t="str">
            <v>9.65</v>
          </cell>
          <cell r="AW34" t="str">
            <v>NACQ</v>
          </cell>
          <cell r="AX34">
            <v>9</v>
          </cell>
          <cell r="AY34" t="str">
            <v>10.3</v>
          </cell>
          <cell r="AZ34" t="str">
            <v>10.2</v>
          </cell>
          <cell r="BA34" t="str">
            <v xml:space="preserve"> </v>
          </cell>
          <cell r="BB34" t="str">
            <v xml:space="preserve"> </v>
          </cell>
          <cell r="BC34" t="str">
            <v xml:space="preserve"> </v>
          </cell>
          <cell r="BD34" t="str">
            <v>8.7</v>
          </cell>
          <cell r="BE34" t="str">
            <v xml:space="preserve"> </v>
          </cell>
          <cell r="BF34" t="str">
            <v xml:space="preserve"> </v>
          </cell>
          <cell r="BG34">
            <v>12</v>
          </cell>
          <cell r="BH34" t="str">
            <v xml:space="preserve"> </v>
          </cell>
          <cell r="BI34" t="str">
            <v xml:space="preserve"> </v>
          </cell>
          <cell r="BJ34" t="str">
            <v xml:space="preserve"> </v>
          </cell>
          <cell r="BK34" t="str">
            <v xml:space="preserve"> </v>
          </cell>
          <cell r="BL34" t="str">
            <v xml:space="preserve"> </v>
          </cell>
          <cell r="BM34" t="str">
            <v xml:space="preserve"> </v>
          </cell>
          <cell r="BN34" t="str">
            <v xml:space="preserve"> </v>
          </cell>
          <cell r="BO34" t="str">
            <v xml:space="preserve"> </v>
          </cell>
          <cell r="BP34" t="str">
            <v xml:space="preserve"> </v>
          </cell>
          <cell r="BQ34" t="str">
            <v xml:space="preserve"> </v>
          </cell>
          <cell r="BR34" t="str">
            <v>6.62</v>
          </cell>
          <cell r="BS34" t="str">
            <v>NACQ</v>
          </cell>
          <cell r="BT34" t="str">
            <v>6.88</v>
          </cell>
          <cell r="BU34" t="str">
            <v>5.5</v>
          </cell>
          <cell r="BV34" t="str">
            <v>DIS</v>
          </cell>
        </row>
        <row r="35">
          <cell r="A35">
            <v>21808624</v>
          </cell>
          <cell r="B35" t="str">
            <v>BAECHTEL</v>
          </cell>
          <cell r="C35" t="str">
            <v>LOÏC</v>
          </cell>
          <cell r="D35" t="str">
            <v xml:space="preserve"> </v>
          </cell>
          <cell r="E35" t="str">
            <v>9.386</v>
          </cell>
          <cell r="F35" t="str">
            <v>AJ</v>
          </cell>
          <cell r="G35" t="str">
            <v>9.386</v>
          </cell>
          <cell r="H35" t="str">
            <v>AJ</v>
          </cell>
          <cell r="I35" t="str">
            <v>'384/583</v>
          </cell>
          <cell r="J35" t="str">
            <v>11.82</v>
          </cell>
          <cell r="L35" t="str">
            <v>11.5</v>
          </cell>
          <cell r="M35" t="str">
            <v xml:space="preserve"> </v>
          </cell>
          <cell r="N35" t="str">
            <v xml:space="preserve"> </v>
          </cell>
          <cell r="O35" t="str">
            <v xml:space="preserve"> </v>
          </cell>
          <cell r="P35" t="str">
            <v xml:space="preserve"> </v>
          </cell>
          <cell r="Q35" t="str">
            <v xml:space="preserve"> </v>
          </cell>
          <cell r="R35" t="str">
            <v xml:space="preserve"> </v>
          </cell>
          <cell r="S35" t="str">
            <v xml:space="preserve"> </v>
          </cell>
          <cell r="T35" t="str">
            <v>11.5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 t="str">
            <v xml:space="preserve"> </v>
          </cell>
          <cell r="Y35" t="str">
            <v xml:space="preserve"> </v>
          </cell>
          <cell r="Z35" t="str">
            <v xml:space="preserve"> </v>
          </cell>
          <cell r="AA35" t="str">
            <v xml:space="preserve"> </v>
          </cell>
          <cell r="AB35" t="str">
            <v xml:space="preserve"> </v>
          </cell>
          <cell r="AC35" t="str">
            <v xml:space="preserve"> </v>
          </cell>
          <cell r="AD35" t="str">
            <v>12.3</v>
          </cell>
          <cell r="AE35" t="str">
            <v xml:space="preserve"> </v>
          </cell>
          <cell r="AF35" t="str">
            <v xml:space="preserve"> </v>
          </cell>
          <cell r="AG35" t="str">
            <v xml:space="preserve"> </v>
          </cell>
          <cell r="AH35" t="str">
            <v xml:space="preserve"> </v>
          </cell>
          <cell r="AI35" t="str">
            <v xml:space="preserve"> </v>
          </cell>
          <cell r="AJ35" t="str">
            <v xml:space="preserve"> </v>
          </cell>
          <cell r="AK35" t="str">
            <v xml:space="preserve"> </v>
          </cell>
          <cell r="AL35" t="str">
            <v>12.3</v>
          </cell>
          <cell r="AM35" t="str">
            <v xml:space="preserve"> </v>
          </cell>
          <cell r="AN35" t="str">
            <v xml:space="preserve"> </v>
          </cell>
          <cell r="AO35" t="str">
            <v xml:space="preserve"> </v>
          </cell>
          <cell r="AP35" t="str">
            <v xml:space="preserve"> </v>
          </cell>
          <cell r="AQ35" t="str">
            <v xml:space="preserve"> </v>
          </cell>
          <cell r="AR35" t="str">
            <v xml:space="preserve"> </v>
          </cell>
          <cell r="AS35" t="str">
            <v xml:space="preserve"> </v>
          </cell>
          <cell r="AT35" t="str">
            <v xml:space="preserve"> </v>
          </cell>
          <cell r="AU35" t="str">
            <v xml:space="preserve"> </v>
          </cell>
          <cell r="AV35" t="str">
            <v>9.668</v>
          </cell>
          <cell r="AW35" t="str">
            <v>NACQ</v>
          </cell>
          <cell r="AX35" t="str">
            <v>7.835</v>
          </cell>
          <cell r="AY35" t="str">
            <v>11.5</v>
          </cell>
          <cell r="AZ35" t="str">
            <v xml:space="preserve"> </v>
          </cell>
          <cell r="BA35" t="str">
            <v>12.5</v>
          </cell>
          <cell r="BB35" t="str">
            <v xml:space="preserve"> </v>
          </cell>
          <cell r="BC35" t="str">
            <v xml:space="preserve"> </v>
          </cell>
          <cell r="BD35">
            <v>10</v>
          </cell>
          <cell r="BE35" t="str">
            <v xml:space="preserve"> </v>
          </cell>
          <cell r="BF35" t="str">
            <v xml:space="preserve"> </v>
          </cell>
          <cell r="BG35" t="str">
            <v xml:space="preserve"> </v>
          </cell>
          <cell r="BH35" t="str">
            <v xml:space="preserve"> </v>
          </cell>
          <cell r="BI35" t="str">
            <v xml:space="preserve"> </v>
          </cell>
          <cell r="BJ35" t="str">
            <v xml:space="preserve"> </v>
          </cell>
          <cell r="BK35" t="str">
            <v xml:space="preserve"> </v>
          </cell>
          <cell r="BL35" t="str">
            <v xml:space="preserve"> </v>
          </cell>
          <cell r="BM35">
            <v>12</v>
          </cell>
          <cell r="BN35" t="str">
            <v xml:space="preserve"> </v>
          </cell>
          <cell r="BO35" t="str">
            <v xml:space="preserve"> </v>
          </cell>
          <cell r="BP35" t="str">
            <v xml:space="preserve"> </v>
          </cell>
          <cell r="BQ35" t="str">
            <v xml:space="preserve"> </v>
          </cell>
          <cell r="BR35" t="str">
            <v>10.908</v>
          </cell>
          <cell r="BS35" t="str">
            <v>ACQ</v>
          </cell>
          <cell r="BT35">
            <v>11</v>
          </cell>
          <cell r="BU35" t="str">
            <v>8.65</v>
          </cell>
          <cell r="BV35" t="str">
            <v>13.3</v>
          </cell>
        </row>
        <row r="36">
          <cell r="A36">
            <v>21814558</v>
          </cell>
          <cell r="B36" t="str">
            <v>BAGNULS</v>
          </cell>
          <cell r="C36" t="str">
            <v>GAUTHIER</v>
          </cell>
          <cell r="D36" t="str">
            <v xml:space="preserve"> </v>
          </cell>
          <cell r="E36" t="str">
            <v>10.613</v>
          </cell>
          <cell r="F36" t="str">
            <v>ADM</v>
          </cell>
          <cell r="G36" t="str">
            <v>10.613</v>
          </cell>
          <cell r="H36" t="str">
            <v>ADM</v>
          </cell>
          <cell r="I36" t="str">
            <v>'188/583</v>
          </cell>
          <cell r="J36">
            <v>10</v>
          </cell>
          <cell r="K36" t="str">
            <v>ACQ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 t="str">
            <v xml:space="preserve"> </v>
          </cell>
          <cell r="R36" t="str">
            <v xml:space="preserve"> </v>
          </cell>
          <cell r="S36" t="str">
            <v xml:space="preserve"> </v>
          </cell>
          <cell r="T36" t="str">
            <v xml:space="preserve"> </v>
          </cell>
          <cell r="U36" t="str">
            <v xml:space="preserve"> </v>
          </cell>
          <cell r="V36" t="str">
            <v xml:space="preserve"> </v>
          </cell>
          <cell r="W36" t="str">
            <v xml:space="preserve"> </v>
          </cell>
          <cell r="X36" t="str">
            <v xml:space="preserve"> </v>
          </cell>
          <cell r="Y36" t="str">
            <v xml:space="preserve"> </v>
          </cell>
          <cell r="Z36" t="str">
            <v xml:space="preserve"> </v>
          </cell>
          <cell r="AA36" t="str">
            <v xml:space="preserve"> </v>
          </cell>
          <cell r="AB36" t="str">
            <v xml:space="preserve"> </v>
          </cell>
          <cell r="AC36" t="str">
            <v xml:space="preserve"> </v>
          </cell>
          <cell r="AD36" t="str">
            <v xml:space="preserve"> </v>
          </cell>
          <cell r="AE36" t="str">
            <v xml:space="preserve"> </v>
          </cell>
          <cell r="AF36" t="str">
            <v xml:space="preserve"> </v>
          </cell>
          <cell r="AG36" t="str">
            <v xml:space="preserve"> </v>
          </cell>
          <cell r="AH36" t="str">
            <v xml:space="preserve"> </v>
          </cell>
          <cell r="AI36" t="str">
            <v xml:space="preserve"> </v>
          </cell>
          <cell r="AJ36" t="str">
            <v xml:space="preserve"> </v>
          </cell>
          <cell r="AK36" t="str">
            <v xml:space="preserve"> </v>
          </cell>
          <cell r="AL36" t="str">
            <v xml:space="preserve"> </v>
          </cell>
          <cell r="AM36" t="str">
            <v xml:space="preserve"> </v>
          </cell>
          <cell r="AN36" t="str">
            <v xml:space="preserve"> </v>
          </cell>
          <cell r="AO36" t="str">
            <v xml:space="preserve"> </v>
          </cell>
          <cell r="AP36" t="str">
            <v xml:space="preserve"> </v>
          </cell>
          <cell r="AQ36" t="str">
            <v xml:space="preserve"> </v>
          </cell>
          <cell r="AR36" t="str">
            <v xml:space="preserve"> </v>
          </cell>
          <cell r="AS36" t="str">
            <v xml:space="preserve"> </v>
          </cell>
          <cell r="AT36" t="str">
            <v xml:space="preserve"> </v>
          </cell>
          <cell r="AU36" t="str">
            <v xml:space="preserve"> </v>
          </cell>
          <cell r="AV36" t="str">
            <v>13.068</v>
          </cell>
          <cell r="AW36" t="str">
            <v>ACQ</v>
          </cell>
          <cell r="AX36" t="str">
            <v>10.835</v>
          </cell>
          <cell r="AY36" t="str">
            <v>15.3</v>
          </cell>
          <cell r="AZ36" t="str">
            <v>15.7</v>
          </cell>
          <cell r="BA36" t="str">
            <v xml:space="preserve"> </v>
          </cell>
          <cell r="BB36" t="str">
            <v xml:space="preserve"> </v>
          </cell>
          <cell r="BC36" t="str">
            <v xml:space="preserve"> </v>
          </cell>
          <cell r="BD36" t="str">
            <v>15.7</v>
          </cell>
          <cell r="BE36" t="str">
            <v xml:space="preserve"> </v>
          </cell>
          <cell r="BF36" t="str">
            <v xml:space="preserve"> </v>
          </cell>
          <cell r="BG36" t="str">
            <v>14.5</v>
          </cell>
          <cell r="BH36" t="str">
            <v xml:space="preserve"> </v>
          </cell>
          <cell r="BI36" t="str">
            <v xml:space="preserve"> </v>
          </cell>
          <cell r="BJ36" t="str">
            <v xml:space="preserve"> </v>
          </cell>
          <cell r="BK36" t="str">
            <v xml:space="preserve"> </v>
          </cell>
          <cell r="BL36" t="str">
            <v xml:space="preserve"> </v>
          </cell>
          <cell r="BM36" t="str">
            <v xml:space="preserve"> </v>
          </cell>
          <cell r="BN36" t="str">
            <v xml:space="preserve"> </v>
          </cell>
          <cell r="BO36" t="str">
            <v xml:space="preserve"> </v>
          </cell>
          <cell r="BP36" t="str">
            <v xml:space="preserve"> </v>
          </cell>
          <cell r="BQ36" t="str">
            <v xml:space="preserve"> </v>
          </cell>
          <cell r="BR36" t="str">
            <v>11.043</v>
          </cell>
          <cell r="BS36" t="str">
            <v>ACQ</v>
          </cell>
          <cell r="BT36" t="str">
            <v xml:space="preserve"> </v>
          </cell>
          <cell r="BU36" t="str">
            <v xml:space="preserve"> </v>
          </cell>
          <cell r="BV36" t="str">
            <v xml:space="preserve"> </v>
          </cell>
        </row>
        <row r="37">
          <cell r="A37">
            <v>21807537</v>
          </cell>
          <cell r="B37" t="str">
            <v>BAGUET</v>
          </cell>
          <cell r="C37" t="str">
            <v>LUCIE</v>
          </cell>
          <cell r="D37" t="str">
            <v xml:space="preserve"> </v>
          </cell>
          <cell r="E37" t="str">
            <v>10.359</v>
          </cell>
          <cell r="F37" t="str">
            <v>ADM</v>
          </cell>
          <cell r="G37" t="str">
            <v>10.359</v>
          </cell>
          <cell r="H37" t="str">
            <v>ADM</v>
          </cell>
          <cell r="I37" t="str">
            <v>'230/583</v>
          </cell>
          <cell r="J37" t="str">
            <v>11.04</v>
          </cell>
          <cell r="K37" t="str">
            <v>ACQ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 t="str">
            <v xml:space="preserve"> </v>
          </cell>
          <cell r="P37" t="str">
            <v xml:space="preserve"> </v>
          </cell>
          <cell r="Q37" t="str">
            <v xml:space="preserve"> </v>
          </cell>
          <cell r="R37" t="str">
            <v xml:space="preserve"> </v>
          </cell>
          <cell r="S37" t="str">
            <v xml:space="preserve"> </v>
          </cell>
          <cell r="T37" t="str">
            <v xml:space="preserve"> </v>
          </cell>
          <cell r="U37" t="str">
            <v xml:space="preserve"> </v>
          </cell>
          <cell r="V37" t="str">
            <v xml:space="preserve"> </v>
          </cell>
          <cell r="W37" t="str">
            <v xml:space="preserve"> </v>
          </cell>
          <cell r="X37" t="str">
            <v xml:space="preserve"> </v>
          </cell>
          <cell r="Y37" t="str">
            <v xml:space="preserve"> </v>
          </cell>
          <cell r="Z37" t="str">
            <v xml:space="preserve"> </v>
          </cell>
          <cell r="AA37" t="str">
            <v xml:space="preserve"> </v>
          </cell>
          <cell r="AB37" t="str">
            <v xml:space="preserve"> </v>
          </cell>
          <cell r="AC37" t="str">
            <v xml:space="preserve"> </v>
          </cell>
          <cell r="AD37" t="str">
            <v xml:space="preserve"> </v>
          </cell>
          <cell r="AE37" t="str">
            <v xml:space="preserve"> </v>
          </cell>
          <cell r="AF37" t="str">
            <v xml:space="preserve"> </v>
          </cell>
          <cell r="AG37" t="str">
            <v xml:space="preserve"> </v>
          </cell>
          <cell r="AH37" t="str">
            <v xml:space="preserve"> </v>
          </cell>
          <cell r="AI37" t="str">
            <v xml:space="preserve"> </v>
          </cell>
          <cell r="AJ37" t="str">
            <v xml:space="preserve"> </v>
          </cell>
          <cell r="AK37" t="str">
            <v xml:space="preserve"> </v>
          </cell>
          <cell r="AL37" t="str">
            <v xml:space="preserve"> </v>
          </cell>
          <cell r="AM37" t="str">
            <v xml:space="preserve"> </v>
          </cell>
          <cell r="AN37" t="str">
            <v xml:space="preserve"> </v>
          </cell>
          <cell r="AO37" t="str">
            <v xml:space="preserve"> </v>
          </cell>
          <cell r="AP37" t="str">
            <v xml:space="preserve"> </v>
          </cell>
          <cell r="AQ37" t="str">
            <v xml:space="preserve"> </v>
          </cell>
          <cell r="AR37" t="str">
            <v xml:space="preserve"> </v>
          </cell>
          <cell r="AS37" t="str">
            <v xml:space="preserve"> </v>
          </cell>
          <cell r="AT37" t="str">
            <v xml:space="preserve"> </v>
          </cell>
          <cell r="AU37" t="str">
            <v xml:space="preserve"> </v>
          </cell>
          <cell r="AV37" t="str">
            <v>10.538</v>
          </cell>
          <cell r="AW37" t="str">
            <v>ACQ</v>
          </cell>
          <cell r="AX37" t="str">
            <v xml:space="preserve"> </v>
          </cell>
          <cell r="AY37" t="str">
            <v xml:space="preserve"> </v>
          </cell>
          <cell r="AZ37" t="str">
            <v xml:space="preserve"> </v>
          </cell>
          <cell r="BA37" t="str">
            <v xml:space="preserve"> </v>
          </cell>
          <cell r="BB37" t="str">
            <v xml:space="preserve"> </v>
          </cell>
          <cell r="BC37" t="str">
            <v xml:space="preserve"> </v>
          </cell>
          <cell r="BD37" t="str">
            <v xml:space="preserve"> </v>
          </cell>
          <cell r="BE37" t="str">
            <v xml:space="preserve"> </v>
          </cell>
          <cell r="BF37" t="str">
            <v xml:space="preserve"> </v>
          </cell>
          <cell r="BG37" t="str">
            <v xml:space="preserve"> </v>
          </cell>
          <cell r="BH37" t="str">
            <v xml:space="preserve"> </v>
          </cell>
          <cell r="BI37" t="str">
            <v xml:space="preserve"> </v>
          </cell>
          <cell r="BJ37" t="str">
            <v xml:space="preserve"> </v>
          </cell>
          <cell r="BK37" t="str">
            <v xml:space="preserve"> </v>
          </cell>
          <cell r="BL37" t="str">
            <v xml:space="preserve"> </v>
          </cell>
          <cell r="BM37" t="str">
            <v xml:space="preserve"> </v>
          </cell>
          <cell r="BN37" t="str">
            <v xml:space="preserve"> </v>
          </cell>
          <cell r="BO37" t="str">
            <v xml:space="preserve"> </v>
          </cell>
          <cell r="BP37" t="str">
            <v xml:space="preserve"> </v>
          </cell>
          <cell r="BQ37" t="str">
            <v xml:space="preserve"> </v>
          </cell>
          <cell r="BR37" t="str">
            <v>10.8</v>
          </cell>
          <cell r="BS37" t="str">
            <v>ACQ</v>
          </cell>
          <cell r="BT37" t="str">
            <v xml:space="preserve"> </v>
          </cell>
          <cell r="BU37" t="str">
            <v xml:space="preserve"> </v>
          </cell>
          <cell r="BV37" t="str">
            <v xml:space="preserve"> </v>
          </cell>
        </row>
        <row r="38">
          <cell r="A38">
            <v>21808640</v>
          </cell>
          <cell r="B38" t="str">
            <v>BAILLY</v>
          </cell>
          <cell r="C38" t="str">
            <v>LUCIE</v>
          </cell>
          <cell r="D38" t="str">
            <v xml:space="preserve"> </v>
          </cell>
          <cell r="E38" t="str">
            <v>10.651</v>
          </cell>
          <cell r="F38" t="str">
            <v>ADM</v>
          </cell>
          <cell r="G38" t="str">
            <v>10.651</v>
          </cell>
          <cell r="H38" t="str">
            <v>ADM</v>
          </cell>
          <cell r="I38" t="str">
            <v>'182/583</v>
          </cell>
          <cell r="J38" t="str">
            <v>9.1</v>
          </cell>
          <cell r="L38" t="str">
            <v>8.5</v>
          </cell>
          <cell r="M38" t="str">
            <v xml:space="preserve"> </v>
          </cell>
          <cell r="N38" t="str">
            <v xml:space="preserve"> </v>
          </cell>
          <cell r="O38" t="str">
            <v xml:space="preserve"> </v>
          </cell>
          <cell r="P38" t="str">
            <v xml:space="preserve"> </v>
          </cell>
          <cell r="Q38" t="str">
            <v xml:space="preserve"> </v>
          </cell>
          <cell r="R38" t="str">
            <v xml:space="preserve"> </v>
          </cell>
          <cell r="S38" t="str">
            <v xml:space="preserve"> </v>
          </cell>
          <cell r="T38" t="str">
            <v>8.5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  <cell r="Z38" t="str">
            <v xml:space="preserve"> 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>
            <v>10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 t="str">
            <v xml:space="preserve"> </v>
          </cell>
          <cell r="AR38" t="str">
            <v xml:space="preserve"> </v>
          </cell>
          <cell r="AS38" t="str">
            <v xml:space="preserve"> </v>
          </cell>
          <cell r="AT38" t="str">
            <v xml:space="preserve"> </v>
          </cell>
          <cell r="AU38" t="str">
            <v xml:space="preserve"> </v>
          </cell>
          <cell r="AV38" t="str">
            <v>10.9</v>
          </cell>
          <cell r="AW38" t="str">
            <v>ACQ</v>
          </cell>
          <cell r="AX38" t="str">
            <v xml:space="preserve"> </v>
          </cell>
          <cell r="AY38" t="str">
            <v xml:space="preserve"> </v>
          </cell>
          <cell r="AZ38" t="str">
            <v xml:space="preserve"> </v>
          </cell>
          <cell r="BA38" t="str">
            <v xml:space="preserve"> </v>
          </cell>
          <cell r="BB38" t="str">
            <v xml:space="preserve"> </v>
          </cell>
          <cell r="BC38" t="str">
            <v xml:space="preserve"> </v>
          </cell>
          <cell r="BD38" t="str">
            <v xml:space="preserve"> </v>
          </cell>
          <cell r="BE38" t="str">
            <v xml:space="preserve"> </v>
          </cell>
          <cell r="BF38" t="str">
            <v xml:space="preserve"> </v>
          </cell>
          <cell r="BG38" t="str">
            <v xml:space="preserve"> </v>
          </cell>
          <cell r="BH38" t="str">
            <v xml:space="preserve"> </v>
          </cell>
          <cell r="BI38" t="str">
            <v xml:space="preserve"> </v>
          </cell>
          <cell r="BJ38" t="str">
            <v xml:space="preserve"> </v>
          </cell>
          <cell r="BK38" t="str">
            <v xml:space="preserve"> </v>
          </cell>
          <cell r="BL38" t="str">
            <v xml:space="preserve"> </v>
          </cell>
          <cell r="BM38" t="str">
            <v xml:space="preserve"> </v>
          </cell>
          <cell r="BN38" t="str">
            <v xml:space="preserve"> </v>
          </cell>
          <cell r="BO38" t="str">
            <v xml:space="preserve"> </v>
          </cell>
          <cell r="BP38" t="str">
            <v xml:space="preserve"> </v>
          </cell>
          <cell r="BQ38" t="str">
            <v xml:space="preserve"> </v>
          </cell>
          <cell r="BR38" t="str">
            <v>9.467</v>
          </cell>
          <cell r="BS38" t="str">
            <v>NACQ</v>
          </cell>
          <cell r="BT38">
            <v>10</v>
          </cell>
          <cell r="BU38" t="str">
            <v>7.75</v>
          </cell>
          <cell r="BV38" t="str">
            <v>8.5</v>
          </cell>
        </row>
        <row r="39">
          <cell r="A39">
            <v>21817899</v>
          </cell>
          <cell r="B39" t="str">
            <v>BALASKA</v>
          </cell>
          <cell r="C39" t="str">
            <v>AHMED</v>
          </cell>
          <cell r="D39" t="str">
            <v xml:space="preserve"> </v>
          </cell>
          <cell r="E39" t="str">
            <v>DEF</v>
          </cell>
          <cell r="F39" t="str">
            <v>DEF</v>
          </cell>
          <cell r="G39" t="str">
            <v>DEF</v>
          </cell>
          <cell r="H39" t="str">
            <v>DEF</v>
          </cell>
          <cell r="J39" t="str">
            <v>DEF</v>
          </cell>
          <cell r="L39" t="str">
            <v>DEF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P39" t="str">
            <v xml:space="preserve"> </v>
          </cell>
          <cell r="Q39" t="str">
            <v xml:space="preserve"> </v>
          </cell>
          <cell r="R39" t="str">
            <v xml:space="preserve"> </v>
          </cell>
          <cell r="S39" t="str">
            <v>ABI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>
            <v>13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 t="str">
            <v xml:space="preserve"> </v>
          </cell>
          <cell r="AR39" t="str">
            <v xml:space="preserve"> </v>
          </cell>
          <cell r="AS39" t="str">
            <v xml:space="preserve"> </v>
          </cell>
          <cell r="AT39" t="str">
            <v xml:space="preserve"> </v>
          </cell>
          <cell r="AU39" t="str">
            <v xml:space="preserve"> </v>
          </cell>
          <cell r="AV39" t="str">
            <v>DEF</v>
          </cell>
          <cell r="AW39" t="str">
            <v>DEF</v>
          </cell>
          <cell r="AX39" t="str">
            <v>DEF</v>
          </cell>
          <cell r="AY39" t="str">
            <v>DEF</v>
          </cell>
          <cell r="AZ39" t="str">
            <v xml:space="preserve"> </v>
          </cell>
          <cell r="BA39" t="str">
            <v xml:space="preserve"> </v>
          </cell>
          <cell r="BB39" t="str">
            <v xml:space="preserve"> </v>
          </cell>
          <cell r="BC39" t="str">
            <v xml:space="preserve"> </v>
          </cell>
          <cell r="BD39" t="str">
            <v xml:space="preserve"> </v>
          </cell>
          <cell r="BE39" t="str">
            <v xml:space="preserve"> </v>
          </cell>
          <cell r="BF39" t="str">
            <v xml:space="preserve"> </v>
          </cell>
          <cell r="BG39" t="str">
            <v xml:space="preserve"> </v>
          </cell>
          <cell r="BH39" t="str">
            <v>ABI</v>
          </cell>
          <cell r="BI39" t="str">
            <v xml:space="preserve"> </v>
          </cell>
          <cell r="BJ39" t="str">
            <v xml:space="preserve"> </v>
          </cell>
          <cell r="BK39">
            <v>0</v>
          </cell>
          <cell r="BL39" t="str">
            <v>ABI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>DEF</v>
          </cell>
          <cell r="BS39" t="str">
            <v>DEF</v>
          </cell>
          <cell r="BT39" t="str">
            <v>ABI</v>
          </cell>
          <cell r="BU39" t="str">
            <v>DEF</v>
          </cell>
          <cell r="BV39" t="str">
            <v>11.1</v>
          </cell>
        </row>
        <row r="40">
          <cell r="A40">
            <v>21815336</v>
          </cell>
          <cell r="B40" t="str">
            <v>BALLA</v>
          </cell>
          <cell r="C40" t="str">
            <v>FRANCOIS</v>
          </cell>
          <cell r="D40" t="str">
            <v xml:space="preserve"> </v>
          </cell>
          <cell r="E40" t="str">
            <v>9.707</v>
          </cell>
          <cell r="F40" t="str">
            <v>AJ</v>
          </cell>
          <cell r="G40" t="str">
            <v>9.707</v>
          </cell>
          <cell r="H40" t="str">
            <v>AJ</v>
          </cell>
          <cell r="I40" t="str">
            <v>'337/583</v>
          </cell>
          <cell r="J40" t="str">
            <v>10.2</v>
          </cell>
          <cell r="K40" t="str">
            <v>ACQ</v>
          </cell>
          <cell r="L40" t="str">
            <v xml:space="preserve"> </v>
          </cell>
          <cell r="M40" t="str">
            <v xml:space="preserve"> </v>
          </cell>
          <cell r="N40" t="str">
            <v xml:space="preserve"> </v>
          </cell>
          <cell r="O40" t="str">
            <v xml:space="preserve"> </v>
          </cell>
          <cell r="P40" t="str">
            <v xml:space="preserve"> </v>
          </cell>
          <cell r="Q40" t="str">
            <v xml:space="preserve"> </v>
          </cell>
          <cell r="R40" t="str">
            <v xml:space="preserve"> 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  <cell r="Z40" t="str">
            <v xml:space="preserve"> 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 t="str">
            <v xml:space="preserve"> </v>
          </cell>
          <cell r="AR40" t="str">
            <v xml:space="preserve"> </v>
          </cell>
          <cell r="AS40" t="str">
            <v xml:space="preserve"> </v>
          </cell>
          <cell r="AT40" t="str">
            <v xml:space="preserve"> </v>
          </cell>
          <cell r="AU40" t="str">
            <v xml:space="preserve"> </v>
          </cell>
          <cell r="AV40" t="str">
            <v>10.719</v>
          </cell>
          <cell r="AW40" t="str">
            <v>ACQ</v>
          </cell>
          <cell r="AX40" t="str">
            <v xml:space="preserve"> </v>
          </cell>
          <cell r="AY40" t="str">
            <v xml:space="preserve"> </v>
          </cell>
          <cell r="AZ40" t="str">
            <v xml:space="preserve"> </v>
          </cell>
          <cell r="BA40" t="str">
            <v xml:space="preserve"> </v>
          </cell>
          <cell r="BB40" t="str">
            <v xml:space="preserve"> </v>
          </cell>
          <cell r="BC40" t="str">
            <v xml:space="preserve"> </v>
          </cell>
          <cell r="BD40" t="str">
            <v xml:space="preserve"> </v>
          </cell>
          <cell r="BE40" t="str">
            <v xml:space="preserve"> </v>
          </cell>
          <cell r="BF40" t="str">
            <v xml:space="preserve"> </v>
          </cell>
          <cell r="BG40" t="str">
            <v xml:space="preserve"> </v>
          </cell>
          <cell r="BH40" t="str">
            <v xml:space="preserve"> </v>
          </cell>
          <cell r="BI40" t="str">
            <v xml:space="preserve"> </v>
          </cell>
          <cell r="BJ40" t="str">
            <v xml:space="preserve"> </v>
          </cell>
          <cell r="BK40" t="str">
            <v xml:space="preserve"> </v>
          </cell>
          <cell r="BL40" t="str">
            <v xml:space="preserve"> </v>
          </cell>
          <cell r="BM40" t="str">
            <v xml:space="preserve"> </v>
          </cell>
          <cell r="BN40" t="str">
            <v xml:space="preserve"> </v>
          </cell>
          <cell r="BO40" t="str">
            <v xml:space="preserve"> </v>
          </cell>
          <cell r="BP40" t="str">
            <v xml:space="preserve"> </v>
          </cell>
          <cell r="BQ40" t="str">
            <v xml:space="preserve"> </v>
          </cell>
          <cell r="BR40" t="str">
            <v>9.27</v>
          </cell>
          <cell r="BS40" t="str">
            <v>NACQ</v>
          </cell>
          <cell r="BT40" t="str">
            <v>10.06</v>
          </cell>
          <cell r="BU40" t="str">
            <v>5.5</v>
          </cell>
          <cell r="BV40">
            <v>0</v>
          </cell>
        </row>
        <row r="41">
          <cell r="A41">
            <v>21903048</v>
          </cell>
          <cell r="B41" t="str">
            <v>BAMIDELE</v>
          </cell>
          <cell r="C41" t="str">
            <v>MYRIAM</v>
          </cell>
          <cell r="D41" t="str">
            <v xml:space="preserve"> </v>
          </cell>
          <cell r="E41" t="str">
            <v>7.274</v>
          </cell>
          <cell r="F41" t="str">
            <v>AJ</v>
          </cell>
          <cell r="G41" t="str">
            <v>7.274</v>
          </cell>
          <cell r="H41" t="str">
            <v>AJ</v>
          </cell>
          <cell r="I41" t="str">
            <v>'558/583</v>
          </cell>
          <cell r="J41" t="str">
            <v>6.3</v>
          </cell>
          <cell r="L41" t="str">
            <v>5.5</v>
          </cell>
          <cell r="M41" t="str">
            <v xml:space="preserve"> </v>
          </cell>
          <cell r="N41" t="str">
            <v>5.5</v>
          </cell>
          <cell r="O41" t="str">
            <v xml:space="preserve"> </v>
          </cell>
          <cell r="P41" t="str">
            <v xml:space="preserve"> </v>
          </cell>
          <cell r="Q41" t="str">
            <v xml:space="preserve"> </v>
          </cell>
          <cell r="R41" t="str">
            <v xml:space="preserve"> 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  <cell r="Z41" t="str">
            <v xml:space="preserve"> 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>7.5</v>
          </cell>
          <cell r="AE41" t="str">
            <v xml:space="preserve"> </v>
          </cell>
          <cell r="AF41" t="str">
            <v>7.5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 t="str">
            <v xml:space="preserve"> </v>
          </cell>
          <cell r="AR41" t="str">
            <v xml:space="preserve"> </v>
          </cell>
          <cell r="AS41" t="str">
            <v xml:space="preserve"> </v>
          </cell>
          <cell r="AT41" t="str">
            <v xml:space="preserve"> </v>
          </cell>
          <cell r="AU41" t="str">
            <v xml:space="preserve"> </v>
          </cell>
          <cell r="AV41" t="str">
            <v>7.867</v>
          </cell>
          <cell r="AW41" t="str">
            <v>NACQ</v>
          </cell>
          <cell r="AX41">
            <v>6</v>
          </cell>
          <cell r="AY41" t="str">
            <v>9.733</v>
          </cell>
          <cell r="AZ41" t="str">
            <v xml:space="preserve"> </v>
          </cell>
          <cell r="BA41" t="str">
            <v xml:space="preserve"> </v>
          </cell>
          <cell r="BB41" t="str">
            <v xml:space="preserve"> </v>
          </cell>
          <cell r="BC41" t="str">
            <v xml:space="preserve"> </v>
          </cell>
          <cell r="BD41" t="str">
            <v>3.2</v>
          </cell>
          <cell r="BE41">
            <v>15</v>
          </cell>
          <cell r="BF41" t="str">
            <v xml:space="preserve"> </v>
          </cell>
          <cell r="BG41" t="str">
            <v xml:space="preserve"> </v>
          </cell>
          <cell r="BH41" t="str">
            <v xml:space="preserve"> </v>
          </cell>
          <cell r="BI41">
            <v>11</v>
          </cell>
          <cell r="BJ41" t="str">
            <v xml:space="preserve"> </v>
          </cell>
          <cell r="BK41" t="str">
            <v xml:space="preserve"> </v>
          </cell>
          <cell r="BL41" t="str">
            <v xml:space="preserve"> </v>
          </cell>
          <cell r="BM41" t="str">
            <v xml:space="preserve"> </v>
          </cell>
          <cell r="BN41" t="str">
            <v xml:space="preserve"> </v>
          </cell>
          <cell r="BO41" t="str">
            <v xml:space="preserve"> </v>
          </cell>
          <cell r="BP41" t="str">
            <v xml:space="preserve"> </v>
          </cell>
          <cell r="BQ41" t="str">
            <v xml:space="preserve"> </v>
          </cell>
          <cell r="BR41" t="str">
            <v>9.158</v>
          </cell>
          <cell r="BS41" t="str">
            <v>NACQ</v>
          </cell>
          <cell r="BT41" t="str">
            <v>8.75</v>
          </cell>
          <cell r="BU41" t="str">
            <v>5.15</v>
          </cell>
          <cell r="BV41" t="str">
            <v>6.8</v>
          </cell>
        </row>
        <row r="42">
          <cell r="A42">
            <v>21902199</v>
          </cell>
          <cell r="B42" t="str">
            <v>BARABANT</v>
          </cell>
          <cell r="C42" t="str">
            <v>LUCIE</v>
          </cell>
          <cell r="D42" t="str">
            <v xml:space="preserve"> </v>
          </cell>
          <cell r="E42" t="str">
            <v>13.67</v>
          </cell>
          <cell r="F42" t="str">
            <v>ADM</v>
          </cell>
          <cell r="G42" t="str">
            <v>13.67</v>
          </cell>
          <cell r="H42" t="str">
            <v>ADM</v>
          </cell>
          <cell r="I42" t="str">
            <v>'9/583</v>
          </cell>
          <cell r="J42" t="str">
            <v>14.82</v>
          </cell>
          <cell r="L42" t="str">
            <v>14.7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P42" t="str">
            <v xml:space="preserve"> </v>
          </cell>
          <cell r="Q42" t="str">
            <v xml:space="preserve"> </v>
          </cell>
          <cell r="R42" t="str">
            <v xml:space="preserve"> </v>
          </cell>
          <cell r="S42" t="str">
            <v xml:space="preserve"> </v>
          </cell>
          <cell r="T42" t="str">
            <v xml:space="preserve"> </v>
          </cell>
          <cell r="U42" t="str">
            <v xml:space="preserve"> </v>
          </cell>
          <cell r="V42" t="str">
            <v xml:space="preserve"> </v>
          </cell>
          <cell r="W42" t="str">
            <v xml:space="preserve"> </v>
          </cell>
          <cell r="X42" t="str">
            <v xml:space="preserve"> </v>
          </cell>
          <cell r="Y42" t="str">
            <v xml:space="preserve"> </v>
          </cell>
          <cell r="Z42" t="str">
            <v>14.7</v>
          </cell>
          <cell r="AA42" t="str">
            <v xml:space="preserve"> </v>
          </cell>
          <cell r="AB42" t="str">
            <v xml:space="preserve"> </v>
          </cell>
          <cell r="AC42" t="str">
            <v xml:space="preserve"> </v>
          </cell>
          <cell r="AD42">
            <v>15</v>
          </cell>
          <cell r="AE42" t="str">
            <v xml:space="preserve"> </v>
          </cell>
          <cell r="AF42" t="str">
            <v xml:space="preserve"> </v>
          </cell>
          <cell r="AG42" t="str">
            <v xml:space="preserve"> </v>
          </cell>
          <cell r="AH42" t="str">
            <v xml:space="preserve"> </v>
          </cell>
          <cell r="AI42" t="str">
            <v xml:space="preserve"> </v>
          </cell>
          <cell r="AJ42" t="str">
            <v xml:space="preserve"> </v>
          </cell>
          <cell r="AK42" t="str">
            <v xml:space="preserve"> </v>
          </cell>
          <cell r="AL42" t="str">
            <v xml:space="preserve"> </v>
          </cell>
          <cell r="AM42" t="str">
            <v xml:space="preserve"> </v>
          </cell>
          <cell r="AN42" t="str">
            <v xml:space="preserve"> </v>
          </cell>
          <cell r="AO42" t="str">
            <v xml:space="preserve"> </v>
          </cell>
          <cell r="AP42" t="str">
            <v xml:space="preserve"> </v>
          </cell>
          <cell r="AQ42" t="str">
            <v xml:space="preserve"> </v>
          </cell>
          <cell r="AR42">
            <v>15</v>
          </cell>
          <cell r="AS42" t="str">
            <v xml:space="preserve"> </v>
          </cell>
          <cell r="AT42" t="str">
            <v xml:space="preserve"> </v>
          </cell>
          <cell r="AU42" t="str">
            <v xml:space="preserve"> </v>
          </cell>
          <cell r="AV42" t="str">
            <v>13.793</v>
          </cell>
          <cell r="AW42" t="str">
            <v>ACQ</v>
          </cell>
          <cell r="AX42" t="str">
            <v>13.585</v>
          </cell>
          <cell r="AY42">
            <v>14</v>
          </cell>
          <cell r="AZ42" t="str">
            <v xml:space="preserve"> </v>
          </cell>
          <cell r="BA42">
            <v>12</v>
          </cell>
          <cell r="BB42" t="str">
            <v xml:space="preserve"> </v>
          </cell>
          <cell r="BC42" t="str">
            <v xml:space="preserve"> </v>
          </cell>
          <cell r="BD42" t="str">
            <v xml:space="preserve"> </v>
          </cell>
          <cell r="BE42" t="str">
            <v xml:space="preserve"> </v>
          </cell>
          <cell r="BF42" t="str">
            <v xml:space="preserve"> </v>
          </cell>
          <cell r="BG42" t="str">
            <v xml:space="preserve"> </v>
          </cell>
          <cell r="BH42" t="str">
            <v xml:space="preserve"> </v>
          </cell>
          <cell r="BI42" t="str">
            <v xml:space="preserve"> </v>
          </cell>
          <cell r="BJ42" t="str">
            <v xml:space="preserve"> </v>
          </cell>
          <cell r="BK42" t="str">
            <v xml:space="preserve"> </v>
          </cell>
          <cell r="BL42" t="str">
            <v xml:space="preserve"> </v>
          </cell>
          <cell r="BM42" t="str">
            <v xml:space="preserve"> </v>
          </cell>
          <cell r="BN42" t="str">
            <v xml:space="preserve"> </v>
          </cell>
          <cell r="BO42" t="str">
            <v xml:space="preserve"> </v>
          </cell>
          <cell r="BP42">
            <v>15</v>
          </cell>
          <cell r="BQ42">
            <v>15</v>
          </cell>
          <cell r="BR42" t="str">
            <v>10.608</v>
          </cell>
          <cell r="BS42" t="str">
            <v>ACQ</v>
          </cell>
          <cell r="BT42" t="str">
            <v>12.75</v>
          </cell>
          <cell r="BU42" t="str">
            <v>10.325</v>
          </cell>
          <cell r="BV42" t="str">
            <v>11.15</v>
          </cell>
        </row>
        <row r="43">
          <cell r="A43">
            <v>21909614</v>
          </cell>
          <cell r="B43" t="str">
            <v>BARBIER</v>
          </cell>
          <cell r="C43" t="str">
            <v>MANON</v>
          </cell>
          <cell r="D43" t="str">
            <v xml:space="preserve"> </v>
          </cell>
          <cell r="E43" t="str">
            <v>13.115</v>
          </cell>
          <cell r="F43" t="str">
            <v>ADM</v>
          </cell>
          <cell r="G43" t="str">
            <v>13.115</v>
          </cell>
          <cell r="H43" t="str">
            <v>ADM</v>
          </cell>
          <cell r="I43" t="str">
            <v>'20/583</v>
          </cell>
          <cell r="J43" t="str">
            <v>13.7</v>
          </cell>
          <cell r="L43" t="str">
            <v>13.5</v>
          </cell>
          <cell r="M43" t="str">
            <v xml:space="preserve"> </v>
          </cell>
          <cell r="N43" t="str">
            <v xml:space="preserve"> </v>
          </cell>
          <cell r="O43" t="str">
            <v xml:space="preserve"> </v>
          </cell>
          <cell r="P43" t="str">
            <v xml:space="preserve"> </v>
          </cell>
          <cell r="Q43" t="str">
            <v>13.5</v>
          </cell>
          <cell r="R43" t="str">
            <v xml:space="preserve"> 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  <cell r="Z43" t="str">
            <v xml:space="preserve"> 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>
            <v>14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>
            <v>14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 t="str">
            <v xml:space="preserve"> </v>
          </cell>
          <cell r="AR43" t="str">
            <v xml:space="preserve"> </v>
          </cell>
          <cell r="AS43" t="str">
            <v xml:space="preserve"> </v>
          </cell>
          <cell r="AT43" t="str">
            <v xml:space="preserve"> </v>
          </cell>
          <cell r="AU43" t="str">
            <v xml:space="preserve"> </v>
          </cell>
          <cell r="AV43" t="str">
            <v>12.418</v>
          </cell>
          <cell r="AW43" t="str">
            <v>ACQ</v>
          </cell>
          <cell r="AX43" t="str">
            <v>11.835</v>
          </cell>
          <cell r="AY43">
            <v>13</v>
          </cell>
          <cell r="AZ43" t="str">
            <v xml:space="preserve"> </v>
          </cell>
          <cell r="BA43">
            <v>12</v>
          </cell>
          <cell r="BB43" t="str">
            <v xml:space="preserve"> </v>
          </cell>
          <cell r="BC43" t="str">
            <v xml:space="preserve"> </v>
          </cell>
          <cell r="BD43" t="str">
            <v xml:space="preserve"> </v>
          </cell>
          <cell r="BE43" t="str">
            <v xml:space="preserve"> </v>
          </cell>
          <cell r="BF43" t="str">
            <v xml:space="preserve"> </v>
          </cell>
          <cell r="BG43" t="str">
            <v xml:space="preserve"> </v>
          </cell>
          <cell r="BH43" t="str">
            <v xml:space="preserve"> </v>
          </cell>
          <cell r="BI43" t="str">
            <v xml:space="preserve"> </v>
          </cell>
          <cell r="BJ43" t="str">
            <v xml:space="preserve"> </v>
          </cell>
          <cell r="BK43" t="str">
            <v xml:space="preserve"> </v>
          </cell>
          <cell r="BL43" t="str">
            <v xml:space="preserve"> </v>
          </cell>
          <cell r="BM43" t="str">
            <v xml:space="preserve"> </v>
          </cell>
          <cell r="BN43" t="str">
            <v xml:space="preserve"> </v>
          </cell>
          <cell r="BO43" t="str">
            <v xml:space="preserve"> </v>
          </cell>
          <cell r="BP43">
            <v>12</v>
          </cell>
          <cell r="BQ43">
            <v>15</v>
          </cell>
          <cell r="BR43" t="str">
            <v>12.617</v>
          </cell>
          <cell r="BS43" t="str">
            <v>ACQ</v>
          </cell>
          <cell r="BT43">
            <v>12</v>
          </cell>
          <cell r="BU43" t="str">
            <v>12.85</v>
          </cell>
          <cell r="BV43" t="str">
            <v>13.2</v>
          </cell>
        </row>
        <row r="44">
          <cell r="A44">
            <v>21908752</v>
          </cell>
          <cell r="B44" t="str">
            <v>BARHDADI</v>
          </cell>
          <cell r="C44" t="str">
            <v>RIYAD</v>
          </cell>
          <cell r="D44" t="str">
            <v xml:space="preserve"> </v>
          </cell>
          <cell r="E44" t="str">
            <v>8.74</v>
          </cell>
          <cell r="F44" t="str">
            <v>AJ</v>
          </cell>
          <cell r="G44" t="str">
            <v>8.74</v>
          </cell>
          <cell r="H44" t="str">
            <v>AJ</v>
          </cell>
          <cell r="I44" t="str">
            <v>'467/583</v>
          </cell>
          <cell r="J44" t="str">
            <v>10.8</v>
          </cell>
          <cell r="L44">
            <v>10</v>
          </cell>
          <cell r="M44" t="str">
            <v xml:space="preserve"> </v>
          </cell>
          <cell r="N44" t="str">
            <v xml:space="preserve"> </v>
          </cell>
          <cell r="O44" t="str">
            <v xml:space="preserve"> </v>
          </cell>
          <cell r="P44" t="str">
            <v xml:space="preserve"> </v>
          </cell>
          <cell r="Q44" t="str">
            <v xml:space="preserve"> </v>
          </cell>
          <cell r="R44" t="str">
            <v xml:space="preserve"> </v>
          </cell>
          <cell r="S44" t="str">
            <v xml:space="preserve"> </v>
          </cell>
          <cell r="T44">
            <v>10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 t="str">
            <v xml:space="preserve"> </v>
          </cell>
          <cell r="Z44" t="str">
            <v xml:space="preserve"> 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>
            <v>12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>
            <v>12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 t="str">
            <v xml:space="preserve"> </v>
          </cell>
          <cell r="AR44" t="str">
            <v xml:space="preserve"> </v>
          </cell>
          <cell r="AS44" t="str">
            <v xml:space="preserve"> </v>
          </cell>
          <cell r="AT44" t="str">
            <v xml:space="preserve"> </v>
          </cell>
          <cell r="AU44" t="str">
            <v xml:space="preserve"> </v>
          </cell>
          <cell r="AV44" t="str">
            <v>9.251</v>
          </cell>
          <cell r="AW44" t="str">
            <v>NACQ</v>
          </cell>
          <cell r="AX44" t="str">
            <v>7.835</v>
          </cell>
          <cell r="AY44" t="str">
            <v>10.667</v>
          </cell>
          <cell r="AZ44" t="str">
            <v xml:space="preserve"> </v>
          </cell>
          <cell r="BA44">
            <v>6</v>
          </cell>
          <cell r="BB44" t="str">
            <v xml:space="preserve"> </v>
          </cell>
          <cell r="BC44" t="str">
            <v xml:space="preserve"> </v>
          </cell>
          <cell r="BD44" t="str">
            <v xml:space="preserve"> </v>
          </cell>
          <cell r="BE44" t="str">
            <v xml:space="preserve"> </v>
          </cell>
          <cell r="BF44" t="str">
            <v xml:space="preserve"> </v>
          </cell>
          <cell r="BG44" t="str">
            <v xml:space="preserve"> </v>
          </cell>
          <cell r="BH44" t="str">
            <v xml:space="preserve"> </v>
          </cell>
          <cell r="BI44" t="str">
            <v xml:space="preserve"> </v>
          </cell>
          <cell r="BJ44" t="str">
            <v xml:space="preserve"> </v>
          </cell>
          <cell r="BK44" t="str">
            <v xml:space="preserve"> </v>
          </cell>
          <cell r="BL44" t="str">
            <v xml:space="preserve"> </v>
          </cell>
          <cell r="BM44" t="str">
            <v xml:space="preserve"> </v>
          </cell>
          <cell r="BN44" t="str">
            <v xml:space="preserve"> </v>
          </cell>
          <cell r="BO44" t="str">
            <v xml:space="preserve"> </v>
          </cell>
          <cell r="BP44">
            <v>16</v>
          </cell>
          <cell r="BQ44">
            <v>10</v>
          </cell>
          <cell r="BR44" t="str">
            <v>8.575</v>
          </cell>
          <cell r="BS44" t="str">
            <v>NACQ</v>
          </cell>
          <cell r="BT44" t="str">
            <v>12.5</v>
          </cell>
          <cell r="BU44" t="str">
            <v>5.875</v>
          </cell>
          <cell r="BV44" t="str">
            <v>4.25</v>
          </cell>
        </row>
        <row r="45">
          <cell r="A45">
            <v>21907593</v>
          </cell>
          <cell r="B45" t="str">
            <v>BARRAU</v>
          </cell>
          <cell r="C45" t="str">
            <v>NATHAN</v>
          </cell>
          <cell r="D45" t="str">
            <v xml:space="preserve"> </v>
          </cell>
          <cell r="E45" t="str">
            <v>DEF</v>
          </cell>
          <cell r="F45" t="str">
            <v>DEF</v>
          </cell>
          <cell r="G45" t="str">
            <v>DEF</v>
          </cell>
          <cell r="H45" t="str">
            <v>DEF</v>
          </cell>
          <cell r="J45" t="str">
            <v>10.55</v>
          </cell>
          <cell r="L45">
            <v>10</v>
          </cell>
          <cell r="M45" t="str">
            <v xml:space="preserve"> </v>
          </cell>
          <cell r="N45" t="str">
            <v xml:space="preserve"> </v>
          </cell>
          <cell r="O45" t="str">
            <v xml:space="preserve"> </v>
          </cell>
          <cell r="P45" t="str">
            <v xml:space="preserve"> </v>
          </cell>
          <cell r="Q45" t="str">
            <v xml:space="preserve"> </v>
          </cell>
          <cell r="R45" t="str">
            <v xml:space="preserve"> </v>
          </cell>
          <cell r="S45">
            <v>10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  <cell r="Z45" t="str">
            <v xml:space="preserve"> 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>11.375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>11.375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 t="str">
            <v xml:space="preserve"> </v>
          </cell>
          <cell r="AR45" t="str">
            <v xml:space="preserve"> </v>
          </cell>
          <cell r="AS45" t="str">
            <v xml:space="preserve"> </v>
          </cell>
          <cell r="AT45" t="str">
            <v xml:space="preserve"> </v>
          </cell>
          <cell r="AU45" t="str">
            <v xml:space="preserve"> </v>
          </cell>
          <cell r="AV45" t="str">
            <v>9.548</v>
          </cell>
          <cell r="AW45" t="str">
            <v>NACQ</v>
          </cell>
          <cell r="AX45" t="str">
            <v>8.875</v>
          </cell>
          <cell r="AY45" t="str">
            <v>10.22</v>
          </cell>
          <cell r="AZ45" t="str">
            <v>12.2</v>
          </cell>
          <cell r="BA45" t="str">
            <v>8.5</v>
          </cell>
          <cell r="BB45" t="str">
            <v xml:space="preserve"> </v>
          </cell>
          <cell r="BC45" t="str">
            <v xml:space="preserve"> </v>
          </cell>
          <cell r="BD45" t="str">
            <v xml:space="preserve"> </v>
          </cell>
          <cell r="BE45" t="str">
            <v xml:space="preserve"> </v>
          </cell>
          <cell r="BF45" t="str">
            <v xml:space="preserve"> </v>
          </cell>
          <cell r="BG45" t="str">
            <v xml:space="preserve"> </v>
          </cell>
          <cell r="BH45" t="str">
            <v xml:space="preserve"> </v>
          </cell>
          <cell r="BI45" t="str">
            <v xml:space="preserve"> </v>
          </cell>
          <cell r="BJ45" t="str">
            <v xml:space="preserve"> </v>
          </cell>
          <cell r="BK45" t="str">
            <v xml:space="preserve"> </v>
          </cell>
          <cell r="BL45" t="str">
            <v xml:space="preserve"> </v>
          </cell>
          <cell r="BM45" t="str">
            <v xml:space="preserve"> </v>
          </cell>
          <cell r="BN45" t="str">
            <v xml:space="preserve"> </v>
          </cell>
          <cell r="BO45" t="str">
            <v>9.96</v>
          </cell>
          <cell r="BP45" t="str">
            <v xml:space="preserve"> </v>
          </cell>
          <cell r="BQ45" t="str">
            <v xml:space="preserve"> </v>
          </cell>
          <cell r="BR45" t="str">
            <v>6.65</v>
          </cell>
          <cell r="BS45" t="str">
            <v>NACQ</v>
          </cell>
          <cell r="BT45" t="str">
            <v>9.25</v>
          </cell>
          <cell r="BU45" t="str">
            <v>7.45</v>
          </cell>
          <cell r="BV45" t="str">
            <v>11.9</v>
          </cell>
        </row>
        <row r="46">
          <cell r="A46">
            <v>21916495</v>
          </cell>
          <cell r="B46" t="str">
            <v>BARRE</v>
          </cell>
          <cell r="C46" t="str">
            <v>JULES</v>
          </cell>
          <cell r="D46" t="str">
            <v xml:space="preserve"> </v>
          </cell>
          <cell r="E46" t="str">
            <v>9.626</v>
          </cell>
          <cell r="F46" t="str">
            <v>AJ</v>
          </cell>
          <cell r="G46" t="str">
            <v>9.626</v>
          </cell>
          <cell r="H46" t="str">
            <v>AJ</v>
          </cell>
          <cell r="I46" t="str">
            <v>'350/583</v>
          </cell>
          <cell r="J46" t="str">
            <v>10.7</v>
          </cell>
          <cell r="L46" t="str">
            <v>11.5</v>
          </cell>
          <cell r="M46" t="str">
            <v xml:space="preserve"> </v>
          </cell>
          <cell r="N46" t="str">
            <v xml:space="preserve"> </v>
          </cell>
          <cell r="O46" t="str">
            <v xml:space="preserve"> </v>
          </cell>
          <cell r="P46" t="str">
            <v xml:space="preserve"> </v>
          </cell>
          <cell r="Q46" t="str">
            <v xml:space="preserve"> </v>
          </cell>
          <cell r="R46" t="str">
            <v xml:space="preserve"> </v>
          </cell>
          <cell r="S46" t="str">
            <v>11.5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  <cell r="Z46" t="str">
            <v xml:space="preserve"> 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>9.5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>9.5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 t="str">
            <v xml:space="preserve"> </v>
          </cell>
          <cell r="AR46" t="str">
            <v xml:space="preserve"> </v>
          </cell>
          <cell r="AS46" t="str">
            <v xml:space="preserve"> </v>
          </cell>
          <cell r="AT46" t="str">
            <v xml:space="preserve"> </v>
          </cell>
          <cell r="AU46" t="str">
            <v xml:space="preserve"> </v>
          </cell>
          <cell r="AV46" t="str">
            <v>9.32</v>
          </cell>
          <cell r="AW46" t="str">
            <v>NACQ</v>
          </cell>
          <cell r="AX46" t="str">
            <v>12.64</v>
          </cell>
          <cell r="AY46">
            <v>6</v>
          </cell>
          <cell r="AZ46">
            <v>4</v>
          </cell>
          <cell r="BA46">
            <v>10</v>
          </cell>
          <cell r="BB46" t="str">
            <v xml:space="preserve"> </v>
          </cell>
          <cell r="BC46" t="str">
            <v xml:space="preserve"> </v>
          </cell>
          <cell r="BD46" t="str">
            <v xml:space="preserve"> </v>
          </cell>
          <cell r="BE46" t="str">
            <v xml:space="preserve"> </v>
          </cell>
          <cell r="BF46" t="str">
            <v xml:space="preserve"> </v>
          </cell>
          <cell r="BG46" t="str">
            <v xml:space="preserve"> </v>
          </cell>
          <cell r="BH46" t="str">
            <v xml:space="preserve"> </v>
          </cell>
          <cell r="BI46" t="str">
            <v xml:space="preserve"> </v>
          </cell>
          <cell r="BJ46" t="str">
            <v xml:space="preserve"> </v>
          </cell>
          <cell r="BK46" t="str">
            <v xml:space="preserve"> </v>
          </cell>
          <cell r="BL46" t="str">
            <v xml:space="preserve"> </v>
          </cell>
          <cell r="BM46" t="str">
            <v xml:space="preserve"> </v>
          </cell>
          <cell r="BN46" t="str">
            <v xml:space="preserve"> </v>
          </cell>
          <cell r="BO46">
            <v>4</v>
          </cell>
          <cell r="BP46" t="str">
            <v xml:space="preserve"> </v>
          </cell>
          <cell r="BQ46" t="str">
            <v xml:space="preserve"> </v>
          </cell>
          <cell r="BR46" t="str">
            <v>9.3</v>
          </cell>
          <cell r="BS46" t="str">
            <v>NACQ</v>
          </cell>
          <cell r="BT46" t="str">
            <v>12.25</v>
          </cell>
          <cell r="BU46" t="str">
            <v>3.5</v>
          </cell>
          <cell r="BV46">
            <v>0</v>
          </cell>
        </row>
        <row r="47">
          <cell r="A47">
            <v>21912859</v>
          </cell>
          <cell r="B47" t="str">
            <v>BASCHUNG</v>
          </cell>
          <cell r="C47" t="str">
            <v>ELI</v>
          </cell>
          <cell r="D47" t="str">
            <v xml:space="preserve"> </v>
          </cell>
          <cell r="E47" t="str">
            <v>13.265</v>
          </cell>
          <cell r="F47" t="str">
            <v>ADM</v>
          </cell>
          <cell r="G47" t="str">
            <v>13.265</v>
          </cell>
          <cell r="H47" t="str">
            <v>ADM</v>
          </cell>
          <cell r="I47" t="str">
            <v>'16/583</v>
          </cell>
          <cell r="J47" t="str">
            <v>15.2</v>
          </cell>
          <cell r="L47">
            <v>16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 t="str">
            <v xml:space="preserve"> </v>
          </cell>
          <cell r="R47" t="str">
            <v xml:space="preserve"> 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>
            <v>16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>
            <v>14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>
            <v>14</v>
          </cell>
          <cell r="AQ47" t="str">
            <v xml:space="preserve"> </v>
          </cell>
          <cell r="AR47" t="str">
            <v xml:space="preserve"> </v>
          </cell>
          <cell r="AS47" t="str">
            <v xml:space="preserve"> </v>
          </cell>
          <cell r="AT47" t="str">
            <v xml:space="preserve"> </v>
          </cell>
          <cell r="AU47" t="str">
            <v xml:space="preserve"> </v>
          </cell>
          <cell r="AV47" t="str">
            <v>13.892</v>
          </cell>
          <cell r="AW47" t="str">
            <v>ACQ</v>
          </cell>
          <cell r="AX47" t="str">
            <v>14.5</v>
          </cell>
          <cell r="AY47" t="str">
            <v>13.283</v>
          </cell>
          <cell r="AZ47" t="str">
            <v>12.6</v>
          </cell>
          <cell r="BA47" t="str">
            <v xml:space="preserve"> </v>
          </cell>
          <cell r="BB47" t="str">
            <v xml:space="preserve"> </v>
          </cell>
          <cell r="BC47" t="str">
            <v xml:space="preserve"> </v>
          </cell>
          <cell r="BD47" t="str">
            <v xml:space="preserve"> </v>
          </cell>
          <cell r="BE47" t="str">
            <v xml:space="preserve"> </v>
          </cell>
          <cell r="BF47" t="str">
            <v xml:space="preserve"> </v>
          </cell>
          <cell r="BG47" t="str">
            <v xml:space="preserve"> </v>
          </cell>
          <cell r="BH47" t="str">
            <v xml:space="preserve"> </v>
          </cell>
          <cell r="BI47" t="str">
            <v xml:space="preserve"> </v>
          </cell>
          <cell r="BJ47" t="str">
            <v xml:space="preserve"> </v>
          </cell>
          <cell r="BK47" t="str">
            <v>13.25</v>
          </cell>
          <cell r="BL47" t="str">
            <v xml:space="preserve"> </v>
          </cell>
          <cell r="BM47" t="str">
            <v xml:space="preserve"> </v>
          </cell>
          <cell r="BN47">
            <v>14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>13.238</v>
          </cell>
          <cell r="BS47" t="str">
            <v>ACQ</v>
          </cell>
          <cell r="BT47" t="str">
            <v>13.75</v>
          </cell>
          <cell r="BU47" t="str">
            <v>12.725</v>
          </cell>
          <cell r="BV47" t="str">
            <v>11.45</v>
          </cell>
        </row>
        <row r="48">
          <cell r="A48">
            <v>21904032</v>
          </cell>
          <cell r="B48" t="str">
            <v>BASTIDE</v>
          </cell>
          <cell r="C48" t="str">
            <v>HUGO</v>
          </cell>
          <cell r="D48" t="str">
            <v xml:space="preserve"> </v>
          </cell>
          <cell r="E48" t="str">
            <v>10.041</v>
          </cell>
          <cell r="F48" t="str">
            <v>ADM</v>
          </cell>
          <cell r="G48" t="str">
            <v>10.041</v>
          </cell>
          <cell r="H48" t="str">
            <v>ADM</v>
          </cell>
          <cell r="I48" t="str">
            <v>'275/583</v>
          </cell>
          <cell r="J48">
            <v>8</v>
          </cell>
          <cell r="L48">
            <v>5</v>
          </cell>
          <cell r="M48" t="str">
            <v xml:space="preserve"> </v>
          </cell>
          <cell r="N48" t="str">
            <v xml:space="preserve"> </v>
          </cell>
          <cell r="O48" t="str">
            <v xml:space="preserve"> </v>
          </cell>
          <cell r="P48" t="str">
            <v xml:space="preserve"> </v>
          </cell>
          <cell r="Q48" t="str">
            <v xml:space="preserve"> </v>
          </cell>
          <cell r="R48" t="str">
            <v xml:space="preserve"> </v>
          </cell>
          <cell r="S48">
            <v>5</v>
          </cell>
          <cell r="T48" t="str">
            <v xml:space="preserve"> </v>
          </cell>
          <cell r="U48" t="str">
            <v xml:space="preserve"> </v>
          </cell>
          <cell r="V48" t="str">
            <v xml:space="preserve"> </v>
          </cell>
          <cell r="W48" t="str">
            <v xml:space="preserve"> </v>
          </cell>
          <cell r="X48" t="str">
            <v xml:space="preserve"> </v>
          </cell>
          <cell r="Y48" t="str">
            <v xml:space="preserve"> </v>
          </cell>
          <cell r="Z48" t="str">
            <v xml:space="preserve"> </v>
          </cell>
          <cell r="AA48" t="str">
            <v xml:space="preserve"> </v>
          </cell>
          <cell r="AB48" t="str">
            <v xml:space="preserve"> </v>
          </cell>
          <cell r="AC48" t="str">
            <v xml:space="preserve"> </v>
          </cell>
          <cell r="AD48" t="str">
            <v>12.5</v>
          </cell>
          <cell r="AE48" t="str">
            <v xml:space="preserve"> </v>
          </cell>
          <cell r="AF48" t="str">
            <v xml:space="preserve"> </v>
          </cell>
          <cell r="AG48" t="str">
            <v xml:space="preserve"> </v>
          </cell>
          <cell r="AH48" t="str">
            <v xml:space="preserve"> </v>
          </cell>
          <cell r="AI48" t="str">
            <v xml:space="preserve"> </v>
          </cell>
          <cell r="AJ48" t="str">
            <v xml:space="preserve"> </v>
          </cell>
          <cell r="AK48" t="str">
            <v>12.5</v>
          </cell>
          <cell r="AL48" t="str">
            <v xml:space="preserve"> </v>
          </cell>
          <cell r="AM48" t="str">
            <v xml:space="preserve"> </v>
          </cell>
          <cell r="AN48" t="str">
            <v xml:space="preserve"> </v>
          </cell>
          <cell r="AO48" t="str">
            <v xml:space="preserve"> </v>
          </cell>
          <cell r="AP48" t="str">
            <v xml:space="preserve"> </v>
          </cell>
          <cell r="AQ48" t="str">
            <v xml:space="preserve"> </v>
          </cell>
          <cell r="AR48" t="str">
            <v xml:space="preserve"> </v>
          </cell>
          <cell r="AS48" t="str">
            <v xml:space="preserve"> </v>
          </cell>
          <cell r="AT48" t="str">
            <v xml:space="preserve"> </v>
          </cell>
          <cell r="AU48" t="str">
            <v xml:space="preserve"> </v>
          </cell>
          <cell r="AV48" t="str">
            <v>11.294</v>
          </cell>
          <cell r="AW48" t="str">
            <v>ACQ</v>
          </cell>
          <cell r="AX48" t="str">
            <v>11.5</v>
          </cell>
          <cell r="AY48" t="str">
            <v>11.087</v>
          </cell>
          <cell r="AZ48" t="str">
            <v xml:space="preserve"> </v>
          </cell>
          <cell r="BA48" t="str">
            <v xml:space="preserve"> </v>
          </cell>
          <cell r="BB48" t="str">
            <v xml:space="preserve"> </v>
          </cell>
          <cell r="BC48" t="str">
            <v xml:space="preserve"> </v>
          </cell>
          <cell r="BD48" t="str">
            <v xml:space="preserve"> </v>
          </cell>
          <cell r="BE48" t="str">
            <v xml:space="preserve"> </v>
          </cell>
          <cell r="BF48" t="str">
            <v xml:space="preserve"> </v>
          </cell>
          <cell r="BG48" t="str">
            <v xml:space="preserve"> </v>
          </cell>
          <cell r="BH48" t="str">
            <v xml:space="preserve"> </v>
          </cell>
          <cell r="BI48" t="str">
            <v xml:space="preserve"> </v>
          </cell>
          <cell r="BJ48" t="str">
            <v>4.5</v>
          </cell>
          <cell r="BK48" t="str">
            <v xml:space="preserve"> </v>
          </cell>
          <cell r="BL48" t="str">
            <v xml:space="preserve"> </v>
          </cell>
          <cell r="BM48" t="str">
            <v>12.5</v>
          </cell>
          <cell r="BN48" t="str">
            <v xml:space="preserve"> </v>
          </cell>
          <cell r="BO48" t="str">
            <v>16.26</v>
          </cell>
          <cell r="BP48" t="str">
            <v xml:space="preserve"> </v>
          </cell>
          <cell r="BQ48" t="str">
            <v xml:space="preserve"> </v>
          </cell>
          <cell r="BR48" t="str">
            <v>10.692</v>
          </cell>
          <cell r="BS48" t="str">
            <v>ACQ</v>
          </cell>
          <cell r="BT48">
            <v>10</v>
          </cell>
          <cell r="BU48" t="str">
            <v>11.15</v>
          </cell>
          <cell r="BV48" t="str">
            <v>14.8</v>
          </cell>
        </row>
        <row r="49">
          <cell r="A49">
            <v>21914415</v>
          </cell>
          <cell r="B49" t="str">
            <v>BAUDRILLART</v>
          </cell>
          <cell r="C49" t="str">
            <v>ELIOT</v>
          </cell>
          <cell r="D49" t="str">
            <v xml:space="preserve"> </v>
          </cell>
          <cell r="E49" t="str">
            <v>10.012</v>
          </cell>
          <cell r="F49" t="str">
            <v>ADM</v>
          </cell>
          <cell r="G49" t="str">
            <v>10.012</v>
          </cell>
          <cell r="H49" t="str">
            <v>ADM</v>
          </cell>
          <cell r="I49" t="str">
            <v>'284/583</v>
          </cell>
          <cell r="J49" t="str">
            <v>14.44</v>
          </cell>
          <cell r="L49" t="str">
            <v>12.4</v>
          </cell>
          <cell r="M49" t="str">
            <v xml:space="preserve"> </v>
          </cell>
          <cell r="N49" t="str">
            <v xml:space="preserve"> </v>
          </cell>
          <cell r="O49" t="str">
            <v xml:space="preserve"> </v>
          </cell>
          <cell r="P49" t="str">
            <v xml:space="preserve"> </v>
          </cell>
          <cell r="Q49" t="str">
            <v xml:space="preserve"> </v>
          </cell>
          <cell r="R49" t="str">
            <v xml:space="preserve"> 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>12.4</v>
          </cell>
          <cell r="Y49" t="str">
            <v xml:space="preserve"> </v>
          </cell>
          <cell r="Z49" t="str">
            <v xml:space="preserve"> 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>17.5</v>
          </cell>
          <cell r="AE49" t="str">
            <v xml:space="preserve"> </v>
          </cell>
          <cell r="AF49" t="str">
            <v xml:space="preserve"> </v>
          </cell>
          <cell r="AG49" t="str">
            <v xml:space="preserve"> </v>
          </cell>
          <cell r="AH49" t="str">
            <v xml:space="preserve"> </v>
          </cell>
          <cell r="AI49" t="str">
            <v xml:space="preserve"> </v>
          </cell>
          <cell r="AJ49" t="str">
            <v xml:space="preserve"> </v>
          </cell>
          <cell r="AK49" t="str">
            <v xml:space="preserve"> </v>
          </cell>
          <cell r="AL49" t="str">
            <v xml:space="preserve"> </v>
          </cell>
          <cell r="AM49" t="str">
            <v xml:space="preserve"> </v>
          </cell>
          <cell r="AN49" t="str">
            <v xml:space="preserve"> </v>
          </cell>
          <cell r="AO49" t="str">
            <v xml:space="preserve"> </v>
          </cell>
          <cell r="AP49" t="str">
            <v>17.5</v>
          </cell>
          <cell r="AQ49" t="str">
            <v xml:space="preserve"> </v>
          </cell>
          <cell r="AR49" t="str">
            <v xml:space="preserve"> </v>
          </cell>
          <cell r="AS49" t="str">
            <v xml:space="preserve"> </v>
          </cell>
          <cell r="AT49" t="str">
            <v xml:space="preserve"> </v>
          </cell>
          <cell r="AU49" t="str">
            <v xml:space="preserve"> </v>
          </cell>
          <cell r="AV49" t="str">
            <v>11.935</v>
          </cell>
          <cell r="AW49" t="str">
            <v>ACQ</v>
          </cell>
          <cell r="AX49" t="str">
            <v>10.62</v>
          </cell>
          <cell r="AY49" t="str">
            <v>13.25</v>
          </cell>
          <cell r="AZ49" t="str">
            <v xml:space="preserve"> </v>
          </cell>
          <cell r="BA49" t="str">
            <v xml:space="preserve"> </v>
          </cell>
          <cell r="BB49" t="str">
            <v xml:space="preserve"> </v>
          </cell>
          <cell r="BC49" t="str">
            <v xml:space="preserve"> </v>
          </cell>
          <cell r="BD49" t="str">
            <v xml:space="preserve"> </v>
          </cell>
          <cell r="BE49">
            <v>11</v>
          </cell>
          <cell r="BF49" t="str">
            <v xml:space="preserve"> </v>
          </cell>
          <cell r="BG49" t="str">
            <v xml:space="preserve"> </v>
          </cell>
          <cell r="BH49" t="str">
            <v xml:space="preserve"> </v>
          </cell>
          <cell r="BI49" t="str">
            <v xml:space="preserve"> </v>
          </cell>
          <cell r="BJ49" t="str">
            <v xml:space="preserve"> </v>
          </cell>
          <cell r="BK49" t="str">
            <v>DIS</v>
          </cell>
          <cell r="BL49" t="str">
            <v xml:space="preserve"> </v>
          </cell>
          <cell r="BM49" t="str">
            <v xml:space="preserve"> </v>
          </cell>
          <cell r="BN49" t="str">
            <v>15.5</v>
          </cell>
          <cell r="BO49" t="str">
            <v xml:space="preserve"> </v>
          </cell>
          <cell r="BP49" t="str">
            <v xml:space="preserve"> </v>
          </cell>
          <cell r="BQ49" t="str">
            <v xml:space="preserve"> </v>
          </cell>
          <cell r="BR49" t="str">
            <v>8.375</v>
          </cell>
          <cell r="BS49" t="str">
            <v>NACQ</v>
          </cell>
          <cell r="BT49" t="str">
            <v>6.25</v>
          </cell>
          <cell r="BU49" t="str">
            <v>8.4</v>
          </cell>
          <cell r="BV49" t="str">
            <v>11.8</v>
          </cell>
        </row>
        <row r="50">
          <cell r="A50">
            <v>21811258</v>
          </cell>
          <cell r="B50" t="str">
            <v>BAUER</v>
          </cell>
          <cell r="C50" t="str">
            <v>SHARONE</v>
          </cell>
          <cell r="D50" t="str">
            <v xml:space="preserve"> </v>
          </cell>
          <cell r="E50" t="str">
            <v>11.473</v>
          </cell>
          <cell r="F50" t="str">
            <v>ADM</v>
          </cell>
          <cell r="G50" t="str">
            <v>11.473</v>
          </cell>
          <cell r="H50" t="str">
            <v>ADM</v>
          </cell>
          <cell r="I50" t="str">
            <v>'87/583</v>
          </cell>
          <cell r="J50" t="str">
            <v>18.62</v>
          </cell>
          <cell r="K50" t="str">
            <v>ACQ</v>
          </cell>
          <cell r="L50" t="str">
            <v xml:space="preserve"> </v>
          </cell>
          <cell r="M50" t="str">
            <v xml:space="preserve"> </v>
          </cell>
          <cell r="N50" t="str">
            <v xml:space="preserve"> </v>
          </cell>
          <cell r="O50" t="str">
            <v xml:space="preserve"> </v>
          </cell>
          <cell r="P50" t="str">
            <v xml:space="preserve"> </v>
          </cell>
          <cell r="Q50" t="str">
            <v xml:space="preserve"> </v>
          </cell>
          <cell r="R50" t="str">
            <v xml:space="preserve"> 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 t="str">
            <v xml:space="preserve"> </v>
          </cell>
          <cell r="AR50" t="str">
            <v xml:space="preserve"> </v>
          </cell>
          <cell r="AS50" t="str">
            <v xml:space="preserve"> </v>
          </cell>
          <cell r="AT50" t="str">
            <v xml:space="preserve"> </v>
          </cell>
          <cell r="AU50" t="str">
            <v xml:space="preserve"> </v>
          </cell>
          <cell r="AV50" t="str">
            <v>10.425</v>
          </cell>
          <cell r="AW50" t="str">
            <v>ACQ</v>
          </cell>
          <cell r="AX50" t="str">
            <v xml:space="preserve"> </v>
          </cell>
          <cell r="AY50" t="str">
            <v xml:space="preserve"> </v>
          </cell>
          <cell r="AZ50" t="str">
            <v xml:space="preserve"> </v>
          </cell>
          <cell r="BA50" t="str">
            <v xml:space="preserve"> </v>
          </cell>
          <cell r="BB50" t="str">
            <v xml:space="preserve"> </v>
          </cell>
          <cell r="BC50" t="str">
            <v xml:space="preserve"> </v>
          </cell>
          <cell r="BD50" t="str">
            <v xml:space="preserve"> </v>
          </cell>
          <cell r="BE50" t="str">
            <v xml:space="preserve"> </v>
          </cell>
          <cell r="BF50" t="str">
            <v xml:space="preserve"> </v>
          </cell>
          <cell r="BG50" t="str">
            <v xml:space="preserve"> </v>
          </cell>
          <cell r="BH50" t="str">
            <v xml:space="preserve"> </v>
          </cell>
          <cell r="BI50" t="str">
            <v xml:space="preserve"> </v>
          </cell>
          <cell r="BJ50" t="str">
            <v xml:space="preserve"> </v>
          </cell>
          <cell r="BK50" t="str">
            <v xml:space="preserve"> 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>14.355</v>
          </cell>
          <cell r="BS50" t="str">
            <v>ACQ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A51">
            <v>21813740</v>
          </cell>
          <cell r="B51" t="str">
            <v>BAUMGARTNER</v>
          </cell>
          <cell r="C51" t="str">
            <v>ARTHUR</v>
          </cell>
          <cell r="D51" t="str">
            <v xml:space="preserve"> </v>
          </cell>
          <cell r="E51" t="str">
            <v>8.597</v>
          </cell>
          <cell r="F51" t="str">
            <v>AJ</v>
          </cell>
          <cell r="G51" t="str">
            <v>8.597</v>
          </cell>
          <cell r="H51" t="str">
            <v>AJ</v>
          </cell>
          <cell r="I51" t="str">
            <v>'481/583</v>
          </cell>
          <cell r="J51" t="str">
            <v>9.2</v>
          </cell>
          <cell r="L51">
            <v>10</v>
          </cell>
          <cell r="M51" t="str">
            <v xml:space="preserve"> </v>
          </cell>
          <cell r="N51" t="str">
            <v xml:space="preserve"> </v>
          </cell>
          <cell r="O51">
            <v>10</v>
          </cell>
          <cell r="P51" t="str">
            <v xml:space="preserve"> </v>
          </cell>
          <cell r="Q51" t="str">
            <v xml:space="preserve"> </v>
          </cell>
          <cell r="R51" t="str">
            <v xml:space="preserve"> 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  <cell r="Z51" t="str">
            <v xml:space="preserve"> 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>
            <v>8</v>
          </cell>
          <cell r="AE51" t="str">
            <v xml:space="preserve"> </v>
          </cell>
          <cell r="AF51" t="str">
            <v xml:space="preserve"> </v>
          </cell>
          <cell r="AG51">
            <v>8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 t="str">
            <v xml:space="preserve"> </v>
          </cell>
          <cell r="AR51" t="str">
            <v xml:space="preserve"> </v>
          </cell>
          <cell r="AS51" t="str">
            <v xml:space="preserve"> </v>
          </cell>
          <cell r="AT51" t="str">
            <v xml:space="preserve"> </v>
          </cell>
          <cell r="AU51" t="str">
            <v xml:space="preserve"> </v>
          </cell>
          <cell r="AV51" t="str">
            <v>10.335</v>
          </cell>
          <cell r="AW51" t="str">
            <v>ACQ</v>
          </cell>
          <cell r="AX51" t="str">
            <v>7.17</v>
          </cell>
          <cell r="AY51" t="str">
            <v>13.5</v>
          </cell>
          <cell r="AZ51" t="str">
            <v xml:space="preserve"> </v>
          </cell>
          <cell r="BA51" t="str">
            <v>15.5</v>
          </cell>
          <cell r="BB51" t="str">
            <v xml:space="preserve"> </v>
          </cell>
          <cell r="BC51" t="str">
            <v xml:space="preserve"> </v>
          </cell>
          <cell r="BD51" t="str">
            <v xml:space="preserve"> </v>
          </cell>
          <cell r="BE51" t="str">
            <v xml:space="preserve"> </v>
          </cell>
          <cell r="BF51" t="str">
            <v xml:space="preserve"> </v>
          </cell>
          <cell r="BG51" t="str">
            <v xml:space="preserve"> </v>
          </cell>
          <cell r="BH51" t="str">
            <v xml:space="preserve"> </v>
          </cell>
          <cell r="BI51" t="str">
            <v xml:space="preserve"> </v>
          </cell>
          <cell r="BJ51" t="str">
            <v xml:space="preserve"> </v>
          </cell>
          <cell r="BK51" t="str">
            <v xml:space="preserve"> </v>
          </cell>
          <cell r="BL51" t="str">
            <v xml:space="preserve"> </v>
          </cell>
          <cell r="BM51" t="str">
            <v xml:space="preserve"> </v>
          </cell>
          <cell r="BN51" t="str">
            <v xml:space="preserve"> </v>
          </cell>
          <cell r="BO51" t="str">
            <v xml:space="preserve"> </v>
          </cell>
          <cell r="BP51">
            <v>15</v>
          </cell>
          <cell r="BQ51">
            <v>10</v>
          </cell>
          <cell r="BR51" t="str">
            <v>9.95</v>
          </cell>
          <cell r="BS51" t="str">
            <v>NACQ</v>
          </cell>
          <cell r="BT51" t="str">
            <v>10.75</v>
          </cell>
          <cell r="BU51">
            <v>9</v>
          </cell>
          <cell r="BV51">
            <v>11</v>
          </cell>
        </row>
        <row r="52">
          <cell r="A52">
            <v>21910724</v>
          </cell>
          <cell r="B52" t="str">
            <v>BAYE</v>
          </cell>
          <cell r="C52" t="str">
            <v>WILLIAM</v>
          </cell>
          <cell r="D52" t="str">
            <v xml:space="preserve"> </v>
          </cell>
          <cell r="E52" t="str">
            <v>10.548</v>
          </cell>
          <cell r="F52" t="str">
            <v>ADM</v>
          </cell>
          <cell r="G52" t="str">
            <v>10.548</v>
          </cell>
          <cell r="H52" t="str">
            <v>ADM</v>
          </cell>
          <cell r="I52" t="str">
            <v>'197/583</v>
          </cell>
          <cell r="J52" t="str">
            <v>12.6</v>
          </cell>
          <cell r="L52">
            <v>12</v>
          </cell>
          <cell r="M52" t="str">
            <v xml:space="preserve"> </v>
          </cell>
          <cell r="N52" t="str">
            <v xml:space="preserve"> </v>
          </cell>
          <cell r="O52">
            <v>12</v>
          </cell>
          <cell r="P52" t="str">
            <v xml:space="preserve"> </v>
          </cell>
          <cell r="Q52" t="str">
            <v xml:space="preserve"> </v>
          </cell>
          <cell r="R52" t="str">
            <v xml:space="preserve"> 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>13.5</v>
          </cell>
          <cell r="AE52" t="str">
            <v xml:space="preserve"> </v>
          </cell>
          <cell r="AF52" t="str">
            <v xml:space="preserve"> </v>
          </cell>
          <cell r="AG52" t="str">
            <v>13.5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 t="str">
            <v xml:space="preserve"> </v>
          </cell>
          <cell r="AR52" t="str">
            <v xml:space="preserve"> </v>
          </cell>
          <cell r="AS52" t="str">
            <v xml:space="preserve"> </v>
          </cell>
          <cell r="AT52" t="str">
            <v xml:space="preserve"> </v>
          </cell>
          <cell r="AU52" t="str">
            <v xml:space="preserve"> </v>
          </cell>
          <cell r="AV52" t="str">
            <v>11.914</v>
          </cell>
          <cell r="AW52" t="str">
            <v>ACQ</v>
          </cell>
          <cell r="AX52" t="str">
            <v>9.91</v>
          </cell>
          <cell r="AY52" t="str">
            <v>13.917</v>
          </cell>
          <cell r="AZ52" t="str">
            <v xml:space="preserve"> </v>
          </cell>
          <cell r="BA52" t="str">
            <v xml:space="preserve"> </v>
          </cell>
          <cell r="BB52" t="str">
            <v xml:space="preserve"> </v>
          </cell>
          <cell r="BC52" t="str">
            <v>16.25</v>
          </cell>
          <cell r="BD52" t="str">
            <v xml:space="preserve"> </v>
          </cell>
          <cell r="BE52" t="str">
            <v xml:space="preserve"> </v>
          </cell>
          <cell r="BF52" t="str">
            <v xml:space="preserve"> </v>
          </cell>
          <cell r="BG52" t="str">
            <v xml:space="preserve"> </v>
          </cell>
          <cell r="BH52" t="str">
            <v xml:space="preserve"> </v>
          </cell>
          <cell r="BI52" t="str">
            <v xml:space="preserve"> </v>
          </cell>
          <cell r="BJ52" t="str">
            <v xml:space="preserve"> </v>
          </cell>
          <cell r="BK52" t="str">
            <v xml:space="preserve"> </v>
          </cell>
          <cell r="BL52">
            <v>14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>11.5</v>
          </cell>
          <cell r="BQ52" t="str">
            <v xml:space="preserve"> </v>
          </cell>
          <cell r="BR52" t="str">
            <v>11.417</v>
          </cell>
          <cell r="BS52" t="str">
            <v>ACQ</v>
          </cell>
          <cell r="BT52" t="str">
            <v>11.75</v>
          </cell>
          <cell r="BU52" t="str">
            <v>9.3</v>
          </cell>
          <cell r="BV52" t="str">
            <v>11.6</v>
          </cell>
        </row>
        <row r="53">
          <cell r="A53">
            <v>21903075</v>
          </cell>
          <cell r="B53" t="str">
            <v>BECK</v>
          </cell>
          <cell r="C53" t="str">
            <v>LÉA</v>
          </cell>
          <cell r="D53" t="str">
            <v xml:space="preserve"> </v>
          </cell>
          <cell r="E53" t="str">
            <v>10.454</v>
          </cell>
          <cell r="F53" t="str">
            <v>ADM</v>
          </cell>
          <cell r="G53" t="str">
            <v>10.454</v>
          </cell>
          <cell r="H53" t="str">
            <v>ADM</v>
          </cell>
          <cell r="I53" t="str">
            <v>'215/583</v>
          </cell>
          <cell r="J53" t="str">
            <v>13.6</v>
          </cell>
          <cell r="L53">
            <v>14</v>
          </cell>
          <cell r="M53" t="str">
            <v xml:space="preserve"> </v>
          </cell>
          <cell r="N53" t="str">
            <v xml:space="preserve"> </v>
          </cell>
          <cell r="O53">
            <v>14</v>
          </cell>
          <cell r="P53" t="str">
            <v xml:space="preserve"> </v>
          </cell>
          <cell r="Q53" t="str">
            <v xml:space="preserve"> </v>
          </cell>
          <cell r="R53" t="str">
            <v xml:space="preserve"> </v>
          </cell>
          <cell r="S53" t="str">
            <v xml:space="preserve"> </v>
          </cell>
          <cell r="T53" t="str">
            <v xml:space="preserve"> </v>
          </cell>
          <cell r="U53" t="str">
            <v xml:space="preserve"> </v>
          </cell>
          <cell r="V53" t="str">
            <v xml:space="preserve"> </v>
          </cell>
          <cell r="W53" t="str">
            <v xml:space="preserve"> </v>
          </cell>
          <cell r="X53" t="str">
            <v xml:space="preserve"> </v>
          </cell>
          <cell r="Y53" t="str">
            <v xml:space="preserve"> </v>
          </cell>
          <cell r="Z53" t="str">
            <v xml:space="preserve"> 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>
            <v>13</v>
          </cell>
          <cell r="AE53" t="str">
            <v xml:space="preserve"> </v>
          </cell>
          <cell r="AF53" t="str">
            <v xml:space="preserve"> </v>
          </cell>
          <cell r="AG53">
            <v>13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 t="str">
            <v xml:space="preserve"> </v>
          </cell>
          <cell r="AR53" t="str">
            <v xml:space="preserve"> </v>
          </cell>
          <cell r="AS53" t="str">
            <v xml:space="preserve"> </v>
          </cell>
          <cell r="AT53" t="str">
            <v xml:space="preserve"> </v>
          </cell>
          <cell r="AU53" t="str">
            <v xml:space="preserve"> </v>
          </cell>
          <cell r="AV53" t="str">
            <v>13.027</v>
          </cell>
          <cell r="AW53" t="str">
            <v>ACQ</v>
          </cell>
          <cell r="AX53" t="str">
            <v>12.97</v>
          </cell>
          <cell r="AY53" t="str">
            <v>13.083</v>
          </cell>
          <cell r="AZ53" t="str">
            <v xml:space="preserve"> </v>
          </cell>
          <cell r="BA53" t="str">
            <v xml:space="preserve"> </v>
          </cell>
          <cell r="BB53" t="str">
            <v xml:space="preserve"> </v>
          </cell>
          <cell r="BC53" t="str">
            <v>10.75</v>
          </cell>
          <cell r="BD53" t="str">
            <v xml:space="preserve"> </v>
          </cell>
          <cell r="BE53" t="str">
            <v xml:space="preserve"> </v>
          </cell>
          <cell r="BF53" t="str">
            <v xml:space="preserve"> </v>
          </cell>
          <cell r="BG53" t="str">
            <v xml:space="preserve"> </v>
          </cell>
          <cell r="BH53" t="str">
            <v xml:space="preserve"> </v>
          </cell>
          <cell r="BI53" t="str">
            <v xml:space="preserve"> </v>
          </cell>
          <cell r="BJ53" t="str">
            <v xml:space="preserve"> </v>
          </cell>
          <cell r="BK53" t="str">
            <v xml:space="preserve"> </v>
          </cell>
          <cell r="BL53" t="str">
            <v>15.5</v>
          </cell>
          <cell r="BM53" t="str">
            <v xml:space="preserve"> </v>
          </cell>
          <cell r="BN53" t="str">
            <v xml:space="preserve"> </v>
          </cell>
          <cell r="BO53" t="str">
            <v xml:space="preserve"> </v>
          </cell>
          <cell r="BP53">
            <v>13</v>
          </cell>
          <cell r="BQ53" t="str">
            <v xml:space="preserve"> </v>
          </cell>
          <cell r="BR53" t="str">
            <v>10.708</v>
          </cell>
          <cell r="BS53" t="str">
            <v>ACQ</v>
          </cell>
          <cell r="BT53" t="str">
            <v>10.625</v>
          </cell>
          <cell r="BU53" t="str">
            <v>10.275</v>
          </cell>
          <cell r="BV53" t="str">
            <v>12.05</v>
          </cell>
        </row>
        <row r="54">
          <cell r="A54">
            <v>21812289</v>
          </cell>
          <cell r="B54" t="str">
            <v>BECK</v>
          </cell>
          <cell r="C54" t="str">
            <v>TOM</v>
          </cell>
          <cell r="D54" t="str">
            <v xml:space="preserve"> </v>
          </cell>
          <cell r="E54" t="str">
            <v>10.418</v>
          </cell>
          <cell r="F54" t="str">
            <v>ADM</v>
          </cell>
          <cell r="G54" t="str">
            <v>10.418</v>
          </cell>
          <cell r="H54" t="str">
            <v>ADM</v>
          </cell>
          <cell r="I54" t="str">
            <v>'219/583</v>
          </cell>
          <cell r="J54" t="str">
            <v>10.6</v>
          </cell>
          <cell r="K54" t="str">
            <v>ACQ</v>
          </cell>
          <cell r="L54" t="str">
            <v xml:space="preserve"> 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 t="str">
            <v xml:space="preserve"> </v>
          </cell>
          <cell r="R54" t="str">
            <v xml:space="preserve"> 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  <cell r="Z54" t="str">
            <v xml:space="preserve"> 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 t="str">
            <v xml:space="preserve"> </v>
          </cell>
          <cell r="AR54" t="str">
            <v xml:space="preserve"> </v>
          </cell>
          <cell r="AS54" t="str">
            <v xml:space="preserve"> </v>
          </cell>
          <cell r="AT54" t="str">
            <v xml:space="preserve"> </v>
          </cell>
          <cell r="AU54" t="str">
            <v xml:space="preserve"> </v>
          </cell>
          <cell r="AV54" t="str">
            <v>11.063</v>
          </cell>
          <cell r="AW54" t="str">
            <v>ACQ</v>
          </cell>
          <cell r="AX54" t="str">
            <v xml:space="preserve"> </v>
          </cell>
          <cell r="AY54" t="str">
            <v xml:space="preserve"> </v>
          </cell>
          <cell r="AZ54" t="str">
            <v xml:space="preserve"> </v>
          </cell>
          <cell r="BA54" t="str">
            <v xml:space="preserve"> </v>
          </cell>
          <cell r="BB54" t="str">
            <v xml:space="preserve"> </v>
          </cell>
          <cell r="BC54" t="str">
            <v xml:space="preserve"> </v>
          </cell>
          <cell r="BD54" t="str">
            <v xml:space="preserve"> </v>
          </cell>
          <cell r="BE54" t="str">
            <v xml:space="preserve"> </v>
          </cell>
          <cell r="BF54" t="str">
            <v xml:space="preserve"> </v>
          </cell>
          <cell r="BG54" t="str">
            <v xml:space="preserve"> </v>
          </cell>
          <cell r="BH54" t="str">
            <v xml:space="preserve"> </v>
          </cell>
          <cell r="BI54" t="str">
            <v xml:space="preserve"> </v>
          </cell>
          <cell r="BJ54" t="str">
            <v xml:space="preserve"> </v>
          </cell>
          <cell r="BK54" t="str">
            <v xml:space="preserve"> </v>
          </cell>
          <cell r="BL54" t="str">
            <v xml:space="preserve"> </v>
          </cell>
          <cell r="BM54" t="str">
            <v xml:space="preserve"> </v>
          </cell>
          <cell r="BN54" t="str">
            <v xml:space="preserve"> </v>
          </cell>
          <cell r="BO54" t="str">
            <v xml:space="preserve"> </v>
          </cell>
          <cell r="BP54" t="str">
            <v xml:space="preserve"> </v>
          </cell>
          <cell r="BQ54" t="str">
            <v xml:space="preserve"> </v>
          </cell>
          <cell r="BR54" t="str">
            <v>10.025</v>
          </cell>
          <cell r="BS54" t="str">
            <v>ACQ</v>
          </cell>
          <cell r="BT54" t="str">
            <v xml:space="preserve"> </v>
          </cell>
          <cell r="BU54" t="str">
            <v xml:space="preserve"> </v>
          </cell>
          <cell r="BV54" t="str">
            <v xml:space="preserve"> </v>
          </cell>
        </row>
        <row r="55">
          <cell r="A55">
            <v>21601046</v>
          </cell>
          <cell r="B55" t="str">
            <v>BEHE</v>
          </cell>
          <cell r="C55" t="str">
            <v>ANTHONY</v>
          </cell>
          <cell r="D55" t="str">
            <v xml:space="preserve"> </v>
          </cell>
          <cell r="E55" t="str">
            <v>DEF</v>
          </cell>
          <cell r="F55" t="str">
            <v>DEF</v>
          </cell>
          <cell r="G55" t="str">
            <v>DEF</v>
          </cell>
          <cell r="H55" t="str">
            <v>DEF</v>
          </cell>
          <cell r="J55" t="str">
            <v>DEF</v>
          </cell>
          <cell r="L55" t="str">
            <v>DEF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 t="str">
            <v xml:space="preserve"> </v>
          </cell>
          <cell r="R55" t="str">
            <v xml:space="preserve"> </v>
          </cell>
          <cell r="S55" t="str">
            <v xml:space="preserve"> </v>
          </cell>
          <cell r="T55" t="str">
            <v>ABI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  <cell r="Z55" t="str">
            <v xml:space="preserve"> 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>DEF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>ABI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 t="str">
            <v xml:space="preserve"> </v>
          </cell>
          <cell r="AR55" t="str">
            <v xml:space="preserve"> </v>
          </cell>
          <cell r="AS55" t="str">
            <v xml:space="preserve"> </v>
          </cell>
          <cell r="AT55" t="str">
            <v xml:space="preserve"> </v>
          </cell>
          <cell r="AU55" t="str">
            <v xml:space="preserve"> </v>
          </cell>
          <cell r="AV55" t="str">
            <v>DEF</v>
          </cell>
          <cell r="AW55" t="str">
            <v>DEF</v>
          </cell>
          <cell r="AX55" t="str">
            <v>DEF</v>
          </cell>
          <cell r="AY55" t="str">
            <v>DEF</v>
          </cell>
          <cell r="AZ55" t="str">
            <v xml:space="preserve"> </v>
          </cell>
          <cell r="BA55" t="str">
            <v>ABI</v>
          </cell>
          <cell r="BB55" t="str">
            <v xml:space="preserve"> </v>
          </cell>
          <cell r="BC55" t="str">
            <v xml:space="preserve"> </v>
          </cell>
          <cell r="BD55" t="str">
            <v>ABI</v>
          </cell>
          <cell r="BE55" t="str">
            <v xml:space="preserve"> </v>
          </cell>
          <cell r="BF55" t="str">
            <v xml:space="preserve"> </v>
          </cell>
          <cell r="BG55" t="str">
            <v xml:space="preserve"> </v>
          </cell>
          <cell r="BH55" t="str">
            <v xml:space="preserve"> </v>
          </cell>
          <cell r="BI55" t="str">
            <v xml:space="preserve"> </v>
          </cell>
          <cell r="BJ55" t="str">
            <v xml:space="preserve"> </v>
          </cell>
          <cell r="BK55" t="str">
            <v xml:space="preserve"> </v>
          </cell>
          <cell r="BL55" t="str">
            <v xml:space="preserve"> </v>
          </cell>
          <cell r="BM55" t="str">
            <v>ABI</v>
          </cell>
          <cell r="BN55" t="str">
            <v xml:space="preserve"> </v>
          </cell>
          <cell r="BO55" t="str">
            <v xml:space="preserve"> </v>
          </cell>
          <cell r="BP55" t="str">
            <v xml:space="preserve"> </v>
          </cell>
          <cell r="BQ55" t="str">
            <v xml:space="preserve"> </v>
          </cell>
          <cell r="BR55" t="str">
            <v>DEF</v>
          </cell>
          <cell r="BS55" t="str">
            <v>DEF</v>
          </cell>
          <cell r="BT55" t="str">
            <v>ABI</v>
          </cell>
          <cell r="BU55" t="str">
            <v>DEF</v>
          </cell>
          <cell r="BV55">
            <v>0</v>
          </cell>
        </row>
        <row r="56">
          <cell r="A56">
            <v>21917107</v>
          </cell>
          <cell r="B56" t="str">
            <v>BEILE</v>
          </cell>
          <cell r="C56" t="str">
            <v>SHANIA</v>
          </cell>
          <cell r="D56" t="str">
            <v xml:space="preserve"> </v>
          </cell>
          <cell r="E56" t="str">
            <v>7.843</v>
          </cell>
          <cell r="F56" t="str">
            <v>AJ</v>
          </cell>
          <cell r="G56" t="str">
            <v>7.843</v>
          </cell>
          <cell r="H56" t="str">
            <v>AJ</v>
          </cell>
          <cell r="I56" t="str">
            <v>'534/583</v>
          </cell>
          <cell r="J56" t="str">
            <v>12.7</v>
          </cell>
          <cell r="L56" t="str">
            <v>14.5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 t="str">
            <v xml:space="preserve"> </v>
          </cell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>14.5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  <cell r="Z56" t="str">
            <v xml:space="preserve"> </v>
          </cell>
          <cell r="AA56" t="str">
            <v xml:space="preserve"> </v>
          </cell>
          <cell r="AB56" t="str">
            <v xml:space="preserve"> </v>
          </cell>
          <cell r="AC56" t="str">
            <v xml:space="preserve"> </v>
          </cell>
          <cell r="AD56">
            <v>10</v>
          </cell>
          <cell r="AE56" t="str">
            <v xml:space="preserve"> </v>
          </cell>
          <cell r="AF56" t="str">
            <v xml:space="preserve"> </v>
          </cell>
          <cell r="AG56" t="str">
            <v xml:space="preserve"> </v>
          </cell>
          <cell r="AH56" t="str">
            <v xml:space="preserve"> </v>
          </cell>
          <cell r="AI56" t="str">
            <v xml:space="preserve"> </v>
          </cell>
          <cell r="AJ56" t="str">
            <v xml:space="preserve"> </v>
          </cell>
          <cell r="AK56" t="str">
            <v xml:space="preserve"> </v>
          </cell>
          <cell r="AL56" t="str">
            <v xml:space="preserve"> </v>
          </cell>
          <cell r="AM56" t="str">
            <v xml:space="preserve"> </v>
          </cell>
          <cell r="AN56">
            <v>10</v>
          </cell>
          <cell r="AO56" t="str">
            <v xml:space="preserve"> </v>
          </cell>
          <cell r="AP56" t="str">
            <v xml:space="preserve"> </v>
          </cell>
          <cell r="AQ56" t="str">
            <v xml:space="preserve"> </v>
          </cell>
          <cell r="AR56" t="str">
            <v xml:space="preserve"> </v>
          </cell>
          <cell r="AS56" t="str">
            <v xml:space="preserve"> </v>
          </cell>
          <cell r="AT56" t="str">
            <v xml:space="preserve"> </v>
          </cell>
          <cell r="AU56" t="str">
            <v xml:space="preserve"> </v>
          </cell>
          <cell r="AV56" t="str">
            <v>10.558</v>
          </cell>
          <cell r="AW56" t="str">
            <v>ACQ</v>
          </cell>
          <cell r="AX56" t="str">
            <v>8.615</v>
          </cell>
          <cell r="AY56" t="str">
            <v>12.5</v>
          </cell>
          <cell r="AZ56" t="str">
            <v xml:space="preserve"> </v>
          </cell>
          <cell r="BA56" t="str">
            <v>10.5</v>
          </cell>
          <cell r="BB56" t="str">
            <v xml:space="preserve"> </v>
          </cell>
          <cell r="BC56" t="str">
            <v xml:space="preserve"> </v>
          </cell>
          <cell r="BD56" t="str">
            <v xml:space="preserve"> </v>
          </cell>
          <cell r="BE56" t="str">
            <v xml:space="preserve"> </v>
          </cell>
          <cell r="BF56" t="str">
            <v xml:space="preserve"> </v>
          </cell>
          <cell r="BG56" t="str">
            <v xml:space="preserve"> </v>
          </cell>
          <cell r="BH56" t="str">
            <v xml:space="preserve"> </v>
          </cell>
          <cell r="BI56" t="str">
            <v xml:space="preserve"> </v>
          </cell>
          <cell r="BJ56" t="str">
            <v xml:space="preserve"> </v>
          </cell>
          <cell r="BK56" t="str">
            <v xml:space="preserve"> </v>
          </cell>
          <cell r="BL56" t="str">
            <v xml:space="preserve"> </v>
          </cell>
          <cell r="BM56" t="str">
            <v xml:space="preserve"> </v>
          </cell>
          <cell r="BN56" t="str">
            <v xml:space="preserve"> </v>
          </cell>
          <cell r="BO56" t="str">
            <v xml:space="preserve"> </v>
          </cell>
          <cell r="BP56">
            <v>15</v>
          </cell>
          <cell r="BQ56">
            <v>12</v>
          </cell>
          <cell r="BR56" t="str">
            <v>10.808</v>
          </cell>
          <cell r="BS56" t="str">
            <v>ACQ</v>
          </cell>
          <cell r="BT56">
            <v>11</v>
          </cell>
          <cell r="BU56" t="str">
            <v>8.375</v>
          </cell>
          <cell r="BV56" t="str">
            <v>9.25</v>
          </cell>
        </row>
        <row r="57">
          <cell r="A57">
            <v>21905002</v>
          </cell>
          <cell r="B57" t="str">
            <v>BELIN</v>
          </cell>
          <cell r="C57" t="str">
            <v>REMY</v>
          </cell>
          <cell r="D57" t="str">
            <v>modif</v>
          </cell>
          <cell r="E57" t="str">
            <v>DEF</v>
          </cell>
          <cell r="F57" t="str">
            <v>DEF</v>
          </cell>
          <cell r="G57" t="str">
            <v>8.892</v>
          </cell>
          <cell r="H57" t="str">
            <v>AJ</v>
          </cell>
          <cell r="I57" t="str">
            <v>'437/583</v>
          </cell>
          <cell r="J57" t="str">
            <v>11.3</v>
          </cell>
          <cell r="L57" t="str">
            <v>10.5</v>
          </cell>
          <cell r="M57" t="str">
            <v xml:space="preserve"> 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 t="str">
            <v xml:space="preserve"> </v>
          </cell>
          <cell r="R57" t="str">
            <v xml:space="preserve"> </v>
          </cell>
          <cell r="S57" t="str">
            <v>10.5</v>
          </cell>
          <cell r="T57" t="str">
            <v xml:space="preserve"> </v>
          </cell>
          <cell r="U57" t="str">
            <v xml:space="preserve"> </v>
          </cell>
          <cell r="V57" t="str">
            <v xml:space="preserve"> </v>
          </cell>
          <cell r="W57" t="str">
            <v xml:space="preserve"> </v>
          </cell>
          <cell r="X57" t="str">
            <v xml:space="preserve"> </v>
          </cell>
          <cell r="Y57" t="str">
            <v xml:space="preserve"> </v>
          </cell>
          <cell r="Z57" t="str">
            <v xml:space="preserve"> </v>
          </cell>
          <cell r="AA57" t="str">
            <v xml:space="preserve"> </v>
          </cell>
          <cell r="AB57" t="str">
            <v xml:space="preserve"> </v>
          </cell>
          <cell r="AC57" t="str">
            <v xml:space="preserve"> </v>
          </cell>
          <cell r="AD57" t="str">
            <v>12.5</v>
          </cell>
          <cell r="AE57" t="str">
            <v xml:space="preserve"> </v>
          </cell>
          <cell r="AF57" t="str">
            <v xml:space="preserve"> </v>
          </cell>
          <cell r="AG57" t="str">
            <v xml:space="preserve"> </v>
          </cell>
          <cell r="AH57" t="str">
            <v xml:space="preserve"> </v>
          </cell>
          <cell r="AI57" t="str">
            <v xml:space="preserve"> </v>
          </cell>
          <cell r="AJ57" t="str">
            <v xml:space="preserve"> </v>
          </cell>
          <cell r="AK57" t="str">
            <v>12.5</v>
          </cell>
          <cell r="AL57" t="str">
            <v xml:space="preserve"> </v>
          </cell>
          <cell r="AM57" t="str">
            <v xml:space="preserve"> </v>
          </cell>
          <cell r="AN57" t="str">
            <v xml:space="preserve"> </v>
          </cell>
          <cell r="AO57" t="str">
            <v xml:space="preserve"> </v>
          </cell>
          <cell r="AP57" t="str">
            <v xml:space="preserve"> </v>
          </cell>
          <cell r="AQ57" t="str">
            <v xml:space="preserve"> </v>
          </cell>
          <cell r="AR57" t="str">
            <v xml:space="preserve"> </v>
          </cell>
          <cell r="AS57" t="str">
            <v xml:space="preserve"> </v>
          </cell>
          <cell r="AT57" t="str">
            <v xml:space="preserve"> </v>
          </cell>
          <cell r="AU57" t="str">
            <v xml:space="preserve"> </v>
          </cell>
          <cell r="AV57" t="str">
            <v>12.012</v>
          </cell>
          <cell r="AW57" t="str">
            <v>ACQ</v>
          </cell>
          <cell r="AX57" t="str">
            <v>10.39</v>
          </cell>
          <cell r="AY57" t="str">
            <v>13.633</v>
          </cell>
          <cell r="AZ57">
            <v>11</v>
          </cell>
          <cell r="BA57">
            <v>15</v>
          </cell>
          <cell r="BB57" t="str">
            <v xml:space="preserve"> </v>
          </cell>
          <cell r="BC57" t="str">
            <v xml:space="preserve"> </v>
          </cell>
          <cell r="BD57" t="str">
            <v xml:space="preserve"> </v>
          </cell>
          <cell r="BE57" t="str">
            <v xml:space="preserve"> </v>
          </cell>
          <cell r="BF57" t="str">
            <v xml:space="preserve"> </v>
          </cell>
          <cell r="BG57" t="str">
            <v xml:space="preserve"> </v>
          </cell>
          <cell r="BH57" t="str">
            <v xml:space="preserve"> </v>
          </cell>
          <cell r="BI57" t="str">
            <v xml:space="preserve"> </v>
          </cell>
          <cell r="BJ57" t="str">
            <v xml:space="preserve"> </v>
          </cell>
          <cell r="BK57" t="str">
            <v xml:space="preserve"> </v>
          </cell>
          <cell r="BL57" t="str">
            <v xml:space="preserve"> </v>
          </cell>
          <cell r="BM57" t="str">
            <v xml:space="preserve"> </v>
          </cell>
          <cell r="BN57" t="str">
            <v xml:space="preserve"> </v>
          </cell>
          <cell r="BO57" t="str">
            <v>14.9</v>
          </cell>
          <cell r="BP57" t="str">
            <v xml:space="preserve"> </v>
          </cell>
          <cell r="BQ57" t="str">
            <v xml:space="preserve"> </v>
          </cell>
          <cell r="BR57" t="str">
            <v>8.042</v>
          </cell>
          <cell r="BS57" t="str">
            <v>NACQ</v>
          </cell>
          <cell r="BT57" t="str">
            <v>8.5</v>
          </cell>
          <cell r="BU57" t="str">
            <v>7.975</v>
          </cell>
          <cell r="BV57" t="str">
            <v>11.45</v>
          </cell>
        </row>
        <row r="58">
          <cell r="A58">
            <v>21909111</v>
          </cell>
          <cell r="B58" t="str">
            <v>BELKOUACI</v>
          </cell>
          <cell r="C58" t="str">
            <v>ALEX</v>
          </cell>
          <cell r="D58" t="str">
            <v xml:space="preserve"> </v>
          </cell>
          <cell r="E58" t="str">
            <v>9.393</v>
          </cell>
          <cell r="F58" t="str">
            <v>AJ</v>
          </cell>
          <cell r="G58" t="str">
            <v>9.393</v>
          </cell>
          <cell r="H58" t="str">
            <v>AJ</v>
          </cell>
          <cell r="I58" t="str">
            <v>'382/583</v>
          </cell>
          <cell r="J58" t="str">
            <v>11.2</v>
          </cell>
          <cell r="L58">
            <v>9</v>
          </cell>
          <cell r="M58" t="str">
            <v xml:space="preserve"> </v>
          </cell>
          <cell r="N58" t="str">
            <v xml:space="preserve"> </v>
          </cell>
          <cell r="O58" t="str">
            <v xml:space="preserve"> </v>
          </cell>
          <cell r="P58" t="str">
            <v xml:space="preserve"> </v>
          </cell>
          <cell r="Q58" t="str">
            <v xml:space="preserve"> </v>
          </cell>
          <cell r="R58" t="str">
            <v xml:space="preserve"> </v>
          </cell>
          <cell r="S58">
            <v>9</v>
          </cell>
          <cell r="T58" t="str">
            <v xml:space="preserve"> </v>
          </cell>
          <cell r="U58" t="str">
            <v xml:space="preserve"> </v>
          </cell>
          <cell r="V58" t="str">
            <v xml:space="preserve"> </v>
          </cell>
          <cell r="W58" t="str">
            <v xml:space="preserve"> </v>
          </cell>
          <cell r="X58" t="str">
            <v xml:space="preserve"> </v>
          </cell>
          <cell r="Y58" t="str">
            <v xml:space="preserve"> </v>
          </cell>
          <cell r="Z58" t="str">
            <v xml:space="preserve"> </v>
          </cell>
          <cell r="AA58" t="str">
            <v xml:space="preserve"> </v>
          </cell>
          <cell r="AB58" t="str">
            <v xml:space="preserve"> </v>
          </cell>
          <cell r="AC58" t="str">
            <v xml:space="preserve"> </v>
          </cell>
          <cell r="AD58" t="str">
            <v>14.5</v>
          </cell>
          <cell r="AE58" t="str">
            <v xml:space="preserve"> </v>
          </cell>
          <cell r="AF58" t="str">
            <v xml:space="preserve"> </v>
          </cell>
          <cell r="AG58" t="str">
            <v xml:space="preserve"> </v>
          </cell>
          <cell r="AH58" t="str">
            <v xml:space="preserve"> </v>
          </cell>
          <cell r="AI58" t="str">
            <v xml:space="preserve"> </v>
          </cell>
          <cell r="AJ58" t="str">
            <v xml:space="preserve"> </v>
          </cell>
          <cell r="AK58" t="str">
            <v>14.5</v>
          </cell>
          <cell r="AL58" t="str">
            <v xml:space="preserve"> </v>
          </cell>
          <cell r="AM58" t="str">
            <v xml:space="preserve"> </v>
          </cell>
          <cell r="AN58" t="str">
            <v xml:space="preserve"> </v>
          </cell>
          <cell r="AO58" t="str">
            <v xml:space="preserve"> </v>
          </cell>
          <cell r="AP58" t="str">
            <v xml:space="preserve"> </v>
          </cell>
          <cell r="AQ58" t="str">
            <v xml:space="preserve"> </v>
          </cell>
          <cell r="AR58" t="str">
            <v xml:space="preserve"> </v>
          </cell>
          <cell r="AS58" t="str">
            <v xml:space="preserve"> </v>
          </cell>
          <cell r="AT58" t="str">
            <v xml:space="preserve"> </v>
          </cell>
          <cell r="AU58" t="str">
            <v xml:space="preserve"> </v>
          </cell>
          <cell r="AV58" t="str">
            <v>10.093</v>
          </cell>
          <cell r="AW58" t="str">
            <v>ACQ</v>
          </cell>
          <cell r="AX58" t="str">
            <v>8.665</v>
          </cell>
          <cell r="AY58" t="str">
            <v>11.52</v>
          </cell>
          <cell r="AZ58" t="str">
            <v>14.5</v>
          </cell>
          <cell r="BA58">
            <v>5</v>
          </cell>
          <cell r="BB58" t="str">
            <v xml:space="preserve"> </v>
          </cell>
          <cell r="BC58" t="str">
            <v xml:space="preserve"> </v>
          </cell>
          <cell r="BD58" t="str">
            <v xml:space="preserve"> </v>
          </cell>
          <cell r="BE58" t="str">
            <v xml:space="preserve"> </v>
          </cell>
          <cell r="BF58" t="str">
            <v xml:space="preserve"> </v>
          </cell>
          <cell r="BG58" t="str">
            <v xml:space="preserve"> </v>
          </cell>
          <cell r="BH58" t="str">
            <v xml:space="preserve"> </v>
          </cell>
          <cell r="BI58" t="str">
            <v xml:space="preserve"> </v>
          </cell>
          <cell r="BJ58" t="str">
            <v xml:space="preserve"> </v>
          </cell>
          <cell r="BK58" t="str">
            <v xml:space="preserve"> </v>
          </cell>
          <cell r="BL58" t="str">
            <v xml:space="preserve"> </v>
          </cell>
          <cell r="BM58" t="str">
            <v xml:space="preserve"> </v>
          </cell>
          <cell r="BN58" t="str">
            <v xml:space="preserve"> </v>
          </cell>
          <cell r="BO58" t="str">
            <v>15.06</v>
          </cell>
          <cell r="BP58" t="str">
            <v xml:space="preserve"> </v>
          </cell>
          <cell r="BQ58" t="str">
            <v xml:space="preserve"> </v>
          </cell>
          <cell r="BR58" t="str">
            <v>10.217</v>
          </cell>
          <cell r="BS58" t="str">
            <v>ACQ</v>
          </cell>
          <cell r="BT58">
            <v>10</v>
          </cell>
          <cell r="BU58" t="str">
            <v>11.05</v>
          </cell>
          <cell r="BV58" t="str">
            <v>13.1</v>
          </cell>
        </row>
        <row r="59">
          <cell r="A59">
            <v>21907114</v>
          </cell>
          <cell r="B59" t="str">
            <v>BELLOT</v>
          </cell>
          <cell r="C59" t="str">
            <v>MARGAUX</v>
          </cell>
          <cell r="D59" t="str">
            <v xml:space="preserve"> </v>
          </cell>
          <cell r="E59" t="str">
            <v>12.412</v>
          </cell>
          <cell r="F59" t="str">
            <v>ADM</v>
          </cell>
          <cell r="G59" t="str">
            <v>12.412</v>
          </cell>
          <cell r="H59" t="str">
            <v>ADM</v>
          </cell>
          <cell r="I59" t="str">
            <v>'32/583</v>
          </cell>
          <cell r="J59" t="str">
            <v>14.9</v>
          </cell>
          <cell r="L59" t="str">
            <v>17.5</v>
          </cell>
          <cell r="M59" t="str">
            <v xml:space="preserve"> </v>
          </cell>
          <cell r="N59" t="str">
            <v xml:space="preserve"> </v>
          </cell>
          <cell r="O59" t="str">
            <v>17.5</v>
          </cell>
          <cell r="P59" t="str">
            <v xml:space="preserve"> </v>
          </cell>
          <cell r="Q59" t="str">
            <v xml:space="preserve"> </v>
          </cell>
          <cell r="R59" t="str">
            <v xml:space="preserve"> </v>
          </cell>
          <cell r="S59" t="str">
            <v xml:space="preserve"> </v>
          </cell>
          <cell r="T59" t="str">
            <v xml:space="preserve"> </v>
          </cell>
          <cell r="U59" t="str">
            <v xml:space="preserve"> </v>
          </cell>
          <cell r="V59" t="str">
            <v xml:space="preserve"> </v>
          </cell>
          <cell r="W59" t="str">
            <v xml:space="preserve"> </v>
          </cell>
          <cell r="X59" t="str">
            <v xml:space="preserve"> </v>
          </cell>
          <cell r="Y59" t="str">
            <v xml:space="preserve"> </v>
          </cell>
          <cell r="Z59" t="str">
            <v xml:space="preserve"> </v>
          </cell>
          <cell r="AA59" t="str">
            <v xml:space="preserve"> </v>
          </cell>
          <cell r="AB59" t="str">
            <v xml:space="preserve"> </v>
          </cell>
          <cell r="AC59" t="str">
            <v xml:space="preserve"> </v>
          </cell>
          <cell r="AD59">
            <v>11</v>
          </cell>
          <cell r="AE59" t="str">
            <v xml:space="preserve"> </v>
          </cell>
          <cell r="AF59" t="str">
            <v xml:space="preserve"> </v>
          </cell>
          <cell r="AG59">
            <v>11</v>
          </cell>
          <cell r="AH59" t="str">
            <v xml:space="preserve"> </v>
          </cell>
          <cell r="AI59" t="str">
            <v xml:space="preserve"> </v>
          </cell>
          <cell r="AJ59" t="str">
            <v xml:space="preserve"> </v>
          </cell>
          <cell r="AK59" t="str">
            <v xml:space="preserve"> </v>
          </cell>
          <cell r="AL59" t="str">
            <v xml:space="preserve"> </v>
          </cell>
          <cell r="AM59" t="str">
            <v xml:space="preserve"> </v>
          </cell>
          <cell r="AN59" t="str">
            <v xml:space="preserve"> </v>
          </cell>
          <cell r="AO59" t="str">
            <v xml:space="preserve"> </v>
          </cell>
          <cell r="AP59" t="str">
            <v xml:space="preserve"> </v>
          </cell>
          <cell r="AQ59" t="str">
            <v xml:space="preserve"> </v>
          </cell>
          <cell r="AR59" t="str">
            <v xml:space="preserve"> </v>
          </cell>
          <cell r="AS59" t="str">
            <v xml:space="preserve"> </v>
          </cell>
          <cell r="AT59" t="str">
            <v xml:space="preserve"> </v>
          </cell>
          <cell r="AU59" t="str">
            <v xml:space="preserve"> </v>
          </cell>
          <cell r="AV59" t="str">
            <v>12.486</v>
          </cell>
          <cell r="AW59" t="str">
            <v>ACQ</v>
          </cell>
          <cell r="AX59" t="str">
            <v>13.305</v>
          </cell>
          <cell r="AY59" t="str">
            <v>11.667</v>
          </cell>
          <cell r="AZ59" t="str">
            <v xml:space="preserve"> </v>
          </cell>
          <cell r="BA59" t="str">
            <v xml:space="preserve"> </v>
          </cell>
          <cell r="BB59" t="str">
            <v xml:space="preserve"> </v>
          </cell>
          <cell r="BC59" t="str">
            <v xml:space="preserve"> </v>
          </cell>
          <cell r="BD59" t="str">
            <v xml:space="preserve"> </v>
          </cell>
          <cell r="BE59" t="str">
            <v xml:space="preserve"> </v>
          </cell>
          <cell r="BF59">
            <v>11</v>
          </cell>
          <cell r="BG59">
            <v>15</v>
          </cell>
          <cell r="BH59" t="str">
            <v xml:space="preserve"> </v>
          </cell>
          <cell r="BI59" t="str">
            <v xml:space="preserve"> </v>
          </cell>
          <cell r="BJ59" t="str">
            <v xml:space="preserve"> </v>
          </cell>
          <cell r="BK59">
            <v>9</v>
          </cell>
          <cell r="BL59" t="str">
            <v xml:space="preserve"> </v>
          </cell>
          <cell r="BM59" t="str">
            <v xml:space="preserve"> </v>
          </cell>
          <cell r="BN59" t="str">
            <v xml:space="preserve"> </v>
          </cell>
          <cell r="BO59" t="str">
            <v xml:space="preserve"> </v>
          </cell>
          <cell r="BP59" t="str">
            <v xml:space="preserve"> </v>
          </cell>
          <cell r="BQ59" t="str">
            <v xml:space="preserve"> </v>
          </cell>
          <cell r="BR59" t="str">
            <v>11.883</v>
          </cell>
          <cell r="BS59" t="str">
            <v>ACQ</v>
          </cell>
          <cell r="BT59" t="str">
            <v>12.25</v>
          </cell>
          <cell r="BU59" t="str">
            <v>8.75</v>
          </cell>
          <cell r="BV59" t="str">
            <v>10.5</v>
          </cell>
        </row>
        <row r="60">
          <cell r="A60">
            <v>21900479</v>
          </cell>
          <cell r="B60" t="str">
            <v>BEN AMOR</v>
          </cell>
          <cell r="C60" t="str">
            <v>HIBA</v>
          </cell>
          <cell r="D60" t="str">
            <v xml:space="preserve"> </v>
          </cell>
          <cell r="E60" t="str">
            <v>9.747</v>
          </cell>
          <cell r="F60" t="str">
            <v>AJ</v>
          </cell>
          <cell r="G60" t="str">
            <v>9.747</v>
          </cell>
          <cell r="H60" t="str">
            <v>AJ</v>
          </cell>
          <cell r="I60" t="str">
            <v>'328/583</v>
          </cell>
          <cell r="J60" t="str">
            <v>11.1</v>
          </cell>
          <cell r="L60" t="str">
            <v>10.5</v>
          </cell>
          <cell r="M60" t="str">
            <v xml:space="preserve"> </v>
          </cell>
          <cell r="N60" t="str">
            <v xml:space="preserve"> </v>
          </cell>
          <cell r="O60" t="str">
            <v xml:space="preserve"> </v>
          </cell>
          <cell r="P60" t="str">
            <v xml:space="preserve"> </v>
          </cell>
          <cell r="Q60" t="str">
            <v xml:space="preserve"> </v>
          </cell>
          <cell r="R60" t="str">
            <v xml:space="preserve"> </v>
          </cell>
          <cell r="S60" t="str">
            <v xml:space="preserve"> </v>
          </cell>
          <cell r="T60" t="str">
            <v>10.5</v>
          </cell>
          <cell r="U60" t="str">
            <v xml:space="preserve"> </v>
          </cell>
          <cell r="V60" t="str">
            <v xml:space="preserve"> </v>
          </cell>
          <cell r="W60" t="str">
            <v xml:space="preserve"> </v>
          </cell>
          <cell r="X60" t="str">
            <v xml:space="preserve"> </v>
          </cell>
          <cell r="Y60" t="str">
            <v xml:space="preserve"> </v>
          </cell>
          <cell r="Z60" t="str">
            <v xml:space="preserve"> </v>
          </cell>
          <cell r="AA60" t="str">
            <v xml:space="preserve"> </v>
          </cell>
          <cell r="AB60" t="str">
            <v xml:space="preserve"> </v>
          </cell>
          <cell r="AC60" t="str">
            <v xml:space="preserve"> </v>
          </cell>
          <cell r="AD60">
            <v>12</v>
          </cell>
          <cell r="AE60" t="str">
            <v xml:space="preserve"> </v>
          </cell>
          <cell r="AF60" t="str">
            <v xml:space="preserve"> </v>
          </cell>
          <cell r="AG60" t="str">
            <v xml:space="preserve"> </v>
          </cell>
          <cell r="AH60" t="str">
            <v xml:space="preserve"> </v>
          </cell>
          <cell r="AI60" t="str">
            <v xml:space="preserve"> </v>
          </cell>
          <cell r="AJ60" t="str">
            <v xml:space="preserve"> </v>
          </cell>
          <cell r="AK60" t="str">
            <v xml:space="preserve"> </v>
          </cell>
          <cell r="AL60">
            <v>12</v>
          </cell>
          <cell r="AM60" t="str">
            <v xml:space="preserve"> </v>
          </cell>
          <cell r="AN60" t="str">
            <v xml:space="preserve"> </v>
          </cell>
          <cell r="AO60" t="str">
            <v xml:space="preserve"> </v>
          </cell>
          <cell r="AP60" t="str">
            <v xml:space="preserve"> </v>
          </cell>
          <cell r="AQ60" t="str">
            <v xml:space="preserve"> </v>
          </cell>
          <cell r="AR60" t="str">
            <v xml:space="preserve"> </v>
          </cell>
          <cell r="AS60" t="str">
            <v xml:space="preserve"> </v>
          </cell>
          <cell r="AT60" t="str">
            <v xml:space="preserve"> </v>
          </cell>
          <cell r="AU60" t="str">
            <v xml:space="preserve"> </v>
          </cell>
          <cell r="AV60" t="str">
            <v>9.118</v>
          </cell>
          <cell r="AW60" t="str">
            <v>NACQ</v>
          </cell>
          <cell r="AX60" t="str">
            <v>9.735</v>
          </cell>
          <cell r="AY60" t="str">
            <v>8.5</v>
          </cell>
          <cell r="AZ60" t="str">
            <v xml:space="preserve"> </v>
          </cell>
          <cell r="BA60">
            <v>10</v>
          </cell>
          <cell r="BB60" t="str">
            <v xml:space="preserve"> </v>
          </cell>
          <cell r="BC60" t="str">
            <v xml:space="preserve"> </v>
          </cell>
          <cell r="BD60" t="str">
            <v>7.5</v>
          </cell>
          <cell r="BE60" t="str">
            <v xml:space="preserve"> </v>
          </cell>
          <cell r="BF60" t="str">
            <v xml:space="preserve"> </v>
          </cell>
          <cell r="BG60" t="str">
            <v xml:space="preserve"> </v>
          </cell>
          <cell r="BH60" t="str">
            <v xml:space="preserve"> </v>
          </cell>
          <cell r="BI60" t="str">
            <v xml:space="preserve"> </v>
          </cell>
          <cell r="BJ60" t="str">
            <v xml:space="preserve"> </v>
          </cell>
          <cell r="BK60" t="str">
            <v xml:space="preserve"> </v>
          </cell>
          <cell r="BL60" t="str">
            <v xml:space="preserve"> </v>
          </cell>
          <cell r="BM60">
            <v>8</v>
          </cell>
          <cell r="BN60" t="str">
            <v xml:space="preserve"> </v>
          </cell>
          <cell r="BO60" t="str">
            <v xml:space="preserve"> </v>
          </cell>
          <cell r="BP60" t="str">
            <v xml:space="preserve"> </v>
          </cell>
          <cell r="BQ60" t="str">
            <v xml:space="preserve"> </v>
          </cell>
          <cell r="BR60" t="str">
            <v>9.065</v>
          </cell>
          <cell r="BS60" t="str">
            <v>NACQ</v>
          </cell>
          <cell r="BT60" t="str">
            <v>7.25</v>
          </cell>
          <cell r="BU60" t="str">
            <v>8.095</v>
          </cell>
          <cell r="BV60" t="str">
            <v>10.19</v>
          </cell>
        </row>
        <row r="61">
          <cell r="A61">
            <v>21912101</v>
          </cell>
          <cell r="B61" t="str">
            <v>BENAALI</v>
          </cell>
          <cell r="C61" t="str">
            <v>ZAKARIA</v>
          </cell>
          <cell r="D61" t="str">
            <v xml:space="preserve"> </v>
          </cell>
          <cell r="E61" t="str">
            <v>4.568</v>
          </cell>
          <cell r="F61" t="str">
            <v>AJ</v>
          </cell>
          <cell r="G61" t="str">
            <v>4.568</v>
          </cell>
          <cell r="H61" t="str">
            <v>AJ</v>
          </cell>
          <cell r="I61" t="str">
            <v>'583/583</v>
          </cell>
          <cell r="J61" t="str">
            <v>6.8</v>
          </cell>
          <cell r="L61" t="str">
            <v>5.5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>5.5</v>
          </cell>
          <cell r="Q61" t="str">
            <v xml:space="preserve"> </v>
          </cell>
          <cell r="R61" t="str">
            <v xml:space="preserve"> </v>
          </cell>
          <cell r="S61" t="str">
            <v xml:space="preserve"> </v>
          </cell>
          <cell r="T61" t="str">
            <v xml:space="preserve"> </v>
          </cell>
          <cell r="U61" t="str">
            <v xml:space="preserve"> </v>
          </cell>
          <cell r="V61" t="str">
            <v xml:space="preserve"> </v>
          </cell>
          <cell r="W61" t="str">
            <v xml:space="preserve"> </v>
          </cell>
          <cell r="X61" t="str">
            <v xml:space="preserve"> </v>
          </cell>
          <cell r="Y61" t="str">
            <v xml:space="preserve"> </v>
          </cell>
          <cell r="Z61" t="str">
            <v xml:space="preserve"> </v>
          </cell>
          <cell r="AA61" t="str">
            <v xml:space="preserve"> </v>
          </cell>
          <cell r="AB61" t="str">
            <v xml:space="preserve"> </v>
          </cell>
          <cell r="AC61" t="str">
            <v xml:space="preserve"> </v>
          </cell>
          <cell r="AD61" t="str">
            <v>8.75</v>
          </cell>
          <cell r="AE61" t="str">
            <v xml:space="preserve"> </v>
          </cell>
          <cell r="AF61" t="str">
            <v xml:space="preserve"> </v>
          </cell>
          <cell r="AG61" t="str">
            <v xml:space="preserve"> </v>
          </cell>
          <cell r="AH61" t="str">
            <v>8.75</v>
          </cell>
          <cell r="AI61" t="str">
            <v xml:space="preserve"> </v>
          </cell>
          <cell r="AJ61" t="str">
            <v xml:space="preserve"> </v>
          </cell>
          <cell r="AK61" t="str">
            <v xml:space="preserve"> </v>
          </cell>
          <cell r="AL61" t="str">
            <v xml:space="preserve"> </v>
          </cell>
          <cell r="AM61" t="str">
            <v xml:space="preserve"> </v>
          </cell>
          <cell r="AN61" t="str">
            <v xml:space="preserve"> </v>
          </cell>
          <cell r="AO61" t="str">
            <v xml:space="preserve"> </v>
          </cell>
          <cell r="AP61" t="str">
            <v xml:space="preserve"> </v>
          </cell>
          <cell r="AQ61" t="str">
            <v xml:space="preserve"> </v>
          </cell>
          <cell r="AR61" t="str">
            <v xml:space="preserve"> </v>
          </cell>
          <cell r="AS61" t="str">
            <v xml:space="preserve"> </v>
          </cell>
          <cell r="AT61" t="str">
            <v xml:space="preserve"> </v>
          </cell>
          <cell r="AU61" t="str">
            <v xml:space="preserve"> </v>
          </cell>
          <cell r="AV61" t="str">
            <v>6.051</v>
          </cell>
          <cell r="AW61" t="str">
            <v>NACQ</v>
          </cell>
          <cell r="AX61" t="str">
            <v>5.835</v>
          </cell>
          <cell r="AY61" t="str">
            <v>6.267</v>
          </cell>
          <cell r="AZ61" t="str">
            <v xml:space="preserve"> </v>
          </cell>
          <cell r="BA61" t="str">
            <v xml:space="preserve"> </v>
          </cell>
          <cell r="BB61" t="str">
            <v xml:space="preserve"> </v>
          </cell>
          <cell r="BC61" t="str">
            <v xml:space="preserve"> </v>
          </cell>
          <cell r="BD61" t="str">
            <v xml:space="preserve"> </v>
          </cell>
          <cell r="BE61" t="str">
            <v>8.5</v>
          </cell>
          <cell r="BF61" t="str">
            <v xml:space="preserve"> </v>
          </cell>
          <cell r="BG61" t="str">
            <v xml:space="preserve"> </v>
          </cell>
          <cell r="BH61" t="str">
            <v xml:space="preserve"> </v>
          </cell>
          <cell r="BI61" t="str">
            <v xml:space="preserve"> </v>
          </cell>
          <cell r="BJ61" t="str">
            <v xml:space="preserve"> </v>
          </cell>
          <cell r="BK61">
            <v>0</v>
          </cell>
          <cell r="BL61" t="str">
            <v xml:space="preserve"> </v>
          </cell>
          <cell r="BM61" t="str">
            <v xml:space="preserve"> </v>
          </cell>
          <cell r="BN61" t="str">
            <v>10.3</v>
          </cell>
          <cell r="BO61" t="str">
            <v xml:space="preserve"> </v>
          </cell>
          <cell r="BP61" t="str">
            <v xml:space="preserve"> </v>
          </cell>
          <cell r="BQ61" t="str">
            <v xml:space="preserve"> </v>
          </cell>
          <cell r="BR61" t="str">
            <v>3.275</v>
          </cell>
          <cell r="BS61" t="str">
            <v>NACQ</v>
          </cell>
          <cell r="BT61" t="str">
            <v>2.5</v>
          </cell>
          <cell r="BU61" t="str">
            <v>5.825</v>
          </cell>
          <cell r="BV61" t="str">
            <v>8.65</v>
          </cell>
        </row>
        <row r="62">
          <cell r="A62">
            <v>21702734</v>
          </cell>
          <cell r="B62" t="str">
            <v>BENAALI</v>
          </cell>
          <cell r="C62" t="str">
            <v>YOUNES</v>
          </cell>
          <cell r="D62" t="str">
            <v xml:space="preserve"> </v>
          </cell>
          <cell r="E62" t="str">
            <v>DEF</v>
          </cell>
          <cell r="F62" t="str">
            <v>DEF</v>
          </cell>
          <cell r="G62" t="str">
            <v>DEF</v>
          </cell>
          <cell r="H62" t="str">
            <v>DEF</v>
          </cell>
          <cell r="J62">
            <v>10.098000000000001</v>
          </cell>
          <cell r="K62" t="str">
            <v>ACQ</v>
          </cell>
          <cell r="L62" t="str">
            <v xml:space="preserve"> 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 t="str">
            <v xml:space="preserve"> </v>
          </cell>
          <cell r="R62" t="str">
            <v xml:space="preserve"> </v>
          </cell>
          <cell r="S62" t="str">
            <v xml:space="preserve"> </v>
          </cell>
          <cell r="T62" t="str">
            <v xml:space="preserve"> </v>
          </cell>
          <cell r="U62" t="str">
            <v xml:space="preserve"> </v>
          </cell>
          <cell r="V62" t="str">
            <v xml:space="preserve"> </v>
          </cell>
          <cell r="W62" t="str">
            <v xml:space="preserve"> </v>
          </cell>
          <cell r="X62" t="str">
            <v xml:space="preserve"> </v>
          </cell>
          <cell r="Y62" t="str">
            <v xml:space="preserve"> </v>
          </cell>
          <cell r="Z62" t="str">
            <v xml:space="preserve"> </v>
          </cell>
          <cell r="AA62" t="str">
            <v xml:space="preserve"> </v>
          </cell>
          <cell r="AB62" t="str">
            <v xml:space="preserve"> </v>
          </cell>
          <cell r="AC62" t="str">
            <v xml:space="preserve"> </v>
          </cell>
          <cell r="AD62" t="str">
            <v xml:space="preserve"> </v>
          </cell>
          <cell r="AE62" t="str">
            <v xml:space="preserve"> </v>
          </cell>
          <cell r="AF62" t="str">
            <v xml:space="preserve"> </v>
          </cell>
          <cell r="AG62" t="str">
            <v xml:space="preserve"> </v>
          </cell>
          <cell r="AH62" t="str">
            <v xml:space="preserve"> </v>
          </cell>
          <cell r="AI62" t="str">
            <v xml:space="preserve"> </v>
          </cell>
          <cell r="AJ62" t="str">
            <v xml:space="preserve"> </v>
          </cell>
          <cell r="AK62" t="str">
            <v xml:space="preserve"> </v>
          </cell>
          <cell r="AL62" t="str">
            <v xml:space="preserve"> </v>
          </cell>
          <cell r="AM62" t="str">
            <v xml:space="preserve"> </v>
          </cell>
          <cell r="AN62" t="str">
            <v xml:space="preserve"> </v>
          </cell>
          <cell r="AO62" t="str">
            <v xml:space="preserve"> </v>
          </cell>
          <cell r="AP62" t="str">
            <v xml:space="preserve"> </v>
          </cell>
          <cell r="AQ62" t="str">
            <v xml:space="preserve"> </v>
          </cell>
          <cell r="AR62" t="str">
            <v xml:space="preserve"> </v>
          </cell>
          <cell r="AS62" t="str">
            <v xml:space="preserve"> </v>
          </cell>
          <cell r="AT62" t="str">
            <v xml:space="preserve"> </v>
          </cell>
          <cell r="AU62" t="str">
            <v xml:space="preserve"> </v>
          </cell>
          <cell r="AV62" t="str">
            <v>DEF</v>
          </cell>
          <cell r="AW62" t="str">
            <v>DEF</v>
          </cell>
          <cell r="AX62" t="str">
            <v>DEF</v>
          </cell>
          <cell r="AY62" t="str">
            <v>9.933</v>
          </cell>
          <cell r="AZ62" t="str">
            <v xml:space="preserve"> </v>
          </cell>
          <cell r="BA62" t="str">
            <v xml:space="preserve"> </v>
          </cell>
          <cell r="BB62" t="str">
            <v xml:space="preserve"> </v>
          </cell>
          <cell r="BC62" t="str">
            <v xml:space="preserve"> </v>
          </cell>
          <cell r="BD62" t="str">
            <v xml:space="preserve"> </v>
          </cell>
          <cell r="BE62" t="str">
            <v xml:space="preserve"> </v>
          </cell>
          <cell r="BF62" t="str">
            <v xml:space="preserve"> </v>
          </cell>
          <cell r="BG62" t="str">
            <v xml:space="preserve"> </v>
          </cell>
          <cell r="BH62" t="str">
            <v xml:space="preserve"> </v>
          </cell>
          <cell r="BI62" t="str">
            <v xml:space="preserve"> </v>
          </cell>
          <cell r="BJ62" t="str">
            <v>12.6</v>
          </cell>
          <cell r="BK62" t="str">
            <v xml:space="preserve"> </v>
          </cell>
          <cell r="BL62" t="str">
            <v xml:space="preserve"> </v>
          </cell>
          <cell r="BM62" t="str">
            <v>11.5</v>
          </cell>
          <cell r="BN62" t="str">
            <v xml:space="preserve"> </v>
          </cell>
          <cell r="BO62" t="str">
            <v>5.7</v>
          </cell>
          <cell r="BP62" t="str">
            <v xml:space="preserve"> </v>
          </cell>
          <cell r="BQ62" t="str">
            <v xml:space="preserve"> </v>
          </cell>
          <cell r="BR62" t="str">
            <v>9.143</v>
          </cell>
          <cell r="BS62" t="str">
            <v>NACQ</v>
          </cell>
          <cell r="BT62" t="str">
            <v>9.13</v>
          </cell>
          <cell r="BU62" t="str">
            <v>7.95</v>
          </cell>
          <cell r="BV62" t="str">
            <v>10.4</v>
          </cell>
        </row>
        <row r="63">
          <cell r="A63">
            <v>21905961</v>
          </cell>
          <cell r="B63" t="str">
            <v>BENATTIA</v>
          </cell>
          <cell r="C63" t="str">
            <v>SARAH</v>
          </cell>
          <cell r="D63" t="str">
            <v xml:space="preserve"> </v>
          </cell>
          <cell r="E63" t="str">
            <v>10.256</v>
          </cell>
          <cell r="F63" t="str">
            <v>ADM</v>
          </cell>
          <cell r="G63" t="str">
            <v>10.256</v>
          </cell>
          <cell r="H63" t="str">
            <v>ADM</v>
          </cell>
          <cell r="I63" t="str">
            <v>'245/583</v>
          </cell>
          <cell r="J63" t="str">
            <v>8.5</v>
          </cell>
          <cell r="L63" t="str">
            <v>8.5</v>
          </cell>
          <cell r="M63" t="str">
            <v xml:space="preserve"> 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V63" t="str">
            <v>8.5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Z63" t="str">
            <v xml:space="preserve"> </v>
          </cell>
          <cell r="AA63" t="str">
            <v xml:space="preserve"> </v>
          </cell>
          <cell r="AB63" t="str">
            <v xml:space="preserve"> </v>
          </cell>
          <cell r="AC63" t="str">
            <v xml:space="preserve"> </v>
          </cell>
          <cell r="AD63" t="str">
            <v>8.5</v>
          </cell>
          <cell r="AE63" t="str">
            <v xml:space="preserve"> </v>
          </cell>
          <cell r="AF63" t="str">
            <v xml:space="preserve"> </v>
          </cell>
          <cell r="AG63" t="str">
            <v xml:space="preserve"> </v>
          </cell>
          <cell r="AH63" t="str">
            <v xml:space="preserve"> </v>
          </cell>
          <cell r="AI63" t="str">
            <v xml:space="preserve"> </v>
          </cell>
          <cell r="AJ63" t="str">
            <v xml:space="preserve"> </v>
          </cell>
          <cell r="AK63" t="str">
            <v xml:space="preserve"> </v>
          </cell>
          <cell r="AL63" t="str">
            <v xml:space="preserve"> </v>
          </cell>
          <cell r="AM63" t="str">
            <v xml:space="preserve"> </v>
          </cell>
          <cell r="AN63" t="str">
            <v>8.5</v>
          </cell>
          <cell r="AO63" t="str">
            <v xml:space="preserve"> </v>
          </cell>
          <cell r="AP63" t="str">
            <v xml:space="preserve"> </v>
          </cell>
          <cell r="AQ63" t="str">
            <v xml:space="preserve"> </v>
          </cell>
          <cell r="AR63" t="str">
            <v xml:space="preserve"> </v>
          </cell>
          <cell r="AS63" t="str">
            <v xml:space="preserve"> </v>
          </cell>
          <cell r="AT63" t="str">
            <v xml:space="preserve"> </v>
          </cell>
          <cell r="AU63" t="str">
            <v xml:space="preserve"> </v>
          </cell>
          <cell r="AV63" t="str">
            <v>12.894</v>
          </cell>
          <cell r="AW63" t="str">
            <v>ACQ</v>
          </cell>
          <cell r="AX63" t="str">
            <v>13.17</v>
          </cell>
          <cell r="AY63" t="str">
            <v>12.617</v>
          </cell>
          <cell r="AZ63" t="str">
            <v>12.9</v>
          </cell>
          <cell r="BA63" t="str">
            <v>14.5</v>
          </cell>
          <cell r="BB63" t="str">
            <v xml:space="preserve"> </v>
          </cell>
          <cell r="BC63" t="str">
            <v xml:space="preserve"> </v>
          </cell>
          <cell r="BD63" t="str">
            <v xml:space="preserve"> </v>
          </cell>
          <cell r="BE63" t="str">
            <v xml:space="preserve"> </v>
          </cell>
          <cell r="BF63" t="str">
            <v xml:space="preserve"> </v>
          </cell>
          <cell r="BG63" t="str">
            <v xml:space="preserve"> </v>
          </cell>
          <cell r="BH63" t="str">
            <v>10.45</v>
          </cell>
          <cell r="BI63" t="str">
            <v xml:space="preserve"> </v>
          </cell>
          <cell r="BJ63" t="str">
            <v xml:space="preserve"> </v>
          </cell>
          <cell r="BK63" t="str">
            <v xml:space="preserve"> </v>
          </cell>
          <cell r="BL63" t="str">
            <v xml:space="preserve"> </v>
          </cell>
          <cell r="BM63" t="str">
            <v xml:space="preserve"> </v>
          </cell>
          <cell r="BN63" t="str">
            <v xml:space="preserve"> </v>
          </cell>
          <cell r="BO63" t="str">
            <v xml:space="preserve"> </v>
          </cell>
          <cell r="BP63" t="str">
            <v xml:space="preserve"> </v>
          </cell>
          <cell r="BQ63" t="str">
            <v xml:space="preserve"> </v>
          </cell>
          <cell r="BR63" t="str">
            <v>9.417</v>
          </cell>
          <cell r="BS63" t="str">
            <v>NACQ</v>
          </cell>
          <cell r="BT63">
            <v>9</v>
          </cell>
          <cell r="BU63" t="str">
            <v>9.85</v>
          </cell>
          <cell r="BV63" t="str">
            <v>11.7</v>
          </cell>
        </row>
        <row r="64">
          <cell r="A64">
            <v>21805273</v>
          </cell>
          <cell r="B64" t="str">
            <v>BENAZOUZ</v>
          </cell>
          <cell r="C64" t="str">
            <v>HEDDY</v>
          </cell>
          <cell r="D64" t="str">
            <v xml:space="preserve"> </v>
          </cell>
          <cell r="E64" t="str">
            <v>DEF</v>
          </cell>
          <cell r="F64" t="str">
            <v>DEF</v>
          </cell>
          <cell r="G64" t="str">
            <v>DEF</v>
          </cell>
          <cell r="H64" t="str">
            <v>DEF</v>
          </cell>
          <cell r="J64" t="str">
            <v>DEF</v>
          </cell>
          <cell r="L64" t="str">
            <v>DEF</v>
          </cell>
          <cell r="M64" t="str">
            <v xml:space="preserve"> </v>
          </cell>
          <cell r="N64" t="str">
            <v xml:space="preserve"> </v>
          </cell>
          <cell r="O64" t="str">
            <v xml:space="preserve"> </v>
          </cell>
          <cell r="P64" t="str">
            <v xml:space="preserve"> </v>
          </cell>
          <cell r="Q64" t="str">
            <v xml:space="preserve"> </v>
          </cell>
          <cell r="R64" t="str">
            <v xml:space="preserve"> </v>
          </cell>
          <cell r="S64" t="str">
            <v>ABI</v>
          </cell>
          <cell r="T64" t="str">
            <v xml:space="preserve"> </v>
          </cell>
          <cell r="U64" t="str">
            <v xml:space="preserve"> </v>
          </cell>
          <cell r="V64" t="str">
            <v xml:space="preserve"> </v>
          </cell>
          <cell r="W64" t="str">
            <v xml:space="preserve"> </v>
          </cell>
          <cell r="X64" t="str">
            <v xml:space="preserve"> </v>
          </cell>
          <cell r="Y64" t="str">
            <v xml:space="preserve"> </v>
          </cell>
          <cell r="Z64" t="str">
            <v xml:space="preserve"> </v>
          </cell>
          <cell r="AA64" t="str">
            <v xml:space="preserve"> </v>
          </cell>
          <cell r="AB64" t="str">
            <v xml:space="preserve"> </v>
          </cell>
          <cell r="AC64" t="str">
            <v xml:space="preserve"> </v>
          </cell>
          <cell r="AD64">
            <v>11</v>
          </cell>
          <cell r="AE64" t="str">
            <v xml:space="preserve"> </v>
          </cell>
          <cell r="AF64" t="str">
            <v xml:space="preserve"> </v>
          </cell>
          <cell r="AG64" t="str">
            <v xml:space="preserve"> </v>
          </cell>
          <cell r="AH64" t="str">
            <v xml:space="preserve"> </v>
          </cell>
          <cell r="AI64" t="str">
            <v xml:space="preserve"> </v>
          </cell>
          <cell r="AJ64" t="str">
            <v xml:space="preserve"> </v>
          </cell>
          <cell r="AK64" t="str">
            <v xml:space="preserve"> </v>
          </cell>
          <cell r="AL64" t="str">
            <v xml:space="preserve"> </v>
          </cell>
          <cell r="AM64" t="str">
            <v xml:space="preserve"> </v>
          </cell>
          <cell r="AN64" t="str">
            <v xml:space="preserve"> </v>
          </cell>
          <cell r="AO64" t="str">
            <v xml:space="preserve"> </v>
          </cell>
          <cell r="AP64" t="str">
            <v xml:space="preserve"> </v>
          </cell>
          <cell r="AQ64" t="str">
            <v xml:space="preserve"> </v>
          </cell>
          <cell r="AR64" t="str">
            <v xml:space="preserve"> </v>
          </cell>
          <cell r="AS64" t="str">
            <v xml:space="preserve"> </v>
          </cell>
          <cell r="AT64" t="str">
            <v xml:space="preserve"> </v>
          </cell>
          <cell r="AU64" t="str">
            <v xml:space="preserve"> </v>
          </cell>
          <cell r="AV64" t="str">
            <v>DEF</v>
          </cell>
          <cell r="AW64" t="str">
            <v>DEF</v>
          </cell>
          <cell r="AX64" t="str">
            <v>DEF</v>
          </cell>
          <cell r="AY64" t="str">
            <v>12.438</v>
          </cell>
          <cell r="AZ64" t="str">
            <v xml:space="preserve"> </v>
          </cell>
          <cell r="BA64" t="str">
            <v xml:space="preserve"> </v>
          </cell>
          <cell r="BB64" t="str">
            <v xml:space="preserve"> </v>
          </cell>
          <cell r="BC64" t="str">
            <v xml:space="preserve"> </v>
          </cell>
          <cell r="BD64" t="str">
            <v xml:space="preserve"> </v>
          </cell>
          <cell r="BE64" t="str">
            <v xml:space="preserve"> </v>
          </cell>
          <cell r="BF64" t="str">
            <v xml:space="preserve"> </v>
          </cell>
          <cell r="BG64" t="str">
            <v xml:space="preserve"> </v>
          </cell>
          <cell r="BH64" t="str">
            <v xml:space="preserve"> </v>
          </cell>
          <cell r="BI64" t="str">
            <v xml:space="preserve"> </v>
          </cell>
          <cell r="BJ64" t="str">
            <v xml:space="preserve"> </v>
          </cell>
          <cell r="BK64" t="str">
            <v xml:space="preserve"> </v>
          </cell>
          <cell r="BL64" t="str">
            <v xml:space="preserve"> </v>
          </cell>
          <cell r="BM64" t="str">
            <v xml:space="preserve"> </v>
          </cell>
          <cell r="BN64" t="str">
            <v xml:space="preserve"> </v>
          </cell>
          <cell r="BO64" t="str">
            <v xml:space="preserve"> </v>
          </cell>
          <cell r="BP64" t="str">
            <v xml:space="preserve"> </v>
          </cell>
          <cell r="BQ64" t="str">
            <v xml:space="preserve"> </v>
          </cell>
          <cell r="BR64" t="str">
            <v>DEF</v>
          </cell>
          <cell r="BS64" t="str">
            <v>DEF</v>
          </cell>
          <cell r="BT64" t="str">
            <v>ABI</v>
          </cell>
          <cell r="BU64" t="str">
            <v>DEF</v>
          </cell>
          <cell r="BV64" t="str">
            <v>12.45</v>
          </cell>
        </row>
        <row r="65">
          <cell r="A65">
            <v>21915828</v>
          </cell>
          <cell r="B65" t="str">
            <v>BENBRAHIM</v>
          </cell>
          <cell r="C65" t="str">
            <v>ANIS</v>
          </cell>
          <cell r="D65" t="str">
            <v xml:space="preserve"> </v>
          </cell>
          <cell r="E65" t="str">
            <v>DEF</v>
          </cell>
          <cell r="F65" t="str">
            <v>DEF</v>
          </cell>
          <cell r="G65" t="str">
            <v>DEF</v>
          </cell>
          <cell r="H65" t="str">
            <v>DEF</v>
          </cell>
          <cell r="J65" t="str">
            <v>DEF</v>
          </cell>
          <cell r="L65" t="str">
            <v>DEF</v>
          </cell>
          <cell r="M65" t="str">
            <v xml:space="preserve"> </v>
          </cell>
          <cell r="N65" t="str">
            <v xml:space="preserve"> </v>
          </cell>
          <cell r="O65" t="str">
            <v xml:space="preserve"> </v>
          </cell>
          <cell r="P65" t="str">
            <v xml:space="preserve"> </v>
          </cell>
          <cell r="Q65" t="str">
            <v xml:space="preserve"> </v>
          </cell>
          <cell r="R65" t="str">
            <v xml:space="preserve"> </v>
          </cell>
          <cell r="S65" t="str">
            <v>ABI</v>
          </cell>
          <cell r="T65" t="str">
            <v xml:space="preserve"> </v>
          </cell>
          <cell r="U65" t="str">
            <v xml:space="preserve"> </v>
          </cell>
          <cell r="V65" t="str">
            <v xml:space="preserve"> </v>
          </cell>
          <cell r="W65" t="str">
            <v xml:space="preserve"> </v>
          </cell>
          <cell r="X65" t="str">
            <v xml:space="preserve"> </v>
          </cell>
          <cell r="Y65" t="str">
            <v xml:space="preserve"> </v>
          </cell>
          <cell r="Z65" t="str">
            <v xml:space="preserve"> </v>
          </cell>
          <cell r="AA65" t="str">
            <v xml:space="preserve"> </v>
          </cell>
          <cell r="AB65" t="str">
            <v xml:space="preserve"> </v>
          </cell>
          <cell r="AC65" t="str">
            <v xml:space="preserve"> </v>
          </cell>
          <cell r="AD65" t="str">
            <v>DEF</v>
          </cell>
          <cell r="AE65" t="str">
            <v xml:space="preserve"> </v>
          </cell>
          <cell r="AF65" t="str">
            <v xml:space="preserve"> </v>
          </cell>
          <cell r="AG65" t="str">
            <v xml:space="preserve"> </v>
          </cell>
          <cell r="AH65" t="str">
            <v xml:space="preserve"> </v>
          </cell>
          <cell r="AI65" t="str">
            <v xml:space="preserve"> </v>
          </cell>
          <cell r="AJ65" t="str">
            <v xml:space="preserve"> </v>
          </cell>
          <cell r="AK65" t="str">
            <v>ABI</v>
          </cell>
          <cell r="AL65" t="str">
            <v xml:space="preserve"> </v>
          </cell>
          <cell r="AM65" t="str">
            <v xml:space="preserve"> </v>
          </cell>
          <cell r="AN65" t="str">
            <v xml:space="preserve"> </v>
          </cell>
          <cell r="AO65" t="str">
            <v xml:space="preserve"> </v>
          </cell>
          <cell r="AP65" t="str">
            <v xml:space="preserve"> </v>
          </cell>
          <cell r="AQ65" t="str">
            <v xml:space="preserve"> </v>
          </cell>
          <cell r="AR65" t="str">
            <v xml:space="preserve"> </v>
          </cell>
          <cell r="AS65" t="str">
            <v xml:space="preserve"> </v>
          </cell>
          <cell r="AT65" t="str">
            <v xml:space="preserve"> </v>
          </cell>
          <cell r="AU65" t="str">
            <v xml:space="preserve"> </v>
          </cell>
          <cell r="AV65" t="str">
            <v>DEF</v>
          </cell>
          <cell r="AW65" t="str">
            <v>DEF</v>
          </cell>
          <cell r="AX65" t="str">
            <v>DEF</v>
          </cell>
          <cell r="AY65" t="str">
            <v>DEF</v>
          </cell>
          <cell r="AZ65" t="str">
            <v>ABI</v>
          </cell>
          <cell r="BA65" t="str">
            <v>ABI</v>
          </cell>
          <cell r="BB65" t="str">
            <v xml:space="preserve"> </v>
          </cell>
          <cell r="BC65" t="str">
            <v xml:space="preserve"> </v>
          </cell>
          <cell r="BD65" t="str">
            <v xml:space="preserve"> </v>
          </cell>
          <cell r="BE65" t="str">
            <v xml:space="preserve"> </v>
          </cell>
          <cell r="BF65" t="str">
            <v xml:space="preserve"> </v>
          </cell>
          <cell r="BG65" t="str">
            <v xml:space="preserve"> </v>
          </cell>
          <cell r="BH65" t="str">
            <v xml:space="preserve"> </v>
          </cell>
          <cell r="BI65" t="str">
            <v xml:space="preserve"> </v>
          </cell>
          <cell r="BJ65" t="str">
            <v xml:space="preserve"> </v>
          </cell>
          <cell r="BK65" t="str">
            <v xml:space="preserve"> </v>
          </cell>
          <cell r="BL65" t="str">
            <v xml:space="preserve"> </v>
          </cell>
          <cell r="BM65" t="str">
            <v xml:space="preserve"> </v>
          </cell>
          <cell r="BN65" t="str">
            <v xml:space="preserve"> </v>
          </cell>
          <cell r="BO65">
            <v>0</v>
          </cell>
          <cell r="BP65" t="str">
            <v xml:space="preserve"> </v>
          </cell>
          <cell r="BQ65" t="str">
            <v xml:space="preserve"> </v>
          </cell>
          <cell r="BR65" t="str">
            <v>DEF</v>
          </cell>
          <cell r="BS65" t="str">
            <v>DEF</v>
          </cell>
          <cell r="BT65" t="str">
            <v>ABI</v>
          </cell>
          <cell r="BU65" t="str">
            <v>2.5</v>
          </cell>
          <cell r="BV65">
            <v>0</v>
          </cell>
        </row>
        <row r="66">
          <cell r="A66">
            <v>21908765</v>
          </cell>
          <cell r="B66" t="str">
            <v>BENDER</v>
          </cell>
          <cell r="C66" t="str">
            <v>JEREMIE</v>
          </cell>
          <cell r="D66" t="str">
            <v xml:space="preserve"> </v>
          </cell>
          <cell r="E66" t="str">
            <v>10.027</v>
          </cell>
          <cell r="F66" t="str">
            <v>ADM</v>
          </cell>
          <cell r="G66" t="str">
            <v>10.027</v>
          </cell>
          <cell r="H66" t="str">
            <v>ADM</v>
          </cell>
          <cell r="I66" t="str">
            <v>'279/583</v>
          </cell>
          <cell r="J66" t="str">
            <v>9.2</v>
          </cell>
          <cell r="L66">
            <v>10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 t="str">
            <v xml:space="preserve"> </v>
          </cell>
          <cell r="R66" t="str">
            <v xml:space="preserve"> </v>
          </cell>
          <cell r="S66" t="str">
            <v xml:space="preserve"> </v>
          </cell>
          <cell r="T66" t="str">
            <v xml:space="preserve"> </v>
          </cell>
          <cell r="U66" t="str">
            <v xml:space="preserve"> </v>
          </cell>
          <cell r="V66">
            <v>10</v>
          </cell>
          <cell r="W66" t="str">
            <v xml:space="preserve"> </v>
          </cell>
          <cell r="X66" t="str">
            <v xml:space="preserve"> </v>
          </cell>
          <cell r="Y66" t="str">
            <v xml:space="preserve"> </v>
          </cell>
          <cell r="Z66" t="str">
            <v xml:space="preserve"> </v>
          </cell>
          <cell r="AA66" t="str">
            <v xml:space="preserve"> </v>
          </cell>
          <cell r="AB66" t="str">
            <v xml:space="preserve"> </v>
          </cell>
          <cell r="AC66" t="str">
            <v xml:space="preserve"> </v>
          </cell>
          <cell r="AD66">
            <v>8</v>
          </cell>
          <cell r="AE66" t="str">
            <v xml:space="preserve"> </v>
          </cell>
          <cell r="AF66" t="str">
            <v xml:space="preserve"> </v>
          </cell>
          <cell r="AG66" t="str">
            <v xml:space="preserve"> </v>
          </cell>
          <cell r="AH66" t="str">
            <v xml:space="preserve"> </v>
          </cell>
          <cell r="AI66" t="str">
            <v xml:space="preserve"> </v>
          </cell>
          <cell r="AJ66" t="str">
            <v xml:space="preserve"> </v>
          </cell>
          <cell r="AK66" t="str">
            <v xml:space="preserve"> </v>
          </cell>
          <cell r="AL66" t="str">
            <v xml:space="preserve"> </v>
          </cell>
          <cell r="AM66" t="str">
            <v xml:space="preserve"> </v>
          </cell>
          <cell r="AN66">
            <v>8</v>
          </cell>
          <cell r="AO66" t="str">
            <v xml:space="preserve"> </v>
          </cell>
          <cell r="AP66" t="str">
            <v xml:space="preserve"> </v>
          </cell>
          <cell r="AQ66" t="str">
            <v xml:space="preserve"> </v>
          </cell>
          <cell r="AR66" t="str">
            <v xml:space="preserve"> </v>
          </cell>
          <cell r="AS66" t="str">
            <v xml:space="preserve"> </v>
          </cell>
          <cell r="AT66" t="str">
            <v xml:space="preserve"> </v>
          </cell>
          <cell r="AU66" t="str">
            <v xml:space="preserve"> </v>
          </cell>
          <cell r="AV66" t="str">
            <v>11.757</v>
          </cell>
          <cell r="AW66" t="str">
            <v>ACQ</v>
          </cell>
          <cell r="AX66" t="str">
            <v>10.79</v>
          </cell>
          <cell r="AY66" t="str">
            <v>12.723</v>
          </cell>
          <cell r="AZ66" t="str">
            <v xml:space="preserve"> </v>
          </cell>
          <cell r="BA66" t="str">
            <v xml:space="preserve"> </v>
          </cell>
          <cell r="BB66" t="str">
            <v>12.5</v>
          </cell>
          <cell r="BC66" t="str">
            <v>13.5</v>
          </cell>
          <cell r="BD66" t="str">
            <v xml:space="preserve"> </v>
          </cell>
          <cell r="BE66" t="str">
            <v>12.17</v>
          </cell>
          <cell r="BF66" t="str">
            <v xml:space="preserve"> </v>
          </cell>
          <cell r="BG66" t="str">
            <v xml:space="preserve"> </v>
          </cell>
          <cell r="BH66" t="str">
            <v xml:space="preserve"> </v>
          </cell>
          <cell r="BI66" t="str">
            <v xml:space="preserve"> </v>
          </cell>
          <cell r="BJ66" t="str">
            <v xml:space="preserve"> </v>
          </cell>
          <cell r="BK66" t="str">
            <v xml:space="preserve"> </v>
          </cell>
          <cell r="BL66" t="str">
            <v xml:space="preserve"> </v>
          </cell>
          <cell r="BM66" t="str">
            <v xml:space="preserve"> </v>
          </cell>
          <cell r="BN66" t="str">
            <v xml:space="preserve"> </v>
          </cell>
          <cell r="BO66" t="str">
            <v xml:space="preserve"> </v>
          </cell>
          <cell r="BP66" t="str">
            <v xml:space="preserve"> </v>
          </cell>
          <cell r="BQ66" t="str">
            <v xml:space="preserve"> </v>
          </cell>
          <cell r="BR66" t="str">
            <v>9.8</v>
          </cell>
          <cell r="BS66" t="str">
            <v>NACQ</v>
          </cell>
          <cell r="BT66" t="str">
            <v>8.5</v>
          </cell>
          <cell r="BU66" t="str">
            <v>8.975</v>
          </cell>
          <cell r="BV66" t="str">
            <v>8.95</v>
          </cell>
        </row>
        <row r="67">
          <cell r="A67">
            <v>21800106</v>
          </cell>
          <cell r="B67" t="str">
            <v>BENFATMA</v>
          </cell>
          <cell r="C67" t="str">
            <v>MEHDI</v>
          </cell>
          <cell r="D67" t="str">
            <v>modif</v>
          </cell>
          <cell r="E67" t="str">
            <v>DEF</v>
          </cell>
          <cell r="F67" t="str">
            <v>DEF</v>
          </cell>
          <cell r="G67" t="str">
            <v>9.698</v>
          </cell>
          <cell r="H67" t="str">
            <v>AJ</v>
          </cell>
          <cell r="I67" t="str">
            <v>'339/583</v>
          </cell>
          <cell r="J67" t="str">
            <v>11.556</v>
          </cell>
          <cell r="K67" t="str">
            <v>ACQ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 t="str">
            <v xml:space="preserve"> </v>
          </cell>
          <cell r="P67" t="str">
            <v xml:space="preserve"> </v>
          </cell>
          <cell r="Q67" t="str">
            <v xml:space="preserve"> </v>
          </cell>
          <cell r="R67" t="str">
            <v xml:space="preserve"> </v>
          </cell>
          <cell r="S67" t="str">
            <v xml:space="preserve"> </v>
          </cell>
          <cell r="T67" t="str">
            <v xml:space="preserve"> </v>
          </cell>
          <cell r="U67" t="str">
            <v xml:space="preserve"> </v>
          </cell>
          <cell r="V67" t="str">
            <v xml:space="preserve"> </v>
          </cell>
          <cell r="W67" t="str">
            <v xml:space="preserve"> </v>
          </cell>
          <cell r="X67" t="str">
            <v xml:space="preserve"> </v>
          </cell>
          <cell r="Y67" t="str">
            <v xml:space="preserve"> </v>
          </cell>
          <cell r="Z67" t="str">
            <v xml:space="preserve"> </v>
          </cell>
          <cell r="AA67" t="str">
            <v xml:space="preserve"> </v>
          </cell>
          <cell r="AB67" t="str">
            <v xml:space="preserve"> </v>
          </cell>
          <cell r="AC67" t="str">
            <v xml:space="preserve"> </v>
          </cell>
          <cell r="AD67" t="str">
            <v xml:space="preserve"> </v>
          </cell>
          <cell r="AE67" t="str">
            <v xml:space="preserve"> </v>
          </cell>
          <cell r="AF67" t="str">
            <v xml:space="preserve"> </v>
          </cell>
          <cell r="AG67" t="str">
            <v xml:space="preserve"> </v>
          </cell>
          <cell r="AH67" t="str">
            <v xml:space="preserve"> </v>
          </cell>
          <cell r="AI67" t="str">
            <v xml:space="preserve"> </v>
          </cell>
          <cell r="AJ67" t="str">
            <v xml:space="preserve"> </v>
          </cell>
          <cell r="AK67" t="str">
            <v xml:space="preserve"> </v>
          </cell>
          <cell r="AL67" t="str">
            <v xml:space="preserve"> </v>
          </cell>
          <cell r="AM67" t="str">
            <v xml:space="preserve"> </v>
          </cell>
          <cell r="AN67" t="str">
            <v xml:space="preserve"> </v>
          </cell>
          <cell r="AO67" t="str">
            <v xml:space="preserve"> </v>
          </cell>
          <cell r="AP67" t="str">
            <v xml:space="preserve"> </v>
          </cell>
          <cell r="AQ67" t="str">
            <v xml:space="preserve"> </v>
          </cell>
          <cell r="AR67" t="str">
            <v xml:space="preserve"> </v>
          </cell>
          <cell r="AS67" t="str">
            <v xml:space="preserve"> </v>
          </cell>
          <cell r="AT67" t="str">
            <v xml:space="preserve"> </v>
          </cell>
          <cell r="AU67" t="str">
            <v xml:space="preserve"> </v>
          </cell>
          <cell r="AV67" t="str">
            <v>11.229</v>
          </cell>
          <cell r="AW67" t="str">
            <v>ACQ</v>
          </cell>
          <cell r="AX67" t="str">
            <v xml:space="preserve"> </v>
          </cell>
          <cell r="AY67" t="str">
            <v xml:space="preserve"> </v>
          </cell>
          <cell r="AZ67" t="str">
            <v xml:space="preserve"> </v>
          </cell>
          <cell r="BA67" t="str">
            <v xml:space="preserve"> </v>
          </cell>
          <cell r="BB67" t="str">
            <v xml:space="preserve"> </v>
          </cell>
          <cell r="BC67" t="str">
            <v xml:space="preserve"> </v>
          </cell>
          <cell r="BD67" t="str">
            <v xml:space="preserve"> </v>
          </cell>
          <cell r="BE67" t="str">
            <v xml:space="preserve"> </v>
          </cell>
          <cell r="BF67" t="str">
            <v xml:space="preserve"> </v>
          </cell>
          <cell r="BG67" t="str">
            <v xml:space="preserve"> </v>
          </cell>
          <cell r="BH67" t="str">
            <v xml:space="preserve"> </v>
          </cell>
          <cell r="BI67" t="str">
            <v xml:space="preserve"> </v>
          </cell>
          <cell r="BJ67" t="str">
            <v xml:space="preserve"> </v>
          </cell>
          <cell r="BK67" t="str">
            <v xml:space="preserve"> </v>
          </cell>
          <cell r="BL67" t="str">
            <v xml:space="preserve"> </v>
          </cell>
          <cell r="BM67" t="str">
            <v xml:space="preserve"> </v>
          </cell>
          <cell r="BN67" t="str">
            <v xml:space="preserve"> </v>
          </cell>
          <cell r="BO67" t="str">
            <v xml:space="preserve"> </v>
          </cell>
          <cell r="BP67" t="str">
            <v xml:space="preserve"> </v>
          </cell>
          <cell r="BQ67" t="str">
            <v xml:space="preserve"> </v>
          </cell>
          <cell r="BR67" t="str">
            <v>8.327</v>
          </cell>
          <cell r="BS67" t="str">
            <v>NACQ</v>
          </cell>
          <cell r="BT67" t="str">
            <v>11.08</v>
          </cell>
          <cell r="BU67" t="str">
            <v>9.1</v>
          </cell>
          <cell r="BV67" t="str">
            <v>11.2</v>
          </cell>
        </row>
        <row r="68">
          <cell r="A68">
            <v>21907684</v>
          </cell>
          <cell r="B68" t="str">
            <v>BEN-HAMER</v>
          </cell>
          <cell r="C68" t="str">
            <v>ADAM</v>
          </cell>
          <cell r="D68" t="str">
            <v xml:space="preserve"> </v>
          </cell>
          <cell r="E68" t="str">
            <v>11.317</v>
          </cell>
          <cell r="F68" t="str">
            <v>ADM</v>
          </cell>
          <cell r="G68" t="str">
            <v>11.317</v>
          </cell>
          <cell r="H68" t="str">
            <v>ADM</v>
          </cell>
          <cell r="I68" t="str">
            <v>'98/583</v>
          </cell>
          <cell r="J68" t="str">
            <v>12.2</v>
          </cell>
          <cell r="L68">
            <v>12</v>
          </cell>
          <cell r="M68" t="str">
            <v xml:space="preserve"> </v>
          </cell>
          <cell r="N68" t="str">
            <v xml:space="preserve"> </v>
          </cell>
          <cell r="O68" t="str">
            <v xml:space="preserve"> </v>
          </cell>
          <cell r="P68" t="str">
            <v xml:space="preserve"> </v>
          </cell>
          <cell r="Q68" t="str">
            <v xml:space="preserve"> </v>
          </cell>
          <cell r="R68" t="str">
            <v xml:space="preserve"> </v>
          </cell>
          <cell r="S68">
            <v>12</v>
          </cell>
          <cell r="T68" t="str">
            <v xml:space="preserve"> </v>
          </cell>
          <cell r="U68" t="str">
            <v xml:space="preserve"> </v>
          </cell>
          <cell r="V68" t="str">
            <v xml:space="preserve"> </v>
          </cell>
          <cell r="W68" t="str">
            <v xml:space="preserve"> </v>
          </cell>
          <cell r="X68" t="str">
            <v xml:space="preserve"> </v>
          </cell>
          <cell r="Y68" t="str">
            <v xml:space="preserve"> </v>
          </cell>
          <cell r="Z68" t="str">
            <v xml:space="preserve"> </v>
          </cell>
          <cell r="AA68" t="str">
            <v xml:space="preserve"> </v>
          </cell>
          <cell r="AB68" t="str">
            <v xml:space="preserve"> </v>
          </cell>
          <cell r="AC68" t="str">
            <v xml:space="preserve"> </v>
          </cell>
          <cell r="AD68" t="str">
            <v>12.5</v>
          </cell>
          <cell r="AE68" t="str">
            <v xml:space="preserve"> </v>
          </cell>
          <cell r="AF68" t="str">
            <v xml:space="preserve"> </v>
          </cell>
          <cell r="AG68" t="str">
            <v xml:space="preserve"> </v>
          </cell>
          <cell r="AH68" t="str">
            <v xml:space="preserve"> </v>
          </cell>
          <cell r="AI68" t="str">
            <v xml:space="preserve"> </v>
          </cell>
          <cell r="AJ68" t="str">
            <v xml:space="preserve"> </v>
          </cell>
          <cell r="AK68" t="str">
            <v>12.5</v>
          </cell>
          <cell r="AL68" t="str">
            <v xml:space="preserve"> </v>
          </cell>
          <cell r="AM68" t="str">
            <v xml:space="preserve"> </v>
          </cell>
          <cell r="AN68" t="str">
            <v xml:space="preserve"> </v>
          </cell>
          <cell r="AO68" t="str">
            <v xml:space="preserve"> </v>
          </cell>
          <cell r="AP68" t="str">
            <v xml:space="preserve"> </v>
          </cell>
          <cell r="AQ68" t="str">
            <v xml:space="preserve"> </v>
          </cell>
          <cell r="AR68" t="str">
            <v xml:space="preserve"> </v>
          </cell>
          <cell r="AS68" t="str">
            <v xml:space="preserve"> </v>
          </cell>
          <cell r="AT68" t="str">
            <v xml:space="preserve"> </v>
          </cell>
          <cell r="AU68" t="str">
            <v xml:space="preserve"> </v>
          </cell>
          <cell r="AV68" t="str">
            <v>11.936</v>
          </cell>
          <cell r="AW68" t="str">
            <v>ACQ</v>
          </cell>
          <cell r="AX68" t="str">
            <v>11.415</v>
          </cell>
          <cell r="AY68" t="str">
            <v>12.457</v>
          </cell>
          <cell r="AZ68" t="str">
            <v xml:space="preserve"> </v>
          </cell>
          <cell r="BA68" t="str">
            <v xml:space="preserve"> </v>
          </cell>
          <cell r="BB68" t="str">
            <v xml:space="preserve"> </v>
          </cell>
          <cell r="BC68" t="str">
            <v xml:space="preserve"> </v>
          </cell>
          <cell r="BD68" t="str">
            <v xml:space="preserve"> </v>
          </cell>
          <cell r="BE68" t="str">
            <v xml:space="preserve"> </v>
          </cell>
          <cell r="BF68" t="str">
            <v xml:space="preserve"> </v>
          </cell>
          <cell r="BG68" t="str">
            <v xml:space="preserve"> </v>
          </cell>
          <cell r="BH68" t="str">
            <v xml:space="preserve"> </v>
          </cell>
          <cell r="BI68" t="str">
            <v xml:space="preserve"> </v>
          </cell>
          <cell r="BJ68" t="str">
            <v>13.2</v>
          </cell>
          <cell r="BK68" t="str">
            <v xml:space="preserve"> </v>
          </cell>
          <cell r="BL68" t="str">
            <v xml:space="preserve"> </v>
          </cell>
          <cell r="BM68" t="str">
            <v>12.8</v>
          </cell>
          <cell r="BN68" t="str">
            <v xml:space="preserve"> </v>
          </cell>
          <cell r="BO68" t="str">
            <v>11.37</v>
          </cell>
          <cell r="BP68" t="str">
            <v xml:space="preserve"> </v>
          </cell>
          <cell r="BQ68" t="str">
            <v xml:space="preserve"> </v>
          </cell>
          <cell r="BR68" t="str">
            <v>10.61</v>
          </cell>
          <cell r="BS68" t="str">
            <v>ACQ</v>
          </cell>
          <cell r="BT68" t="str">
            <v>9.13</v>
          </cell>
          <cell r="BU68" t="str">
            <v>9.4</v>
          </cell>
          <cell r="BV68" t="str">
            <v>11.8</v>
          </cell>
        </row>
        <row r="69">
          <cell r="A69">
            <v>21906214</v>
          </cell>
          <cell r="B69" t="str">
            <v>BENOIST</v>
          </cell>
          <cell r="C69" t="str">
            <v>AXEL</v>
          </cell>
          <cell r="D69" t="str">
            <v xml:space="preserve"> </v>
          </cell>
          <cell r="E69" t="str">
            <v>DEF</v>
          </cell>
          <cell r="F69" t="str">
            <v>DEF</v>
          </cell>
          <cell r="G69" t="str">
            <v>DEF</v>
          </cell>
          <cell r="H69" t="str">
            <v>DEF</v>
          </cell>
          <cell r="J69" t="str">
            <v>DEF</v>
          </cell>
          <cell r="L69" t="str">
            <v>DEF</v>
          </cell>
          <cell r="M69" t="str">
            <v xml:space="preserve"> </v>
          </cell>
          <cell r="N69" t="str">
            <v>ABI</v>
          </cell>
          <cell r="O69" t="str">
            <v xml:space="preserve"> </v>
          </cell>
          <cell r="P69" t="str">
            <v xml:space="preserve"> </v>
          </cell>
          <cell r="Q69" t="str">
            <v xml:space="preserve"> </v>
          </cell>
          <cell r="R69" t="str">
            <v xml:space="preserve"> </v>
          </cell>
          <cell r="S69" t="str">
            <v xml:space="preserve"> </v>
          </cell>
          <cell r="T69" t="str">
            <v xml:space="preserve"> </v>
          </cell>
          <cell r="U69" t="str">
            <v xml:space="preserve"> </v>
          </cell>
          <cell r="V69" t="str">
            <v xml:space="preserve"> </v>
          </cell>
          <cell r="W69" t="str">
            <v xml:space="preserve"> </v>
          </cell>
          <cell r="X69" t="str">
            <v xml:space="preserve"> </v>
          </cell>
          <cell r="Y69" t="str">
            <v xml:space="preserve"> </v>
          </cell>
          <cell r="Z69" t="str">
            <v xml:space="preserve"> </v>
          </cell>
          <cell r="AA69" t="str">
            <v xml:space="preserve"> </v>
          </cell>
          <cell r="AB69" t="str">
            <v xml:space="preserve"> </v>
          </cell>
          <cell r="AC69" t="str">
            <v xml:space="preserve"> </v>
          </cell>
          <cell r="AD69" t="str">
            <v>DEF</v>
          </cell>
          <cell r="AE69" t="str">
            <v xml:space="preserve"> </v>
          </cell>
          <cell r="AF69" t="str">
            <v>ABI</v>
          </cell>
          <cell r="AG69" t="str">
            <v xml:space="preserve"> </v>
          </cell>
          <cell r="AH69" t="str">
            <v xml:space="preserve"> </v>
          </cell>
          <cell r="AI69" t="str">
            <v xml:space="preserve"> </v>
          </cell>
          <cell r="AJ69" t="str">
            <v xml:space="preserve"> </v>
          </cell>
          <cell r="AK69" t="str">
            <v xml:space="preserve"> </v>
          </cell>
          <cell r="AL69" t="str">
            <v xml:space="preserve"> </v>
          </cell>
          <cell r="AM69" t="str">
            <v xml:space="preserve"> </v>
          </cell>
          <cell r="AN69" t="str">
            <v xml:space="preserve"> </v>
          </cell>
          <cell r="AO69" t="str">
            <v xml:space="preserve"> </v>
          </cell>
          <cell r="AP69" t="str">
            <v xml:space="preserve"> </v>
          </cell>
          <cell r="AQ69" t="str">
            <v xml:space="preserve"> </v>
          </cell>
          <cell r="AR69" t="str">
            <v xml:space="preserve"> </v>
          </cell>
          <cell r="AS69" t="str">
            <v xml:space="preserve"> </v>
          </cell>
          <cell r="AT69" t="str">
            <v xml:space="preserve"> </v>
          </cell>
          <cell r="AU69" t="str">
            <v xml:space="preserve"> </v>
          </cell>
          <cell r="AV69" t="str">
            <v>DEF</v>
          </cell>
          <cell r="AW69" t="str">
            <v>DEF</v>
          </cell>
          <cell r="AX69" t="str">
            <v>DEF</v>
          </cell>
          <cell r="AY69" t="str">
            <v>DEF</v>
          </cell>
          <cell r="AZ69" t="str">
            <v xml:space="preserve"> </v>
          </cell>
          <cell r="BA69" t="str">
            <v xml:space="preserve"> </v>
          </cell>
          <cell r="BB69" t="str">
            <v xml:space="preserve"> </v>
          </cell>
          <cell r="BC69" t="str">
            <v xml:space="preserve"> </v>
          </cell>
          <cell r="BD69" t="str">
            <v>ABI</v>
          </cell>
          <cell r="BE69" t="str">
            <v>ABI</v>
          </cell>
          <cell r="BF69" t="str">
            <v xml:space="preserve"> </v>
          </cell>
          <cell r="BG69" t="str">
            <v xml:space="preserve"> </v>
          </cell>
          <cell r="BH69" t="str">
            <v xml:space="preserve"> </v>
          </cell>
          <cell r="BI69" t="str">
            <v>ABI</v>
          </cell>
          <cell r="BJ69" t="str">
            <v xml:space="preserve"> </v>
          </cell>
          <cell r="BK69" t="str">
            <v xml:space="preserve"> </v>
          </cell>
          <cell r="BL69" t="str">
            <v xml:space="preserve"> </v>
          </cell>
          <cell r="BM69" t="str">
            <v xml:space="preserve"> </v>
          </cell>
          <cell r="BN69" t="str">
            <v xml:space="preserve"> </v>
          </cell>
          <cell r="BO69" t="str">
            <v xml:space="preserve"> </v>
          </cell>
          <cell r="BP69" t="str">
            <v xml:space="preserve"> </v>
          </cell>
          <cell r="BQ69" t="str">
            <v xml:space="preserve"> </v>
          </cell>
          <cell r="BR69" t="str">
            <v>DEF</v>
          </cell>
          <cell r="BS69" t="str">
            <v>DEF</v>
          </cell>
          <cell r="BT69" t="str">
            <v>ABI</v>
          </cell>
          <cell r="BU69" t="str">
            <v>DEF</v>
          </cell>
          <cell r="BV69">
            <v>0</v>
          </cell>
        </row>
        <row r="70">
          <cell r="A70">
            <v>21906342</v>
          </cell>
          <cell r="B70" t="str">
            <v>BENZ</v>
          </cell>
          <cell r="C70" t="str">
            <v>XAVIER</v>
          </cell>
          <cell r="D70" t="str">
            <v xml:space="preserve"> </v>
          </cell>
          <cell r="E70" t="str">
            <v>8.62</v>
          </cell>
          <cell r="F70" t="str">
            <v>AJ</v>
          </cell>
          <cell r="G70" t="str">
            <v>8.62</v>
          </cell>
          <cell r="H70" t="str">
            <v>AJ</v>
          </cell>
          <cell r="I70" t="str">
            <v>'478/583</v>
          </cell>
          <cell r="J70" t="str">
            <v>11.95</v>
          </cell>
          <cell r="L70">
            <v>10</v>
          </cell>
          <cell r="M70" t="str">
            <v xml:space="preserve"> </v>
          </cell>
          <cell r="N70" t="str">
            <v xml:space="preserve"> </v>
          </cell>
          <cell r="O70" t="str">
            <v xml:space="preserve"> </v>
          </cell>
          <cell r="P70" t="str">
            <v xml:space="preserve"> </v>
          </cell>
          <cell r="Q70" t="str">
            <v xml:space="preserve"> </v>
          </cell>
          <cell r="R70" t="str">
            <v xml:space="preserve"> </v>
          </cell>
          <cell r="S70">
            <v>10</v>
          </cell>
          <cell r="T70" t="str">
            <v xml:space="preserve"> </v>
          </cell>
          <cell r="U70" t="str">
            <v xml:space="preserve"> </v>
          </cell>
          <cell r="V70" t="str">
            <v xml:space="preserve"> </v>
          </cell>
          <cell r="W70" t="str">
            <v xml:space="preserve"> </v>
          </cell>
          <cell r="X70" t="str">
            <v xml:space="preserve"> </v>
          </cell>
          <cell r="Y70" t="str">
            <v xml:space="preserve"> </v>
          </cell>
          <cell r="Z70" t="str">
            <v xml:space="preserve"> </v>
          </cell>
          <cell r="AA70" t="str">
            <v xml:space="preserve"> </v>
          </cell>
          <cell r="AB70" t="str">
            <v xml:space="preserve"> </v>
          </cell>
          <cell r="AC70" t="str">
            <v xml:space="preserve"> </v>
          </cell>
          <cell r="AD70" t="str">
            <v>14.875</v>
          </cell>
          <cell r="AE70" t="str">
            <v xml:space="preserve"> </v>
          </cell>
          <cell r="AF70" t="str">
            <v xml:space="preserve"> </v>
          </cell>
          <cell r="AG70" t="str">
            <v xml:space="preserve"> </v>
          </cell>
          <cell r="AH70" t="str">
            <v xml:space="preserve"> </v>
          </cell>
          <cell r="AI70" t="str">
            <v xml:space="preserve"> </v>
          </cell>
          <cell r="AJ70" t="str">
            <v xml:space="preserve"> </v>
          </cell>
          <cell r="AK70" t="str">
            <v>14.875</v>
          </cell>
          <cell r="AL70" t="str">
            <v xml:space="preserve"> </v>
          </cell>
          <cell r="AM70" t="str">
            <v xml:space="preserve"> </v>
          </cell>
          <cell r="AN70" t="str">
            <v xml:space="preserve"> </v>
          </cell>
          <cell r="AO70" t="str">
            <v xml:space="preserve"> </v>
          </cell>
          <cell r="AP70" t="str">
            <v xml:space="preserve"> </v>
          </cell>
          <cell r="AQ70" t="str">
            <v xml:space="preserve"> </v>
          </cell>
          <cell r="AR70" t="str">
            <v xml:space="preserve"> </v>
          </cell>
          <cell r="AS70" t="str">
            <v xml:space="preserve"> </v>
          </cell>
          <cell r="AT70" t="str">
            <v xml:space="preserve"> </v>
          </cell>
          <cell r="AU70" t="str">
            <v xml:space="preserve"> </v>
          </cell>
          <cell r="AV70" t="str">
            <v>11.484</v>
          </cell>
          <cell r="AW70" t="str">
            <v>ACQ</v>
          </cell>
          <cell r="AX70" t="str">
            <v>9.67</v>
          </cell>
          <cell r="AY70" t="str">
            <v>13.297</v>
          </cell>
          <cell r="AZ70" t="str">
            <v>16.2</v>
          </cell>
          <cell r="BA70">
            <v>11</v>
          </cell>
          <cell r="BB70" t="str">
            <v xml:space="preserve"> </v>
          </cell>
          <cell r="BC70" t="str">
            <v xml:space="preserve"> </v>
          </cell>
          <cell r="BD70" t="str">
            <v xml:space="preserve"> </v>
          </cell>
          <cell r="BE70" t="str">
            <v xml:space="preserve"> </v>
          </cell>
          <cell r="BF70" t="str">
            <v xml:space="preserve"> </v>
          </cell>
          <cell r="BG70" t="str">
            <v xml:space="preserve"> </v>
          </cell>
          <cell r="BH70" t="str">
            <v xml:space="preserve"> </v>
          </cell>
          <cell r="BI70" t="str">
            <v xml:space="preserve"> </v>
          </cell>
          <cell r="BJ70" t="str">
            <v xml:space="preserve"> </v>
          </cell>
          <cell r="BK70" t="str">
            <v xml:space="preserve"> </v>
          </cell>
          <cell r="BL70" t="str">
            <v xml:space="preserve"> </v>
          </cell>
          <cell r="BM70" t="str">
            <v xml:space="preserve"> </v>
          </cell>
          <cell r="BN70" t="str">
            <v xml:space="preserve"> </v>
          </cell>
          <cell r="BO70" t="str">
            <v>12.69</v>
          </cell>
          <cell r="BP70" t="str">
            <v xml:space="preserve"> </v>
          </cell>
          <cell r="BQ70" t="str">
            <v xml:space="preserve"> </v>
          </cell>
          <cell r="BR70" t="str">
            <v>6.067</v>
          </cell>
          <cell r="BS70" t="str">
            <v>NACQ</v>
          </cell>
          <cell r="BT70" t="str">
            <v>4.75</v>
          </cell>
          <cell r="BU70" t="str">
            <v>9.9</v>
          </cell>
          <cell r="BV70" t="str">
            <v>14.3</v>
          </cell>
        </row>
        <row r="71">
          <cell r="A71">
            <v>21908936</v>
          </cell>
          <cell r="B71" t="str">
            <v>BERGER</v>
          </cell>
          <cell r="C71" t="str">
            <v>MATTEO</v>
          </cell>
          <cell r="D71" t="str">
            <v xml:space="preserve"> </v>
          </cell>
          <cell r="E71" t="str">
            <v>9.905</v>
          </cell>
          <cell r="F71" t="str">
            <v>AJ</v>
          </cell>
          <cell r="G71" t="str">
            <v>9.905</v>
          </cell>
          <cell r="H71" t="str">
            <v>AJ</v>
          </cell>
          <cell r="I71" t="str">
            <v>'301/583</v>
          </cell>
          <cell r="J71" t="str">
            <v>12.6</v>
          </cell>
          <cell r="L71">
            <v>14</v>
          </cell>
          <cell r="M71" t="str">
            <v xml:space="preserve"> </v>
          </cell>
          <cell r="N71" t="str">
            <v xml:space="preserve"> </v>
          </cell>
          <cell r="O71" t="str">
            <v xml:space="preserve"> </v>
          </cell>
          <cell r="P71" t="str">
            <v xml:space="preserve"> </v>
          </cell>
          <cell r="Q71" t="str">
            <v xml:space="preserve"> </v>
          </cell>
          <cell r="R71" t="str">
            <v xml:space="preserve"> </v>
          </cell>
          <cell r="S71">
            <v>14</v>
          </cell>
          <cell r="T71" t="str">
            <v xml:space="preserve"> </v>
          </cell>
          <cell r="U71" t="str">
            <v xml:space="preserve"> </v>
          </cell>
          <cell r="V71" t="str">
            <v xml:space="preserve"> </v>
          </cell>
          <cell r="W71" t="str">
            <v xml:space="preserve"> </v>
          </cell>
          <cell r="X71" t="str">
            <v xml:space="preserve"> </v>
          </cell>
          <cell r="Y71" t="str">
            <v xml:space="preserve"> </v>
          </cell>
          <cell r="Z71" t="str">
            <v xml:space="preserve"> </v>
          </cell>
          <cell r="AA71" t="str">
            <v xml:space="preserve"> </v>
          </cell>
          <cell r="AB71" t="str">
            <v xml:space="preserve"> </v>
          </cell>
          <cell r="AC71" t="str">
            <v xml:space="preserve"> </v>
          </cell>
          <cell r="AD71" t="str">
            <v>10.5</v>
          </cell>
          <cell r="AE71" t="str">
            <v xml:space="preserve"> </v>
          </cell>
          <cell r="AF71" t="str">
            <v xml:space="preserve"> </v>
          </cell>
          <cell r="AG71" t="str">
            <v xml:space="preserve"> </v>
          </cell>
          <cell r="AH71" t="str">
            <v xml:space="preserve"> </v>
          </cell>
          <cell r="AI71" t="str">
            <v xml:space="preserve"> </v>
          </cell>
          <cell r="AJ71" t="str">
            <v xml:space="preserve"> </v>
          </cell>
          <cell r="AK71" t="str">
            <v>10.5</v>
          </cell>
          <cell r="AL71" t="str">
            <v xml:space="preserve"> </v>
          </cell>
          <cell r="AM71" t="str">
            <v xml:space="preserve"> </v>
          </cell>
          <cell r="AN71" t="str">
            <v xml:space="preserve"> </v>
          </cell>
          <cell r="AO71" t="str">
            <v xml:space="preserve"> </v>
          </cell>
          <cell r="AP71" t="str">
            <v xml:space="preserve"> </v>
          </cell>
          <cell r="AQ71" t="str">
            <v xml:space="preserve"> </v>
          </cell>
          <cell r="AR71" t="str">
            <v xml:space="preserve"> </v>
          </cell>
          <cell r="AS71" t="str">
            <v xml:space="preserve"> </v>
          </cell>
          <cell r="AT71" t="str">
            <v xml:space="preserve"> </v>
          </cell>
          <cell r="AU71" t="str">
            <v xml:space="preserve"> </v>
          </cell>
          <cell r="AV71" t="str">
            <v>10.666</v>
          </cell>
          <cell r="AW71" t="str">
            <v>ACQ</v>
          </cell>
          <cell r="AX71" t="str">
            <v>9.665</v>
          </cell>
          <cell r="AY71" t="str">
            <v>11.667</v>
          </cell>
          <cell r="AZ71" t="str">
            <v xml:space="preserve"> </v>
          </cell>
          <cell r="BA71" t="str">
            <v xml:space="preserve"> </v>
          </cell>
          <cell r="BB71" t="str">
            <v xml:space="preserve"> </v>
          </cell>
          <cell r="BC71" t="str">
            <v xml:space="preserve"> </v>
          </cell>
          <cell r="BD71" t="str">
            <v xml:space="preserve"> </v>
          </cell>
          <cell r="BE71" t="str">
            <v xml:space="preserve"> </v>
          </cell>
          <cell r="BF71" t="str">
            <v xml:space="preserve"> </v>
          </cell>
          <cell r="BG71" t="str">
            <v xml:space="preserve"> </v>
          </cell>
          <cell r="BH71" t="str">
            <v xml:space="preserve"> </v>
          </cell>
          <cell r="BI71" t="str">
            <v xml:space="preserve"> </v>
          </cell>
          <cell r="BJ71" t="str">
            <v>12.4</v>
          </cell>
          <cell r="BK71" t="str">
            <v xml:space="preserve"> </v>
          </cell>
          <cell r="BL71" t="str">
            <v xml:space="preserve"> </v>
          </cell>
          <cell r="BM71" t="str">
            <v>11.6</v>
          </cell>
          <cell r="BN71" t="str">
            <v xml:space="preserve"> </v>
          </cell>
          <cell r="BO71">
            <v>11</v>
          </cell>
          <cell r="BP71" t="str">
            <v xml:space="preserve"> </v>
          </cell>
          <cell r="BQ71" t="str">
            <v xml:space="preserve"> </v>
          </cell>
          <cell r="BR71" t="str">
            <v>9.887</v>
          </cell>
          <cell r="BS71" t="str">
            <v>NACQ</v>
          </cell>
          <cell r="BT71" t="str">
            <v>11.41</v>
          </cell>
          <cell r="BU71" t="str">
            <v>7.375</v>
          </cell>
          <cell r="BV71" t="str">
            <v>10.25</v>
          </cell>
        </row>
        <row r="72">
          <cell r="A72">
            <v>21803466</v>
          </cell>
          <cell r="B72" t="str">
            <v>BERKATI</v>
          </cell>
          <cell r="C72" t="str">
            <v>VALENTINE</v>
          </cell>
          <cell r="D72" t="str">
            <v xml:space="preserve"> </v>
          </cell>
          <cell r="E72" t="str">
            <v>9.553</v>
          </cell>
          <cell r="F72" t="str">
            <v>AJ</v>
          </cell>
          <cell r="G72" t="str">
            <v>9.553</v>
          </cell>
          <cell r="H72" t="str">
            <v>AJ</v>
          </cell>
          <cell r="I72" t="str">
            <v>'360/583</v>
          </cell>
          <cell r="J72" t="str">
            <v>10.796</v>
          </cell>
          <cell r="K72" t="str">
            <v>ACQ</v>
          </cell>
          <cell r="L72" t="str">
            <v xml:space="preserve"> </v>
          </cell>
          <cell r="M72" t="str">
            <v xml:space="preserve"> </v>
          </cell>
          <cell r="N72" t="str">
            <v xml:space="preserve"> </v>
          </cell>
          <cell r="O72" t="str">
            <v xml:space="preserve"> </v>
          </cell>
          <cell r="P72" t="str">
            <v xml:space="preserve"> </v>
          </cell>
          <cell r="Q72" t="str">
            <v xml:space="preserve"> </v>
          </cell>
          <cell r="R72" t="str">
            <v xml:space="preserve"> </v>
          </cell>
          <cell r="S72" t="str">
            <v xml:space="preserve"> </v>
          </cell>
          <cell r="T72" t="str">
            <v xml:space="preserve"> </v>
          </cell>
          <cell r="U72" t="str">
            <v xml:space="preserve"> </v>
          </cell>
          <cell r="V72" t="str">
            <v xml:space="preserve"> </v>
          </cell>
          <cell r="W72" t="str">
            <v xml:space="preserve"> </v>
          </cell>
          <cell r="X72" t="str">
            <v xml:space="preserve"> </v>
          </cell>
          <cell r="Y72" t="str">
            <v xml:space="preserve"> </v>
          </cell>
          <cell r="Z72" t="str">
            <v xml:space="preserve"> </v>
          </cell>
          <cell r="AA72" t="str">
            <v xml:space="preserve"> </v>
          </cell>
          <cell r="AB72" t="str">
            <v xml:space="preserve"> </v>
          </cell>
          <cell r="AC72" t="str">
            <v xml:space="preserve"> </v>
          </cell>
          <cell r="AD72" t="str">
            <v xml:space="preserve"> </v>
          </cell>
          <cell r="AE72" t="str">
            <v xml:space="preserve"> </v>
          </cell>
          <cell r="AF72" t="str">
            <v xml:space="preserve"> </v>
          </cell>
          <cell r="AG72" t="str">
            <v xml:space="preserve"> </v>
          </cell>
          <cell r="AH72" t="str">
            <v xml:space="preserve"> </v>
          </cell>
          <cell r="AI72" t="str">
            <v xml:space="preserve"> </v>
          </cell>
          <cell r="AJ72" t="str">
            <v xml:space="preserve"> </v>
          </cell>
          <cell r="AK72" t="str">
            <v xml:space="preserve"> </v>
          </cell>
          <cell r="AL72" t="str">
            <v xml:space="preserve"> </v>
          </cell>
          <cell r="AM72" t="str">
            <v xml:space="preserve"> </v>
          </cell>
          <cell r="AN72" t="str">
            <v xml:space="preserve"> </v>
          </cell>
          <cell r="AO72" t="str">
            <v xml:space="preserve"> </v>
          </cell>
          <cell r="AP72" t="str">
            <v xml:space="preserve"> </v>
          </cell>
          <cell r="AQ72" t="str">
            <v xml:space="preserve"> </v>
          </cell>
          <cell r="AR72" t="str">
            <v xml:space="preserve"> </v>
          </cell>
          <cell r="AS72" t="str">
            <v xml:space="preserve"> </v>
          </cell>
          <cell r="AT72" t="str">
            <v xml:space="preserve"> </v>
          </cell>
          <cell r="AU72" t="str">
            <v xml:space="preserve"> </v>
          </cell>
          <cell r="AV72" t="str">
            <v>10.39</v>
          </cell>
          <cell r="AW72" t="str">
            <v>ACQ</v>
          </cell>
          <cell r="AX72" t="str">
            <v>9.33</v>
          </cell>
          <cell r="AY72" t="str">
            <v>11.45</v>
          </cell>
          <cell r="AZ72" t="str">
            <v xml:space="preserve"> </v>
          </cell>
          <cell r="BA72" t="str">
            <v xml:space="preserve"> </v>
          </cell>
          <cell r="BB72" t="str">
            <v xml:space="preserve"> </v>
          </cell>
          <cell r="BC72" t="str">
            <v xml:space="preserve"> </v>
          </cell>
          <cell r="BD72" t="str">
            <v xml:space="preserve"> </v>
          </cell>
          <cell r="BE72" t="str">
            <v xml:space="preserve"> </v>
          </cell>
          <cell r="BF72" t="str">
            <v xml:space="preserve"> </v>
          </cell>
          <cell r="BG72" t="str">
            <v xml:space="preserve"> </v>
          </cell>
          <cell r="BH72" t="str">
            <v xml:space="preserve"> </v>
          </cell>
          <cell r="BI72" t="str">
            <v xml:space="preserve"> </v>
          </cell>
          <cell r="BJ72" t="str">
            <v xml:space="preserve"> </v>
          </cell>
          <cell r="BK72" t="str">
            <v xml:space="preserve"> </v>
          </cell>
          <cell r="BL72" t="str">
            <v xml:space="preserve"> </v>
          </cell>
          <cell r="BM72" t="str">
            <v xml:space="preserve"> </v>
          </cell>
          <cell r="BN72" t="str">
            <v xml:space="preserve"> </v>
          </cell>
          <cell r="BO72" t="str">
            <v xml:space="preserve"> </v>
          </cell>
          <cell r="BP72" t="str">
            <v xml:space="preserve"> </v>
          </cell>
          <cell r="BQ72" t="str">
            <v xml:space="preserve"> </v>
          </cell>
          <cell r="BR72" t="str">
            <v>10.308</v>
          </cell>
          <cell r="BS72" t="str">
            <v>ACQ</v>
          </cell>
          <cell r="BT72" t="str">
            <v>12.375</v>
          </cell>
          <cell r="BU72" t="str">
            <v>7.65</v>
          </cell>
          <cell r="BV72" t="str">
            <v>12.3</v>
          </cell>
        </row>
        <row r="73">
          <cell r="A73">
            <v>21803005</v>
          </cell>
          <cell r="B73" t="str">
            <v>BERLIT</v>
          </cell>
          <cell r="C73" t="str">
            <v>ISAAC</v>
          </cell>
          <cell r="D73" t="str">
            <v xml:space="preserve"> </v>
          </cell>
          <cell r="E73" t="str">
            <v>DEF</v>
          </cell>
          <cell r="F73" t="str">
            <v>DEF</v>
          </cell>
          <cell r="G73" t="str">
            <v>DEF</v>
          </cell>
          <cell r="H73" t="str">
            <v>DEF</v>
          </cell>
          <cell r="J73" t="str">
            <v>9.198</v>
          </cell>
          <cell r="L73" t="str">
            <v>4.33</v>
          </cell>
          <cell r="M73" t="str">
            <v>4.33</v>
          </cell>
          <cell r="N73" t="str">
            <v xml:space="preserve"> </v>
          </cell>
          <cell r="O73" t="str">
            <v xml:space="preserve"> </v>
          </cell>
          <cell r="P73" t="str">
            <v xml:space="preserve"> </v>
          </cell>
          <cell r="Q73" t="str">
            <v xml:space="preserve"> </v>
          </cell>
          <cell r="R73" t="str">
            <v xml:space="preserve"> </v>
          </cell>
          <cell r="S73" t="str">
            <v xml:space="preserve"> </v>
          </cell>
          <cell r="T73" t="str">
            <v xml:space="preserve"> </v>
          </cell>
          <cell r="U73" t="str">
            <v xml:space="preserve"> </v>
          </cell>
          <cell r="V73" t="str">
            <v xml:space="preserve"> </v>
          </cell>
          <cell r="W73" t="str">
            <v xml:space="preserve"> </v>
          </cell>
          <cell r="X73" t="str">
            <v xml:space="preserve"> </v>
          </cell>
          <cell r="Y73" t="str">
            <v xml:space="preserve"> </v>
          </cell>
          <cell r="Z73" t="str">
            <v xml:space="preserve"> </v>
          </cell>
          <cell r="AA73" t="str">
            <v xml:space="preserve"> </v>
          </cell>
          <cell r="AB73" t="str">
            <v xml:space="preserve"> </v>
          </cell>
          <cell r="AC73" t="str">
            <v xml:space="preserve"> </v>
          </cell>
          <cell r="AD73" t="str">
            <v>16.5</v>
          </cell>
          <cell r="AE73" t="str">
            <v xml:space="preserve"> </v>
          </cell>
          <cell r="AF73" t="str">
            <v xml:space="preserve"> </v>
          </cell>
          <cell r="AG73" t="str">
            <v xml:space="preserve"> </v>
          </cell>
          <cell r="AH73" t="str">
            <v xml:space="preserve"> </v>
          </cell>
          <cell r="AI73" t="str">
            <v xml:space="preserve"> </v>
          </cell>
          <cell r="AJ73" t="str">
            <v xml:space="preserve"> </v>
          </cell>
          <cell r="AK73" t="str">
            <v xml:space="preserve"> </v>
          </cell>
          <cell r="AL73" t="str">
            <v xml:space="preserve"> </v>
          </cell>
          <cell r="AM73" t="str">
            <v xml:space="preserve"> </v>
          </cell>
          <cell r="AN73" t="str">
            <v xml:space="preserve"> </v>
          </cell>
          <cell r="AO73" t="str">
            <v xml:space="preserve"> </v>
          </cell>
          <cell r="AP73" t="str">
            <v xml:space="preserve"> </v>
          </cell>
          <cell r="AQ73" t="str">
            <v xml:space="preserve"> </v>
          </cell>
          <cell r="AR73" t="str">
            <v xml:space="preserve"> </v>
          </cell>
          <cell r="AS73" t="str">
            <v xml:space="preserve"> </v>
          </cell>
          <cell r="AT73" t="str">
            <v xml:space="preserve"> </v>
          </cell>
          <cell r="AU73" t="str">
            <v xml:space="preserve"> </v>
          </cell>
          <cell r="AV73" t="str">
            <v>9.063</v>
          </cell>
          <cell r="AW73" t="str">
            <v>NACQ</v>
          </cell>
          <cell r="AX73" t="str">
            <v>7.5</v>
          </cell>
          <cell r="AY73" t="str">
            <v>10.625</v>
          </cell>
          <cell r="AZ73" t="str">
            <v xml:space="preserve"> </v>
          </cell>
          <cell r="BA73" t="str">
            <v xml:space="preserve"> </v>
          </cell>
          <cell r="BB73" t="str">
            <v xml:space="preserve"> </v>
          </cell>
          <cell r="BC73" t="str">
            <v xml:space="preserve"> </v>
          </cell>
          <cell r="BD73" t="str">
            <v xml:space="preserve"> </v>
          </cell>
          <cell r="BE73" t="str">
            <v xml:space="preserve"> </v>
          </cell>
          <cell r="BF73" t="str">
            <v xml:space="preserve"> </v>
          </cell>
          <cell r="BG73" t="str">
            <v xml:space="preserve"> </v>
          </cell>
          <cell r="BH73" t="str">
            <v xml:space="preserve"> </v>
          </cell>
          <cell r="BI73" t="str">
            <v xml:space="preserve"> </v>
          </cell>
          <cell r="BJ73" t="str">
            <v xml:space="preserve"> </v>
          </cell>
          <cell r="BK73" t="str">
            <v xml:space="preserve"> </v>
          </cell>
          <cell r="BL73" t="str">
            <v xml:space="preserve"> </v>
          </cell>
          <cell r="BM73" t="str">
            <v xml:space="preserve"> </v>
          </cell>
          <cell r="BN73" t="str">
            <v xml:space="preserve"> </v>
          </cell>
          <cell r="BO73" t="str">
            <v xml:space="preserve"> </v>
          </cell>
          <cell r="BP73" t="str">
            <v xml:space="preserve"> </v>
          </cell>
          <cell r="BQ73" t="str">
            <v xml:space="preserve"> </v>
          </cell>
          <cell r="BR73" t="str">
            <v>6.35</v>
          </cell>
          <cell r="BS73" t="str">
            <v>NACQ</v>
          </cell>
          <cell r="BT73">
            <v>9</v>
          </cell>
          <cell r="BU73" t="str">
            <v>4.5</v>
          </cell>
          <cell r="BV73" t="str">
            <v>DIS</v>
          </cell>
        </row>
        <row r="74">
          <cell r="A74">
            <v>21805848</v>
          </cell>
          <cell r="B74" t="str">
            <v>BERNARD</v>
          </cell>
          <cell r="C74" t="str">
            <v>THOMAS</v>
          </cell>
          <cell r="D74" t="str">
            <v xml:space="preserve"> </v>
          </cell>
          <cell r="E74" t="str">
            <v>9.072</v>
          </cell>
          <cell r="F74" t="str">
            <v>AJ</v>
          </cell>
          <cell r="G74" t="str">
            <v>9.072</v>
          </cell>
          <cell r="H74" t="str">
            <v>AJ</v>
          </cell>
          <cell r="I74" t="str">
            <v>'417/583</v>
          </cell>
          <cell r="J74">
            <v>13</v>
          </cell>
          <cell r="K74" t="str">
            <v>ACQ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 t="str">
            <v xml:space="preserve"> </v>
          </cell>
          <cell r="P74" t="str">
            <v xml:space="preserve"> </v>
          </cell>
          <cell r="Q74" t="str">
            <v xml:space="preserve"> </v>
          </cell>
          <cell r="R74" t="str">
            <v xml:space="preserve"> </v>
          </cell>
          <cell r="S74" t="str">
            <v xml:space="preserve"> </v>
          </cell>
          <cell r="T74" t="str">
            <v xml:space="preserve"> </v>
          </cell>
          <cell r="U74" t="str">
            <v xml:space="preserve"> </v>
          </cell>
          <cell r="V74" t="str">
            <v xml:space="preserve"> </v>
          </cell>
          <cell r="W74" t="str">
            <v xml:space="preserve"> </v>
          </cell>
          <cell r="X74" t="str">
            <v xml:space="preserve"> </v>
          </cell>
          <cell r="Y74" t="str">
            <v xml:space="preserve"> </v>
          </cell>
          <cell r="Z74" t="str">
            <v xml:space="preserve"> </v>
          </cell>
          <cell r="AA74" t="str">
            <v xml:space="preserve"> </v>
          </cell>
          <cell r="AB74" t="str">
            <v xml:space="preserve"> </v>
          </cell>
          <cell r="AC74" t="str">
            <v xml:space="preserve"> </v>
          </cell>
          <cell r="AD74" t="str">
            <v xml:space="preserve"> </v>
          </cell>
          <cell r="AE74" t="str">
            <v xml:space="preserve"> </v>
          </cell>
          <cell r="AF74" t="str">
            <v xml:space="preserve"> </v>
          </cell>
          <cell r="AG74" t="str">
            <v xml:space="preserve"> </v>
          </cell>
          <cell r="AH74" t="str">
            <v xml:space="preserve"> </v>
          </cell>
          <cell r="AI74" t="str">
            <v xml:space="preserve"> </v>
          </cell>
          <cell r="AJ74" t="str">
            <v xml:space="preserve"> </v>
          </cell>
          <cell r="AK74" t="str">
            <v xml:space="preserve"> </v>
          </cell>
          <cell r="AL74" t="str">
            <v xml:space="preserve"> </v>
          </cell>
          <cell r="AM74" t="str">
            <v xml:space="preserve"> </v>
          </cell>
          <cell r="AN74" t="str">
            <v xml:space="preserve"> </v>
          </cell>
          <cell r="AO74" t="str">
            <v xml:space="preserve"> </v>
          </cell>
          <cell r="AP74" t="str">
            <v xml:space="preserve"> </v>
          </cell>
          <cell r="AQ74" t="str">
            <v xml:space="preserve"> </v>
          </cell>
          <cell r="AR74" t="str">
            <v xml:space="preserve"> </v>
          </cell>
          <cell r="AS74" t="str">
            <v xml:space="preserve"> </v>
          </cell>
          <cell r="AT74" t="str">
            <v xml:space="preserve"> </v>
          </cell>
          <cell r="AU74" t="str">
            <v xml:space="preserve"> </v>
          </cell>
          <cell r="AV74" t="str">
            <v>10.37</v>
          </cell>
          <cell r="AW74" t="str">
            <v>ACQ</v>
          </cell>
          <cell r="AX74" t="str">
            <v>8.34</v>
          </cell>
          <cell r="AY74" t="str">
            <v>12.4</v>
          </cell>
          <cell r="AZ74" t="str">
            <v xml:space="preserve"> </v>
          </cell>
          <cell r="BA74" t="str">
            <v xml:space="preserve"> </v>
          </cell>
          <cell r="BB74" t="str">
            <v xml:space="preserve"> </v>
          </cell>
          <cell r="BC74" t="str">
            <v xml:space="preserve"> </v>
          </cell>
          <cell r="BD74" t="str">
            <v xml:space="preserve"> </v>
          </cell>
          <cell r="BE74" t="str">
            <v xml:space="preserve"> </v>
          </cell>
          <cell r="BF74" t="str">
            <v xml:space="preserve"> </v>
          </cell>
          <cell r="BG74" t="str">
            <v xml:space="preserve"> </v>
          </cell>
          <cell r="BH74" t="str">
            <v xml:space="preserve"> </v>
          </cell>
          <cell r="BI74" t="str">
            <v xml:space="preserve"> </v>
          </cell>
          <cell r="BJ74" t="str">
            <v xml:space="preserve"> </v>
          </cell>
          <cell r="BK74" t="str">
            <v xml:space="preserve"> </v>
          </cell>
          <cell r="BL74" t="str">
            <v xml:space="preserve"> </v>
          </cell>
          <cell r="BM74" t="str">
            <v xml:space="preserve"> </v>
          </cell>
          <cell r="BN74" t="str">
            <v xml:space="preserve"> </v>
          </cell>
          <cell r="BO74" t="str">
            <v xml:space="preserve"> </v>
          </cell>
          <cell r="BP74" t="str">
            <v xml:space="preserve"> </v>
          </cell>
          <cell r="BQ74" t="str">
            <v xml:space="preserve"> </v>
          </cell>
          <cell r="BR74" t="str">
            <v>10.027</v>
          </cell>
          <cell r="BS74" t="str">
            <v>ACQ</v>
          </cell>
          <cell r="BT74" t="str">
            <v xml:space="preserve"> </v>
          </cell>
          <cell r="BU74" t="str">
            <v xml:space="preserve"> </v>
          </cell>
          <cell r="BV74" t="str">
            <v xml:space="preserve"> </v>
          </cell>
        </row>
        <row r="75">
          <cell r="A75">
            <v>21906755</v>
          </cell>
          <cell r="B75" t="str">
            <v>BERNARDIN</v>
          </cell>
          <cell r="C75" t="str">
            <v>GAUTHIER</v>
          </cell>
          <cell r="D75" t="str">
            <v>modif</v>
          </cell>
          <cell r="E75" t="str">
            <v>DEF</v>
          </cell>
          <cell r="F75" t="str">
            <v>DEF</v>
          </cell>
          <cell r="G75" t="str">
            <v>11.49</v>
          </cell>
          <cell r="H75" t="str">
            <v>ADM</v>
          </cell>
          <cell r="I75" t="str">
            <v>'84/583</v>
          </cell>
          <cell r="J75" t="str">
            <v>9.4</v>
          </cell>
          <cell r="L75">
            <v>9</v>
          </cell>
          <cell r="M75" t="str">
            <v xml:space="preserve"> </v>
          </cell>
          <cell r="N75" t="str">
            <v xml:space="preserve"> </v>
          </cell>
          <cell r="O75" t="str">
            <v xml:space="preserve"> </v>
          </cell>
          <cell r="P75" t="str">
            <v xml:space="preserve"> </v>
          </cell>
          <cell r="Q75" t="str">
            <v xml:space="preserve"> </v>
          </cell>
          <cell r="R75" t="str">
            <v xml:space="preserve"> </v>
          </cell>
          <cell r="S75" t="str">
            <v xml:space="preserve"> </v>
          </cell>
          <cell r="T75" t="str">
            <v xml:space="preserve"> </v>
          </cell>
          <cell r="U75" t="str">
            <v xml:space="preserve"> </v>
          </cell>
          <cell r="V75">
            <v>9</v>
          </cell>
          <cell r="W75" t="str">
            <v xml:space="preserve"> </v>
          </cell>
          <cell r="X75" t="str">
            <v xml:space="preserve"> </v>
          </cell>
          <cell r="Y75" t="str">
            <v xml:space="preserve"> </v>
          </cell>
          <cell r="Z75" t="str">
            <v xml:space="preserve"> </v>
          </cell>
          <cell r="AA75" t="str">
            <v xml:space="preserve"> </v>
          </cell>
          <cell r="AB75" t="str">
            <v xml:space="preserve"> </v>
          </cell>
          <cell r="AC75" t="str">
            <v xml:space="preserve"> </v>
          </cell>
          <cell r="AD75">
            <v>10</v>
          </cell>
          <cell r="AE75" t="str">
            <v xml:space="preserve"> </v>
          </cell>
          <cell r="AF75" t="str">
            <v xml:space="preserve"> </v>
          </cell>
          <cell r="AG75" t="str">
            <v xml:space="preserve"> </v>
          </cell>
          <cell r="AH75" t="str">
            <v xml:space="preserve"> </v>
          </cell>
          <cell r="AI75" t="str">
            <v xml:space="preserve"> </v>
          </cell>
          <cell r="AJ75" t="str">
            <v xml:space="preserve"> </v>
          </cell>
          <cell r="AK75" t="str">
            <v xml:space="preserve"> </v>
          </cell>
          <cell r="AL75" t="str">
            <v xml:space="preserve"> </v>
          </cell>
          <cell r="AM75" t="str">
            <v xml:space="preserve"> </v>
          </cell>
          <cell r="AN75">
            <v>10</v>
          </cell>
          <cell r="AO75" t="str">
            <v xml:space="preserve"> </v>
          </cell>
          <cell r="AP75" t="str">
            <v xml:space="preserve"> </v>
          </cell>
          <cell r="AQ75" t="str">
            <v xml:space="preserve"> </v>
          </cell>
          <cell r="AR75" t="str">
            <v xml:space="preserve"> </v>
          </cell>
          <cell r="AS75" t="str">
            <v xml:space="preserve"> </v>
          </cell>
          <cell r="AT75" t="str">
            <v xml:space="preserve"> </v>
          </cell>
          <cell r="AU75" t="str">
            <v xml:space="preserve"> </v>
          </cell>
          <cell r="AV75" t="str">
            <v>12.957</v>
          </cell>
          <cell r="AW75" t="str">
            <v>ACQ</v>
          </cell>
          <cell r="AX75" t="str">
            <v>11.94</v>
          </cell>
          <cell r="AY75" t="str">
            <v>13.973</v>
          </cell>
          <cell r="AZ75" t="str">
            <v xml:space="preserve"> </v>
          </cell>
          <cell r="BA75" t="str">
            <v xml:space="preserve"> </v>
          </cell>
          <cell r="BB75">
            <v>13</v>
          </cell>
          <cell r="BC75" t="str">
            <v>15.75</v>
          </cell>
          <cell r="BD75" t="str">
            <v xml:space="preserve"> </v>
          </cell>
          <cell r="BE75" t="str">
            <v>13.17</v>
          </cell>
          <cell r="BF75" t="str">
            <v xml:space="preserve"> </v>
          </cell>
          <cell r="BG75" t="str">
            <v xml:space="preserve"> </v>
          </cell>
          <cell r="BH75" t="str">
            <v xml:space="preserve"> </v>
          </cell>
          <cell r="BI75" t="str">
            <v xml:space="preserve"> </v>
          </cell>
          <cell r="BJ75" t="str">
            <v xml:space="preserve"> </v>
          </cell>
          <cell r="BK75" t="str">
            <v xml:space="preserve"> </v>
          </cell>
          <cell r="BL75" t="str">
            <v xml:space="preserve"> </v>
          </cell>
          <cell r="BM75" t="str">
            <v xml:space="preserve"> </v>
          </cell>
          <cell r="BN75" t="str">
            <v xml:space="preserve"> </v>
          </cell>
          <cell r="BO75" t="str">
            <v xml:space="preserve"> </v>
          </cell>
          <cell r="BP75" t="str">
            <v xml:space="preserve"> </v>
          </cell>
          <cell r="BQ75" t="str">
            <v xml:space="preserve"> </v>
          </cell>
          <cell r="BR75" t="str">
            <v>10.525</v>
          </cell>
          <cell r="BS75" t="str">
            <v>ACQ</v>
          </cell>
          <cell r="BT75" t="str">
            <v>8.5</v>
          </cell>
          <cell r="BU75" t="str">
            <v>11.725</v>
          </cell>
          <cell r="BV75" t="str">
            <v>11.95</v>
          </cell>
        </row>
        <row r="76">
          <cell r="A76">
            <v>21900719</v>
          </cell>
          <cell r="B76" t="str">
            <v>BERNHARDT</v>
          </cell>
          <cell r="C76" t="str">
            <v>JULIEN</v>
          </cell>
          <cell r="D76" t="str">
            <v>modif</v>
          </cell>
          <cell r="E76" t="str">
            <v>8.722</v>
          </cell>
          <cell r="F76" t="str">
            <v>AJ</v>
          </cell>
          <cell r="G76" t="str">
            <v>8.782</v>
          </cell>
          <cell r="H76" t="str">
            <v>AJ</v>
          </cell>
          <cell r="I76" t="str">
            <v>'458/583</v>
          </cell>
          <cell r="J76" t="str">
            <v>11.6</v>
          </cell>
          <cell r="L76">
            <v>12</v>
          </cell>
          <cell r="M76" t="str">
            <v xml:space="preserve"> </v>
          </cell>
          <cell r="N76" t="str">
            <v xml:space="preserve"> </v>
          </cell>
          <cell r="O76" t="str">
            <v xml:space="preserve"> </v>
          </cell>
          <cell r="P76" t="str">
            <v xml:space="preserve"> </v>
          </cell>
          <cell r="Q76" t="str">
            <v xml:space="preserve"> </v>
          </cell>
          <cell r="R76" t="str">
            <v xml:space="preserve"> </v>
          </cell>
          <cell r="S76" t="str">
            <v xml:space="preserve"> </v>
          </cell>
          <cell r="T76" t="str">
            <v xml:space="preserve"> 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 t="str">
            <v xml:space="preserve"> </v>
          </cell>
          <cell r="Y76" t="str">
            <v xml:space="preserve"> </v>
          </cell>
          <cell r="Z76" t="str">
            <v xml:space="preserve"> </v>
          </cell>
          <cell r="AA76" t="str">
            <v xml:space="preserve"> </v>
          </cell>
          <cell r="AB76">
            <v>12</v>
          </cell>
          <cell r="AC76" t="str">
            <v xml:space="preserve"> </v>
          </cell>
          <cell r="AD76">
            <v>11</v>
          </cell>
          <cell r="AE76" t="str">
            <v xml:space="preserve"> </v>
          </cell>
          <cell r="AF76" t="str">
            <v xml:space="preserve"> </v>
          </cell>
          <cell r="AG76" t="str">
            <v xml:space="preserve"> </v>
          </cell>
          <cell r="AH76" t="str">
            <v xml:space="preserve"> </v>
          </cell>
          <cell r="AI76" t="str">
            <v xml:space="preserve"> </v>
          </cell>
          <cell r="AJ76" t="str">
            <v xml:space="preserve"> </v>
          </cell>
          <cell r="AK76" t="str">
            <v xml:space="preserve"> </v>
          </cell>
          <cell r="AL76" t="str">
            <v xml:space="preserve"> </v>
          </cell>
          <cell r="AM76" t="str">
            <v xml:space="preserve"> </v>
          </cell>
          <cell r="AN76" t="str">
            <v xml:space="preserve"> </v>
          </cell>
          <cell r="AO76" t="str">
            <v xml:space="preserve"> </v>
          </cell>
          <cell r="AP76" t="str">
            <v xml:space="preserve"> </v>
          </cell>
          <cell r="AQ76" t="str">
            <v xml:space="preserve"> </v>
          </cell>
          <cell r="AR76" t="str">
            <v xml:space="preserve"> </v>
          </cell>
          <cell r="AS76" t="str">
            <v xml:space="preserve"> </v>
          </cell>
          <cell r="AT76">
            <v>11</v>
          </cell>
          <cell r="AU76" t="str">
            <v xml:space="preserve"> </v>
          </cell>
          <cell r="AV76" t="str">
            <v>10.016</v>
          </cell>
          <cell r="AW76" t="str">
            <v>ACQ</v>
          </cell>
          <cell r="AX76" t="str">
            <v>9.165</v>
          </cell>
          <cell r="AY76" t="str">
            <v>10.867</v>
          </cell>
          <cell r="AZ76" t="str">
            <v>9.6</v>
          </cell>
          <cell r="BA76" t="str">
            <v xml:space="preserve"> </v>
          </cell>
          <cell r="BB76" t="str">
            <v xml:space="preserve"> </v>
          </cell>
          <cell r="BC76" t="str">
            <v xml:space="preserve"> </v>
          </cell>
          <cell r="BD76">
            <v>12</v>
          </cell>
          <cell r="BE76" t="str">
            <v xml:space="preserve"> </v>
          </cell>
          <cell r="BF76" t="str">
            <v xml:space="preserve"> </v>
          </cell>
          <cell r="BG76">
            <v>11</v>
          </cell>
          <cell r="BH76" t="str">
            <v xml:space="preserve"> </v>
          </cell>
          <cell r="BI76" t="str">
            <v xml:space="preserve"> </v>
          </cell>
          <cell r="BJ76" t="str">
            <v xml:space="preserve"> </v>
          </cell>
          <cell r="BK76" t="str">
            <v xml:space="preserve"> </v>
          </cell>
          <cell r="BL76" t="str">
            <v xml:space="preserve"> </v>
          </cell>
          <cell r="BM76" t="str">
            <v xml:space="preserve"> </v>
          </cell>
          <cell r="BN76" t="str">
            <v xml:space="preserve"> </v>
          </cell>
          <cell r="BO76" t="str">
            <v xml:space="preserve"> </v>
          </cell>
          <cell r="BP76" t="str">
            <v xml:space="preserve"> </v>
          </cell>
          <cell r="BQ76" t="str">
            <v xml:space="preserve"> </v>
          </cell>
          <cell r="BR76" t="str">
            <v>7.008</v>
          </cell>
          <cell r="BS76" t="str">
            <v>NACQ</v>
          </cell>
          <cell r="BT76" t="str">
            <v>6.75</v>
          </cell>
          <cell r="BU76" t="str">
            <v>6.425</v>
          </cell>
          <cell r="BV76" t="str">
            <v>7.35</v>
          </cell>
        </row>
        <row r="77">
          <cell r="A77">
            <v>21909926</v>
          </cell>
          <cell r="B77" t="str">
            <v>BERRIO SAN JUAN</v>
          </cell>
          <cell r="C77" t="str">
            <v>ESTEBAN</v>
          </cell>
          <cell r="D77" t="str">
            <v xml:space="preserve"> </v>
          </cell>
          <cell r="E77" t="str">
            <v>DEF</v>
          </cell>
          <cell r="F77" t="str">
            <v>DEF</v>
          </cell>
          <cell r="G77" t="str">
            <v>DEF</v>
          </cell>
          <cell r="H77" t="str">
            <v>DEF</v>
          </cell>
          <cell r="J77" t="str">
            <v xml:space="preserve"> </v>
          </cell>
          <cell r="K77" t="str">
            <v xml:space="preserve"> </v>
          </cell>
          <cell r="L77" t="str">
            <v xml:space="preserve"> </v>
          </cell>
          <cell r="M77" t="str">
            <v xml:space="preserve"> </v>
          </cell>
          <cell r="N77" t="str">
            <v xml:space="preserve"> </v>
          </cell>
          <cell r="O77" t="str">
            <v xml:space="preserve"> </v>
          </cell>
          <cell r="P77" t="str">
            <v xml:space="preserve"> </v>
          </cell>
          <cell r="Q77" t="str">
            <v xml:space="preserve"> </v>
          </cell>
          <cell r="R77" t="str">
            <v xml:space="preserve"> </v>
          </cell>
          <cell r="S77" t="str">
            <v xml:space="preserve"> </v>
          </cell>
          <cell r="T77" t="str">
            <v xml:space="preserve"> </v>
          </cell>
          <cell r="U77" t="str">
            <v xml:space="preserve"> </v>
          </cell>
          <cell r="V77" t="str">
            <v xml:space="preserve"> </v>
          </cell>
          <cell r="W77" t="str">
            <v xml:space="preserve"> </v>
          </cell>
          <cell r="X77" t="str">
            <v xml:space="preserve"> </v>
          </cell>
          <cell r="Y77" t="str">
            <v xml:space="preserve"> </v>
          </cell>
          <cell r="Z77" t="str">
            <v xml:space="preserve"> </v>
          </cell>
          <cell r="AA77" t="str">
            <v xml:space="preserve"> 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E77" t="str">
            <v xml:space="preserve"> </v>
          </cell>
          <cell r="AF77" t="str">
            <v xml:space="preserve"> </v>
          </cell>
          <cell r="AG77" t="str">
            <v xml:space="preserve"> </v>
          </cell>
          <cell r="AH77" t="str">
            <v xml:space="preserve"> </v>
          </cell>
          <cell r="AI77" t="str">
            <v xml:space="preserve"> </v>
          </cell>
          <cell r="AJ77" t="str">
            <v xml:space="preserve"> </v>
          </cell>
          <cell r="AK77" t="str">
            <v xml:space="preserve"> </v>
          </cell>
          <cell r="AL77" t="str">
            <v xml:space="preserve"> </v>
          </cell>
          <cell r="AM77" t="str">
            <v xml:space="preserve"> </v>
          </cell>
          <cell r="AN77" t="str">
            <v xml:space="preserve"> </v>
          </cell>
          <cell r="AO77" t="str">
            <v xml:space="preserve"> </v>
          </cell>
          <cell r="AP77" t="str">
            <v xml:space="preserve"> </v>
          </cell>
          <cell r="AQ77" t="str">
            <v xml:space="preserve"> </v>
          </cell>
          <cell r="AR77" t="str">
            <v xml:space="preserve"> </v>
          </cell>
          <cell r="AS77" t="str">
            <v xml:space="preserve"> </v>
          </cell>
          <cell r="AT77" t="str">
            <v xml:space="preserve"> </v>
          </cell>
          <cell r="AU77" t="str">
            <v xml:space="preserve"> </v>
          </cell>
          <cell r="AV77" t="str">
            <v xml:space="preserve"> </v>
          </cell>
          <cell r="AW77" t="str">
            <v xml:space="preserve"> </v>
          </cell>
          <cell r="AX77" t="str">
            <v xml:space="preserve"> </v>
          </cell>
          <cell r="AY77" t="str">
            <v xml:space="preserve"> </v>
          </cell>
          <cell r="AZ77" t="str">
            <v xml:space="preserve"> </v>
          </cell>
          <cell r="BA77" t="str">
            <v xml:space="preserve"> </v>
          </cell>
          <cell r="BB77" t="str">
            <v xml:space="preserve"> </v>
          </cell>
          <cell r="BC77" t="str">
            <v xml:space="preserve"> </v>
          </cell>
          <cell r="BD77" t="str">
            <v xml:space="preserve"> </v>
          </cell>
          <cell r="BE77" t="str">
            <v xml:space="preserve"> </v>
          </cell>
          <cell r="BF77" t="str">
            <v xml:space="preserve"> </v>
          </cell>
          <cell r="BG77" t="str">
            <v xml:space="preserve"> </v>
          </cell>
          <cell r="BH77" t="str">
            <v xml:space="preserve"> </v>
          </cell>
          <cell r="BI77" t="str">
            <v xml:space="preserve"> </v>
          </cell>
          <cell r="BJ77" t="str">
            <v xml:space="preserve"> </v>
          </cell>
          <cell r="BK77" t="str">
            <v xml:space="preserve"> </v>
          </cell>
          <cell r="BL77" t="str">
            <v xml:space="preserve"> </v>
          </cell>
          <cell r="BM77" t="str">
            <v xml:space="preserve"> </v>
          </cell>
          <cell r="BN77" t="str">
            <v xml:space="preserve"> </v>
          </cell>
          <cell r="BO77" t="str">
            <v xml:space="preserve"> </v>
          </cell>
          <cell r="BP77" t="str">
            <v xml:space="preserve"> </v>
          </cell>
          <cell r="BQ77" t="str">
            <v xml:space="preserve"> </v>
          </cell>
          <cell r="BR77" t="str">
            <v xml:space="preserve"> </v>
          </cell>
          <cell r="BS77" t="str">
            <v xml:space="preserve"> </v>
          </cell>
          <cell r="BT77" t="str">
            <v xml:space="preserve"> </v>
          </cell>
          <cell r="BU77" t="str">
            <v xml:space="preserve"> </v>
          </cell>
          <cell r="BV77" t="str">
            <v xml:space="preserve"> </v>
          </cell>
        </row>
        <row r="78">
          <cell r="A78">
            <v>21903718</v>
          </cell>
          <cell r="B78" t="str">
            <v>BERTRAND</v>
          </cell>
          <cell r="C78" t="str">
            <v>MAUD</v>
          </cell>
          <cell r="D78" t="str">
            <v xml:space="preserve"> </v>
          </cell>
          <cell r="E78" t="str">
            <v>DEF</v>
          </cell>
          <cell r="F78" t="str">
            <v>DEF</v>
          </cell>
          <cell r="G78" t="str">
            <v>DEF</v>
          </cell>
          <cell r="H78" t="str">
            <v>DEF</v>
          </cell>
          <cell r="J78" t="str">
            <v>DEF</v>
          </cell>
          <cell r="L78" t="str">
            <v>DEF</v>
          </cell>
          <cell r="M78" t="str">
            <v xml:space="preserve"> </v>
          </cell>
          <cell r="N78" t="str">
            <v xml:space="preserve"> </v>
          </cell>
          <cell r="O78" t="str">
            <v xml:space="preserve"> </v>
          </cell>
          <cell r="P78" t="str">
            <v xml:space="preserve"> </v>
          </cell>
          <cell r="Q78" t="str">
            <v xml:space="preserve"> </v>
          </cell>
          <cell r="R78" t="str">
            <v xml:space="preserve"> </v>
          </cell>
          <cell r="S78" t="str">
            <v xml:space="preserve"> </v>
          </cell>
          <cell r="T78" t="str">
            <v xml:space="preserve"> </v>
          </cell>
          <cell r="U78" t="str">
            <v xml:space="preserve"> </v>
          </cell>
          <cell r="V78" t="str">
            <v xml:space="preserve"> </v>
          </cell>
          <cell r="W78" t="str">
            <v xml:space="preserve"> </v>
          </cell>
          <cell r="X78" t="str">
            <v xml:space="preserve"> </v>
          </cell>
          <cell r="Y78" t="str">
            <v xml:space="preserve"> </v>
          </cell>
          <cell r="Z78" t="str">
            <v xml:space="preserve"> </v>
          </cell>
          <cell r="AA78" t="str">
            <v xml:space="preserve"> </v>
          </cell>
          <cell r="AB78" t="str">
            <v xml:space="preserve"> </v>
          </cell>
          <cell r="AC78" t="str">
            <v xml:space="preserve"> </v>
          </cell>
          <cell r="AD78" t="str">
            <v>DEF</v>
          </cell>
          <cell r="AE78" t="str">
            <v xml:space="preserve"> </v>
          </cell>
          <cell r="AF78" t="str">
            <v xml:space="preserve"> </v>
          </cell>
          <cell r="AG78" t="str">
            <v xml:space="preserve"> </v>
          </cell>
          <cell r="AH78" t="str">
            <v xml:space="preserve"> </v>
          </cell>
          <cell r="AI78" t="str">
            <v xml:space="preserve"> </v>
          </cell>
          <cell r="AJ78" t="str">
            <v xml:space="preserve"> </v>
          </cell>
          <cell r="AK78" t="str">
            <v xml:space="preserve"> </v>
          </cell>
          <cell r="AL78" t="str">
            <v xml:space="preserve"> </v>
          </cell>
          <cell r="AM78" t="str">
            <v xml:space="preserve"> </v>
          </cell>
          <cell r="AN78" t="str">
            <v xml:space="preserve"> </v>
          </cell>
          <cell r="AO78" t="str">
            <v xml:space="preserve"> </v>
          </cell>
          <cell r="AP78" t="str">
            <v xml:space="preserve"> </v>
          </cell>
          <cell r="AQ78" t="str">
            <v xml:space="preserve"> </v>
          </cell>
          <cell r="AR78" t="str">
            <v xml:space="preserve"> </v>
          </cell>
          <cell r="AS78" t="str">
            <v xml:space="preserve"> </v>
          </cell>
          <cell r="AT78" t="str">
            <v xml:space="preserve"> </v>
          </cell>
          <cell r="AU78" t="str">
            <v xml:space="preserve"> </v>
          </cell>
          <cell r="AV78" t="str">
            <v>DEF</v>
          </cell>
          <cell r="AW78" t="str">
            <v>DEF</v>
          </cell>
          <cell r="AX78" t="str">
            <v>DEF</v>
          </cell>
          <cell r="AY78" t="str">
            <v>DEF</v>
          </cell>
          <cell r="AZ78">
            <v>7</v>
          </cell>
          <cell r="BA78" t="str">
            <v xml:space="preserve"> </v>
          </cell>
          <cell r="BB78" t="str">
            <v xml:space="preserve"> </v>
          </cell>
          <cell r="BC78" t="str">
            <v xml:space="preserve"> </v>
          </cell>
          <cell r="BD78" t="str">
            <v xml:space="preserve"> </v>
          </cell>
          <cell r="BE78" t="str">
            <v xml:space="preserve"> </v>
          </cell>
          <cell r="BF78" t="str">
            <v xml:space="preserve"> </v>
          </cell>
          <cell r="BG78" t="str">
            <v xml:space="preserve"> </v>
          </cell>
          <cell r="BH78" t="str">
            <v xml:space="preserve"> </v>
          </cell>
          <cell r="BI78" t="str">
            <v xml:space="preserve"> </v>
          </cell>
          <cell r="BJ78" t="str">
            <v xml:space="preserve"> </v>
          </cell>
          <cell r="BK78">
            <v>0</v>
          </cell>
          <cell r="BL78" t="str">
            <v xml:space="preserve"> </v>
          </cell>
          <cell r="BM78" t="str">
            <v xml:space="preserve"> </v>
          </cell>
          <cell r="BN78" t="str">
            <v>DEF</v>
          </cell>
          <cell r="BO78" t="str">
            <v xml:space="preserve"> </v>
          </cell>
          <cell r="BP78" t="str">
            <v xml:space="preserve"> </v>
          </cell>
          <cell r="BQ78" t="str">
            <v xml:space="preserve"> </v>
          </cell>
          <cell r="BR78" t="str">
            <v>10.167</v>
          </cell>
          <cell r="BS78" t="str">
            <v>ACQ</v>
          </cell>
          <cell r="BT78">
            <v>14</v>
          </cell>
          <cell r="BU78">
            <v>6</v>
          </cell>
          <cell r="BV78" t="str">
            <v>DIS</v>
          </cell>
        </row>
        <row r="79">
          <cell r="A79">
            <v>21909401</v>
          </cell>
          <cell r="B79" t="str">
            <v>BERTSCHY</v>
          </cell>
          <cell r="C79" t="str">
            <v>MAYLA</v>
          </cell>
          <cell r="D79" t="str">
            <v xml:space="preserve"> </v>
          </cell>
          <cell r="E79" t="str">
            <v>DEF</v>
          </cell>
          <cell r="F79" t="str">
            <v>DEF</v>
          </cell>
          <cell r="G79" t="str">
            <v>DEF</v>
          </cell>
          <cell r="H79" t="str">
            <v>DEF</v>
          </cell>
          <cell r="J79">
            <v>13</v>
          </cell>
          <cell r="L79">
            <v>9</v>
          </cell>
          <cell r="M79" t="str">
            <v xml:space="preserve"> </v>
          </cell>
          <cell r="N79" t="str">
            <v xml:space="preserve"> </v>
          </cell>
          <cell r="O79" t="str">
            <v xml:space="preserve"> </v>
          </cell>
          <cell r="P79" t="str">
            <v xml:space="preserve"> </v>
          </cell>
          <cell r="Q79" t="str">
            <v xml:space="preserve"> </v>
          </cell>
          <cell r="R79" t="str">
            <v xml:space="preserve"> </v>
          </cell>
          <cell r="S79" t="str">
            <v xml:space="preserve"> </v>
          </cell>
          <cell r="T79" t="str">
            <v xml:space="preserve"> </v>
          </cell>
          <cell r="U79" t="str">
            <v xml:space="preserve"> </v>
          </cell>
          <cell r="V79" t="str">
            <v xml:space="preserve"> </v>
          </cell>
          <cell r="W79" t="str">
            <v xml:space="preserve"> </v>
          </cell>
          <cell r="X79">
            <v>9</v>
          </cell>
          <cell r="Y79" t="str">
            <v xml:space="preserve"> </v>
          </cell>
          <cell r="Z79" t="str">
            <v xml:space="preserve"> </v>
          </cell>
          <cell r="AA79" t="str">
            <v xml:space="preserve"> </v>
          </cell>
          <cell r="AB79" t="str">
            <v xml:space="preserve"> </v>
          </cell>
          <cell r="AC79" t="str">
            <v xml:space="preserve"> </v>
          </cell>
          <cell r="AD79">
            <v>19</v>
          </cell>
          <cell r="AE79" t="str">
            <v xml:space="preserve"> </v>
          </cell>
          <cell r="AF79" t="str">
            <v xml:space="preserve"> </v>
          </cell>
          <cell r="AG79" t="str">
            <v xml:space="preserve"> </v>
          </cell>
          <cell r="AH79" t="str">
            <v xml:space="preserve"> </v>
          </cell>
          <cell r="AI79" t="str">
            <v xml:space="preserve"> </v>
          </cell>
          <cell r="AJ79" t="str">
            <v xml:space="preserve"> </v>
          </cell>
          <cell r="AK79" t="str">
            <v xml:space="preserve"> </v>
          </cell>
          <cell r="AL79" t="str">
            <v xml:space="preserve"> </v>
          </cell>
          <cell r="AM79" t="str">
            <v xml:space="preserve"> </v>
          </cell>
          <cell r="AN79" t="str">
            <v xml:space="preserve"> </v>
          </cell>
          <cell r="AO79" t="str">
            <v xml:space="preserve"> </v>
          </cell>
          <cell r="AP79">
            <v>19</v>
          </cell>
          <cell r="AQ79" t="str">
            <v xml:space="preserve"> </v>
          </cell>
          <cell r="AR79" t="str">
            <v xml:space="preserve"> </v>
          </cell>
          <cell r="AS79" t="str">
            <v xml:space="preserve"> </v>
          </cell>
          <cell r="AT79" t="str">
            <v xml:space="preserve"> </v>
          </cell>
          <cell r="AU79" t="str">
            <v xml:space="preserve"> </v>
          </cell>
          <cell r="AV79" t="str">
            <v>10.653</v>
          </cell>
          <cell r="AW79" t="str">
            <v>ACQ</v>
          </cell>
          <cell r="AX79" t="str">
            <v>6.83</v>
          </cell>
          <cell r="AY79" t="str">
            <v>14.475</v>
          </cell>
          <cell r="AZ79" t="str">
            <v xml:space="preserve"> </v>
          </cell>
          <cell r="BA79" t="str">
            <v xml:space="preserve"> </v>
          </cell>
          <cell r="BB79" t="str">
            <v xml:space="preserve"> </v>
          </cell>
          <cell r="BC79" t="str">
            <v xml:space="preserve"> </v>
          </cell>
          <cell r="BD79" t="str">
            <v xml:space="preserve"> </v>
          </cell>
          <cell r="BE79" t="str">
            <v xml:space="preserve"> </v>
          </cell>
          <cell r="BF79" t="str">
            <v xml:space="preserve"> </v>
          </cell>
          <cell r="BG79" t="str">
            <v xml:space="preserve"> </v>
          </cell>
          <cell r="BH79" t="str">
            <v>16.95</v>
          </cell>
          <cell r="BI79" t="str">
            <v xml:space="preserve"> </v>
          </cell>
          <cell r="BJ79" t="str">
            <v xml:space="preserve"> </v>
          </cell>
          <cell r="BK79" t="str">
            <v>DIS</v>
          </cell>
          <cell r="BL79">
            <v>12</v>
          </cell>
          <cell r="BM79" t="str">
            <v xml:space="preserve"> </v>
          </cell>
          <cell r="BN79" t="str">
            <v xml:space="preserve"> </v>
          </cell>
          <cell r="BO79" t="str">
            <v xml:space="preserve"> </v>
          </cell>
          <cell r="BP79" t="str">
            <v xml:space="preserve"> </v>
          </cell>
          <cell r="BQ79" t="str">
            <v xml:space="preserve"> </v>
          </cell>
          <cell r="BR79" t="str">
            <v>9.5</v>
          </cell>
          <cell r="BS79" t="str">
            <v>NACQ</v>
          </cell>
          <cell r="BT79">
            <v>8</v>
          </cell>
          <cell r="BU79" t="str">
            <v>9.5</v>
          </cell>
          <cell r="BV79">
            <v>13</v>
          </cell>
        </row>
        <row r="80">
          <cell r="A80">
            <v>21802718</v>
          </cell>
          <cell r="B80" t="str">
            <v>BETTINI</v>
          </cell>
          <cell r="C80" t="str">
            <v>MATTHIEU</v>
          </cell>
          <cell r="D80" t="str">
            <v xml:space="preserve"> </v>
          </cell>
          <cell r="E80" t="str">
            <v>10.313</v>
          </cell>
          <cell r="F80" t="str">
            <v>ADM</v>
          </cell>
          <cell r="G80" t="str">
            <v>10.313</v>
          </cell>
          <cell r="H80" t="str">
            <v>ADM</v>
          </cell>
          <cell r="I80" t="str">
            <v>'237/583</v>
          </cell>
          <cell r="J80" t="str">
            <v>11.4</v>
          </cell>
          <cell r="K80" t="str">
            <v>ACQ</v>
          </cell>
          <cell r="L80" t="str">
            <v xml:space="preserve"> </v>
          </cell>
          <cell r="M80" t="str">
            <v xml:space="preserve"> </v>
          </cell>
          <cell r="N80" t="str">
            <v xml:space="preserve"> </v>
          </cell>
          <cell r="O80" t="str">
            <v xml:space="preserve"> </v>
          </cell>
          <cell r="P80" t="str">
            <v xml:space="preserve"> </v>
          </cell>
          <cell r="Q80" t="str">
            <v xml:space="preserve"> </v>
          </cell>
          <cell r="R80" t="str">
            <v xml:space="preserve"> </v>
          </cell>
          <cell r="S80" t="str">
            <v xml:space="preserve"> </v>
          </cell>
          <cell r="T80" t="str">
            <v xml:space="preserve"> </v>
          </cell>
          <cell r="U80" t="str">
            <v xml:space="preserve"> </v>
          </cell>
          <cell r="V80" t="str">
            <v xml:space="preserve"> </v>
          </cell>
          <cell r="W80" t="str">
            <v xml:space="preserve"> </v>
          </cell>
          <cell r="X80" t="str">
            <v xml:space="preserve"> </v>
          </cell>
          <cell r="Y80" t="str">
            <v xml:space="preserve"> </v>
          </cell>
          <cell r="Z80" t="str">
            <v xml:space="preserve"> </v>
          </cell>
          <cell r="AA80" t="str">
            <v xml:space="preserve"> </v>
          </cell>
          <cell r="AB80" t="str">
            <v xml:space="preserve"> </v>
          </cell>
          <cell r="AC80" t="str">
            <v xml:space="preserve"> </v>
          </cell>
          <cell r="AD80" t="str">
            <v xml:space="preserve"> </v>
          </cell>
          <cell r="AE80" t="str">
            <v xml:space="preserve"> </v>
          </cell>
          <cell r="AF80" t="str">
            <v xml:space="preserve"> </v>
          </cell>
          <cell r="AG80" t="str">
            <v xml:space="preserve"> </v>
          </cell>
          <cell r="AH80" t="str">
            <v xml:space="preserve"> </v>
          </cell>
          <cell r="AI80" t="str">
            <v xml:space="preserve"> </v>
          </cell>
          <cell r="AJ80" t="str">
            <v xml:space="preserve"> </v>
          </cell>
          <cell r="AK80" t="str">
            <v xml:space="preserve"> </v>
          </cell>
          <cell r="AL80" t="str">
            <v xml:space="preserve"> </v>
          </cell>
          <cell r="AM80" t="str">
            <v xml:space="preserve"> </v>
          </cell>
          <cell r="AN80" t="str">
            <v xml:space="preserve"> </v>
          </cell>
          <cell r="AO80" t="str">
            <v xml:space="preserve"> </v>
          </cell>
          <cell r="AP80" t="str">
            <v xml:space="preserve"> </v>
          </cell>
          <cell r="AQ80" t="str">
            <v xml:space="preserve"> </v>
          </cell>
          <cell r="AR80" t="str">
            <v xml:space="preserve"> </v>
          </cell>
          <cell r="AS80" t="str">
            <v xml:space="preserve"> </v>
          </cell>
          <cell r="AT80" t="str">
            <v xml:space="preserve"> </v>
          </cell>
          <cell r="AU80" t="str">
            <v xml:space="preserve"> </v>
          </cell>
          <cell r="AV80" t="str">
            <v>10.282</v>
          </cell>
          <cell r="AW80" t="str">
            <v>ACQ</v>
          </cell>
          <cell r="AX80" t="str">
            <v xml:space="preserve"> </v>
          </cell>
          <cell r="AY80" t="str">
            <v xml:space="preserve"> </v>
          </cell>
          <cell r="AZ80" t="str">
            <v xml:space="preserve"> </v>
          </cell>
          <cell r="BA80" t="str">
            <v xml:space="preserve"> </v>
          </cell>
          <cell r="BB80" t="str">
            <v xml:space="preserve"> </v>
          </cell>
          <cell r="BC80" t="str">
            <v xml:space="preserve"> </v>
          </cell>
          <cell r="BD80" t="str">
            <v xml:space="preserve"> </v>
          </cell>
          <cell r="BE80" t="str">
            <v xml:space="preserve"> </v>
          </cell>
          <cell r="BF80" t="str">
            <v xml:space="preserve"> </v>
          </cell>
          <cell r="BG80" t="str">
            <v xml:space="preserve"> </v>
          </cell>
          <cell r="BH80" t="str">
            <v xml:space="preserve"> </v>
          </cell>
          <cell r="BI80" t="str">
            <v xml:space="preserve"> </v>
          </cell>
          <cell r="BJ80" t="str">
            <v xml:space="preserve"> </v>
          </cell>
          <cell r="BK80" t="str">
            <v xml:space="preserve"> </v>
          </cell>
          <cell r="BL80" t="str">
            <v xml:space="preserve"> </v>
          </cell>
          <cell r="BM80" t="str">
            <v xml:space="preserve"> </v>
          </cell>
          <cell r="BN80" t="str">
            <v xml:space="preserve"> </v>
          </cell>
          <cell r="BO80" t="str">
            <v xml:space="preserve"> </v>
          </cell>
          <cell r="BP80" t="str">
            <v xml:space="preserve"> </v>
          </cell>
          <cell r="BQ80" t="str">
            <v xml:space="preserve"> </v>
          </cell>
          <cell r="BR80" t="str">
            <v>10.092</v>
          </cell>
          <cell r="BS80" t="str">
            <v>ACQ</v>
          </cell>
          <cell r="BT80" t="str">
            <v xml:space="preserve"> </v>
          </cell>
          <cell r="BU80" t="str">
            <v xml:space="preserve"> </v>
          </cell>
          <cell r="BV80" t="str">
            <v xml:space="preserve"> </v>
          </cell>
        </row>
        <row r="81">
          <cell r="A81">
            <v>21810496</v>
          </cell>
          <cell r="B81" t="str">
            <v>BETZLER</v>
          </cell>
          <cell r="C81" t="str">
            <v>ARNAUD</v>
          </cell>
          <cell r="D81" t="str">
            <v xml:space="preserve"> </v>
          </cell>
          <cell r="E81" t="str">
            <v>8.613</v>
          </cell>
          <cell r="F81" t="str">
            <v>AJ</v>
          </cell>
          <cell r="G81" t="str">
            <v>8.613</v>
          </cell>
          <cell r="H81" t="str">
            <v>AJ</v>
          </cell>
          <cell r="I81" t="str">
            <v>'479/583</v>
          </cell>
          <cell r="J81" t="str">
            <v>7.9</v>
          </cell>
          <cell r="L81" t="str">
            <v>6.5</v>
          </cell>
          <cell r="M81" t="str">
            <v xml:space="preserve"> </v>
          </cell>
          <cell r="N81" t="str">
            <v xml:space="preserve"> </v>
          </cell>
          <cell r="O81" t="str">
            <v xml:space="preserve"> </v>
          </cell>
          <cell r="P81" t="str">
            <v xml:space="preserve"> </v>
          </cell>
          <cell r="Q81" t="str">
            <v xml:space="preserve"> </v>
          </cell>
          <cell r="R81" t="str">
            <v xml:space="preserve"> </v>
          </cell>
          <cell r="S81" t="str">
            <v>6.5</v>
          </cell>
          <cell r="T81" t="str">
            <v xml:space="preserve"> </v>
          </cell>
          <cell r="U81" t="str">
            <v xml:space="preserve"> </v>
          </cell>
          <cell r="V81" t="str">
            <v xml:space="preserve"> </v>
          </cell>
          <cell r="W81" t="str">
            <v xml:space="preserve"> </v>
          </cell>
          <cell r="X81" t="str">
            <v xml:space="preserve"> </v>
          </cell>
          <cell r="Y81" t="str">
            <v xml:space="preserve"> </v>
          </cell>
          <cell r="Z81" t="str">
            <v xml:space="preserve"> </v>
          </cell>
          <cell r="AA81" t="str">
            <v xml:space="preserve"> </v>
          </cell>
          <cell r="AB81" t="str">
            <v xml:space="preserve"> </v>
          </cell>
          <cell r="AC81" t="str">
            <v xml:space="preserve"> </v>
          </cell>
          <cell r="AD81">
            <v>10</v>
          </cell>
          <cell r="AE81" t="str">
            <v xml:space="preserve"> </v>
          </cell>
          <cell r="AF81" t="str">
            <v xml:space="preserve"> </v>
          </cell>
          <cell r="AG81" t="str">
            <v xml:space="preserve"> </v>
          </cell>
          <cell r="AH81" t="str">
            <v xml:space="preserve"> </v>
          </cell>
          <cell r="AI81" t="str">
            <v xml:space="preserve"> </v>
          </cell>
          <cell r="AJ81" t="str">
            <v xml:space="preserve"> </v>
          </cell>
          <cell r="AK81">
            <v>10</v>
          </cell>
          <cell r="AL81" t="str">
            <v xml:space="preserve"> </v>
          </cell>
          <cell r="AM81" t="str">
            <v xml:space="preserve"> </v>
          </cell>
          <cell r="AN81" t="str">
            <v xml:space="preserve"> </v>
          </cell>
          <cell r="AO81" t="str">
            <v xml:space="preserve"> </v>
          </cell>
          <cell r="AP81" t="str">
            <v xml:space="preserve"> </v>
          </cell>
          <cell r="AQ81" t="str">
            <v xml:space="preserve"> </v>
          </cell>
          <cell r="AR81" t="str">
            <v xml:space="preserve"> </v>
          </cell>
          <cell r="AS81" t="str">
            <v xml:space="preserve"> </v>
          </cell>
          <cell r="AT81" t="str">
            <v xml:space="preserve"> </v>
          </cell>
          <cell r="AU81" t="str">
            <v xml:space="preserve"> </v>
          </cell>
          <cell r="AV81" t="str">
            <v>10.96</v>
          </cell>
          <cell r="AW81" t="str">
            <v>ACQ</v>
          </cell>
          <cell r="AX81" t="str">
            <v>10.445</v>
          </cell>
          <cell r="AY81" t="str">
            <v>11.475</v>
          </cell>
          <cell r="AZ81" t="str">
            <v xml:space="preserve"> </v>
          </cell>
          <cell r="BA81" t="str">
            <v xml:space="preserve"> </v>
          </cell>
          <cell r="BB81" t="str">
            <v xml:space="preserve"> </v>
          </cell>
          <cell r="BC81" t="str">
            <v xml:space="preserve"> </v>
          </cell>
          <cell r="BD81" t="str">
            <v xml:space="preserve"> </v>
          </cell>
          <cell r="BE81" t="str">
            <v xml:space="preserve"> </v>
          </cell>
          <cell r="BF81" t="str">
            <v xml:space="preserve"> </v>
          </cell>
          <cell r="BG81" t="str">
            <v xml:space="preserve"> </v>
          </cell>
          <cell r="BH81" t="str">
            <v xml:space="preserve"> </v>
          </cell>
          <cell r="BI81" t="str">
            <v xml:space="preserve"> </v>
          </cell>
          <cell r="BJ81" t="str">
            <v xml:space="preserve"> </v>
          </cell>
          <cell r="BK81" t="str">
            <v xml:space="preserve"> </v>
          </cell>
          <cell r="BL81" t="str">
            <v xml:space="preserve"> </v>
          </cell>
          <cell r="BM81" t="str">
            <v xml:space="preserve"> </v>
          </cell>
          <cell r="BN81" t="str">
            <v xml:space="preserve"> </v>
          </cell>
          <cell r="BO81" t="str">
            <v xml:space="preserve"> </v>
          </cell>
          <cell r="BP81" t="str">
            <v xml:space="preserve"> </v>
          </cell>
          <cell r="BQ81" t="str">
            <v xml:space="preserve"> </v>
          </cell>
          <cell r="BR81" t="str">
            <v>10.95</v>
          </cell>
          <cell r="BS81" t="str">
            <v>ACQ</v>
          </cell>
          <cell r="BT81" t="str">
            <v xml:space="preserve"> </v>
          </cell>
          <cell r="BU81" t="str">
            <v xml:space="preserve"> </v>
          </cell>
          <cell r="BV81" t="str">
            <v xml:space="preserve"> </v>
          </cell>
        </row>
        <row r="82">
          <cell r="A82">
            <v>21811405</v>
          </cell>
          <cell r="B82" t="str">
            <v>BIDI-ESSAIDI</v>
          </cell>
          <cell r="C82" t="str">
            <v>RICCI</v>
          </cell>
          <cell r="D82" t="str">
            <v xml:space="preserve"> </v>
          </cell>
          <cell r="E82" t="str">
            <v>9.359</v>
          </cell>
          <cell r="F82" t="str">
            <v>AJ</v>
          </cell>
          <cell r="G82" t="str">
            <v>9.359</v>
          </cell>
          <cell r="H82" t="str">
            <v>AJ</v>
          </cell>
          <cell r="I82" t="str">
            <v>'389/583</v>
          </cell>
          <cell r="J82" t="str">
            <v>9.95</v>
          </cell>
          <cell r="L82" t="str">
            <v>7.25</v>
          </cell>
          <cell r="M82" t="str">
            <v xml:space="preserve"> </v>
          </cell>
          <cell r="N82" t="str">
            <v xml:space="preserve"> </v>
          </cell>
          <cell r="O82" t="str">
            <v xml:space="preserve"> </v>
          </cell>
          <cell r="P82" t="str">
            <v xml:space="preserve"> </v>
          </cell>
          <cell r="Q82" t="str">
            <v>7.25</v>
          </cell>
          <cell r="R82" t="str">
            <v xml:space="preserve"> </v>
          </cell>
          <cell r="S82" t="str">
            <v xml:space="preserve"> </v>
          </cell>
          <cell r="T82" t="str">
            <v xml:space="preserve"> </v>
          </cell>
          <cell r="U82" t="str">
            <v xml:space="preserve"> </v>
          </cell>
          <cell r="V82" t="str">
            <v xml:space="preserve"> </v>
          </cell>
          <cell r="W82" t="str">
            <v xml:space="preserve"> </v>
          </cell>
          <cell r="X82" t="str">
            <v xml:space="preserve"> </v>
          </cell>
          <cell r="Y82" t="str">
            <v xml:space="preserve"> </v>
          </cell>
          <cell r="Z82" t="str">
            <v xml:space="preserve"> </v>
          </cell>
          <cell r="AA82" t="str">
            <v xml:space="preserve"> </v>
          </cell>
          <cell r="AB82" t="str">
            <v xml:space="preserve"> </v>
          </cell>
          <cell r="AC82" t="str">
            <v xml:space="preserve"> </v>
          </cell>
          <cell r="AD82">
            <v>14</v>
          </cell>
          <cell r="AE82" t="str">
            <v xml:space="preserve"> </v>
          </cell>
          <cell r="AF82" t="str">
            <v xml:space="preserve"> </v>
          </cell>
          <cell r="AG82" t="str">
            <v xml:space="preserve"> </v>
          </cell>
          <cell r="AH82" t="str">
            <v xml:space="preserve"> </v>
          </cell>
          <cell r="AI82">
            <v>14</v>
          </cell>
          <cell r="AJ82" t="str">
            <v xml:space="preserve"> </v>
          </cell>
          <cell r="AK82" t="str">
            <v xml:space="preserve"> </v>
          </cell>
          <cell r="AL82" t="str">
            <v xml:space="preserve"> </v>
          </cell>
          <cell r="AM82" t="str">
            <v xml:space="preserve"> </v>
          </cell>
          <cell r="AN82" t="str">
            <v xml:space="preserve"> </v>
          </cell>
          <cell r="AO82" t="str">
            <v xml:space="preserve"> </v>
          </cell>
          <cell r="AP82" t="str">
            <v xml:space="preserve"> </v>
          </cell>
          <cell r="AQ82" t="str">
            <v xml:space="preserve"> </v>
          </cell>
          <cell r="AR82" t="str">
            <v xml:space="preserve"> </v>
          </cell>
          <cell r="AS82" t="str">
            <v xml:space="preserve"> </v>
          </cell>
          <cell r="AT82" t="str">
            <v xml:space="preserve"> </v>
          </cell>
          <cell r="AU82" t="str">
            <v xml:space="preserve"> </v>
          </cell>
          <cell r="AV82" t="str">
            <v>11.362</v>
          </cell>
          <cell r="AW82" t="str">
            <v>ACQ</v>
          </cell>
          <cell r="AX82" t="str">
            <v>9.055</v>
          </cell>
          <cell r="AY82" t="str">
            <v>13.668</v>
          </cell>
          <cell r="AZ82" t="str">
            <v xml:space="preserve"> </v>
          </cell>
          <cell r="BA82" t="str">
            <v xml:space="preserve"> </v>
          </cell>
          <cell r="BB82" t="str">
            <v xml:space="preserve"> </v>
          </cell>
          <cell r="BC82" t="str">
            <v xml:space="preserve"> </v>
          </cell>
          <cell r="BD82" t="str">
            <v xml:space="preserve"> </v>
          </cell>
          <cell r="BE82" t="str">
            <v xml:space="preserve"> </v>
          </cell>
          <cell r="BF82" t="str">
            <v xml:space="preserve"> </v>
          </cell>
          <cell r="BG82" t="str">
            <v xml:space="preserve"> </v>
          </cell>
          <cell r="BH82" t="str">
            <v xml:space="preserve"> </v>
          </cell>
          <cell r="BI82" t="str">
            <v xml:space="preserve"> </v>
          </cell>
          <cell r="BJ82" t="str">
            <v xml:space="preserve"> </v>
          </cell>
          <cell r="BK82" t="str">
            <v xml:space="preserve"> </v>
          </cell>
          <cell r="BL82" t="str">
            <v xml:space="preserve"> </v>
          </cell>
          <cell r="BM82" t="str">
            <v xml:space="preserve"> </v>
          </cell>
          <cell r="BN82" t="str">
            <v xml:space="preserve"> </v>
          </cell>
          <cell r="BO82" t="str">
            <v xml:space="preserve"> </v>
          </cell>
          <cell r="BP82" t="str">
            <v xml:space="preserve"> </v>
          </cell>
          <cell r="BQ82" t="str">
            <v xml:space="preserve"> </v>
          </cell>
          <cell r="BR82" t="str">
            <v>9.208</v>
          </cell>
          <cell r="BS82" t="str">
            <v>NACQ</v>
          </cell>
          <cell r="BT82" t="str">
            <v>10.5</v>
          </cell>
          <cell r="BU82" t="str">
            <v>6.875</v>
          </cell>
          <cell r="BV82" t="str">
            <v>8.25</v>
          </cell>
        </row>
        <row r="83">
          <cell r="A83">
            <v>21815522</v>
          </cell>
          <cell r="B83" t="str">
            <v>BIE</v>
          </cell>
          <cell r="C83" t="str">
            <v>THOMAS</v>
          </cell>
          <cell r="D83" t="str">
            <v xml:space="preserve"> </v>
          </cell>
          <cell r="E83" t="str">
            <v>DEF</v>
          </cell>
          <cell r="F83" t="str">
            <v>DEF</v>
          </cell>
          <cell r="G83" t="str">
            <v>DEF</v>
          </cell>
          <cell r="H83" t="str">
            <v>DEF</v>
          </cell>
          <cell r="J83" t="str">
            <v>12.6</v>
          </cell>
          <cell r="K83" t="str">
            <v>ACQ</v>
          </cell>
          <cell r="L83" t="str">
            <v xml:space="preserve"> </v>
          </cell>
          <cell r="M83" t="str">
            <v xml:space="preserve"> </v>
          </cell>
          <cell r="N83" t="str">
            <v xml:space="preserve"> </v>
          </cell>
          <cell r="O83" t="str">
            <v xml:space="preserve"> </v>
          </cell>
          <cell r="P83" t="str">
            <v xml:space="preserve"> </v>
          </cell>
          <cell r="Q83" t="str">
            <v xml:space="preserve"> </v>
          </cell>
          <cell r="R83" t="str">
            <v xml:space="preserve"> </v>
          </cell>
          <cell r="S83" t="str">
            <v xml:space="preserve"> </v>
          </cell>
          <cell r="T83" t="str">
            <v xml:space="preserve"> </v>
          </cell>
          <cell r="U83" t="str">
            <v xml:space="preserve"> </v>
          </cell>
          <cell r="V83" t="str">
            <v xml:space="preserve"> </v>
          </cell>
          <cell r="W83" t="str">
            <v xml:space="preserve"> </v>
          </cell>
          <cell r="X83" t="str">
            <v xml:space="preserve"> </v>
          </cell>
          <cell r="Y83" t="str">
            <v xml:space="preserve"> </v>
          </cell>
          <cell r="Z83" t="str">
            <v xml:space="preserve"> </v>
          </cell>
          <cell r="AA83" t="str">
            <v xml:space="preserve"> </v>
          </cell>
          <cell r="AB83" t="str">
            <v xml:space="preserve"> </v>
          </cell>
          <cell r="AC83" t="str">
            <v xml:space="preserve"> </v>
          </cell>
          <cell r="AD83" t="str">
            <v xml:space="preserve"> </v>
          </cell>
          <cell r="AE83" t="str">
            <v xml:space="preserve"> </v>
          </cell>
          <cell r="AF83" t="str">
            <v xml:space="preserve"> </v>
          </cell>
          <cell r="AG83" t="str">
            <v xml:space="preserve"> </v>
          </cell>
          <cell r="AH83" t="str">
            <v xml:space="preserve"> </v>
          </cell>
          <cell r="AI83" t="str">
            <v xml:space="preserve"> </v>
          </cell>
          <cell r="AJ83" t="str">
            <v xml:space="preserve"> </v>
          </cell>
          <cell r="AK83" t="str">
            <v xml:space="preserve"> </v>
          </cell>
          <cell r="AL83" t="str">
            <v xml:space="preserve"> </v>
          </cell>
          <cell r="AM83" t="str">
            <v xml:space="preserve"> </v>
          </cell>
          <cell r="AN83" t="str">
            <v xml:space="preserve"> </v>
          </cell>
          <cell r="AO83" t="str">
            <v xml:space="preserve"> </v>
          </cell>
          <cell r="AP83" t="str">
            <v xml:space="preserve"> </v>
          </cell>
          <cell r="AQ83" t="str">
            <v xml:space="preserve"> </v>
          </cell>
          <cell r="AR83" t="str">
            <v xml:space="preserve"> </v>
          </cell>
          <cell r="AS83" t="str">
            <v xml:space="preserve"> </v>
          </cell>
          <cell r="AT83" t="str">
            <v xml:space="preserve"> </v>
          </cell>
          <cell r="AU83" t="str">
            <v xml:space="preserve"> </v>
          </cell>
          <cell r="AV83" t="str">
            <v>10.988</v>
          </cell>
          <cell r="AW83" t="str">
            <v>ACQ</v>
          </cell>
          <cell r="AX83" t="str">
            <v xml:space="preserve"> </v>
          </cell>
          <cell r="AY83" t="str">
            <v xml:space="preserve"> </v>
          </cell>
          <cell r="AZ83" t="str">
            <v xml:space="preserve"> </v>
          </cell>
          <cell r="BA83" t="str">
            <v xml:space="preserve"> </v>
          </cell>
          <cell r="BB83" t="str">
            <v xml:space="preserve"> </v>
          </cell>
          <cell r="BC83" t="str">
            <v xml:space="preserve"> </v>
          </cell>
          <cell r="BD83" t="str">
            <v xml:space="preserve"> </v>
          </cell>
          <cell r="BE83" t="str">
            <v xml:space="preserve"> </v>
          </cell>
          <cell r="BF83" t="str">
            <v xml:space="preserve"> </v>
          </cell>
          <cell r="BG83" t="str">
            <v xml:space="preserve"> </v>
          </cell>
          <cell r="BH83" t="str">
            <v xml:space="preserve"> </v>
          </cell>
          <cell r="BI83" t="str">
            <v xml:space="preserve"> </v>
          </cell>
          <cell r="BJ83" t="str">
            <v xml:space="preserve"> </v>
          </cell>
          <cell r="BK83" t="str">
            <v xml:space="preserve"> </v>
          </cell>
          <cell r="BL83" t="str">
            <v xml:space="preserve"> </v>
          </cell>
          <cell r="BM83" t="str">
            <v xml:space="preserve"> </v>
          </cell>
          <cell r="BN83" t="str">
            <v xml:space="preserve"> </v>
          </cell>
          <cell r="BO83" t="str">
            <v xml:space="preserve"> </v>
          </cell>
          <cell r="BP83" t="str">
            <v xml:space="preserve"> </v>
          </cell>
          <cell r="BQ83" t="str">
            <v xml:space="preserve"> </v>
          </cell>
          <cell r="BR83" t="str">
            <v>DEF</v>
          </cell>
          <cell r="BS83" t="str">
            <v>DEF</v>
          </cell>
          <cell r="BT83" t="str">
            <v>ABI</v>
          </cell>
          <cell r="BU83" t="str">
            <v>9.55</v>
          </cell>
          <cell r="BV83" t="str">
            <v>14.1</v>
          </cell>
        </row>
        <row r="84">
          <cell r="A84">
            <v>21916617</v>
          </cell>
          <cell r="B84" t="str">
            <v>BILLARD</v>
          </cell>
          <cell r="C84" t="str">
            <v>ANNE</v>
          </cell>
          <cell r="D84" t="str">
            <v xml:space="preserve"> </v>
          </cell>
          <cell r="E84" t="str">
            <v>9.375</v>
          </cell>
          <cell r="F84" t="str">
            <v>AJ</v>
          </cell>
          <cell r="G84" t="str">
            <v>9.375</v>
          </cell>
          <cell r="H84" t="str">
            <v>AJ</v>
          </cell>
          <cell r="I84" t="str">
            <v>'386/583</v>
          </cell>
          <cell r="J84" t="str">
            <v>10.2</v>
          </cell>
          <cell r="L84">
            <v>9</v>
          </cell>
          <cell r="M84" t="str">
            <v xml:space="preserve"> </v>
          </cell>
          <cell r="N84" t="str">
            <v xml:space="preserve"> </v>
          </cell>
          <cell r="O84" t="str">
            <v xml:space="preserve"> </v>
          </cell>
          <cell r="P84" t="str">
            <v xml:space="preserve"> </v>
          </cell>
          <cell r="Q84" t="str">
            <v xml:space="preserve"> </v>
          </cell>
          <cell r="R84" t="str">
            <v xml:space="preserve"> </v>
          </cell>
          <cell r="S84" t="str">
            <v xml:space="preserve"> </v>
          </cell>
          <cell r="T84">
            <v>9</v>
          </cell>
          <cell r="U84" t="str">
            <v xml:space="preserve"> </v>
          </cell>
          <cell r="V84" t="str">
            <v xml:space="preserve"> </v>
          </cell>
          <cell r="W84" t="str">
            <v xml:space="preserve"> </v>
          </cell>
          <cell r="X84" t="str">
            <v xml:space="preserve"> </v>
          </cell>
          <cell r="Y84" t="str">
            <v xml:space="preserve"> </v>
          </cell>
          <cell r="Z84" t="str">
            <v xml:space="preserve"> </v>
          </cell>
          <cell r="AA84" t="str">
            <v xml:space="preserve"> </v>
          </cell>
          <cell r="AB84" t="str">
            <v xml:space="preserve"> </v>
          </cell>
          <cell r="AC84" t="str">
            <v xml:space="preserve"> </v>
          </cell>
          <cell r="AD84">
            <v>12</v>
          </cell>
          <cell r="AE84" t="str">
            <v xml:space="preserve"> </v>
          </cell>
          <cell r="AF84" t="str">
            <v xml:space="preserve"> </v>
          </cell>
          <cell r="AG84" t="str">
            <v xml:space="preserve"> </v>
          </cell>
          <cell r="AH84" t="str">
            <v xml:space="preserve"> </v>
          </cell>
          <cell r="AI84" t="str">
            <v xml:space="preserve"> </v>
          </cell>
          <cell r="AJ84" t="str">
            <v xml:space="preserve"> </v>
          </cell>
          <cell r="AK84" t="str">
            <v xml:space="preserve"> </v>
          </cell>
          <cell r="AL84">
            <v>12</v>
          </cell>
          <cell r="AM84" t="str">
            <v xml:space="preserve"> </v>
          </cell>
          <cell r="AN84" t="str">
            <v xml:space="preserve"> </v>
          </cell>
          <cell r="AO84" t="str">
            <v xml:space="preserve"> </v>
          </cell>
          <cell r="AP84" t="str">
            <v xml:space="preserve"> </v>
          </cell>
          <cell r="AQ84" t="str">
            <v xml:space="preserve"> </v>
          </cell>
          <cell r="AR84" t="str">
            <v xml:space="preserve"> </v>
          </cell>
          <cell r="AS84" t="str">
            <v xml:space="preserve"> </v>
          </cell>
          <cell r="AT84" t="str">
            <v xml:space="preserve"> </v>
          </cell>
          <cell r="AU84" t="str">
            <v xml:space="preserve"> </v>
          </cell>
          <cell r="AV84" t="str">
            <v>10.15</v>
          </cell>
          <cell r="AW84" t="str">
            <v>ACQ</v>
          </cell>
          <cell r="AX84" t="str">
            <v>6.5</v>
          </cell>
          <cell r="AY84" t="str">
            <v>13.8</v>
          </cell>
          <cell r="AZ84" t="str">
            <v xml:space="preserve"> </v>
          </cell>
          <cell r="BA84" t="str">
            <v xml:space="preserve"> </v>
          </cell>
          <cell r="BB84" t="str">
            <v xml:space="preserve"> </v>
          </cell>
          <cell r="BC84" t="str">
            <v xml:space="preserve"> </v>
          </cell>
          <cell r="BD84" t="str">
            <v xml:space="preserve"> </v>
          </cell>
          <cell r="BE84">
            <v>15</v>
          </cell>
          <cell r="BF84">
            <v>13</v>
          </cell>
          <cell r="BG84" t="str">
            <v xml:space="preserve"> </v>
          </cell>
          <cell r="BH84" t="str">
            <v xml:space="preserve"> </v>
          </cell>
          <cell r="BI84" t="str">
            <v xml:space="preserve"> </v>
          </cell>
          <cell r="BJ84" t="str">
            <v>13.4</v>
          </cell>
          <cell r="BK84" t="str">
            <v xml:space="preserve"> </v>
          </cell>
          <cell r="BL84" t="str">
            <v xml:space="preserve"> </v>
          </cell>
          <cell r="BM84" t="str">
            <v xml:space="preserve"> </v>
          </cell>
          <cell r="BN84" t="str">
            <v xml:space="preserve"> </v>
          </cell>
          <cell r="BO84" t="str">
            <v xml:space="preserve"> </v>
          </cell>
          <cell r="BP84" t="str">
            <v xml:space="preserve"> </v>
          </cell>
          <cell r="BQ84" t="str">
            <v xml:space="preserve"> </v>
          </cell>
          <cell r="BR84" t="str">
            <v>11.042</v>
          </cell>
          <cell r="BS84" t="str">
            <v>ACQ</v>
          </cell>
          <cell r="BT84" t="str">
            <v>12.75</v>
          </cell>
          <cell r="BU84" t="str">
            <v>9.475</v>
          </cell>
          <cell r="BV84" t="str">
            <v>10.95</v>
          </cell>
        </row>
        <row r="85">
          <cell r="A85">
            <v>21816057</v>
          </cell>
          <cell r="B85" t="str">
            <v>BILLMANN</v>
          </cell>
          <cell r="C85" t="str">
            <v>JULIEN</v>
          </cell>
          <cell r="D85" t="str">
            <v xml:space="preserve"> </v>
          </cell>
          <cell r="E85" t="str">
            <v>9.767</v>
          </cell>
          <cell r="F85" t="str">
            <v>AJ</v>
          </cell>
          <cell r="G85" t="str">
            <v>9.767</v>
          </cell>
          <cell r="H85" t="str">
            <v>AJ</v>
          </cell>
          <cell r="I85" t="str">
            <v>'327/583</v>
          </cell>
          <cell r="J85" t="str">
            <v>10.85</v>
          </cell>
          <cell r="L85" t="str">
            <v>9.5</v>
          </cell>
          <cell r="M85" t="str">
            <v xml:space="preserve"> </v>
          </cell>
          <cell r="N85" t="str">
            <v xml:space="preserve"> </v>
          </cell>
          <cell r="O85" t="str">
            <v xml:space="preserve"> </v>
          </cell>
          <cell r="P85" t="str">
            <v xml:space="preserve"> </v>
          </cell>
          <cell r="Q85" t="str">
            <v xml:space="preserve"> </v>
          </cell>
          <cell r="R85" t="str">
            <v xml:space="preserve"> </v>
          </cell>
          <cell r="S85" t="str">
            <v>9.5</v>
          </cell>
          <cell r="T85" t="str">
            <v xml:space="preserve"> </v>
          </cell>
          <cell r="U85" t="str">
            <v xml:space="preserve"> </v>
          </cell>
          <cell r="V85" t="str">
            <v xml:space="preserve"> </v>
          </cell>
          <cell r="W85" t="str">
            <v xml:space="preserve"> </v>
          </cell>
          <cell r="X85" t="str">
            <v xml:space="preserve"> </v>
          </cell>
          <cell r="Y85" t="str">
            <v xml:space="preserve"> </v>
          </cell>
          <cell r="Z85" t="str">
            <v xml:space="preserve"> </v>
          </cell>
          <cell r="AA85" t="str">
            <v xml:space="preserve"> </v>
          </cell>
          <cell r="AB85" t="str">
            <v xml:space="preserve"> </v>
          </cell>
          <cell r="AC85" t="str">
            <v xml:space="preserve"> </v>
          </cell>
          <cell r="AD85" t="str">
            <v>12.875</v>
          </cell>
          <cell r="AE85" t="str">
            <v xml:space="preserve"> </v>
          </cell>
          <cell r="AF85" t="str">
            <v xml:space="preserve"> </v>
          </cell>
          <cell r="AG85" t="str">
            <v xml:space="preserve"> </v>
          </cell>
          <cell r="AH85" t="str">
            <v xml:space="preserve"> </v>
          </cell>
          <cell r="AI85" t="str">
            <v xml:space="preserve"> </v>
          </cell>
          <cell r="AJ85" t="str">
            <v xml:space="preserve"> </v>
          </cell>
          <cell r="AK85" t="str">
            <v>12.875</v>
          </cell>
          <cell r="AL85" t="str">
            <v xml:space="preserve"> </v>
          </cell>
          <cell r="AM85" t="str">
            <v xml:space="preserve"> </v>
          </cell>
          <cell r="AN85" t="str">
            <v xml:space="preserve"> </v>
          </cell>
          <cell r="AO85" t="str">
            <v xml:space="preserve"> </v>
          </cell>
          <cell r="AP85" t="str">
            <v xml:space="preserve"> </v>
          </cell>
          <cell r="AQ85" t="str">
            <v xml:space="preserve"> </v>
          </cell>
          <cell r="AR85" t="str">
            <v xml:space="preserve"> </v>
          </cell>
          <cell r="AS85" t="str">
            <v xml:space="preserve"> </v>
          </cell>
          <cell r="AT85" t="str">
            <v xml:space="preserve"> </v>
          </cell>
          <cell r="AU85" t="str">
            <v xml:space="preserve"> </v>
          </cell>
          <cell r="AV85" t="str">
            <v>10.435</v>
          </cell>
          <cell r="AW85" t="str">
            <v>ACQ</v>
          </cell>
          <cell r="AX85" t="str">
            <v>8.67</v>
          </cell>
          <cell r="AY85" t="str">
            <v>12.2</v>
          </cell>
          <cell r="AZ85" t="str">
            <v xml:space="preserve"> </v>
          </cell>
          <cell r="BA85" t="str">
            <v xml:space="preserve"> </v>
          </cell>
          <cell r="BB85" t="str">
            <v xml:space="preserve"> </v>
          </cell>
          <cell r="BC85" t="str">
            <v xml:space="preserve"> </v>
          </cell>
          <cell r="BD85" t="str">
            <v xml:space="preserve"> </v>
          </cell>
          <cell r="BE85" t="str">
            <v xml:space="preserve"> </v>
          </cell>
          <cell r="BF85" t="str">
            <v xml:space="preserve"> </v>
          </cell>
          <cell r="BG85" t="str">
            <v xml:space="preserve"> </v>
          </cell>
          <cell r="BH85" t="str">
            <v xml:space="preserve"> </v>
          </cell>
          <cell r="BI85" t="str">
            <v xml:space="preserve"> </v>
          </cell>
          <cell r="BJ85" t="str">
            <v>14.1</v>
          </cell>
          <cell r="BK85" t="str">
            <v xml:space="preserve"> </v>
          </cell>
          <cell r="BL85" t="str">
            <v xml:space="preserve"> </v>
          </cell>
          <cell r="BM85" t="str">
            <v xml:space="preserve"> </v>
          </cell>
          <cell r="BN85">
            <v>10</v>
          </cell>
          <cell r="BO85" t="str">
            <v xml:space="preserve"> </v>
          </cell>
          <cell r="BP85" t="str">
            <v>12.5</v>
          </cell>
          <cell r="BQ85" t="str">
            <v xml:space="preserve"> </v>
          </cell>
          <cell r="BR85" t="str">
            <v>11.575</v>
          </cell>
          <cell r="BS85" t="str">
            <v>ACQ</v>
          </cell>
          <cell r="BT85" t="str">
            <v>9.75</v>
          </cell>
          <cell r="BU85" t="str">
            <v>9.725</v>
          </cell>
          <cell r="BV85" t="str">
            <v>12.45</v>
          </cell>
        </row>
        <row r="86">
          <cell r="A86">
            <v>21905064</v>
          </cell>
          <cell r="B86" t="str">
            <v>BILLON</v>
          </cell>
          <cell r="C86" t="str">
            <v>THOMAS</v>
          </cell>
          <cell r="D86" t="str">
            <v xml:space="preserve"> </v>
          </cell>
          <cell r="E86" t="str">
            <v>10.928</v>
          </cell>
          <cell r="F86" t="str">
            <v>ADM</v>
          </cell>
          <cell r="G86" t="str">
            <v>10.928</v>
          </cell>
          <cell r="H86" t="str">
            <v>ADM</v>
          </cell>
          <cell r="I86" t="str">
            <v>'136/583</v>
          </cell>
          <cell r="J86" t="str">
            <v>13.2</v>
          </cell>
          <cell r="L86">
            <v>14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P86" t="str">
            <v xml:space="preserve"> </v>
          </cell>
          <cell r="Q86" t="str">
            <v xml:space="preserve"> </v>
          </cell>
          <cell r="R86" t="str">
            <v xml:space="preserve"> </v>
          </cell>
          <cell r="S86" t="str">
            <v xml:space="preserve"> </v>
          </cell>
          <cell r="T86" t="str">
            <v xml:space="preserve"> </v>
          </cell>
          <cell r="U86" t="str">
            <v xml:space="preserve"> </v>
          </cell>
          <cell r="V86" t="str">
            <v xml:space="preserve"> </v>
          </cell>
          <cell r="W86" t="str">
            <v xml:space="preserve"> </v>
          </cell>
          <cell r="X86" t="str">
            <v xml:space="preserve"> </v>
          </cell>
          <cell r="Y86" t="str">
            <v xml:space="preserve"> </v>
          </cell>
          <cell r="Z86" t="str">
            <v xml:space="preserve"> </v>
          </cell>
          <cell r="AA86">
            <v>14</v>
          </cell>
          <cell r="AB86" t="str">
            <v xml:space="preserve"> </v>
          </cell>
          <cell r="AC86" t="str">
            <v xml:space="preserve"> </v>
          </cell>
          <cell r="AD86">
            <v>12</v>
          </cell>
          <cell r="AE86" t="str">
            <v xml:space="preserve"> </v>
          </cell>
          <cell r="AF86" t="str">
            <v xml:space="preserve"> </v>
          </cell>
          <cell r="AG86" t="str">
            <v xml:space="preserve"> </v>
          </cell>
          <cell r="AH86" t="str">
            <v xml:space="preserve"> </v>
          </cell>
          <cell r="AI86" t="str">
            <v xml:space="preserve"> </v>
          </cell>
          <cell r="AJ86" t="str">
            <v xml:space="preserve"> </v>
          </cell>
          <cell r="AK86" t="str">
            <v xml:space="preserve"> </v>
          </cell>
          <cell r="AL86" t="str">
            <v xml:space="preserve"> </v>
          </cell>
          <cell r="AM86" t="str">
            <v xml:space="preserve"> </v>
          </cell>
          <cell r="AN86" t="str">
            <v xml:space="preserve"> </v>
          </cell>
          <cell r="AO86" t="str">
            <v xml:space="preserve"> </v>
          </cell>
          <cell r="AP86" t="str">
            <v xml:space="preserve"> </v>
          </cell>
          <cell r="AQ86" t="str">
            <v xml:space="preserve"> </v>
          </cell>
          <cell r="AR86" t="str">
            <v xml:space="preserve"> </v>
          </cell>
          <cell r="AS86">
            <v>12</v>
          </cell>
          <cell r="AT86" t="str">
            <v xml:space="preserve"> </v>
          </cell>
          <cell r="AU86" t="str">
            <v xml:space="preserve"> </v>
          </cell>
          <cell r="AV86" t="str">
            <v>11.999</v>
          </cell>
          <cell r="AW86" t="str">
            <v>ACQ</v>
          </cell>
          <cell r="AX86" t="str">
            <v>12.165</v>
          </cell>
          <cell r="AY86" t="str">
            <v>11.833</v>
          </cell>
          <cell r="AZ86" t="str">
            <v xml:space="preserve"> </v>
          </cell>
          <cell r="BA86" t="str">
            <v xml:space="preserve"> </v>
          </cell>
          <cell r="BB86" t="str">
            <v xml:space="preserve"> </v>
          </cell>
          <cell r="BC86" t="str">
            <v xml:space="preserve"> </v>
          </cell>
          <cell r="BD86" t="str">
            <v xml:space="preserve"> </v>
          </cell>
          <cell r="BE86">
            <v>12</v>
          </cell>
          <cell r="BF86" t="str">
            <v>11.5</v>
          </cell>
          <cell r="BG86" t="str">
            <v xml:space="preserve"> </v>
          </cell>
          <cell r="BH86" t="str">
            <v xml:space="preserve"> </v>
          </cell>
          <cell r="BI86" t="str">
            <v xml:space="preserve"> </v>
          </cell>
          <cell r="BJ86">
            <v>12</v>
          </cell>
          <cell r="BK86" t="str">
            <v xml:space="preserve"> </v>
          </cell>
          <cell r="BL86" t="str">
            <v xml:space="preserve"> </v>
          </cell>
          <cell r="BM86" t="str">
            <v xml:space="preserve"> </v>
          </cell>
          <cell r="BN86" t="str">
            <v xml:space="preserve"> </v>
          </cell>
          <cell r="BO86" t="str">
            <v xml:space="preserve"> </v>
          </cell>
          <cell r="BP86" t="str">
            <v xml:space="preserve"> </v>
          </cell>
          <cell r="BQ86" t="str">
            <v xml:space="preserve"> </v>
          </cell>
          <cell r="BR86" t="str">
            <v>9.883</v>
          </cell>
          <cell r="BS86" t="str">
            <v>NACQ</v>
          </cell>
          <cell r="BT86" t="str">
            <v>10.125</v>
          </cell>
          <cell r="BU86" t="str">
            <v>10.175</v>
          </cell>
          <cell r="BV86" t="str">
            <v>11.35</v>
          </cell>
        </row>
        <row r="87">
          <cell r="A87">
            <v>21911965</v>
          </cell>
          <cell r="B87" t="str">
            <v>BLERIOT</v>
          </cell>
          <cell r="C87" t="str">
            <v>GUILLAUME</v>
          </cell>
          <cell r="D87" t="str">
            <v xml:space="preserve"> </v>
          </cell>
          <cell r="E87" t="str">
            <v>8.189</v>
          </cell>
          <cell r="F87" t="str">
            <v>AJ</v>
          </cell>
          <cell r="G87" t="str">
            <v>8.189</v>
          </cell>
          <cell r="H87" t="str">
            <v>AJ</v>
          </cell>
          <cell r="I87" t="str">
            <v>'514/583</v>
          </cell>
          <cell r="J87" t="str">
            <v>10.66</v>
          </cell>
          <cell r="L87" t="str">
            <v>10.66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P87" t="str">
            <v xml:space="preserve"> </v>
          </cell>
          <cell r="Q87" t="str">
            <v xml:space="preserve"> </v>
          </cell>
          <cell r="R87" t="str">
            <v xml:space="preserve"> </v>
          </cell>
          <cell r="S87" t="str">
            <v xml:space="preserve"> </v>
          </cell>
          <cell r="T87" t="str">
            <v xml:space="preserve"> </v>
          </cell>
          <cell r="U87" t="str">
            <v xml:space="preserve"> </v>
          </cell>
          <cell r="V87" t="str">
            <v xml:space="preserve"> </v>
          </cell>
          <cell r="W87" t="str">
            <v xml:space="preserve"> </v>
          </cell>
          <cell r="X87" t="str">
            <v xml:space="preserve"> </v>
          </cell>
          <cell r="Y87" t="str">
            <v xml:space="preserve"> </v>
          </cell>
          <cell r="Z87" t="str">
            <v xml:space="preserve"> </v>
          </cell>
          <cell r="AA87" t="str">
            <v xml:space="preserve"> </v>
          </cell>
          <cell r="AB87" t="str">
            <v>10.66</v>
          </cell>
          <cell r="AC87" t="str">
            <v xml:space="preserve"> </v>
          </cell>
          <cell r="AD87" t="str">
            <v>10.66</v>
          </cell>
          <cell r="AE87" t="str">
            <v xml:space="preserve"> </v>
          </cell>
          <cell r="AF87" t="str">
            <v xml:space="preserve"> </v>
          </cell>
          <cell r="AG87" t="str">
            <v xml:space="preserve"> </v>
          </cell>
          <cell r="AH87" t="str">
            <v xml:space="preserve"> </v>
          </cell>
          <cell r="AI87" t="str">
            <v xml:space="preserve"> </v>
          </cell>
          <cell r="AJ87" t="str">
            <v xml:space="preserve"> </v>
          </cell>
          <cell r="AK87" t="str">
            <v xml:space="preserve"> </v>
          </cell>
          <cell r="AL87" t="str">
            <v xml:space="preserve"> </v>
          </cell>
          <cell r="AM87" t="str">
            <v xml:space="preserve"> </v>
          </cell>
          <cell r="AN87" t="str">
            <v xml:space="preserve"> </v>
          </cell>
          <cell r="AO87" t="str">
            <v xml:space="preserve"> </v>
          </cell>
          <cell r="AP87" t="str">
            <v xml:space="preserve"> </v>
          </cell>
          <cell r="AQ87" t="str">
            <v xml:space="preserve"> </v>
          </cell>
          <cell r="AR87" t="str">
            <v xml:space="preserve"> </v>
          </cell>
          <cell r="AS87" t="str">
            <v xml:space="preserve"> </v>
          </cell>
          <cell r="AT87" t="str">
            <v>10.66</v>
          </cell>
          <cell r="AU87" t="str">
            <v xml:space="preserve"> </v>
          </cell>
          <cell r="AV87" t="str">
            <v>9.134</v>
          </cell>
          <cell r="AW87" t="str">
            <v>NACQ</v>
          </cell>
          <cell r="AX87">
            <v>9</v>
          </cell>
          <cell r="AY87" t="str">
            <v>9.267</v>
          </cell>
          <cell r="AZ87" t="str">
            <v>10.1</v>
          </cell>
          <cell r="BA87" t="str">
            <v xml:space="preserve"> </v>
          </cell>
          <cell r="BB87" t="str">
            <v xml:space="preserve"> </v>
          </cell>
          <cell r="BC87" t="str">
            <v xml:space="preserve"> </v>
          </cell>
          <cell r="BD87" t="str">
            <v>6.7</v>
          </cell>
          <cell r="BE87" t="str">
            <v xml:space="preserve"> </v>
          </cell>
          <cell r="BF87" t="str">
            <v xml:space="preserve"> </v>
          </cell>
          <cell r="BG87">
            <v>11</v>
          </cell>
          <cell r="BH87" t="str">
            <v xml:space="preserve"> </v>
          </cell>
          <cell r="BI87" t="str">
            <v xml:space="preserve"> </v>
          </cell>
          <cell r="BJ87" t="str">
            <v xml:space="preserve"> </v>
          </cell>
          <cell r="BK87" t="str">
            <v xml:space="preserve"> </v>
          </cell>
          <cell r="BL87" t="str">
            <v xml:space="preserve"> </v>
          </cell>
          <cell r="BM87" t="str">
            <v xml:space="preserve"> </v>
          </cell>
          <cell r="BN87" t="str">
            <v xml:space="preserve"> </v>
          </cell>
          <cell r="BO87" t="str">
            <v xml:space="preserve"> </v>
          </cell>
          <cell r="BP87" t="str">
            <v xml:space="preserve"> </v>
          </cell>
          <cell r="BQ87" t="str">
            <v xml:space="preserve"> </v>
          </cell>
          <cell r="BR87" t="str">
            <v>8.035</v>
          </cell>
          <cell r="BS87" t="str">
            <v>NACQ</v>
          </cell>
          <cell r="BT87" t="str">
            <v>8.13</v>
          </cell>
          <cell r="BU87" t="str">
            <v>7.05</v>
          </cell>
          <cell r="BV87" t="str">
            <v>10.6</v>
          </cell>
        </row>
        <row r="88">
          <cell r="A88">
            <v>21907131</v>
          </cell>
          <cell r="B88" t="str">
            <v>BOCHINGER</v>
          </cell>
          <cell r="C88" t="str">
            <v>CORENTIN</v>
          </cell>
          <cell r="D88" t="str">
            <v xml:space="preserve"> </v>
          </cell>
          <cell r="E88" t="str">
            <v>DEF</v>
          </cell>
          <cell r="F88" t="str">
            <v>DEF</v>
          </cell>
          <cell r="G88" t="str">
            <v>DEF</v>
          </cell>
          <cell r="H88" t="str">
            <v>DEF</v>
          </cell>
          <cell r="J88" t="str">
            <v xml:space="preserve"> 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 t="str">
            <v xml:space="preserve"> </v>
          </cell>
          <cell r="R88" t="str">
            <v xml:space="preserve"> </v>
          </cell>
          <cell r="S88" t="str">
            <v xml:space="preserve"> </v>
          </cell>
          <cell r="T88" t="str">
            <v xml:space="preserve"> </v>
          </cell>
          <cell r="U88" t="str">
            <v xml:space="preserve"> </v>
          </cell>
          <cell r="V88" t="str">
            <v xml:space="preserve"> </v>
          </cell>
          <cell r="W88" t="str">
            <v xml:space="preserve"> </v>
          </cell>
          <cell r="X88" t="str">
            <v xml:space="preserve"> </v>
          </cell>
          <cell r="Y88" t="str">
            <v xml:space="preserve"> </v>
          </cell>
          <cell r="Z88" t="str">
            <v xml:space="preserve"> </v>
          </cell>
          <cell r="AA88" t="str">
            <v xml:space="preserve"> </v>
          </cell>
          <cell r="AB88" t="str">
            <v xml:space="preserve"> </v>
          </cell>
          <cell r="AC88" t="str">
            <v xml:space="preserve"> </v>
          </cell>
          <cell r="AD88" t="str">
            <v xml:space="preserve"> </v>
          </cell>
          <cell r="AE88" t="str">
            <v xml:space="preserve"> </v>
          </cell>
          <cell r="AF88" t="str">
            <v xml:space="preserve"> </v>
          </cell>
          <cell r="AG88" t="str">
            <v xml:space="preserve"> </v>
          </cell>
          <cell r="AH88" t="str">
            <v xml:space="preserve"> </v>
          </cell>
          <cell r="AI88" t="str">
            <v xml:space="preserve"> </v>
          </cell>
          <cell r="AJ88" t="str">
            <v xml:space="preserve"> </v>
          </cell>
          <cell r="AK88" t="str">
            <v xml:space="preserve"> </v>
          </cell>
          <cell r="AL88" t="str">
            <v xml:space="preserve"> </v>
          </cell>
          <cell r="AM88" t="str">
            <v xml:space="preserve"> </v>
          </cell>
          <cell r="AN88" t="str">
            <v xml:space="preserve"> </v>
          </cell>
          <cell r="AO88" t="str">
            <v xml:space="preserve"> </v>
          </cell>
          <cell r="AP88" t="str">
            <v xml:space="preserve"> </v>
          </cell>
          <cell r="AQ88" t="str">
            <v xml:space="preserve"> </v>
          </cell>
          <cell r="AR88" t="str">
            <v xml:space="preserve"> </v>
          </cell>
          <cell r="AS88" t="str">
            <v xml:space="preserve"> </v>
          </cell>
          <cell r="AT88" t="str">
            <v xml:space="preserve"> </v>
          </cell>
          <cell r="AU88" t="str">
            <v xml:space="preserve"> </v>
          </cell>
          <cell r="AV88" t="str">
            <v xml:space="preserve"> </v>
          </cell>
          <cell r="AW88" t="str">
            <v xml:space="preserve"> </v>
          </cell>
          <cell r="AX88" t="str">
            <v xml:space="preserve"> </v>
          </cell>
          <cell r="AY88" t="str">
            <v xml:space="preserve"> </v>
          </cell>
          <cell r="AZ88" t="str">
            <v xml:space="preserve"> </v>
          </cell>
          <cell r="BA88" t="str">
            <v xml:space="preserve"> </v>
          </cell>
          <cell r="BB88" t="str">
            <v xml:space="preserve"> </v>
          </cell>
          <cell r="BC88" t="str">
            <v xml:space="preserve"> </v>
          </cell>
          <cell r="BD88" t="str">
            <v xml:space="preserve"> </v>
          </cell>
          <cell r="BE88" t="str">
            <v xml:space="preserve"> </v>
          </cell>
          <cell r="BF88" t="str">
            <v xml:space="preserve"> </v>
          </cell>
          <cell r="BG88" t="str">
            <v xml:space="preserve"> </v>
          </cell>
          <cell r="BH88" t="str">
            <v xml:space="preserve"> </v>
          </cell>
          <cell r="BI88" t="str">
            <v xml:space="preserve"> </v>
          </cell>
          <cell r="BJ88" t="str">
            <v xml:space="preserve"> </v>
          </cell>
          <cell r="BK88" t="str">
            <v xml:space="preserve"> </v>
          </cell>
          <cell r="BL88" t="str">
            <v xml:space="preserve"> </v>
          </cell>
          <cell r="BM88" t="str">
            <v xml:space="preserve"> </v>
          </cell>
          <cell r="BN88" t="str">
            <v xml:space="preserve"> </v>
          </cell>
          <cell r="BO88" t="str">
            <v xml:space="preserve"> </v>
          </cell>
          <cell r="BP88" t="str">
            <v xml:space="preserve"> </v>
          </cell>
          <cell r="BQ88" t="str">
            <v xml:space="preserve"> </v>
          </cell>
          <cell r="BR88" t="str">
            <v xml:space="preserve"> </v>
          </cell>
          <cell r="BS88" t="str">
            <v xml:space="preserve"> </v>
          </cell>
          <cell r="BT88" t="str">
            <v xml:space="preserve"> </v>
          </cell>
          <cell r="BU88" t="str">
            <v xml:space="preserve"> </v>
          </cell>
          <cell r="BV88" t="str">
            <v xml:space="preserve"> </v>
          </cell>
        </row>
        <row r="89">
          <cell r="A89">
            <v>21902523</v>
          </cell>
          <cell r="B89" t="str">
            <v>BOCKMEYER</v>
          </cell>
          <cell r="C89" t="str">
            <v>ELIOT</v>
          </cell>
          <cell r="D89" t="str">
            <v xml:space="preserve"> </v>
          </cell>
          <cell r="E89" t="str">
            <v>10.371</v>
          </cell>
          <cell r="F89" t="str">
            <v>ADM</v>
          </cell>
          <cell r="G89" t="str">
            <v>10.371</v>
          </cell>
          <cell r="H89" t="str">
            <v>ADM</v>
          </cell>
          <cell r="I89" t="str">
            <v>'226/583</v>
          </cell>
          <cell r="J89" t="str">
            <v>12.3</v>
          </cell>
          <cell r="L89" t="str">
            <v>12.5</v>
          </cell>
          <cell r="M89" t="str">
            <v xml:space="preserve"> </v>
          </cell>
          <cell r="N89" t="str">
            <v xml:space="preserve"> </v>
          </cell>
          <cell r="O89" t="str">
            <v xml:space="preserve"> </v>
          </cell>
          <cell r="P89" t="str">
            <v xml:space="preserve"> </v>
          </cell>
          <cell r="Q89" t="str">
            <v xml:space="preserve"> </v>
          </cell>
          <cell r="R89" t="str">
            <v xml:space="preserve"> </v>
          </cell>
          <cell r="S89" t="str">
            <v>12.5</v>
          </cell>
          <cell r="T89" t="str">
            <v xml:space="preserve"> </v>
          </cell>
          <cell r="U89" t="str">
            <v xml:space="preserve"> </v>
          </cell>
          <cell r="V89" t="str">
            <v xml:space="preserve"> </v>
          </cell>
          <cell r="W89" t="str">
            <v xml:space="preserve"> </v>
          </cell>
          <cell r="X89" t="str">
            <v xml:space="preserve"> </v>
          </cell>
          <cell r="Y89" t="str">
            <v xml:space="preserve"> </v>
          </cell>
          <cell r="Z89" t="str">
            <v xml:space="preserve"> </v>
          </cell>
          <cell r="AA89" t="str">
            <v xml:space="preserve"> </v>
          </cell>
          <cell r="AB89" t="str">
            <v xml:space="preserve"> </v>
          </cell>
          <cell r="AC89" t="str">
            <v xml:space="preserve"> </v>
          </cell>
          <cell r="AD89">
            <v>12</v>
          </cell>
          <cell r="AE89" t="str">
            <v xml:space="preserve"> </v>
          </cell>
          <cell r="AF89" t="str">
            <v xml:space="preserve"> </v>
          </cell>
          <cell r="AG89" t="str">
            <v xml:space="preserve"> </v>
          </cell>
          <cell r="AH89" t="str">
            <v xml:space="preserve"> </v>
          </cell>
          <cell r="AI89" t="str">
            <v xml:space="preserve"> </v>
          </cell>
          <cell r="AJ89" t="str">
            <v xml:space="preserve"> </v>
          </cell>
          <cell r="AK89">
            <v>12</v>
          </cell>
          <cell r="AL89" t="str">
            <v xml:space="preserve"> </v>
          </cell>
          <cell r="AM89" t="str">
            <v xml:space="preserve"> </v>
          </cell>
          <cell r="AN89" t="str">
            <v xml:space="preserve"> </v>
          </cell>
          <cell r="AO89" t="str">
            <v xml:space="preserve"> </v>
          </cell>
          <cell r="AP89" t="str">
            <v xml:space="preserve"> </v>
          </cell>
          <cell r="AQ89" t="str">
            <v xml:space="preserve"> </v>
          </cell>
          <cell r="AR89" t="str">
            <v xml:space="preserve"> </v>
          </cell>
          <cell r="AS89" t="str">
            <v xml:space="preserve"> </v>
          </cell>
          <cell r="AT89" t="str">
            <v xml:space="preserve"> </v>
          </cell>
          <cell r="AU89" t="str">
            <v xml:space="preserve"> </v>
          </cell>
          <cell r="AV89" t="str">
            <v>12.928</v>
          </cell>
          <cell r="AW89" t="str">
            <v>ACQ</v>
          </cell>
          <cell r="AX89" t="str">
            <v>10.335</v>
          </cell>
          <cell r="AY89" t="str">
            <v>15.52</v>
          </cell>
          <cell r="AZ89" t="str">
            <v>18.2</v>
          </cell>
          <cell r="BA89" t="str">
            <v>13.5</v>
          </cell>
          <cell r="BB89" t="str">
            <v xml:space="preserve"> </v>
          </cell>
          <cell r="BC89" t="str">
            <v xml:space="preserve"> </v>
          </cell>
          <cell r="BD89" t="str">
            <v xml:space="preserve"> </v>
          </cell>
          <cell r="BE89" t="str">
            <v xml:space="preserve"> </v>
          </cell>
          <cell r="BF89" t="str">
            <v xml:space="preserve"> </v>
          </cell>
          <cell r="BG89" t="str">
            <v xml:space="preserve"> </v>
          </cell>
          <cell r="BH89" t="str">
            <v xml:space="preserve"> </v>
          </cell>
          <cell r="BI89" t="str">
            <v xml:space="preserve"> </v>
          </cell>
          <cell r="BJ89" t="str">
            <v xml:space="preserve"> </v>
          </cell>
          <cell r="BK89" t="str">
            <v xml:space="preserve"> </v>
          </cell>
          <cell r="BL89" t="str">
            <v xml:space="preserve"> </v>
          </cell>
          <cell r="BM89" t="str">
            <v xml:space="preserve"> </v>
          </cell>
          <cell r="BN89" t="str">
            <v xml:space="preserve"> </v>
          </cell>
          <cell r="BO89" t="str">
            <v>14.86</v>
          </cell>
          <cell r="BP89" t="str">
            <v xml:space="preserve"> </v>
          </cell>
          <cell r="BQ89" t="str">
            <v xml:space="preserve"> </v>
          </cell>
          <cell r="BR89" t="str">
            <v>10.142</v>
          </cell>
          <cell r="BS89" t="str">
            <v>ACQ</v>
          </cell>
          <cell r="BT89">
            <v>9</v>
          </cell>
          <cell r="BU89" t="str">
            <v>10.375</v>
          </cell>
          <cell r="BV89" t="str">
            <v>13.25</v>
          </cell>
        </row>
        <row r="90">
          <cell r="A90">
            <v>21905035</v>
          </cell>
          <cell r="B90" t="str">
            <v>BODIN</v>
          </cell>
          <cell r="C90" t="str">
            <v>XAVIER</v>
          </cell>
          <cell r="D90" t="str">
            <v xml:space="preserve"> </v>
          </cell>
          <cell r="E90" t="str">
            <v>10.368</v>
          </cell>
          <cell r="F90" t="str">
            <v>ADM</v>
          </cell>
          <cell r="G90" t="str">
            <v>10.368</v>
          </cell>
          <cell r="H90" t="str">
            <v>ADM</v>
          </cell>
          <cell r="I90" t="str">
            <v>'227/583</v>
          </cell>
          <cell r="J90" t="str">
            <v>11.14</v>
          </cell>
          <cell r="L90" t="str">
            <v>9.5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 t="str">
            <v xml:space="preserve"> </v>
          </cell>
          <cell r="R90" t="str">
            <v xml:space="preserve"> </v>
          </cell>
          <cell r="S90" t="str">
            <v xml:space="preserve"> </v>
          </cell>
          <cell r="T90" t="str">
            <v>9.5</v>
          </cell>
          <cell r="U90" t="str">
            <v xml:space="preserve"> </v>
          </cell>
          <cell r="V90" t="str">
            <v xml:space="preserve"> </v>
          </cell>
          <cell r="W90" t="str">
            <v xml:space="preserve"> </v>
          </cell>
          <cell r="X90" t="str">
            <v xml:space="preserve"> </v>
          </cell>
          <cell r="Y90" t="str">
            <v xml:space="preserve"> </v>
          </cell>
          <cell r="Z90" t="str">
            <v xml:space="preserve"> </v>
          </cell>
          <cell r="AA90" t="str">
            <v xml:space="preserve"> </v>
          </cell>
          <cell r="AB90" t="str">
            <v xml:space="preserve"> </v>
          </cell>
          <cell r="AC90" t="str">
            <v xml:space="preserve"> </v>
          </cell>
          <cell r="AD90" t="str">
            <v>13.6</v>
          </cell>
          <cell r="AE90" t="str">
            <v xml:space="preserve"> </v>
          </cell>
          <cell r="AF90" t="str">
            <v xml:space="preserve"> </v>
          </cell>
          <cell r="AG90" t="str">
            <v xml:space="preserve"> </v>
          </cell>
          <cell r="AH90" t="str">
            <v xml:space="preserve"> </v>
          </cell>
          <cell r="AI90" t="str">
            <v xml:space="preserve"> </v>
          </cell>
          <cell r="AJ90" t="str">
            <v xml:space="preserve"> </v>
          </cell>
          <cell r="AK90" t="str">
            <v xml:space="preserve"> </v>
          </cell>
          <cell r="AL90" t="str">
            <v>13.6</v>
          </cell>
          <cell r="AM90" t="str">
            <v xml:space="preserve"> </v>
          </cell>
          <cell r="AN90" t="str">
            <v xml:space="preserve"> </v>
          </cell>
          <cell r="AO90" t="str">
            <v xml:space="preserve"> </v>
          </cell>
          <cell r="AP90" t="str">
            <v xml:space="preserve"> </v>
          </cell>
          <cell r="AQ90" t="str">
            <v xml:space="preserve"> </v>
          </cell>
          <cell r="AR90" t="str">
            <v xml:space="preserve"> </v>
          </cell>
          <cell r="AS90" t="str">
            <v xml:space="preserve"> </v>
          </cell>
          <cell r="AT90" t="str">
            <v xml:space="preserve"> </v>
          </cell>
          <cell r="AU90" t="str">
            <v xml:space="preserve"> </v>
          </cell>
          <cell r="AV90" t="str">
            <v>11.749</v>
          </cell>
          <cell r="AW90" t="str">
            <v>ACQ</v>
          </cell>
          <cell r="AX90" t="str">
            <v>11.165</v>
          </cell>
          <cell r="AY90" t="str">
            <v>12.333</v>
          </cell>
          <cell r="AZ90" t="str">
            <v xml:space="preserve"> </v>
          </cell>
          <cell r="BA90">
            <v>15</v>
          </cell>
          <cell r="BB90" t="str">
            <v xml:space="preserve"> </v>
          </cell>
          <cell r="BC90" t="str">
            <v xml:space="preserve"> </v>
          </cell>
          <cell r="BD90" t="str">
            <v>7.5</v>
          </cell>
          <cell r="BE90" t="str">
            <v xml:space="preserve"> </v>
          </cell>
          <cell r="BF90" t="str">
            <v xml:space="preserve"> </v>
          </cell>
          <cell r="BG90" t="str">
            <v xml:space="preserve"> </v>
          </cell>
          <cell r="BH90" t="str">
            <v xml:space="preserve"> </v>
          </cell>
          <cell r="BI90" t="str">
            <v xml:space="preserve"> </v>
          </cell>
          <cell r="BJ90" t="str">
            <v xml:space="preserve"> </v>
          </cell>
          <cell r="BK90" t="str">
            <v xml:space="preserve"> </v>
          </cell>
          <cell r="BL90" t="str">
            <v xml:space="preserve"> </v>
          </cell>
          <cell r="BM90" t="str">
            <v>14.5</v>
          </cell>
          <cell r="BN90" t="str">
            <v xml:space="preserve"> </v>
          </cell>
          <cell r="BO90" t="str">
            <v xml:space="preserve"> </v>
          </cell>
          <cell r="BP90" t="str">
            <v xml:space="preserve"> </v>
          </cell>
          <cell r="BQ90" t="str">
            <v xml:space="preserve"> </v>
          </cell>
          <cell r="BR90" t="str">
            <v>9.748</v>
          </cell>
          <cell r="BS90" t="str">
            <v>NACQ</v>
          </cell>
          <cell r="BT90" t="str">
            <v>13.62</v>
          </cell>
          <cell r="BU90" t="str">
            <v>4.75</v>
          </cell>
          <cell r="BV90">
            <v>0</v>
          </cell>
        </row>
        <row r="91">
          <cell r="A91">
            <v>21908826</v>
          </cell>
          <cell r="B91" t="str">
            <v>BOESS</v>
          </cell>
          <cell r="C91" t="str">
            <v>YOHAN</v>
          </cell>
          <cell r="D91" t="str">
            <v xml:space="preserve"> </v>
          </cell>
          <cell r="E91" t="str">
            <v>12.143</v>
          </cell>
          <cell r="F91" t="str">
            <v>ADM</v>
          </cell>
          <cell r="G91" t="str">
            <v>12.143</v>
          </cell>
          <cell r="H91" t="str">
            <v>ADM</v>
          </cell>
          <cell r="I91" t="str">
            <v>'39/583</v>
          </cell>
          <cell r="J91" t="str">
            <v>11.9</v>
          </cell>
          <cell r="L91" t="str">
            <v>14.5</v>
          </cell>
          <cell r="M91" t="str">
            <v xml:space="preserve"> </v>
          </cell>
          <cell r="N91" t="str">
            <v xml:space="preserve"> </v>
          </cell>
          <cell r="O91" t="str">
            <v>14.5</v>
          </cell>
          <cell r="P91" t="str">
            <v xml:space="preserve"> </v>
          </cell>
          <cell r="Q91" t="str">
            <v xml:space="preserve"> </v>
          </cell>
          <cell r="R91" t="str">
            <v xml:space="preserve"> </v>
          </cell>
          <cell r="S91" t="str">
            <v xml:space="preserve"> </v>
          </cell>
          <cell r="T91" t="str">
            <v xml:space="preserve"> </v>
          </cell>
          <cell r="U91" t="str">
            <v xml:space="preserve"> </v>
          </cell>
          <cell r="V91" t="str">
            <v xml:space="preserve"> </v>
          </cell>
          <cell r="W91" t="str">
            <v xml:space="preserve"> </v>
          </cell>
          <cell r="X91" t="str">
            <v xml:space="preserve"> </v>
          </cell>
          <cell r="Y91" t="str">
            <v xml:space="preserve"> </v>
          </cell>
          <cell r="Z91" t="str">
            <v xml:space="preserve"> </v>
          </cell>
          <cell r="AA91" t="str">
            <v xml:space="preserve"> </v>
          </cell>
          <cell r="AB91" t="str">
            <v xml:space="preserve"> </v>
          </cell>
          <cell r="AC91" t="str">
            <v xml:space="preserve"> </v>
          </cell>
          <cell r="AD91">
            <v>8</v>
          </cell>
          <cell r="AE91" t="str">
            <v xml:space="preserve"> </v>
          </cell>
          <cell r="AF91" t="str">
            <v xml:space="preserve"> </v>
          </cell>
          <cell r="AG91">
            <v>8</v>
          </cell>
          <cell r="AH91" t="str">
            <v xml:space="preserve"> </v>
          </cell>
          <cell r="AI91" t="str">
            <v xml:space="preserve"> </v>
          </cell>
          <cell r="AJ91" t="str">
            <v xml:space="preserve"> </v>
          </cell>
          <cell r="AK91" t="str">
            <v xml:space="preserve"> </v>
          </cell>
          <cell r="AL91" t="str">
            <v xml:space="preserve"> </v>
          </cell>
          <cell r="AM91" t="str">
            <v xml:space="preserve"> </v>
          </cell>
          <cell r="AN91" t="str">
            <v xml:space="preserve"> </v>
          </cell>
          <cell r="AO91" t="str">
            <v xml:space="preserve"> </v>
          </cell>
          <cell r="AP91" t="str">
            <v xml:space="preserve"> </v>
          </cell>
          <cell r="AQ91" t="str">
            <v xml:space="preserve"> </v>
          </cell>
          <cell r="AR91" t="str">
            <v xml:space="preserve"> </v>
          </cell>
          <cell r="AS91" t="str">
            <v xml:space="preserve"> </v>
          </cell>
          <cell r="AT91" t="str">
            <v xml:space="preserve"> </v>
          </cell>
          <cell r="AU91" t="str">
            <v xml:space="preserve"> </v>
          </cell>
          <cell r="AV91" t="str">
            <v>13.671</v>
          </cell>
          <cell r="AW91" t="str">
            <v>ACQ</v>
          </cell>
          <cell r="AX91" t="str">
            <v>12.925</v>
          </cell>
          <cell r="AY91" t="str">
            <v>14.417</v>
          </cell>
          <cell r="AZ91" t="str">
            <v xml:space="preserve"> </v>
          </cell>
          <cell r="BA91" t="str">
            <v xml:space="preserve"> </v>
          </cell>
          <cell r="BB91">
            <v>19</v>
          </cell>
          <cell r="BC91" t="str">
            <v>11.75</v>
          </cell>
          <cell r="BD91" t="str">
            <v xml:space="preserve"> </v>
          </cell>
          <cell r="BE91" t="str">
            <v>12.5</v>
          </cell>
          <cell r="BF91" t="str">
            <v xml:space="preserve"> </v>
          </cell>
          <cell r="BG91" t="str">
            <v xml:space="preserve"> </v>
          </cell>
          <cell r="BH91" t="str">
            <v xml:space="preserve"> </v>
          </cell>
          <cell r="BI91" t="str">
            <v xml:space="preserve"> </v>
          </cell>
          <cell r="BJ91" t="str">
            <v xml:space="preserve"> </v>
          </cell>
          <cell r="BK91" t="str">
            <v xml:space="preserve"> </v>
          </cell>
          <cell r="BL91" t="str">
            <v xml:space="preserve"> </v>
          </cell>
          <cell r="BM91" t="str">
            <v xml:space="preserve"> </v>
          </cell>
          <cell r="BN91" t="str">
            <v xml:space="preserve"> </v>
          </cell>
          <cell r="BO91" t="str">
            <v xml:space="preserve"> </v>
          </cell>
          <cell r="BP91" t="str">
            <v xml:space="preserve"> </v>
          </cell>
          <cell r="BQ91" t="str">
            <v xml:space="preserve"> </v>
          </cell>
          <cell r="BR91" t="str">
            <v>12.6</v>
          </cell>
          <cell r="BS91" t="str">
            <v>ACQ</v>
          </cell>
          <cell r="BT91" t="str">
            <v>13.5</v>
          </cell>
          <cell r="BU91" t="str">
            <v>10.25</v>
          </cell>
          <cell r="BV91" t="str">
            <v>11.5</v>
          </cell>
        </row>
        <row r="92">
          <cell r="A92">
            <v>21804699</v>
          </cell>
          <cell r="B92" t="str">
            <v>BOHN</v>
          </cell>
          <cell r="C92" t="str">
            <v>OCÉANE</v>
          </cell>
          <cell r="D92" t="str">
            <v xml:space="preserve"> </v>
          </cell>
          <cell r="E92" t="str">
            <v>8.269</v>
          </cell>
          <cell r="F92" t="str">
            <v>AJ</v>
          </cell>
          <cell r="G92" t="str">
            <v>8.269</v>
          </cell>
          <cell r="H92" t="str">
            <v>AJ</v>
          </cell>
          <cell r="I92" t="str">
            <v>'504/583</v>
          </cell>
          <cell r="J92">
            <v>11</v>
          </cell>
          <cell r="L92">
            <v>10</v>
          </cell>
          <cell r="M92" t="str">
            <v xml:space="preserve"> </v>
          </cell>
          <cell r="N92" t="str">
            <v xml:space="preserve"> </v>
          </cell>
          <cell r="O92" t="str">
            <v xml:space="preserve"> </v>
          </cell>
          <cell r="P92" t="str">
            <v xml:space="preserve"> </v>
          </cell>
          <cell r="Q92" t="str">
            <v xml:space="preserve"> </v>
          </cell>
          <cell r="R92" t="str">
            <v xml:space="preserve"> </v>
          </cell>
          <cell r="S92">
            <v>10</v>
          </cell>
          <cell r="T92" t="str">
            <v xml:space="preserve"> </v>
          </cell>
          <cell r="U92" t="str">
            <v xml:space="preserve"> </v>
          </cell>
          <cell r="V92" t="str">
            <v xml:space="preserve"> </v>
          </cell>
          <cell r="W92" t="str">
            <v xml:space="preserve"> </v>
          </cell>
          <cell r="X92" t="str">
            <v xml:space="preserve"> </v>
          </cell>
          <cell r="Y92" t="str">
            <v xml:space="preserve"> </v>
          </cell>
          <cell r="Z92" t="str">
            <v xml:space="preserve"> </v>
          </cell>
          <cell r="AA92" t="str">
            <v xml:space="preserve"> </v>
          </cell>
          <cell r="AB92" t="str">
            <v xml:space="preserve"> </v>
          </cell>
          <cell r="AC92" t="str">
            <v xml:space="preserve"> </v>
          </cell>
          <cell r="AD92" t="str">
            <v>12.5</v>
          </cell>
          <cell r="AE92" t="str">
            <v xml:space="preserve"> </v>
          </cell>
          <cell r="AF92" t="str">
            <v xml:space="preserve"> </v>
          </cell>
          <cell r="AG92" t="str">
            <v xml:space="preserve"> </v>
          </cell>
          <cell r="AH92" t="str">
            <v xml:space="preserve"> </v>
          </cell>
          <cell r="AI92" t="str">
            <v xml:space="preserve"> </v>
          </cell>
          <cell r="AJ92" t="str">
            <v xml:space="preserve"> </v>
          </cell>
          <cell r="AK92" t="str">
            <v>12.5</v>
          </cell>
          <cell r="AL92" t="str">
            <v xml:space="preserve"> </v>
          </cell>
          <cell r="AM92" t="str">
            <v xml:space="preserve"> </v>
          </cell>
          <cell r="AN92" t="str">
            <v xml:space="preserve"> </v>
          </cell>
          <cell r="AO92" t="str">
            <v xml:space="preserve"> </v>
          </cell>
          <cell r="AP92" t="str">
            <v xml:space="preserve"> </v>
          </cell>
          <cell r="AQ92" t="str">
            <v xml:space="preserve"> </v>
          </cell>
          <cell r="AR92" t="str">
            <v xml:space="preserve"> </v>
          </cell>
          <cell r="AS92" t="str">
            <v xml:space="preserve"> </v>
          </cell>
          <cell r="AT92" t="str">
            <v xml:space="preserve"> </v>
          </cell>
          <cell r="AU92" t="str">
            <v xml:space="preserve"> </v>
          </cell>
          <cell r="AV92" t="str">
            <v>8.184</v>
          </cell>
          <cell r="AW92" t="str">
            <v>NACQ</v>
          </cell>
          <cell r="AX92">
            <v>9</v>
          </cell>
          <cell r="AY92" t="str">
            <v>7.367</v>
          </cell>
          <cell r="AZ92" t="str">
            <v>12.6</v>
          </cell>
          <cell r="BA92">
            <v>5</v>
          </cell>
          <cell r="BB92" t="str">
            <v xml:space="preserve"> </v>
          </cell>
          <cell r="BC92" t="str">
            <v xml:space="preserve"> </v>
          </cell>
          <cell r="BD92" t="str">
            <v xml:space="preserve"> </v>
          </cell>
          <cell r="BE92" t="str">
            <v xml:space="preserve"> </v>
          </cell>
          <cell r="BF92" t="str">
            <v xml:space="preserve"> </v>
          </cell>
          <cell r="BG92" t="str">
            <v xml:space="preserve"> </v>
          </cell>
          <cell r="BH92" t="str">
            <v xml:space="preserve"> </v>
          </cell>
          <cell r="BI92" t="str">
            <v xml:space="preserve"> </v>
          </cell>
          <cell r="BJ92" t="str">
            <v xml:space="preserve"> </v>
          </cell>
          <cell r="BK92" t="str">
            <v xml:space="preserve"> </v>
          </cell>
          <cell r="BL92" t="str">
            <v xml:space="preserve"> </v>
          </cell>
          <cell r="BM92" t="str">
            <v xml:space="preserve"> </v>
          </cell>
          <cell r="BN92" t="str">
            <v xml:space="preserve"> </v>
          </cell>
          <cell r="BO92" t="str">
            <v>4.5</v>
          </cell>
          <cell r="BP92" t="str">
            <v xml:space="preserve"> </v>
          </cell>
          <cell r="BQ92" t="str">
            <v xml:space="preserve"> </v>
          </cell>
          <cell r="BR92" t="str">
            <v>8.55</v>
          </cell>
          <cell r="BS92" t="str">
            <v>NACQ</v>
          </cell>
          <cell r="BT92">
            <v>10</v>
          </cell>
          <cell r="BU92" t="str">
            <v>8.25</v>
          </cell>
          <cell r="BV92">
            <v>10</v>
          </cell>
        </row>
        <row r="93">
          <cell r="A93">
            <v>21920216</v>
          </cell>
          <cell r="B93" t="str">
            <v>BOILEAU</v>
          </cell>
          <cell r="C93" t="str">
            <v>JULES</v>
          </cell>
          <cell r="D93" t="str">
            <v xml:space="preserve"> </v>
          </cell>
          <cell r="E93" t="str">
            <v>DEF</v>
          </cell>
          <cell r="F93" t="str">
            <v>DEF</v>
          </cell>
          <cell r="G93" t="str">
            <v>DEF</v>
          </cell>
          <cell r="H93" t="str">
            <v>DEF</v>
          </cell>
          <cell r="J93" t="str">
            <v>DEF</v>
          </cell>
          <cell r="L93" t="str">
            <v>DEF</v>
          </cell>
          <cell r="M93" t="str">
            <v xml:space="preserve"> </v>
          </cell>
          <cell r="N93" t="str">
            <v>ABI</v>
          </cell>
          <cell r="O93" t="str">
            <v xml:space="preserve"> </v>
          </cell>
          <cell r="P93" t="str">
            <v xml:space="preserve"> </v>
          </cell>
          <cell r="Q93" t="str">
            <v xml:space="preserve"> </v>
          </cell>
          <cell r="R93" t="str">
            <v xml:space="preserve"> </v>
          </cell>
          <cell r="S93" t="str">
            <v xml:space="preserve"> </v>
          </cell>
          <cell r="T93" t="str">
            <v xml:space="preserve"> </v>
          </cell>
          <cell r="U93" t="str">
            <v xml:space="preserve"> </v>
          </cell>
          <cell r="V93" t="str">
            <v xml:space="preserve"> </v>
          </cell>
          <cell r="W93" t="str">
            <v xml:space="preserve"> </v>
          </cell>
          <cell r="X93" t="str">
            <v xml:space="preserve"> </v>
          </cell>
          <cell r="Y93" t="str">
            <v xml:space="preserve"> </v>
          </cell>
          <cell r="Z93" t="str">
            <v xml:space="preserve"> </v>
          </cell>
          <cell r="AA93" t="str">
            <v xml:space="preserve"> </v>
          </cell>
          <cell r="AB93" t="str">
            <v xml:space="preserve"> </v>
          </cell>
          <cell r="AC93" t="str">
            <v xml:space="preserve"> </v>
          </cell>
          <cell r="AD93" t="str">
            <v>DEF</v>
          </cell>
          <cell r="AE93" t="str">
            <v xml:space="preserve"> </v>
          </cell>
          <cell r="AF93" t="str">
            <v>ABI</v>
          </cell>
          <cell r="AG93" t="str">
            <v xml:space="preserve"> </v>
          </cell>
          <cell r="AH93" t="str">
            <v xml:space="preserve"> </v>
          </cell>
          <cell r="AI93" t="str">
            <v xml:space="preserve"> </v>
          </cell>
          <cell r="AJ93" t="str">
            <v xml:space="preserve"> </v>
          </cell>
          <cell r="AK93" t="str">
            <v xml:space="preserve"> </v>
          </cell>
          <cell r="AL93" t="str">
            <v xml:space="preserve"> </v>
          </cell>
          <cell r="AM93" t="str">
            <v xml:space="preserve"> </v>
          </cell>
          <cell r="AN93" t="str">
            <v xml:space="preserve"> </v>
          </cell>
          <cell r="AO93" t="str">
            <v xml:space="preserve"> </v>
          </cell>
          <cell r="AP93" t="str">
            <v xml:space="preserve"> </v>
          </cell>
          <cell r="AQ93" t="str">
            <v xml:space="preserve"> </v>
          </cell>
          <cell r="AR93" t="str">
            <v xml:space="preserve"> </v>
          </cell>
          <cell r="AS93" t="str">
            <v xml:space="preserve"> </v>
          </cell>
          <cell r="AT93" t="str">
            <v xml:space="preserve"> </v>
          </cell>
          <cell r="AU93" t="str">
            <v xml:space="preserve"> </v>
          </cell>
          <cell r="AV93" t="str">
            <v>DEF</v>
          </cell>
          <cell r="AW93" t="str">
            <v>DEF</v>
          </cell>
          <cell r="AX93" t="str">
            <v>DEF</v>
          </cell>
          <cell r="AY93" t="str">
            <v>DEF</v>
          </cell>
          <cell r="AZ93" t="str">
            <v>ABI</v>
          </cell>
          <cell r="BA93" t="str">
            <v xml:space="preserve"> </v>
          </cell>
          <cell r="BB93" t="str">
            <v xml:space="preserve"> </v>
          </cell>
          <cell r="BC93" t="str">
            <v xml:space="preserve"> </v>
          </cell>
          <cell r="BD93" t="str">
            <v xml:space="preserve"> </v>
          </cell>
          <cell r="BE93" t="str">
            <v xml:space="preserve"> </v>
          </cell>
          <cell r="BF93" t="str">
            <v xml:space="preserve"> </v>
          </cell>
          <cell r="BG93" t="str">
            <v xml:space="preserve"> </v>
          </cell>
          <cell r="BH93" t="str">
            <v xml:space="preserve"> </v>
          </cell>
          <cell r="BI93" t="str">
            <v xml:space="preserve"> </v>
          </cell>
          <cell r="BJ93" t="str">
            <v xml:space="preserve"> </v>
          </cell>
          <cell r="BK93" t="str">
            <v>ABI</v>
          </cell>
          <cell r="BL93" t="str">
            <v xml:space="preserve"> </v>
          </cell>
          <cell r="BM93" t="str">
            <v xml:space="preserve"> </v>
          </cell>
          <cell r="BN93" t="str">
            <v>ABI</v>
          </cell>
          <cell r="BO93" t="str">
            <v xml:space="preserve"> </v>
          </cell>
          <cell r="BP93" t="str">
            <v xml:space="preserve"> </v>
          </cell>
          <cell r="BQ93" t="str">
            <v xml:space="preserve"> </v>
          </cell>
          <cell r="BR93" t="str">
            <v>DEF</v>
          </cell>
          <cell r="BS93" t="str">
            <v>DEF</v>
          </cell>
          <cell r="BT93" t="str">
            <v>ABI</v>
          </cell>
          <cell r="BU93" t="str">
            <v>DEF</v>
          </cell>
          <cell r="BV93">
            <v>0</v>
          </cell>
        </row>
        <row r="94">
          <cell r="A94">
            <v>21906171</v>
          </cell>
          <cell r="B94" t="str">
            <v>BONAL</v>
          </cell>
          <cell r="C94" t="str">
            <v>AMÉLIE</v>
          </cell>
          <cell r="D94" t="str">
            <v>modif</v>
          </cell>
          <cell r="E94" t="str">
            <v>10.062</v>
          </cell>
          <cell r="F94" t="str">
            <v>ADM</v>
          </cell>
          <cell r="G94" t="str">
            <v>10.322</v>
          </cell>
          <cell r="H94" t="str">
            <v>ADM</v>
          </cell>
          <cell r="I94" t="str">
            <v>'234/583</v>
          </cell>
          <cell r="J94" t="str">
            <v>11.598</v>
          </cell>
          <cell r="L94" t="str">
            <v>13.33</v>
          </cell>
          <cell r="M94" t="str">
            <v xml:space="preserve"> </v>
          </cell>
          <cell r="N94" t="str">
            <v xml:space="preserve"> </v>
          </cell>
          <cell r="O94" t="str">
            <v xml:space="preserve"> </v>
          </cell>
          <cell r="P94" t="str">
            <v xml:space="preserve"> </v>
          </cell>
          <cell r="Q94" t="str">
            <v xml:space="preserve"> </v>
          </cell>
          <cell r="R94" t="str">
            <v xml:space="preserve"> </v>
          </cell>
          <cell r="S94" t="str">
            <v xml:space="preserve"> </v>
          </cell>
          <cell r="T94" t="str">
            <v xml:space="preserve"> </v>
          </cell>
          <cell r="U94" t="str">
            <v xml:space="preserve"> </v>
          </cell>
          <cell r="V94" t="str">
            <v xml:space="preserve"> </v>
          </cell>
          <cell r="W94" t="str">
            <v xml:space="preserve"> </v>
          </cell>
          <cell r="X94" t="str">
            <v xml:space="preserve"> </v>
          </cell>
          <cell r="Y94" t="str">
            <v xml:space="preserve"> </v>
          </cell>
          <cell r="Z94" t="str">
            <v xml:space="preserve"> </v>
          </cell>
          <cell r="AA94" t="str">
            <v xml:space="preserve"> </v>
          </cell>
          <cell r="AB94" t="str">
            <v>13.33</v>
          </cell>
          <cell r="AC94" t="str">
            <v xml:space="preserve"> </v>
          </cell>
          <cell r="AD94">
            <v>9</v>
          </cell>
          <cell r="AE94" t="str">
            <v xml:space="preserve"> </v>
          </cell>
          <cell r="AF94" t="str">
            <v xml:space="preserve"> </v>
          </cell>
          <cell r="AG94" t="str">
            <v xml:space="preserve"> </v>
          </cell>
          <cell r="AH94" t="str">
            <v xml:space="preserve"> </v>
          </cell>
          <cell r="AI94" t="str">
            <v xml:space="preserve"> </v>
          </cell>
          <cell r="AJ94" t="str">
            <v xml:space="preserve"> </v>
          </cell>
          <cell r="AK94" t="str">
            <v xml:space="preserve"> </v>
          </cell>
          <cell r="AL94" t="str">
            <v xml:space="preserve"> </v>
          </cell>
          <cell r="AM94" t="str">
            <v xml:space="preserve"> </v>
          </cell>
          <cell r="AN94" t="str">
            <v xml:space="preserve"> </v>
          </cell>
          <cell r="AO94" t="str">
            <v xml:space="preserve"> </v>
          </cell>
          <cell r="AP94" t="str">
            <v xml:space="preserve"> </v>
          </cell>
          <cell r="AQ94" t="str">
            <v xml:space="preserve"> </v>
          </cell>
          <cell r="AR94" t="str">
            <v xml:space="preserve"> </v>
          </cell>
          <cell r="AS94" t="str">
            <v xml:space="preserve"> </v>
          </cell>
          <cell r="AT94">
            <v>9</v>
          </cell>
          <cell r="AU94" t="str">
            <v xml:space="preserve"> </v>
          </cell>
          <cell r="AV94" t="str">
            <v>10.51</v>
          </cell>
          <cell r="AW94" t="str">
            <v>ACQ</v>
          </cell>
          <cell r="AX94" t="str">
            <v>11.77</v>
          </cell>
          <cell r="AY94" t="str">
            <v>9.25</v>
          </cell>
          <cell r="AZ94" t="str">
            <v xml:space="preserve"> </v>
          </cell>
          <cell r="BA94" t="str">
            <v xml:space="preserve"> </v>
          </cell>
          <cell r="BB94" t="str">
            <v xml:space="preserve"> </v>
          </cell>
          <cell r="BC94" t="str">
            <v>12.5</v>
          </cell>
          <cell r="BD94" t="str">
            <v xml:space="preserve"> </v>
          </cell>
          <cell r="BE94" t="str">
            <v xml:space="preserve"> </v>
          </cell>
          <cell r="BF94" t="str">
            <v xml:space="preserve"> </v>
          </cell>
          <cell r="BG94" t="str">
            <v xml:space="preserve"> </v>
          </cell>
          <cell r="BH94" t="str">
            <v>3.55</v>
          </cell>
          <cell r="BI94" t="str">
            <v xml:space="preserve"> </v>
          </cell>
          <cell r="BJ94" t="str">
            <v xml:space="preserve"> </v>
          </cell>
          <cell r="BK94" t="str">
            <v xml:space="preserve"> </v>
          </cell>
          <cell r="BL94" t="str">
            <v xml:space="preserve"> </v>
          </cell>
          <cell r="BM94" t="str">
            <v>11.7</v>
          </cell>
          <cell r="BN94" t="str">
            <v xml:space="preserve"> </v>
          </cell>
          <cell r="BO94" t="str">
            <v xml:space="preserve"> </v>
          </cell>
          <cell r="BP94" t="str">
            <v xml:space="preserve"> </v>
          </cell>
          <cell r="BQ94" t="str">
            <v xml:space="preserve"> </v>
          </cell>
          <cell r="BR94" t="str">
            <v>11.425</v>
          </cell>
          <cell r="BS94" t="str">
            <v>ACQ</v>
          </cell>
          <cell r="BT94" t="str">
            <v>10.4</v>
          </cell>
          <cell r="BU94" t="str">
            <v>5.45</v>
          </cell>
          <cell r="BV94" t="str">
            <v>6.9</v>
          </cell>
        </row>
        <row r="95">
          <cell r="A95">
            <v>21810217</v>
          </cell>
          <cell r="B95" t="str">
            <v>BONFILS</v>
          </cell>
          <cell r="C95" t="str">
            <v>LOUNA</v>
          </cell>
          <cell r="D95" t="str">
            <v xml:space="preserve"> </v>
          </cell>
          <cell r="E95" t="str">
            <v>12.536</v>
          </cell>
          <cell r="F95" t="str">
            <v>ADM</v>
          </cell>
          <cell r="G95" t="str">
            <v>12.536</v>
          </cell>
          <cell r="H95" t="str">
            <v>ADM</v>
          </cell>
          <cell r="I95" t="str">
            <v>'30/583</v>
          </cell>
          <cell r="J95" t="str">
            <v>10.94</v>
          </cell>
          <cell r="L95" t="str">
            <v>10.5</v>
          </cell>
          <cell r="M95" t="str">
            <v xml:space="preserve"> </v>
          </cell>
          <cell r="N95" t="str">
            <v xml:space="preserve"> </v>
          </cell>
          <cell r="O95" t="str">
            <v xml:space="preserve"> </v>
          </cell>
          <cell r="P95" t="str">
            <v xml:space="preserve"> </v>
          </cell>
          <cell r="Q95" t="str">
            <v xml:space="preserve"> </v>
          </cell>
          <cell r="R95" t="str">
            <v xml:space="preserve"> </v>
          </cell>
          <cell r="S95" t="str">
            <v xml:space="preserve"> </v>
          </cell>
          <cell r="T95" t="str">
            <v>10.5</v>
          </cell>
          <cell r="U95" t="str">
            <v xml:space="preserve"> </v>
          </cell>
          <cell r="V95" t="str">
            <v xml:space="preserve"> </v>
          </cell>
          <cell r="W95" t="str">
            <v xml:space="preserve"> </v>
          </cell>
          <cell r="X95" t="str">
            <v xml:space="preserve"> </v>
          </cell>
          <cell r="Y95" t="str">
            <v xml:space="preserve"> </v>
          </cell>
          <cell r="Z95" t="str">
            <v xml:space="preserve"> </v>
          </cell>
          <cell r="AA95" t="str">
            <v xml:space="preserve"> </v>
          </cell>
          <cell r="AB95" t="str">
            <v xml:space="preserve"> </v>
          </cell>
          <cell r="AC95" t="str">
            <v xml:space="preserve"> </v>
          </cell>
          <cell r="AD95" t="str">
            <v>11.6</v>
          </cell>
          <cell r="AE95" t="str">
            <v xml:space="preserve"> </v>
          </cell>
          <cell r="AF95" t="str">
            <v xml:space="preserve"> </v>
          </cell>
          <cell r="AG95" t="str">
            <v xml:space="preserve"> </v>
          </cell>
          <cell r="AH95" t="str">
            <v xml:space="preserve"> </v>
          </cell>
          <cell r="AI95" t="str">
            <v xml:space="preserve"> </v>
          </cell>
          <cell r="AJ95" t="str">
            <v xml:space="preserve"> </v>
          </cell>
          <cell r="AK95" t="str">
            <v xml:space="preserve"> </v>
          </cell>
          <cell r="AL95" t="str">
            <v>11.6</v>
          </cell>
          <cell r="AM95" t="str">
            <v xml:space="preserve"> </v>
          </cell>
          <cell r="AN95" t="str">
            <v xml:space="preserve"> </v>
          </cell>
          <cell r="AO95" t="str">
            <v xml:space="preserve"> </v>
          </cell>
          <cell r="AP95" t="str">
            <v xml:space="preserve"> </v>
          </cell>
          <cell r="AQ95" t="str">
            <v xml:space="preserve"> </v>
          </cell>
          <cell r="AR95" t="str">
            <v xml:space="preserve"> </v>
          </cell>
          <cell r="AS95" t="str">
            <v xml:space="preserve"> </v>
          </cell>
          <cell r="AT95" t="str">
            <v xml:space="preserve"> </v>
          </cell>
          <cell r="AU95" t="str">
            <v xml:space="preserve"> </v>
          </cell>
          <cell r="AV95" t="str">
            <v>11.584</v>
          </cell>
          <cell r="AW95" t="str">
            <v>ACQ</v>
          </cell>
          <cell r="AX95" t="str">
            <v>11.5</v>
          </cell>
          <cell r="AY95" t="str">
            <v>11.667</v>
          </cell>
          <cell r="AZ95" t="str">
            <v xml:space="preserve"> </v>
          </cell>
          <cell r="BA95">
            <v>11</v>
          </cell>
          <cell r="BB95" t="str">
            <v xml:space="preserve"> </v>
          </cell>
          <cell r="BC95" t="str">
            <v xml:space="preserve"> </v>
          </cell>
          <cell r="BD95" t="str">
            <v>13.5</v>
          </cell>
          <cell r="BE95" t="str">
            <v xml:space="preserve"> </v>
          </cell>
          <cell r="BF95" t="str">
            <v xml:space="preserve"> </v>
          </cell>
          <cell r="BG95" t="str">
            <v xml:space="preserve"> </v>
          </cell>
          <cell r="BH95" t="str">
            <v xml:space="preserve"> </v>
          </cell>
          <cell r="BI95" t="str">
            <v xml:space="preserve"> </v>
          </cell>
          <cell r="BJ95" t="str">
            <v xml:space="preserve"> </v>
          </cell>
          <cell r="BK95" t="str">
            <v xml:space="preserve"> </v>
          </cell>
          <cell r="BL95" t="str">
            <v xml:space="preserve"> </v>
          </cell>
          <cell r="BM95" t="str">
            <v>10.5</v>
          </cell>
          <cell r="BN95" t="str">
            <v xml:space="preserve"> </v>
          </cell>
          <cell r="BO95" t="str">
            <v xml:space="preserve"> </v>
          </cell>
          <cell r="BP95" t="str">
            <v xml:space="preserve"> </v>
          </cell>
          <cell r="BQ95" t="str">
            <v xml:space="preserve"> </v>
          </cell>
          <cell r="BR95" t="str">
            <v>13.733</v>
          </cell>
          <cell r="BS95" t="str">
            <v>ACQ</v>
          </cell>
          <cell r="BT95" t="str">
            <v>15.5</v>
          </cell>
          <cell r="BU95" t="str">
            <v>11.3</v>
          </cell>
          <cell r="BV95" t="str">
            <v>12.6</v>
          </cell>
        </row>
        <row r="96">
          <cell r="A96">
            <v>21910512</v>
          </cell>
          <cell r="B96" t="str">
            <v>BORVO</v>
          </cell>
          <cell r="C96" t="str">
            <v>ERWAN</v>
          </cell>
          <cell r="D96" t="str">
            <v>modif</v>
          </cell>
          <cell r="E96" t="str">
            <v>DEF</v>
          </cell>
          <cell r="F96" t="str">
            <v>DEF</v>
          </cell>
          <cell r="G96" t="str">
            <v>6.769</v>
          </cell>
          <cell r="H96" t="str">
            <v>AJ</v>
          </cell>
          <cell r="I96" t="str">
            <v>'570/583</v>
          </cell>
          <cell r="J96" t="str">
            <v>11.95</v>
          </cell>
          <cell r="L96">
            <v>12</v>
          </cell>
          <cell r="M96" t="str">
            <v xml:space="preserve"> </v>
          </cell>
          <cell r="N96" t="str">
            <v xml:space="preserve"> </v>
          </cell>
          <cell r="O96" t="str">
            <v xml:space="preserve"> </v>
          </cell>
          <cell r="P96" t="str">
            <v xml:space="preserve"> </v>
          </cell>
          <cell r="Q96" t="str">
            <v xml:space="preserve"> </v>
          </cell>
          <cell r="R96" t="str">
            <v xml:space="preserve"> </v>
          </cell>
          <cell r="S96">
            <v>12</v>
          </cell>
          <cell r="T96" t="str">
            <v xml:space="preserve"> </v>
          </cell>
          <cell r="U96" t="str">
            <v xml:space="preserve"> </v>
          </cell>
          <cell r="V96" t="str">
            <v xml:space="preserve"> </v>
          </cell>
          <cell r="W96" t="str">
            <v xml:space="preserve"> </v>
          </cell>
          <cell r="X96" t="str">
            <v xml:space="preserve"> </v>
          </cell>
          <cell r="Y96" t="str">
            <v xml:space="preserve"> </v>
          </cell>
          <cell r="Z96" t="str">
            <v xml:space="preserve"> </v>
          </cell>
          <cell r="AA96" t="str">
            <v xml:space="preserve"> </v>
          </cell>
          <cell r="AB96" t="str">
            <v xml:space="preserve"> </v>
          </cell>
          <cell r="AC96" t="str">
            <v xml:space="preserve"> </v>
          </cell>
          <cell r="AD96" t="str">
            <v>11.875</v>
          </cell>
          <cell r="AE96" t="str">
            <v xml:space="preserve"> </v>
          </cell>
          <cell r="AF96" t="str">
            <v xml:space="preserve"> </v>
          </cell>
          <cell r="AG96" t="str">
            <v xml:space="preserve"> </v>
          </cell>
          <cell r="AH96" t="str">
            <v xml:space="preserve"> </v>
          </cell>
          <cell r="AI96" t="str">
            <v xml:space="preserve"> </v>
          </cell>
          <cell r="AJ96" t="str">
            <v xml:space="preserve"> </v>
          </cell>
          <cell r="AK96" t="str">
            <v>11.875</v>
          </cell>
          <cell r="AL96" t="str">
            <v xml:space="preserve"> </v>
          </cell>
          <cell r="AM96" t="str">
            <v xml:space="preserve"> </v>
          </cell>
          <cell r="AN96" t="str">
            <v xml:space="preserve"> </v>
          </cell>
          <cell r="AO96" t="str">
            <v xml:space="preserve"> </v>
          </cell>
          <cell r="AP96" t="str">
            <v xml:space="preserve"> </v>
          </cell>
          <cell r="AQ96" t="str">
            <v xml:space="preserve"> </v>
          </cell>
          <cell r="AR96" t="str">
            <v xml:space="preserve"> </v>
          </cell>
          <cell r="AS96" t="str">
            <v xml:space="preserve"> </v>
          </cell>
          <cell r="AT96" t="str">
            <v xml:space="preserve"> </v>
          </cell>
          <cell r="AU96" t="str">
            <v xml:space="preserve"> </v>
          </cell>
          <cell r="AV96" t="str">
            <v>6.645</v>
          </cell>
          <cell r="AW96" t="str">
            <v>NACQ</v>
          </cell>
          <cell r="AX96">
            <v>3</v>
          </cell>
          <cell r="AY96" t="str">
            <v>10.29</v>
          </cell>
          <cell r="AZ96" t="str">
            <v>11.4</v>
          </cell>
          <cell r="BA96">
            <v>12</v>
          </cell>
          <cell r="BB96" t="str">
            <v xml:space="preserve"> </v>
          </cell>
          <cell r="BC96" t="str">
            <v xml:space="preserve"> </v>
          </cell>
          <cell r="BD96" t="str">
            <v xml:space="preserve"> </v>
          </cell>
          <cell r="BE96" t="str">
            <v xml:space="preserve"> </v>
          </cell>
          <cell r="BF96" t="str">
            <v xml:space="preserve"> </v>
          </cell>
          <cell r="BG96" t="str">
            <v xml:space="preserve"> </v>
          </cell>
          <cell r="BH96" t="str">
            <v xml:space="preserve"> </v>
          </cell>
          <cell r="BI96" t="str">
            <v xml:space="preserve"> </v>
          </cell>
          <cell r="BJ96" t="str">
            <v xml:space="preserve"> </v>
          </cell>
          <cell r="BK96" t="str">
            <v xml:space="preserve"> </v>
          </cell>
          <cell r="BL96" t="str">
            <v xml:space="preserve"> </v>
          </cell>
          <cell r="BM96" t="str">
            <v xml:space="preserve"> </v>
          </cell>
          <cell r="BN96" t="str">
            <v xml:space="preserve"> </v>
          </cell>
          <cell r="BO96" t="str">
            <v>7.47</v>
          </cell>
          <cell r="BP96" t="str">
            <v xml:space="preserve"> </v>
          </cell>
          <cell r="BQ96" t="str">
            <v xml:space="preserve"> </v>
          </cell>
          <cell r="BR96" t="str">
            <v>8.742</v>
          </cell>
          <cell r="BS96" t="str">
            <v>NACQ</v>
          </cell>
          <cell r="BT96" t="str">
            <v>8.5</v>
          </cell>
          <cell r="BU96" t="str">
            <v>9.275</v>
          </cell>
          <cell r="BV96" t="str">
            <v>10.55</v>
          </cell>
        </row>
        <row r="97">
          <cell r="A97">
            <v>21901760</v>
          </cell>
          <cell r="B97" t="str">
            <v>BOUAFIA</v>
          </cell>
          <cell r="C97" t="str">
            <v>SIRINE</v>
          </cell>
          <cell r="D97" t="str">
            <v xml:space="preserve"> </v>
          </cell>
          <cell r="E97" t="str">
            <v>9.423</v>
          </cell>
          <cell r="F97" t="str">
            <v>AJ</v>
          </cell>
          <cell r="G97" t="str">
            <v>9.423</v>
          </cell>
          <cell r="H97" t="str">
            <v>AJ</v>
          </cell>
          <cell r="I97" t="str">
            <v>'377/583</v>
          </cell>
          <cell r="J97" t="str">
            <v>11.75</v>
          </cell>
          <cell r="L97" t="str">
            <v>10.5</v>
          </cell>
          <cell r="M97" t="str">
            <v xml:space="preserve"> </v>
          </cell>
          <cell r="N97" t="str">
            <v xml:space="preserve"> </v>
          </cell>
          <cell r="O97" t="str">
            <v xml:space="preserve"> </v>
          </cell>
          <cell r="P97" t="str">
            <v xml:space="preserve"> </v>
          </cell>
          <cell r="Q97" t="str">
            <v xml:space="preserve"> </v>
          </cell>
          <cell r="R97" t="str">
            <v xml:space="preserve"> </v>
          </cell>
          <cell r="S97" t="str">
            <v>10.5</v>
          </cell>
          <cell r="T97" t="str">
            <v xml:space="preserve"> </v>
          </cell>
          <cell r="U97" t="str">
            <v xml:space="preserve"> </v>
          </cell>
          <cell r="V97" t="str">
            <v xml:space="preserve"> </v>
          </cell>
          <cell r="W97" t="str">
            <v xml:space="preserve"> </v>
          </cell>
          <cell r="X97" t="str">
            <v xml:space="preserve"> </v>
          </cell>
          <cell r="Y97" t="str">
            <v xml:space="preserve"> </v>
          </cell>
          <cell r="Z97" t="str">
            <v xml:space="preserve"> </v>
          </cell>
          <cell r="AA97" t="str">
            <v xml:space="preserve"> </v>
          </cell>
          <cell r="AB97" t="str">
            <v xml:space="preserve"> </v>
          </cell>
          <cell r="AC97" t="str">
            <v xml:space="preserve"> </v>
          </cell>
          <cell r="AD97" t="str">
            <v>13.625</v>
          </cell>
          <cell r="AE97" t="str">
            <v xml:space="preserve"> </v>
          </cell>
          <cell r="AF97" t="str">
            <v xml:space="preserve"> </v>
          </cell>
          <cell r="AG97" t="str">
            <v xml:space="preserve"> </v>
          </cell>
          <cell r="AH97" t="str">
            <v xml:space="preserve"> </v>
          </cell>
          <cell r="AI97" t="str">
            <v xml:space="preserve"> </v>
          </cell>
          <cell r="AJ97" t="str">
            <v xml:space="preserve"> </v>
          </cell>
          <cell r="AK97" t="str">
            <v>13.625</v>
          </cell>
          <cell r="AL97" t="str">
            <v xml:space="preserve"> </v>
          </cell>
          <cell r="AM97" t="str">
            <v xml:space="preserve"> </v>
          </cell>
          <cell r="AN97" t="str">
            <v xml:space="preserve"> </v>
          </cell>
          <cell r="AO97" t="str">
            <v xml:space="preserve"> </v>
          </cell>
          <cell r="AP97" t="str">
            <v xml:space="preserve"> </v>
          </cell>
          <cell r="AQ97" t="str">
            <v xml:space="preserve"> </v>
          </cell>
          <cell r="AR97" t="str">
            <v xml:space="preserve"> </v>
          </cell>
          <cell r="AS97" t="str">
            <v xml:space="preserve"> </v>
          </cell>
          <cell r="AT97" t="str">
            <v xml:space="preserve"> </v>
          </cell>
          <cell r="AU97" t="str">
            <v xml:space="preserve"> </v>
          </cell>
          <cell r="AV97" t="str">
            <v>10.707</v>
          </cell>
          <cell r="AW97" t="str">
            <v>ACQ</v>
          </cell>
          <cell r="AX97" t="str">
            <v>9.85</v>
          </cell>
          <cell r="AY97" t="str">
            <v>11.563</v>
          </cell>
          <cell r="AZ97" t="str">
            <v>12.7</v>
          </cell>
          <cell r="BA97" t="str">
            <v>11.5</v>
          </cell>
          <cell r="BB97" t="str">
            <v xml:space="preserve"> </v>
          </cell>
          <cell r="BC97" t="str">
            <v xml:space="preserve"> </v>
          </cell>
          <cell r="BD97" t="str">
            <v xml:space="preserve"> </v>
          </cell>
          <cell r="BE97" t="str">
            <v xml:space="preserve"> </v>
          </cell>
          <cell r="BF97" t="str">
            <v xml:space="preserve"> </v>
          </cell>
          <cell r="BG97" t="str">
            <v xml:space="preserve"> </v>
          </cell>
          <cell r="BH97" t="str">
            <v xml:space="preserve"> </v>
          </cell>
          <cell r="BI97" t="str">
            <v xml:space="preserve"> </v>
          </cell>
          <cell r="BJ97" t="str">
            <v xml:space="preserve"> </v>
          </cell>
          <cell r="BK97" t="str">
            <v xml:space="preserve"> </v>
          </cell>
          <cell r="BL97" t="str">
            <v xml:space="preserve"> </v>
          </cell>
          <cell r="BM97" t="str">
            <v xml:space="preserve"> </v>
          </cell>
          <cell r="BN97" t="str">
            <v xml:space="preserve"> </v>
          </cell>
          <cell r="BO97" t="str">
            <v>10.49</v>
          </cell>
          <cell r="BP97" t="str">
            <v xml:space="preserve"> </v>
          </cell>
          <cell r="BQ97" t="str">
            <v xml:space="preserve"> </v>
          </cell>
          <cell r="BR97" t="str">
            <v>9.417</v>
          </cell>
          <cell r="BS97" t="str">
            <v>NACQ</v>
          </cell>
          <cell r="BT97">
            <v>11</v>
          </cell>
          <cell r="BU97" t="str">
            <v>8.6</v>
          </cell>
          <cell r="BV97" t="str">
            <v>10.2</v>
          </cell>
        </row>
        <row r="98">
          <cell r="A98">
            <v>21910951</v>
          </cell>
          <cell r="B98" t="str">
            <v>BOUAICHA</v>
          </cell>
          <cell r="C98" t="str">
            <v>ACHRAF</v>
          </cell>
          <cell r="D98" t="str">
            <v xml:space="preserve"> </v>
          </cell>
          <cell r="E98" t="str">
            <v>DEF</v>
          </cell>
          <cell r="F98" t="str">
            <v>DEF</v>
          </cell>
          <cell r="G98" t="str">
            <v>DEF</v>
          </cell>
          <cell r="H98" t="str">
            <v>DEF</v>
          </cell>
          <cell r="J98" t="str">
            <v>DEF</v>
          </cell>
          <cell r="L98" t="str">
            <v>DEF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 t="str">
            <v xml:space="preserve"> </v>
          </cell>
          <cell r="R98" t="str">
            <v xml:space="preserve"> </v>
          </cell>
          <cell r="S98" t="str">
            <v>ABI</v>
          </cell>
          <cell r="T98" t="str">
            <v xml:space="preserve"> </v>
          </cell>
          <cell r="U98" t="str">
            <v xml:space="preserve"> </v>
          </cell>
          <cell r="V98" t="str">
            <v xml:space="preserve"> </v>
          </cell>
          <cell r="W98" t="str">
            <v xml:space="preserve"> </v>
          </cell>
          <cell r="X98" t="str">
            <v xml:space="preserve"> </v>
          </cell>
          <cell r="Y98" t="str">
            <v xml:space="preserve"> </v>
          </cell>
          <cell r="Z98" t="str">
            <v xml:space="preserve"> </v>
          </cell>
          <cell r="AA98" t="str">
            <v xml:space="preserve"> </v>
          </cell>
          <cell r="AB98" t="str">
            <v xml:space="preserve"> </v>
          </cell>
          <cell r="AC98" t="str">
            <v xml:space="preserve"> </v>
          </cell>
          <cell r="AD98" t="str">
            <v>DEF</v>
          </cell>
          <cell r="AE98" t="str">
            <v xml:space="preserve"> </v>
          </cell>
          <cell r="AF98" t="str">
            <v xml:space="preserve"> </v>
          </cell>
          <cell r="AG98" t="str">
            <v xml:space="preserve"> </v>
          </cell>
          <cell r="AH98" t="str">
            <v xml:space="preserve"> </v>
          </cell>
          <cell r="AI98" t="str">
            <v xml:space="preserve"> </v>
          </cell>
          <cell r="AJ98" t="str">
            <v xml:space="preserve"> </v>
          </cell>
          <cell r="AK98" t="str">
            <v>ABI</v>
          </cell>
          <cell r="AL98" t="str">
            <v xml:space="preserve"> </v>
          </cell>
          <cell r="AM98" t="str">
            <v xml:space="preserve"> </v>
          </cell>
          <cell r="AN98" t="str">
            <v xml:space="preserve"> </v>
          </cell>
          <cell r="AO98" t="str">
            <v xml:space="preserve"> </v>
          </cell>
          <cell r="AP98" t="str">
            <v xml:space="preserve"> </v>
          </cell>
          <cell r="AQ98" t="str">
            <v xml:space="preserve"> </v>
          </cell>
          <cell r="AR98" t="str">
            <v xml:space="preserve"> </v>
          </cell>
          <cell r="AS98" t="str">
            <v xml:space="preserve"> </v>
          </cell>
          <cell r="AT98" t="str">
            <v xml:space="preserve"> </v>
          </cell>
          <cell r="AU98" t="str">
            <v xml:space="preserve"> </v>
          </cell>
          <cell r="AV98" t="str">
            <v>DEF</v>
          </cell>
          <cell r="AW98" t="str">
            <v>DEF</v>
          </cell>
          <cell r="AX98" t="str">
            <v>DEF</v>
          </cell>
          <cell r="AY98" t="str">
            <v>DEF</v>
          </cell>
          <cell r="AZ98" t="str">
            <v>ABI</v>
          </cell>
          <cell r="BA98" t="str">
            <v>ABI</v>
          </cell>
          <cell r="BB98" t="str">
            <v xml:space="preserve"> </v>
          </cell>
          <cell r="BC98" t="str">
            <v xml:space="preserve"> </v>
          </cell>
          <cell r="BD98" t="str">
            <v xml:space="preserve"> </v>
          </cell>
          <cell r="BE98" t="str">
            <v xml:space="preserve"> </v>
          </cell>
          <cell r="BF98" t="str">
            <v xml:space="preserve"> </v>
          </cell>
          <cell r="BG98" t="str">
            <v xml:space="preserve"> </v>
          </cell>
          <cell r="BH98" t="str">
            <v xml:space="preserve"> </v>
          </cell>
          <cell r="BI98" t="str">
            <v xml:space="preserve"> </v>
          </cell>
          <cell r="BJ98" t="str">
            <v xml:space="preserve"> </v>
          </cell>
          <cell r="BK98" t="str">
            <v xml:space="preserve"> </v>
          </cell>
          <cell r="BL98" t="str">
            <v xml:space="preserve"> </v>
          </cell>
          <cell r="BM98" t="str">
            <v xml:space="preserve"> </v>
          </cell>
          <cell r="BN98" t="str">
            <v xml:space="preserve"> </v>
          </cell>
          <cell r="BO98" t="str">
            <v>ABI</v>
          </cell>
          <cell r="BP98" t="str">
            <v xml:space="preserve"> </v>
          </cell>
          <cell r="BQ98" t="str">
            <v xml:space="preserve"> </v>
          </cell>
          <cell r="BR98" t="str">
            <v>DEF</v>
          </cell>
          <cell r="BS98" t="str">
            <v>DEF</v>
          </cell>
          <cell r="BT98" t="str">
            <v>ABI</v>
          </cell>
          <cell r="BU98" t="str">
            <v>DEF</v>
          </cell>
          <cell r="BV98">
            <v>0</v>
          </cell>
        </row>
        <row r="99">
          <cell r="A99">
            <v>21912299</v>
          </cell>
          <cell r="B99" t="str">
            <v>BOUCHAIR</v>
          </cell>
          <cell r="C99" t="str">
            <v>SYLIA</v>
          </cell>
          <cell r="D99" t="str">
            <v xml:space="preserve"> </v>
          </cell>
          <cell r="E99" t="str">
            <v>9.076</v>
          </cell>
          <cell r="F99" t="str">
            <v>AJ</v>
          </cell>
          <cell r="G99" t="str">
            <v>9.076</v>
          </cell>
          <cell r="H99" t="str">
            <v>AJ</v>
          </cell>
          <cell r="I99" t="str">
            <v>'415/583</v>
          </cell>
          <cell r="J99" t="str">
            <v>9.4</v>
          </cell>
          <cell r="L99">
            <v>9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 t="str">
            <v xml:space="preserve"> </v>
          </cell>
          <cell r="Q99" t="str">
            <v xml:space="preserve"> </v>
          </cell>
          <cell r="R99" t="str">
            <v xml:space="preserve"> </v>
          </cell>
          <cell r="S99" t="str">
            <v xml:space="preserve"> </v>
          </cell>
          <cell r="T99" t="str">
            <v xml:space="preserve"> </v>
          </cell>
          <cell r="U99" t="str">
            <v xml:space="preserve"> </v>
          </cell>
          <cell r="V99">
            <v>9</v>
          </cell>
          <cell r="W99" t="str">
            <v xml:space="preserve"> </v>
          </cell>
          <cell r="X99" t="str">
            <v xml:space="preserve"> </v>
          </cell>
          <cell r="Y99" t="str">
            <v xml:space="preserve"> </v>
          </cell>
          <cell r="Z99" t="str">
            <v xml:space="preserve"> </v>
          </cell>
          <cell r="AA99" t="str">
            <v xml:space="preserve"> </v>
          </cell>
          <cell r="AB99" t="str">
            <v xml:space="preserve"> </v>
          </cell>
          <cell r="AC99" t="str">
            <v xml:space="preserve"> </v>
          </cell>
          <cell r="AD99">
            <v>10</v>
          </cell>
          <cell r="AE99" t="str">
            <v xml:space="preserve"> </v>
          </cell>
          <cell r="AF99" t="str">
            <v xml:space="preserve"> </v>
          </cell>
          <cell r="AG99" t="str">
            <v xml:space="preserve"> </v>
          </cell>
          <cell r="AH99" t="str">
            <v xml:space="preserve"> </v>
          </cell>
          <cell r="AI99" t="str">
            <v xml:space="preserve"> </v>
          </cell>
          <cell r="AJ99" t="str">
            <v xml:space="preserve"> </v>
          </cell>
          <cell r="AK99" t="str">
            <v xml:space="preserve"> </v>
          </cell>
          <cell r="AL99" t="str">
            <v xml:space="preserve"> </v>
          </cell>
          <cell r="AM99" t="str">
            <v xml:space="preserve"> </v>
          </cell>
          <cell r="AN99">
            <v>10</v>
          </cell>
          <cell r="AO99" t="str">
            <v xml:space="preserve"> </v>
          </cell>
          <cell r="AP99" t="str">
            <v xml:space="preserve"> </v>
          </cell>
          <cell r="AQ99" t="str">
            <v xml:space="preserve"> </v>
          </cell>
          <cell r="AR99" t="str">
            <v xml:space="preserve"> </v>
          </cell>
          <cell r="AS99" t="str">
            <v xml:space="preserve"> </v>
          </cell>
          <cell r="AT99" t="str">
            <v xml:space="preserve"> </v>
          </cell>
          <cell r="AU99" t="str">
            <v xml:space="preserve"> </v>
          </cell>
          <cell r="AV99" t="str">
            <v>10.344</v>
          </cell>
          <cell r="AW99" t="str">
            <v>ACQ</v>
          </cell>
          <cell r="AX99" t="str">
            <v>11.17</v>
          </cell>
          <cell r="AY99" t="str">
            <v>9.517</v>
          </cell>
          <cell r="AZ99" t="str">
            <v xml:space="preserve"> </v>
          </cell>
          <cell r="BA99" t="str">
            <v xml:space="preserve"> </v>
          </cell>
          <cell r="BB99" t="str">
            <v xml:space="preserve"> </v>
          </cell>
          <cell r="BC99" t="str">
            <v xml:space="preserve"> </v>
          </cell>
          <cell r="BD99" t="str">
            <v xml:space="preserve"> </v>
          </cell>
          <cell r="BE99" t="str">
            <v xml:space="preserve"> </v>
          </cell>
          <cell r="BF99" t="str">
            <v xml:space="preserve"> </v>
          </cell>
          <cell r="BG99" t="str">
            <v xml:space="preserve"> </v>
          </cell>
          <cell r="BH99" t="str">
            <v>10.05</v>
          </cell>
          <cell r="BI99" t="str">
            <v xml:space="preserve"> </v>
          </cell>
          <cell r="BJ99" t="str">
            <v xml:space="preserve"> </v>
          </cell>
          <cell r="BK99" t="str">
            <v>5.5</v>
          </cell>
          <cell r="BL99">
            <v>13</v>
          </cell>
          <cell r="BM99" t="str">
            <v xml:space="preserve"> </v>
          </cell>
          <cell r="BN99" t="str">
            <v xml:space="preserve"> </v>
          </cell>
          <cell r="BO99" t="str">
            <v xml:space="preserve"> </v>
          </cell>
          <cell r="BP99" t="str">
            <v xml:space="preserve"> </v>
          </cell>
          <cell r="BQ99" t="str">
            <v xml:space="preserve"> </v>
          </cell>
          <cell r="BR99" t="str">
            <v>7.443</v>
          </cell>
          <cell r="BS99" t="str">
            <v>NACQ</v>
          </cell>
          <cell r="BT99" t="str">
            <v>6.38</v>
          </cell>
          <cell r="BU99" t="str">
            <v>8.05</v>
          </cell>
          <cell r="BV99" t="str">
            <v>10.1</v>
          </cell>
        </row>
        <row r="100">
          <cell r="A100">
            <v>21814286</v>
          </cell>
          <cell r="B100" t="str">
            <v>BOUDEGHDEGH</v>
          </cell>
          <cell r="C100" t="str">
            <v>SOFIANE</v>
          </cell>
          <cell r="D100" t="str">
            <v xml:space="preserve"> </v>
          </cell>
          <cell r="E100" t="str">
            <v>10.242</v>
          </cell>
          <cell r="F100" t="str">
            <v>ADM</v>
          </cell>
          <cell r="G100" t="str">
            <v>10.242</v>
          </cell>
          <cell r="H100" t="str">
            <v>ADM</v>
          </cell>
          <cell r="I100" t="str">
            <v>'248/583</v>
          </cell>
          <cell r="J100" t="str">
            <v>10.1</v>
          </cell>
          <cell r="K100" t="str">
            <v>ACQ</v>
          </cell>
          <cell r="L100" t="str">
            <v xml:space="preserve"> 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P100" t="str">
            <v xml:space="preserve"> </v>
          </cell>
          <cell r="Q100" t="str">
            <v xml:space="preserve"> </v>
          </cell>
          <cell r="R100" t="str">
            <v xml:space="preserve"> </v>
          </cell>
          <cell r="S100" t="str">
            <v xml:space="preserve"> </v>
          </cell>
          <cell r="T100" t="str">
            <v xml:space="preserve"> </v>
          </cell>
          <cell r="U100" t="str">
            <v xml:space="preserve"> </v>
          </cell>
          <cell r="V100" t="str">
            <v xml:space="preserve"> </v>
          </cell>
          <cell r="W100" t="str">
            <v xml:space="preserve"> </v>
          </cell>
          <cell r="X100" t="str">
            <v xml:space="preserve"> </v>
          </cell>
          <cell r="Y100" t="str">
            <v xml:space="preserve"> </v>
          </cell>
          <cell r="Z100" t="str">
            <v xml:space="preserve"> </v>
          </cell>
          <cell r="AA100" t="str">
            <v xml:space="preserve"> </v>
          </cell>
          <cell r="AB100" t="str">
            <v xml:space="preserve"> </v>
          </cell>
          <cell r="AC100" t="str">
            <v xml:space="preserve"> </v>
          </cell>
          <cell r="AD100" t="str">
            <v xml:space="preserve"> </v>
          </cell>
          <cell r="AE100" t="str">
            <v xml:space="preserve"> </v>
          </cell>
          <cell r="AF100" t="str">
            <v xml:space="preserve"> </v>
          </cell>
          <cell r="AG100" t="str">
            <v xml:space="preserve"> </v>
          </cell>
          <cell r="AH100" t="str">
            <v xml:space="preserve"> </v>
          </cell>
          <cell r="AI100" t="str">
            <v xml:space="preserve"> </v>
          </cell>
          <cell r="AJ100" t="str">
            <v xml:space="preserve"> </v>
          </cell>
          <cell r="AK100" t="str">
            <v xml:space="preserve"> </v>
          </cell>
          <cell r="AL100" t="str">
            <v xml:space="preserve"> </v>
          </cell>
          <cell r="AM100" t="str">
            <v xml:space="preserve"> </v>
          </cell>
          <cell r="AN100" t="str">
            <v xml:space="preserve"> </v>
          </cell>
          <cell r="AO100" t="str">
            <v xml:space="preserve"> </v>
          </cell>
          <cell r="AP100" t="str">
            <v xml:space="preserve"> </v>
          </cell>
          <cell r="AQ100" t="str">
            <v xml:space="preserve"> </v>
          </cell>
          <cell r="AR100" t="str">
            <v xml:space="preserve"> </v>
          </cell>
          <cell r="AS100" t="str">
            <v xml:space="preserve"> </v>
          </cell>
          <cell r="AT100" t="str">
            <v xml:space="preserve"> </v>
          </cell>
          <cell r="AU100" t="str">
            <v xml:space="preserve"> </v>
          </cell>
          <cell r="AV100" t="str">
            <v>10.679</v>
          </cell>
          <cell r="AW100" t="str">
            <v>ACQ</v>
          </cell>
          <cell r="AX100" t="str">
            <v xml:space="preserve"> </v>
          </cell>
          <cell r="AY100" t="str">
            <v xml:space="preserve"> </v>
          </cell>
          <cell r="AZ100" t="str">
            <v xml:space="preserve"> </v>
          </cell>
          <cell r="BA100" t="str">
            <v xml:space="preserve"> </v>
          </cell>
          <cell r="BB100" t="str">
            <v xml:space="preserve"> </v>
          </cell>
          <cell r="BC100" t="str">
            <v xml:space="preserve"> </v>
          </cell>
          <cell r="BD100" t="str">
            <v xml:space="preserve"> </v>
          </cell>
          <cell r="BE100" t="str">
            <v xml:space="preserve"> </v>
          </cell>
          <cell r="BF100" t="str">
            <v xml:space="preserve"> </v>
          </cell>
          <cell r="BG100" t="str">
            <v xml:space="preserve"> </v>
          </cell>
          <cell r="BH100" t="str">
            <v xml:space="preserve"> </v>
          </cell>
          <cell r="BI100" t="str">
            <v xml:space="preserve"> </v>
          </cell>
          <cell r="BJ100" t="str">
            <v xml:space="preserve"> </v>
          </cell>
          <cell r="BK100" t="str">
            <v xml:space="preserve"> </v>
          </cell>
          <cell r="BL100" t="str">
            <v xml:space="preserve"> </v>
          </cell>
          <cell r="BM100" t="str">
            <v xml:space="preserve"> </v>
          </cell>
          <cell r="BN100" t="str">
            <v xml:space="preserve"> </v>
          </cell>
          <cell r="BO100" t="str">
            <v xml:space="preserve"> </v>
          </cell>
          <cell r="BP100" t="str">
            <v xml:space="preserve"> </v>
          </cell>
          <cell r="BQ100" t="str">
            <v xml:space="preserve"> </v>
          </cell>
          <cell r="BR100" t="str">
            <v>10.535</v>
          </cell>
          <cell r="BS100" t="str">
            <v>ACQ</v>
          </cell>
          <cell r="BT100" t="str">
            <v xml:space="preserve"> </v>
          </cell>
          <cell r="BU100" t="str">
            <v xml:space="preserve"> </v>
          </cell>
          <cell r="BV100" t="str">
            <v xml:space="preserve"> </v>
          </cell>
        </row>
        <row r="101">
          <cell r="A101">
            <v>21905645</v>
          </cell>
          <cell r="B101" t="str">
            <v>BOULANGER</v>
          </cell>
          <cell r="C101" t="str">
            <v>MARYLÈNE</v>
          </cell>
          <cell r="D101" t="str">
            <v xml:space="preserve"> </v>
          </cell>
          <cell r="E101" t="str">
            <v>13.437</v>
          </cell>
          <cell r="F101" t="str">
            <v>ADM</v>
          </cell>
          <cell r="G101" t="str">
            <v>13.437</v>
          </cell>
          <cell r="H101" t="str">
            <v>ADM</v>
          </cell>
          <cell r="I101" t="str">
            <v>'12/583</v>
          </cell>
          <cell r="J101" t="str">
            <v>16.668</v>
          </cell>
          <cell r="L101" t="str">
            <v>17.38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P101" t="str">
            <v xml:space="preserve"> </v>
          </cell>
          <cell r="Q101" t="str">
            <v xml:space="preserve"> </v>
          </cell>
          <cell r="R101" t="str">
            <v xml:space="preserve"> </v>
          </cell>
          <cell r="S101" t="str">
            <v xml:space="preserve"> </v>
          </cell>
          <cell r="T101" t="str">
            <v xml:space="preserve"> </v>
          </cell>
          <cell r="U101" t="str">
            <v xml:space="preserve"> </v>
          </cell>
          <cell r="V101" t="str">
            <v xml:space="preserve"> </v>
          </cell>
          <cell r="W101" t="str">
            <v xml:space="preserve"> </v>
          </cell>
          <cell r="X101" t="str">
            <v xml:space="preserve"> </v>
          </cell>
          <cell r="Y101" t="str">
            <v xml:space="preserve"> </v>
          </cell>
          <cell r="Z101" t="str">
            <v xml:space="preserve"> </v>
          </cell>
          <cell r="AA101" t="str">
            <v xml:space="preserve"> </v>
          </cell>
          <cell r="AB101" t="str">
            <v xml:space="preserve"> </v>
          </cell>
          <cell r="AC101" t="str">
            <v>17.38</v>
          </cell>
          <cell r="AD101" t="str">
            <v>15.6</v>
          </cell>
          <cell r="AE101" t="str">
            <v xml:space="preserve"> </v>
          </cell>
          <cell r="AF101" t="str">
            <v xml:space="preserve"> </v>
          </cell>
          <cell r="AG101" t="str">
            <v xml:space="preserve"> </v>
          </cell>
          <cell r="AH101" t="str">
            <v xml:space="preserve"> </v>
          </cell>
          <cell r="AI101" t="str">
            <v xml:space="preserve"> </v>
          </cell>
          <cell r="AJ101" t="str">
            <v xml:space="preserve"> </v>
          </cell>
          <cell r="AK101" t="str">
            <v xml:space="preserve"> </v>
          </cell>
          <cell r="AL101" t="str">
            <v xml:space="preserve"> </v>
          </cell>
          <cell r="AM101" t="str">
            <v xml:space="preserve"> </v>
          </cell>
          <cell r="AN101" t="str">
            <v xml:space="preserve"> </v>
          </cell>
          <cell r="AO101" t="str">
            <v xml:space="preserve"> </v>
          </cell>
          <cell r="AP101" t="str">
            <v xml:space="preserve"> </v>
          </cell>
          <cell r="AQ101" t="str">
            <v xml:space="preserve"> </v>
          </cell>
          <cell r="AR101" t="str">
            <v xml:space="preserve"> </v>
          </cell>
          <cell r="AS101" t="str">
            <v xml:space="preserve"> </v>
          </cell>
          <cell r="AT101" t="str">
            <v xml:space="preserve"> </v>
          </cell>
          <cell r="AU101" t="str">
            <v>15.6</v>
          </cell>
          <cell r="AV101" t="str">
            <v>14.433</v>
          </cell>
          <cell r="AW101" t="str">
            <v>ACQ</v>
          </cell>
          <cell r="AX101" t="str">
            <v>13.665</v>
          </cell>
          <cell r="AY101" t="str">
            <v>15.2</v>
          </cell>
          <cell r="AZ101" t="str">
            <v>18.1</v>
          </cell>
          <cell r="BA101" t="str">
            <v xml:space="preserve"> </v>
          </cell>
          <cell r="BB101" t="str">
            <v xml:space="preserve"> </v>
          </cell>
          <cell r="BC101" t="str">
            <v xml:space="preserve"> </v>
          </cell>
          <cell r="BD101">
            <v>14</v>
          </cell>
          <cell r="BE101" t="str">
            <v xml:space="preserve"> </v>
          </cell>
          <cell r="BF101" t="str">
            <v xml:space="preserve"> </v>
          </cell>
          <cell r="BG101" t="str">
            <v>13.5</v>
          </cell>
          <cell r="BH101" t="str">
            <v xml:space="preserve"> </v>
          </cell>
          <cell r="BI101" t="str">
            <v xml:space="preserve"> </v>
          </cell>
          <cell r="BJ101" t="str">
            <v xml:space="preserve"> </v>
          </cell>
          <cell r="BK101" t="str">
            <v xml:space="preserve"> </v>
          </cell>
          <cell r="BL101" t="str">
            <v xml:space="preserve"> </v>
          </cell>
          <cell r="BM101" t="str">
            <v xml:space="preserve"> </v>
          </cell>
          <cell r="BN101" t="str">
            <v xml:space="preserve"> </v>
          </cell>
          <cell r="BO101" t="str">
            <v xml:space="preserve"> </v>
          </cell>
          <cell r="BP101" t="str">
            <v xml:space="preserve"> </v>
          </cell>
          <cell r="BQ101" t="str">
            <v xml:space="preserve"> </v>
          </cell>
          <cell r="BR101" t="str">
            <v>11.202</v>
          </cell>
          <cell r="BS101" t="str">
            <v>ACQ</v>
          </cell>
          <cell r="BT101" t="str">
            <v>12.63</v>
          </cell>
          <cell r="BU101" t="str">
            <v>8.5</v>
          </cell>
          <cell r="BV101" t="str">
            <v>DIS</v>
          </cell>
        </row>
        <row r="102">
          <cell r="A102">
            <v>21908883</v>
          </cell>
          <cell r="B102" t="str">
            <v>BOULANGER</v>
          </cell>
          <cell r="C102" t="str">
            <v>TANGUY</v>
          </cell>
          <cell r="D102" t="str">
            <v xml:space="preserve"> </v>
          </cell>
          <cell r="E102" t="str">
            <v>5.875</v>
          </cell>
          <cell r="F102" t="str">
            <v>AJ</v>
          </cell>
          <cell r="G102" t="str">
            <v>5.875</v>
          </cell>
          <cell r="H102" t="str">
            <v>AJ</v>
          </cell>
          <cell r="I102" t="str">
            <v>'580/583</v>
          </cell>
          <cell r="J102" t="str">
            <v>7.54</v>
          </cell>
          <cell r="L102" t="str">
            <v>5.5</v>
          </cell>
          <cell r="M102" t="str">
            <v xml:space="preserve"> </v>
          </cell>
          <cell r="N102" t="str">
            <v xml:space="preserve"> </v>
          </cell>
          <cell r="O102" t="str">
            <v xml:space="preserve"> </v>
          </cell>
          <cell r="P102" t="str">
            <v xml:space="preserve"> </v>
          </cell>
          <cell r="Q102" t="str">
            <v xml:space="preserve"> </v>
          </cell>
          <cell r="R102" t="str">
            <v xml:space="preserve"> </v>
          </cell>
          <cell r="S102" t="str">
            <v xml:space="preserve"> </v>
          </cell>
          <cell r="T102" t="str">
            <v>5.5</v>
          </cell>
          <cell r="U102" t="str">
            <v xml:space="preserve"> </v>
          </cell>
          <cell r="V102" t="str">
            <v xml:space="preserve"> </v>
          </cell>
          <cell r="W102" t="str">
            <v xml:space="preserve"> </v>
          </cell>
          <cell r="X102" t="str">
            <v xml:space="preserve"> </v>
          </cell>
          <cell r="Y102" t="str">
            <v xml:space="preserve"> </v>
          </cell>
          <cell r="Z102" t="str">
            <v xml:space="preserve"> </v>
          </cell>
          <cell r="AA102" t="str">
            <v xml:space="preserve"> </v>
          </cell>
          <cell r="AB102" t="str">
            <v xml:space="preserve"> </v>
          </cell>
          <cell r="AC102" t="str">
            <v xml:space="preserve"> </v>
          </cell>
          <cell r="AD102" t="str">
            <v>10.6</v>
          </cell>
          <cell r="AE102" t="str">
            <v xml:space="preserve"> </v>
          </cell>
          <cell r="AF102" t="str">
            <v xml:space="preserve"> </v>
          </cell>
          <cell r="AG102" t="str">
            <v xml:space="preserve"> </v>
          </cell>
          <cell r="AH102" t="str">
            <v xml:space="preserve"> </v>
          </cell>
          <cell r="AI102" t="str">
            <v xml:space="preserve"> </v>
          </cell>
          <cell r="AJ102" t="str">
            <v xml:space="preserve"> </v>
          </cell>
          <cell r="AK102" t="str">
            <v xml:space="preserve"> </v>
          </cell>
          <cell r="AL102" t="str">
            <v>10.6</v>
          </cell>
          <cell r="AM102" t="str">
            <v xml:space="preserve"> </v>
          </cell>
          <cell r="AN102" t="str">
            <v xml:space="preserve"> </v>
          </cell>
          <cell r="AO102" t="str">
            <v xml:space="preserve"> </v>
          </cell>
          <cell r="AP102" t="str">
            <v xml:space="preserve"> </v>
          </cell>
          <cell r="AQ102" t="str">
            <v xml:space="preserve"> </v>
          </cell>
          <cell r="AR102" t="str">
            <v xml:space="preserve"> </v>
          </cell>
          <cell r="AS102" t="str">
            <v xml:space="preserve"> </v>
          </cell>
          <cell r="AT102" t="str">
            <v xml:space="preserve"> </v>
          </cell>
          <cell r="AU102" t="str">
            <v xml:space="preserve"> </v>
          </cell>
          <cell r="AV102" t="str">
            <v>7.017</v>
          </cell>
          <cell r="AW102" t="str">
            <v>NACQ</v>
          </cell>
          <cell r="AX102" t="str">
            <v>7.7</v>
          </cell>
          <cell r="AY102" t="str">
            <v>6.333</v>
          </cell>
          <cell r="AZ102" t="str">
            <v xml:space="preserve"> </v>
          </cell>
          <cell r="BA102">
            <v>7</v>
          </cell>
          <cell r="BB102">
            <v>10</v>
          </cell>
          <cell r="BC102" t="str">
            <v xml:space="preserve"> </v>
          </cell>
          <cell r="BD102" t="str">
            <v xml:space="preserve"> </v>
          </cell>
          <cell r="BE102" t="str">
            <v xml:space="preserve"> </v>
          </cell>
          <cell r="BF102" t="str">
            <v xml:space="preserve"> </v>
          </cell>
          <cell r="BG102" t="str">
            <v xml:space="preserve"> </v>
          </cell>
          <cell r="BH102" t="str">
            <v xml:space="preserve"> </v>
          </cell>
          <cell r="BI102" t="str">
            <v xml:space="preserve"> </v>
          </cell>
          <cell r="BJ102" t="str">
            <v xml:space="preserve"> </v>
          </cell>
          <cell r="BK102">
            <v>2</v>
          </cell>
          <cell r="BL102" t="str">
            <v xml:space="preserve"> </v>
          </cell>
          <cell r="BM102" t="str">
            <v xml:space="preserve"> </v>
          </cell>
          <cell r="BN102" t="str">
            <v xml:space="preserve"> </v>
          </cell>
          <cell r="BO102" t="str">
            <v xml:space="preserve"> </v>
          </cell>
          <cell r="BP102" t="str">
            <v xml:space="preserve"> </v>
          </cell>
          <cell r="BQ102" t="str">
            <v xml:space="preserve"> </v>
          </cell>
          <cell r="BR102" t="str">
            <v>6.568</v>
          </cell>
          <cell r="BS102" t="str">
            <v>NACQ</v>
          </cell>
          <cell r="BT102" t="str">
            <v>6.63</v>
          </cell>
          <cell r="BU102" t="str">
            <v>6.925</v>
          </cell>
          <cell r="BV102" t="str">
            <v>7.35</v>
          </cell>
        </row>
        <row r="103">
          <cell r="A103">
            <v>21902747</v>
          </cell>
          <cell r="B103" t="str">
            <v>BOUTTET</v>
          </cell>
          <cell r="C103" t="str">
            <v>QUENTIN</v>
          </cell>
          <cell r="D103" t="str">
            <v xml:space="preserve"> </v>
          </cell>
          <cell r="E103" t="str">
            <v>10.296</v>
          </cell>
          <cell r="F103" t="str">
            <v>ADM</v>
          </cell>
          <cell r="G103" t="str">
            <v>10.296</v>
          </cell>
          <cell r="H103" t="str">
            <v>ADM</v>
          </cell>
          <cell r="I103" t="str">
            <v>'239/583</v>
          </cell>
          <cell r="J103" t="str">
            <v>13.1</v>
          </cell>
          <cell r="L103" t="str">
            <v>12.5</v>
          </cell>
          <cell r="M103" t="str">
            <v xml:space="preserve"> </v>
          </cell>
          <cell r="N103" t="str">
            <v xml:space="preserve"> </v>
          </cell>
          <cell r="O103" t="str">
            <v>12.5</v>
          </cell>
          <cell r="P103" t="str">
            <v xml:space="preserve"> </v>
          </cell>
          <cell r="Q103" t="str">
            <v xml:space="preserve"> </v>
          </cell>
          <cell r="R103" t="str">
            <v xml:space="preserve"> </v>
          </cell>
          <cell r="S103" t="str">
            <v xml:space="preserve"> </v>
          </cell>
          <cell r="T103" t="str">
            <v xml:space="preserve"> </v>
          </cell>
          <cell r="U103" t="str">
            <v xml:space="preserve"> </v>
          </cell>
          <cell r="V103" t="str">
            <v xml:space="preserve"> </v>
          </cell>
          <cell r="W103" t="str">
            <v xml:space="preserve"> </v>
          </cell>
          <cell r="X103" t="str">
            <v xml:space="preserve"> </v>
          </cell>
          <cell r="Y103" t="str">
            <v xml:space="preserve"> </v>
          </cell>
          <cell r="Z103" t="str">
            <v xml:space="preserve"> </v>
          </cell>
          <cell r="AA103" t="str">
            <v xml:space="preserve"> </v>
          </cell>
          <cell r="AB103" t="str">
            <v xml:space="preserve"> </v>
          </cell>
          <cell r="AC103" t="str">
            <v xml:space="preserve"> </v>
          </cell>
          <cell r="AD103">
            <v>14</v>
          </cell>
          <cell r="AE103" t="str">
            <v xml:space="preserve"> </v>
          </cell>
          <cell r="AF103" t="str">
            <v xml:space="preserve"> </v>
          </cell>
          <cell r="AG103">
            <v>14</v>
          </cell>
          <cell r="AH103" t="str">
            <v xml:space="preserve"> </v>
          </cell>
          <cell r="AI103" t="str">
            <v xml:space="preserve"> </v>
          </cell>
          <cell r="AJ103" t="str">
            <v xml:space="preserve"> </v>
          </cell>
          <cell r="AK103" t="str">
            <v xml:space="preserve"> </v>
          </cell>
          <cell r="AL103" t="str">
            <v xml:space="preserve"> </v>
          </cell>
          <cell r="AM103" t="str">
            <v xml:space="preserve"> </v>
          </cell>
          <cell r="AN103" t="str">
            <v xml:space="preserve"> </v>
          </cell>
          <cell r="AO103" t="str">
            <v xml:space="preserve"> </v>
          </cell>
          <cell r="AP103" t="str">
            <v xml:space="preserve"> </v>
          </cell>
          <cell r="AQ103" t="str">
            <v xml:space="preserve"> </v>
          </cell>
          <cell r="AR103" t="str">
            <v xml:space="preserve"> </v>
          </cell>
          <cell r="AS103" t="str">
            <v xml:space="preserve"> </v>
          </cell>
          <cell r="AT103" t="str">
            <v xml:space="preserve"> </v>
          </cell>
          <cell r="AU103" t="str">
            <v xml:space="preserve"> </v>
          </cell>
          <cell r="AV103" t="str">
            <v>11.386</v>
          </cell>
          <cell r="AW103" t="str">
            <v>ACQ</v>
          </cell>
          <cell r="AX103" t="str">
            <v>8.105</v>
          </cell>
          <cell r="AY103" t="str">
            <v>14.667</v>
          </cell>
          <cell r="AZ103" t="str">
            <v xml:space="preserve"> </v>
          </cell>
          <cell r="BA103" t="str">
            <v xml:space="preserve"> </v>
          </cell>
          <cell r="BB103" t="str">
            <v xml:space="preserve"> </v>
          </cell>
          <cell r="BC103" t="str">
            <v xml:space="preserve"> </v>
          </cell>
          <cell r="BD103" t="str">
            <v xml:space="preserve"> </v>
          </cell>
          <cell r="BE103" t="str">
            <v xml:space="preserve"> </v>
          </cell>
          <cell r="BF103" t="str">
            <v xml:space="preserve"> </v>
          </cell>
          <cell r="BG103">
            <v>13</v>
          </cell>
          <cell r="BH103">
            <v>15</v>
          </cell>
          <cell r="BI103" t="str">
            <v xml:space="preserve"> </v>
          </cell>
          <cell r="BJ103" t="str">
            <v xml:space="preserve"> </v>
          </cell>
          <cell r="BK103">
            <v>16</v>
          </cell>
          <cell r="BL103" t="str">
            <v xml:space="preserve"> </v>
          </cell>
          <cell r="BM103" t="str">
            <v xml:space="preserve"> </v>
          </cell>
          <cell r="BN103" t="str">
            <v xml:space="preserve"> </v>
          </cell>
          <cell r="BO103" t="str">
            <v xml:space="preserve"> </v>
          </cell>
          <cell r="BP103" t="str">
            <v xml:space="preserve"> </v>
          </cell>
          <cell r="BQ103" t="str">
            <v xml:space="preserve"> </v>
          </cell>
          <cell r="BR103" t="str">
            <v>11.333</v>
          </cell>
          <cell r="BS103" t="str">
            <v>ACQ</v>
          </cell>
          <cell r="BT103">
            <v>13</v>
          </cell>
          <cell r="BU103" t="str">
            <v>8.175</v>
          </cell>
          <cell r="BV103" t="str">
            <v>11.35</v>
          </cell>
        </row>
        <row r="104">
          <cell r="A104">
            <v>21504847</v>
          </cell>
          <cell r="B104" t="str">
            <v>BOUZEGZI</v>
          </cell>
          <cell r="C104" t="str">
            <v>DJAMEL</v>
          </cell>
          <cell r="D104" t="str">
            <v xml:space="preserve"> </v>
          </cell>
          <cell r="E104" t="str">
            <v>10.402</v>
          </cell>
          <cell r="F104" t="str">
            <v>ADM</v>
          </cell>
          <cell r="G104" t="str">
            <v>10.402</v>
          </cell>
          <cell r="H104" t="str">
            <v>ADM</v>
          </cell>
          <cell r="I104" t="str">
            <v>'220/583</v>
          </cell>
          <cell r="J104" t="str">
            <v>13.38</v>
          </cell>
          <cell r="K104" t="str">
            <v>ACQ</v>
          </cell>
          <cell r="L104" t="str">
            <v xml:space="preserve"> </v>
          </cell>
          <cell r="M104" t="str">
            <v xml:space="preserve"> </v>
          </cell>
          <cell r="N104" t="str">
            <v xml:space="preserve"> </v>
          </cell>
          <cell r="O104" t="str">
            <v xml:space="preserve"> </v>
          </cell>
          <cell r="P104" t="str">
            <v xml:space="preserve"> </v>
          </cell>
          <cell r="Q104" t="str">
            <v xml:space="preserve"> </v>
          </cell>
          <cell r="R104" t="str">
            <v xml:space="preserve"> </v>
          </cell>
          <cell r="S104" t="str">
            <v xml:space="preserve"> </v>
          </cell>
          <cell r="T104" t="str">
            <v xml:space="preserve"> </v>
          </cell>
          <cell r="U104" t="str">
            <v xml:space="preserve"> </v>
          </cell>
          <cell r="V104" t="str">
            <v xml:space="preserve"> </v>
          </cell>
          <cell r="W104" t="str">
            <v xml:space="preserve"> </v>
          </cell>
          <cell r="X104" t="str">
            <v xml:space="preserve"> </v>
          </cell>
          <cell r="Y104" t="str">
            <v xml:space="preserve"> </v>
          </cell>
          <cell r="Z104" t="str">
            <v xml:space="preserve"> </v>
          </cell>
          <cell r="AA104" t="str">
            <v xml:space="preserve"> </v>
          </cell>
          <cell r="AB104" t="str">
            <v xml:space="preserve"> </v>
          </cell>
          <cell r="AC104" t="str">
            <v xml:space="preserve"> </v>
          </cell>
          <cell r="AD104" t="str">
            <v xml:space="preserve"> </v>
          </cell>
          <cell r="AE104" t="str">
            <v xml:space="preserve"> </v>
          </cell>
          <cell r="AF104" t="str">
            <v xml:space="preserve"> </v>
          </cell>
          <cell r="AG104" t="str">
            <v xml:space="preserve"> </v>
          </cell>
          <cell r="AH104" t="str">
            <v xml:space="preserve"> </v>
          </cell>
          <cell r="AI104" t="str">
            <v xml:space="preserve"> </v>
          </cell>
          <cell r="AJ104" t="str">
            <v xml:space="preserve"> </v>
          </cell>
          <cell r="AK104" t="str">
            <v xml:space="preserve"> </v>
          </cell>
          <cell r="AL104" t="str">
            <v xml:space="preserve"> </v>
          </cell>
          <cell r="AM104" t="str">
            <v xml:space="preserve"> </v>
          </cell>
          <cell r="AN104" t="str">
            <v xml:space="preserve"> </v>
          </cell>
          <cell r="AO104" t="str">
            <v xml:space="preserve"> </v>
          </cell>
          <cell r="AP104" t="str">
            <v xml:space="preserve"> </v>
          </cell>
          <cell r="AQ104" t="str">
            <v xml:space="preserve"> </v>
          </cell>
          <cell r="AR104" t="str">
            <v xml:space="preserve"> </v>
          </cell>
          <cell r="AS104" t="str">
            <v xml:space="preserve"> </v>
          </cell>
          <cell r="AT104" t="str">
            <v xml:space="preserve"> </v>
          </cell>
          <cell r="AU104" t="str">
            <v xml:space="preserve"> </v>
          </cell>
          <cell r="AV104" t="str">
            <v>10.113</v>
          </cell>
          <cell r="AW104" t="str">
            <v>ACQ</v>
          </cell>
          <cell r="AX104" t="str">
            <v xml:space="preserve"> </v>
          </cell>
          <cell r="AY104" t="str">
            <v xml:space="preserve"> </v>
          </cell>
          <cell r="AZ104" t="str">
            <v xml:space="preserve"> </v>
          </cell>
          <cell r="BA104" t="str">
            <v xml:space="preserve"> </v>
          </cell>
          <cell r="BB104" t="str">
            <v xml:space="preserve"> </v>
          </cell>
          <cell r="BC104" t="str">
            <v xml:space="preserve"> </v>
          </cell>
          <cell r="BD104" t="str">
            <v xml:space="preserve"> </v>
          </cell>
          <cell r="BE104" t="str">
            <v xml:space="preserve"> </v>
          </cell>
          <cell r="BF104" t="str">
            <v xml:space="preserve"> </v>
          </cell>
          <cell r="BG104" t="str">
            <v xml:space="preserve"> </v>
          </cell>
          <cell r="BH104" t="str">
            <v xml:space="preserve"> </v>
          </cell>
          <cell r="BI104" t="str">
            <v xml:space="preserve"> </v>
          </cell>
          <cell r="BJ104" t="str">
            <v xml:space="preserve"> </v>
          </cell>
          <cell r="BK104" t="str">
            <v xml:space="preserve"> </v>
          </cell>
          <cell r="BL104" t="str">
            <v xml:space="preserve"> </v>
          </cell>
          <cell r="BM104" t="str">
            <v xml:space="preserve"> </v>
          </cell>
          <cell r="BN104" t="str">
            <v xml:space="preserve"> </v>
          </cell>
          <cell r="BO104" t="str">
            <v xml:space="preserve"> </v>
          </cell>
          <cell r="BP104" t="str">
            <v xml:space="preserve"> </v>
          </cell>
          <cell r="BQ104" t="str">
            <v xml:space="preserve"> </v>
          </cell>
          <cell r="BR104" t="str">
            <v>8.917</v>
          </cell>
          <cell r="BS104" t="str">
            <v>NACQ</v>
          </cell>
          <cell r="BT104">
            <v>10.15</v>
          </cell>
          <cell r="BU104" t="str">
            <v>6.5</v>
          </cell>
          <cell r="BV104">
            <v>10</v>
          </cell>
        </row>
        <row r="105">
          <cell r="A105">
            <v>21905661</v>
          </cell>
          <cell r="B105" t="str">
            <v>BOX</v>
          </cell>
          <cell r="C105" t="str">
            <v>JULIEN</v>
          </cell>
          <cell r="D105" t="str">
            <v xml:space="preserve"> </v>
          </cell>
          <cell r="E105" t="str">
            <v>9.323</v>
          </cell>
          <cell r="F105" t="str">
            <v>AJ</v>
          </cell>
          <cell r="G105" t="str">
            <v>9.323</v>
          </cell>
          <cell r="H105" t="str">
            <v>AJ</v>
          </cell>
          <cell r="I105" t="str">
            <v>'395/583</v>
          </cell>
          <cell r="J105" t="str">
            <v>11.15</v>
          </cell>
          <cell r="L105" t="str">
            <v>11.5</v>
          </cell>
          <cell r="M105" t="str">
            <v xml:space="preserve"> </v>
          </cell>
          <cell r="N105" t="str">
            <v xml:space="preserve"> </v>
          </cell>
          <cell r="O105" t="str">
            <v xml:space="preserve"> </v>
          </cell>
          <cell r="P105" t="str">
            <v xml:space="preserve"> </v>
          </cell>
          <cell r="Q105" t="str">
            <v xml:space="preserve"> </v>
          </cell>
          <cell r="R105" t="str">
            <v xml:space="preserve"> </v>
          </cell>
          <cell r="S105" t="str">
            <v>11.5</v>
          </cell>
          <cell r="T105" t="str">
            <v xml:space="preserve"> </v>
          </cell>
          <cell r="U105" t="str">
            <v xml:space="preserve"> </v>
          </cell>
          <cell r="V105" t="str">
            <v xml:space="preserve"> </v>
          </cell>
          <cell r="W105" t="str">
            <v xml:space="preserve"> </v>
          </cell>
          <cell r="X105" t="str">
            <v xml:space="preserve"> </v>
          </cell>
          <cell r="Y105" t="str">
            <v xml:space="preserve"> </v>
          </cell>
          <cell r="Z105" t="str">
            <v xml:space="preserve"> </v>
          </cell>
          <cell r="AA105" t="str">
            <v xml:space="preserve"> </v>
          </cell>
          <cell r="AB105" t="str">
            <v xml:space="preserve"> </v>
          </cell>
          <cell r="AC105" t="str">
            <v xml:space="preserve"> </v>
          </cell>
          <cell r="AD105" t="str">
            <v>10.625</v>
          </cell>
          <cell r="AE105" t="str">
            <v xml:space="preserve"> </v>
          </cell>
          <cell r="AF105" t="str">
            <v xml:space="preserve"> </v>
          </cell>
          <cell r="AG105" t="str">
            <v xml:space="preserve"> </v>
          </cell>
          <cell r="AH105" t="str">
            <v xml:space="preserve"> </v>
          </cell>
          <cell r="AI105" t="str">
            <v xml:space="preserve"> </v>
          </cell>
          <cell r="AJ105" t="str">
            <v xml:space="preserve"> </v>
          </cell>
          <cell r="AK105" t="str">
            <v>10.625</v>
          </cell>
          <cell r="AL105" t="str">
            <v xml:space="preserve"> </v>
          </cell>
          <cell r="AM105" t="str">
            <v xml:space="preserve"> </v>
          </cell>
          <cell r="AN105" t="str">
            <v xml:space="preserve"> </v>
          </cell>
          <cell r="AO105" t="str">
            <v xml:space="preserve"> </v>
          </cell>
          <cell r="AP105" t="str">
            <v xml:space="preserve"> </v>
          </cell>
          <cell r="AQ105" t="str">
            <v xml:space="preserve"> </v>
          </cell>
          <cell r="AR105" t="str">
            <v xml:space="preserve"> </v>
          </cell>
          <cell r="AS105" t="str">
            <v xml:space="preserve"> </v>
          </cell>
          <cell r="AT105" t="str">
            <v xml:space="preserve"> </v>
          </cell>
          <cell r="AU105" t="str">
            <v xml:space="preserve"> </v>
          </cell>
          <cell r="AV105" t="str">
            <v>11.578</v>
          </cell>
          <cell r="AW105" t="str">
            <v>ACQ</v>
          </cell>
          <cell r="AX105" t="str">
            <v>10.665</v>
          </cell>
          <cell r="AY105" t="str">
            <v>12.49</v>
          </cell>
          <cell r="AZ105" t="str">
            <v>15.8</v>
          </cell>
          <cell r="BA105">
            <v>10</v>
          </cell>
          <cell r="BB105" t="str">
            <v xml:space="preserve"> </v>
          </cell>
          <cell r="BC105" t="str">
            <v xml:space="preserve"> </v>
          </cell>
          <cell r="BD105" t="str">
            <v xml:space="preserve"> </v>
          </cell>
          <cell r="BE105" t="str">
            <v xml:space="preserve"> </v>
          </cell>
          <cell r="BF105" t="str">
            <v xml:space="preserve"> </v>
          </cell>
          <cell r="BG105" t="str">
            <v xml:space="preserve"> </v>
          </cell>
          <cell r="BH105" t="str">
            <v xml:space="preserve"> </v>
          </cell>
          <cell r="BI105" t="str">
            <v xml:space="preserve"> </v>
          </cell>
          <cell r="BJ105" t="str">
            <v xml:space="preserve"> </v>
          </cell>
          <cell r="BK105" t="str">
            <v xml:space="preserve"> </v>
          </cell>
          <cell r="BL105" t="str">
            <v xml:space="preserve"> </v>
          </cell>
          <cell r="BM105" t="str">
            <v xml:space="preserve"> </v>
          </cell>
          <cell r="BN105" t="str">
            <v xml:space="preserve"> </v>
          </cell>
          <cell r="BO105" t="str">
            <v>11.67</v>
          </cell>
          <cell r="BP105" t="str">
            <v xml:space="preserve"> </v>
          </cell>
          <cell r="BQ105" t="str">
            <v xml:space="preserve"> </v>
          </cell>
          <cell r="BR105" t="str">
            <v>9.625</v>
          </cell>
          <cell r="BS105" t="str">
            <v>NACQ</v>
          </cell>
          <cell r="BT105">
            <v>8</v>
          </cell>
          <cell r="BU105" t="str">
            <v>9.825</v>
          </cell>
          <cell r="BV105" t="str">
            <v>12.15</v>
          </cell>
        </row>
        <row r="106">
          <cell r="A106">
            <v>21906343</v>
          </cell>
          <cell r="B106" t="str">
            <v>BRACKROCK</v>
          </cell>
          <cell r="C106" t="str">
            <v>JANINE</v>
          </cell>
          <cell r="D106" t="str">
            <v xml:space="preserve"> </v>
          </cell>
          <cell r="E106" t="str">
            <v>7.79</v>
          </cell>
          <cell r="F106" t="str">
            <v>AJ</v>
          </cell>
          <cell r="G106" t="str">
            <v>7.79</v>
          </cell>
          <cell r="H106" t="str">
            <v>AJ</v>
          </cell>
          <cell r="I106" t="str">
            <v>'539/583</v>
          </cell>
          <cell r="J106" t="str">
            <v>7.88</v>
          </cell>
          <cell r="L106">
            <v>8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 t="str">
            <v xml:space="preserve"> </v>
          </cell>
          <cell r="R106" t="str">
            <v xml:space="preserve"> </v>
          </cell>
          <cell r="S106" t="str">
            <v xml:space="preserve"> </v>
          </cell>
          <cell r="T106" t="str">
            <v xml:space="preserve"> </v>
          </cell>
          <cell r="U106">
            <v>8</v>
          </cell>
          <cell r="V106" t="str">
            <v xml:space="preserve"> </v>
          </cell>
          <cell r="W106" t="str">
            <v xml:space="preserve"> </v>
          </cell>
          <cell r="X106" t="str">
            <v xml:space="preserve"> </v>
          </cell>
          <cell r="Y106" t="str">
            <v xml:space="preserve"> </v>
          </cell>
          <cell r="Z106" t="str">
            <v xml:space="preserve"> </v>
          </cell>
          <cell r="AA106" t="str">
            <v xml:space="preserve"> </v>
          </cell>
          <cell r="AB106" t="str">
            <v xml:space="preserve"> </v>
          </cell>
          <cell r="AC106" t="str">
            <v xml:space="preserve"> </v>
          </cell>
          <cell r="AD106" t="str">
            <v>7.7</v>
          </cell>
          <cell r="AE106" t="str">
            <v xml:space="preserve"> </v>
          </cell>
          <cell r="AF106" t="str">
            <v xml:space="preserve"> </v>
          </cell>
          <cell r="AG106" t="str">
            <v xml:space="preserve"> </v>
          </cell>
          <cell r="AH106" t="str">
            <v xml:space="preserve"> </v>
          </cell>
          <cell r="AI106" t="str">
            <v xml:space="preserve"> </v>
          </cell>
          <cell r="AJ106" t="str">
            <v xml:space="preserve"> </v>
          </cell>
          <cell r="AK106" t="str">
            <v xml:space="preserve"> </v>
          </cell>
          <cell r="AL106" t="str">
            <v xml:space="preserve"> </v>
          </cell>
          <cell r="AM106" t="str">
            <v>7.7</v>
          </cell>
          <cell r="AN106" t="str">
            <v xml:space="preserve"> </v>
          </cell>
          <cell r="AO106" t="str">
            <v xml:space="preserve"> </v>
          </cell>
          <cell r="AP106" t="str">
            <v xml:space="preserve"> </v>
          </cell>
          <cell r="AQ106" t="str">
            <v xml:space="preserve"> </v>
          </cell>
          <cell r="AR106" t="str">
            <v xml:space="preserve"> </v>
          </cell>
          <cell r="AS106" t="str">
            <v xml:space="preserve"> </v>
          </cell>
          <cell r="AT106" t="str">
            <v xml:space="preserve"> </v>
          </cell>
          <cell r="AU106" t="str">
            <v xml:space="preserve"> </v>
          </cell>
          <cell r="AV106" t="str">
            <v>9.084</v>
          </cell>
          <cell r="AW106" t="str">
            <v>NACQ</v>
          </cell>
          <cell r="AX106">
            <v>8</v>
          </cell>
          <cell r="AY106" t="str">
            <v>10.167</v>
          </cell>
          <cell r="AZ106" t="str">
            <v xml:space="preserve"> </v>
          </cell>
          <cell r="BA106" t="str">
            <v xml:space="preserve"> </v>
          </cell>
          <cell r="BB106" t="str">
            <v xml:space="preserve"> </v>
          </cell>
          <cell r="BC106" t="str">
            <v xml:space="preserve"> </v>
          </cell>
          <cell r="BD106" t="str">
            <v xml:space="preserve"> </v>
          </cell>
          <cell r="BE106" t="str">
            <v xml:space="preserve"> </v>
          </cell>
          <cell r="BF106" t="str">
            <v>10.5</v>
          </cell>
          <cell r="BG106">
            <v>12</v>
          </cell>
          <cell r="BH106" t="str">
            <v xml:space="preserve"> </v>
          </cell>
          <cell r="BI106" t="str">
            <v xml:space="preserve"> </v>
          </cell>
          <cell r="BJ106" t="str">
            <v xml:space="preserve"> </v>
          </cell>
          <cell r="BK106">
            <v>8</v>
          </cell>
          <cell r="BL106" t="str">
            <v xml:space="preserve"> </v>
          </cell>
          <cell r="BM106" t="str">
            <v xml:space="preserve"> </v>
          </cell>
          <cell r="BN106" t="str">
            <v xml:space="preserve"> </v>
          </cell>
          <cell r="BO106" t="str">
            <v xml:space="preserve"> </v>
          </cell>
          <cell r="BP106" t="str">
            <v xml:space="preserve"> </v>
          </cell>
          <cell r="BQ106" t="str">
            <v xml:space="preserve"> </v>
          </cell>
          <cell r="BR106" t="str">
            <v>10.893</v>
          </cell>
          <cell r="BS106" t="str">
            <v>ACQ</v>
          </cell>
          <cell r="BT106" t="str">
            <v>9.88</v>
          </cell>
          <cell r="BU106" t="str">
            <v>8.925</v>
          </cell>
          <cell r="BV106" t="str">
            <v>10.85</v>
          </cell>
        </row>
        <row r="107">
          <cell r="A107">
            <v>21811646</v>
          </cell>
          <cell r="B107" t="str">
            <v>BRAHMIA</v>
          </cell>
          <cell r="C107" t="str">
            <v>SÉLIM</v>
          </cell>
          <cell r="D107" t="str">
            <v xml:space="preserve"> </v>
          </cell>
          <cell r="E107" t="str">
            <v>10.657</v>
          </cell>
          <cell r="F107" t="str">
            <v>ADM</v>
          </cell>
          <cell r="G107" t="str">
            <v>10.657</v>
          </cell>
          <cell r="H107" t="str">
            <v>ADM</v>
          </cell>
          <cell r="I107" t="str">
            <v>'180/583</v>
          </cell>
          <cell r="J107" t="str">
            <v>12.8</v>
          </cell>
          <cell r="K107" t="str">
            <v>ACQ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 t="str">
            <v xml:space="preserve"> </v>
          </cell>
          <cell r="P107" t="str">
            <v xml:space="preserve"> </v>
          </cell>
          <cell r="Q107" t="str">
            <v xml:space="preserve"> </v>
          </cell>
          <cell r="R107" t="str">
            <v xml:space="preserve"> </v>
          </cell>
          <cell r="S107" t="str">
            <v xml:space="preserve"> </v>
          </cell>
          <cell r="T107" t="str">
            <v xml:space="preserve"> </v>
          </cell>
          <cell r="U107" t="str">
            <v xml:space="preserve"> </v>
          </cell>
          <cell r="V107" t="str">
            <v xml:space="preserve"> </v>
          </cell>
          <cell r="W107" t="str">
            <v xml:space="preserve"> </v>
          </cell>
          <cell r="X107" t="str">
            <v xml:space="preserve"> </v>
          </cell>
          <cell r="Y107" t="str">
            <v xml:space="preserve"> </v>
          </cell>
          <cell r="Z107" t="str">
            <v xml:space="preserve"> </v>
          </cell>
          <cell r="AA107" t="str">
            <v xml:space="preserve"> </v>
          </cell>
          <cell r="AB107" t="str">
            <v xml:space="preserve"> </v>
          </cell>
          <cell r="AC107" t="str">
            <v xml:space="preserve"> </v>
          </cell>
          <cell r="AD107" t="str">
            <v xml:space="preserve"> </v>
          </cell>
          <cell r="AE107" t="str">
            <v xml:space="preserve"> </v>
          </cell>
          <cell r="AF107" t="str">
            <v xml:space="preserve"> </v>
          </cell>
          <cell r="AG107" t="str">
            <v xml:space="preserve"> </v>
          </cell>
          <cell r="AH107" t="str">
            <v xml:space="preserve"> </v>
          </cell>
          <cell r="AI107" t="str">
            <v xml:space="preserve"> </v>
          </cell>
          <cell r="AJ107" t="str">
            <v xml:space="preserve"> </v>
          </cell>
          <cell r="AK107" t="str">
            <v xml:space="preserve"> </v>
          </cell>
          <cell r="AL107" t="str">
            <v xml:space="preserve"> </v>
          </cell>
          <cell r="AM107" t="str">
            <v xml:space="preserve"> </v>
          </cell>
          <cell r="AN107" t="str">
            <v xml:space="preserve"> </v>
          </cell>
          <cell r="AO107" t="str">
            <v xml:space="preserve"> </v>
          </cell>
          <cell r="AP107" t="str">
            <v xml:space="preserve"> </v>
          </cell>
          <cell r="AQ107" t="str">
            <v xml:space="preserve"> </v>
          </cell>
          <cell r="AR107" t="str">
            <v xml:space="preserve"> </v>
          </cell>
          <cell r="AS107" t="str">
            <v xml:space="preserve"> </v>
          </cell>
          <cell r="AT107" t="str">
            <v xml:space="preserve"> </v>
          </cell>
          <cell r="AU107" t="str">
            <v xml:space="preserve"> </v>
          </cell>
          <cell r="AV107" t="str">
            <v>11.058</v>
          </cell>
          <cell r="AW107" t="str">
            <v>ACQ</v>
          </cell>
          <cell r="AX107" t="str">
            <v>9.165</v>
          </cell>
          <cell r="AY107" t="str">
            <v>12.95</v>
          </cell>
          <cell r="AZ107" t="str">
            <v xml:space="preserve"> </v>
          </cell>
          <cell r="BA107" t="str">
            <v xml:space="preserve"> </v>
          </cell>
          <cell r="BB107" t="str">
            <v xml:space="preserve"> </v>
          </cell>
          <cell r="BC107" t="str">
            <v xml:space="preserve"> </v>
          </cell>
          <cell r="BD107" t="str">
            <v xml:space="preserve"> </v>
          </cell>
          <cell r="BE107" t="str">
            <v xml:space="preserve"> </v>
          </cell>
          <cell r="BF107" t="str">
            <v xml:space="preserve"> </v>
          </cell>
          <cell r="BG107" t="str">
            <v xml:space="preserve"> </v>
          </cell>
          <cell r="BH107" t="str">
            <v xml:space="preserve"> </v>
          </cell>
          <cell r="BI107" t="str">
            <v xml:space="preserve"> </v>
          </cell>
          <cell r="BJ107" t="str">
            <v xml:space="preserve"> </v>
          </cell>
          <cell r="BK107" t="str">
            <v xml:space="preserve"> </v>
          </cell>
          <cell r="BL107" t="str">
            <v xml:space="preserve"> </v>
          </cell>
          <cell r="BM107" t="str">
            <v xml:space="preserve"> </v>
          </cell>
          <cell r="BN107" t="str">
            <v xml:space="preserve"> </v>
          </cell>
          <cell r="BO107" t="str">
            <v xml:space="preserve"> </v>
          </cell>
          <cell r="BP107" t="str">
            <v xml:space="preserve"> </v>
          </cell>
          <cell r="BQ107" t="str">
            <v xml:space="preserve"> </v>
          </cell>
          <cell r="BR107" t="str">
            <v>9.8</v>
          </cell>
          <cell r="BS107" t="str">
            <v>NACQ</v>
          </cell>
          <cell r="BT107" t="str">
            <v>9.75</v>
          </cell>
          <cell r="BU107" t="str">
            <v>9.5</v>
          </cell>
          <cell r="BV107">
            <v>9</v>
          </cell>
        </row>
        <row r="108">
          <cell r="A108">
            <v>21910378</v>
          </cell>
          <cell r="B108" t="str">
            <v>BRANDSTAEDT</v>
          </cell>
          <cell r="C108" t="str">
            <v>ANGELA</v>
          </cell>
          <cell r="D108" t="str">
            <v xml:space="preserve"> </v>
          </cell>
          <cell r="E108" t="str">
            <v>11.608</v>
          </cell>
          <cell r="F108" t="str">
            <v>ADM</v>
          </cell>
          <cell r="G108" t="str">
            <v>11.608</v>
          </cell>
          <cell r="H108" t="str">
            <v>ADM</v>
          </cell>
          <cell r="I108" t="str">
            <v>'74/583</v>
          </cell>
          <cell r="J108" t="str">
            <v>14.14</v>
          </cell>
          <cell r="L108" t="str">
            <v>14.5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 t="str">
            <v>14.5</v>
          </cell>
          <cell r="R108" t="str">
            <v xml:space="preserve"> </v>
          </cell>
          <cell r="S108" t="str">
            <v xml:space="preserve"> </v>
          </cell>
          <cell r="T108" t="str">
            <v xml:space="preserve"> </v>
          </cell>
          <cell r="U108" t="str">
            <v xml:space="preserve"> </v>
          </cell>
          <cell r="V108" t="str">
            <v xml:space="preserve"> </v>
          </cell>
          <cell r="W108" t="str">
            <v xml:space="preserve"> </v>
          </cell>
          <cell r="X108" t="str">
            <v xml:space="preserve"> </v>
          </cell>
          <cell r="Y108" t="str">
            <v xml:space="preserve"> </v>
          </cell>
          <cell r="Z108" t="str">
            <v xml:space="preserve"> </v>
          </cell>
          <cell r="AA108" t="str">
            <v xml:space="preserve"> </v>
          </cell>
          <cell r="AB108" t="str">
            <v xml:space="preserve"> </v>
          </cell>
          <cell r="AC108" t="str">
            <v xml:space="preserve"> </v>
          </cell>
          <cell r="AD108" t="str">
            <v>13.6</v>
          </cell>
          <cell r="AE108" t="str">
            <v xml:space="preserve"> </v>
          </cell>
          <cell r="AF108" t="str">
            <v xml:space="preserve"> </v>
          </cell>
          <cell r="AG108" t="str">
            <v xml:space="preserve"> </v>
          </cell>
          <cell r="AH108" t="str">
            <v xml:space="preserve"> </v>
          </cell>
          <cell r="AI108" t="str">
            <v>13.6</v>
          </cell>
          <cell r="AJ108" t="str">
            <v xml:space="preserve"> </v>
          </cell>
          <cell r="AK108" t="str">
            <v xml:space="preserve"> </v>
          </cell>
          <cell r="AL108" t="str">
            <v xml:space="preserve"> </v>
          </cell>
          <cell r="AM108" t="str">
            <v xml:space="preserve"> </v>
          </cell>
          <cell r="AN108" t="str">
            <v xml:space="preserve"> </v>
          </cell>
          <cell r="AO108" t="str">
            <v xml:space="preserve"> </v>
          </cell>
          <cell r="AP108" t="str">
            <v xml:space="preserve"> </v>
          </cell>
          <cell r="AQ108" t="str">
            <v xml:space="preserve"> </v>
          </cell>
          <cell r="AR108" t="str">
            <v xml:space="preserve"> </v>
          </cell>
          <cell r="AS108" t="str">
            <v xml:space="preserve"> </v>
          </cell>
          <cell r="AT108" t="str">
            <v xml:space="preserve"> </v>
          </cell>
          <cell r="AU108" t="str">
            <v xml:space="preserve"> </v>
          </cell>
          <cell r="AV108" t="str">
            <v>11.128</v>
          </cell>
          <cell r="AW108" t="str">
            <v>ACQ</v>
          </cell>
          <cell r="AX108" t="str">
            <v>11.155</v>
          </cell>
          <cell r="AY108" t="str">
            <v>11.1</v>
          </cell>
          <cell r="AZ108" t="str">
            <v xml:space="preserve"> </v>
          </cell>
          <cell r="BA108" t="str">
            <v xml:space="preserve"> </v>
          </cell>
          <cell r="BB108" t="str">
            <v xml:space="preserve"> </v>
          </cell>
          <cell r="BC108" t="str">
            <v xml:space="preserve"> </v>
          </cell>
          <cell r="BD108" t="str">
            <v xml:space="preserve"> </v>
          </cell>
          <cell r="BE108" t="str">
            <v>13.5</v>
          </cell>
          <cell r="BF108" t="str">
            <v xml:space="preserve"> </v>
          </cell>
          <cell r="BG108" t="str">
            <v xml:space="preserve"> </v>
          </cell>
          <cell r="BH108" t="str">
            <v xml:space="preserve"> </v>
          </cell>
          <cell r="BI108" t="str">
            <v xml:space="preserve"> </v>
          </cell>
          <cell r="BJ108" t="str">
            <v xml:space="preserve"> </v>
          </cell>
          <cell r="BK108" t="str">
            <v>6.5</v>
          </cell>
          <cell r="BL108" t="str">
            <v xml:space="preserve"> </v>
          </cell>
          <cell r="BM108" t="str">
            <v xml:space="preserve"> </v>
          </cell>
          <cell r="BN108" t="str">
            <v>13.3</v>
          </cell>
          <cell r="BO108" t="str">
            <v xml:space="preserve"> </v>
          </cell>
          <cell r="BP108" t="str">
            <v xml:space="preserve"> </v>
          </cell>
          <cell r="BQ108" t="str">
            <v xml:space="preserve"> </v>
          </cell>
          <cell r="BR108" t="str">
            <v>11.807</v>
          </cell>
          <cell r="BS108" t="str">
            <v>ACQ</v>
          </cell>
          <cell r="BT108" t="str">
            <v>13.75</v>
          </cell>
          <cell r="BU108" t="str">
            <v>8.47</v>
          </cell>
          <cell r="BV108" t="str">
            <v>8.94</v>
          </cell>
        </row>
        <row r="109">
          <cell r="A109">
            <v>21912513</v>
          </cell>
          <cell r="B109" t="str">
            <v>BRASSEUR</v>
          </cell>
          <cell r="C109" t="str">
            <v>JULIEN</v>
          </cell>
          <cell r="D109" t="str">
            <v xml:space="preserve"> </v>
          </cell>
          <cell r="E109" t="str">
            <v>10.765</v>
          </cell>
          <cell r="F109" t="str">
            <v>ADM</v>
          </cell>
          <cell r="G109" t="str">
            <v>10.765</v>
          </cell>
          <cell r="H109" t="str">
            <v>ADM</v>
          </cell>
          <cell r="I109" t="str">
            <v>'163/583</v>
          </cell>
          <cell r="J109" t="str">
            <v>10.25</v>
          </cell>
          <cell r="L109" t="str">
            <v>11.5</v>
          </cell>
          <cell r="M109" t="str">
            <v xml:space="preserve"> </v>
          </cell>
          <cell r="N109" t="str">
            <v xml:space="preserve"> </v>
          </cell>
          <cell r="O109" t="str">
            <v xml:space="preserve"> </v>
          </cell>
          <cell r="P109" t="str">
            <v xml:space="preserve"> </v>
          </cell>
          <cell r="Q109" t="str">
            <v xml:space="preserve"> </v>
          </cell>
          <cell r="R109" t="str">
            <v xml:space="preserve"> </v>
          </cell>
          <cell r="S109" t="str">
            <v>11.5</v>
          </cell>
          <cell r="T109" t="str">
            <v xml:space="preserve"> </v>
          </cell>
          <cell r="U109" t="str">
            <v xml:space="preserve"> </v>
          </cell>
          <cell r="V109" t="str">
            <v xml:space="preserve"> </v>
          </cell>
          <cell r="W109" t="str">
            <v xml:space="preserve"> </v>
          </cell>
          <cell r="X109" t="str">
            <v xml:space="preserve"> </v>
          </cell>
          <cell r="Y109" t="str">
            <v xml:space="preserve"> </v>
          </cell>
          <cell r="Z109" t="str">
            <v xml:space="preserve"> </v>
          </cell>
          <cell r="AA109" t="str">
            <v xml:space="preserve"> </v>
          </cell>
          <cell r="AB109" t="str">
            <v xml:space="preserve"> </v>
          </cell>
          <cell r="AC109" t="str">
            <v xml:space="preserve"> </v>
          </cell>
          <cell r="AD109" t="str">
            <v>8.375</v>
          </cell>
          <cell r="AE109" t="str">
            <v xml:space="preserve"> </v>
          </cell>
          <cell r="AF109" t="str">
            <v xml:space="preserve"> </v>
          </cell>
          <cell r="AG109" t="str">
            <v xml:space="preserve"> </v>
          </cell>
          <cell r="AH109" t="str">
            <v xml:space="preserve"> </v>
          </cell>
          <cell r="AI109" t="str">
            <v xml:space="preserve"> </v>
          </cell>
          <cell r="AJ109" t="str">
            <v xml:space="preserve"> </v>
          </cell>
          <cell r="AK109" t="str">
            <v>8.375</v>
          </cell>
          <cell r="AL109" t="str">
            <v xml:space="preserve"> </v>
          </cell>
          <cell r="AM109" t="str">
            <v xml:space="preserve"> </v>
          </cell>
          <cell r="AN109" t="str">
            <v xml:space="preserve"> </v>
          </cell>
          <cell r="AO109" t="str">
            <v xml:space="preserve"> </v>
          </cell>
          <cell r="AP109" t="str">
            <v xml:space="preserve"> </v>
          </cell>
          <cell r="AQ109" t="str">
            <v xml:space="preserve"> </v>
          </cell>
          <cell r="AR109" t="str">
            <v xml:space="preserve"> </v>
          </cell>
          <cell r="AS109" t="str">
            <v xml:space="preserve"> </v>
          </cell>
          <cell r="AT109" t="str">
            <v xml:space="preserve"> </v>
          </cell>
          <cell r="AU109" t="str">
            <v xml:space="preserve"> </v>
          </cell>
          <cell r="AV109" t="str">
            <v>10.621</v>
          </cell>
          <cell r="AW109" t="str">
            <v>ACQ</v>
          </cell>
          <cell r="AX109" t="str">
            <v>12.275</v>
          </cell>
          <cell r="AY109" t="str">
            <v>8.967</v>
          </cell>
          <cell r="AZ109" t="str">
            <v>11.4</v>
          </cell>
          <cell r="BA109">
            <v>10</v>
          </cell>
          <cell r="BB109" t="str">
            <v xml:space="preserve"> </v>
          </cell>
          <cell r="BC109" t="str">
            <v xml:space="preserve"> </v>
          </cell>
          <cell r="BD109" t="str">
            <v xml:space="preserve"> </v>
          </cell>
          <cell r="BE109" t="str">
            <v xml:space="preserve"> </v>
          </cell>
          <cell r="BF109" t="str">
            <v xml:space="preserve"> </v>
          </cell>
          <cell r="BG109" t="str">
            <v xml:space="preserve"> </v>
          </cell>
          <cell r="BH109" t="str">
            <v>5.5</v>
          </cell>
          <cell r="BI109" t="str">
            <v xml:space="preserve"> </v>
          </cell>
          <cell r="BJ109" t="str">
            <v xml:space="preserve"> </v>
          </cell>
          <cell r="BK109" t="str">
            <v xml:space="preserve"> </v>
          </cell>
          <cell r="BL109" t="str">
            <v xml:space="preserve"> </v>
          </cell>
          <cell r="BM109" t="str">
            <v xml:space="preserve"> </v>
          </cell>
          <cell r="BN109" t="str">
            <v xml:space="preserve"> </v>
          </cell>
          <cell r="BO109" t="str">
            <v xml:space="preserve"> </v>
          </cell>
          <cell r="BP109" t="str">
            <v xml:space="preserve"> </v>
          </cell>
          <cell r="BQ109" t="str">
            <v xml:space="preserve"> </v>
          </cell>
          <cell r="BR109" t="str">
            <v>10.317</v>
          </cell>
          <cell r="BS109" t="str">
            <v>ACQ</v>
          </cell>
          <cell r="BT109" t="str">
            <v>12.25</v>
          </cell>
          <cell r="BU109">
            <v>9</v>
          </cell>
          <cell r="BV109" t="str">
            <v>10.5</v>
          </cell>
        </row>
        <row r="110">
          <cell r="A110">
            <v>21907812</v>
          </cell>
          <cell r="B110" t="str">
            <v>BREBION</v>
          </cell>
          <cell r="C110" t="str">
            <v>JUSTINE</v>
          </cell>
          <cell r="D110" t="str">
            <v xml:space="preserve"> </v>
          </cell>
          <cell r="E110" t="str">
            <v>11.812</v>
          </cell>
          <cell r="F110" t="str">
            <v>ADM</v>
          </cell>
          <cell r="G110" t="str">
            <v>11.812</v>
          </cell>
          <cell r="H110" t="str">
            <v>ADM</v>
          </cell>
          <cell r="I110" t="str">
            <v>'51/583</v>
          </cell>
          <cell r="J110" t="str">
            <v>10.86</v>
          </cell>
          <cell r="L110" t="str">
            <v>8.5</v>
          </cell>
          <cell r="M110" t="str">
            <v xml:space="preserve"> </v>
          </cell>
          <cell r="N110" t="str">
            <v xml:space="preserve"> </v>
          </cell>
          <cell r="O110" t="str">
            <v xml:space="preserve"> </v>
          </cell>
          <cell r="P110" t="str">
            <v xml:space="preserve"> </v>
          </cell>
          <cell r="Q110" t="str">
            <v xml:space="preserve"> </v>
          </cell>
          <cell r="R110" t="str">
            <v xml:space="preserve"> </v>
          </cell>
          <cell r="S110" t="str">
            <v xml:space="preserve"> </v>
          </cell>
          <cell r="T110" t="str">
            <v xml:space="preserve"> </v>
          </cell>
          <cell r="U110" t="str">
            <v>8.5</v>
          </cell>
          <cell r="V110" t="str">
            <v xml:space="preserve"> </v>
          </cell>
          <cell r="W110" t="str">
            <v xml:space="preserve"> </v>
          </cell>
          <cell r="X110" t="str">
            <v xml:space="preserve"> </v>
          </cell>
          <cell r="Y110" t="str">
            <v xml:space="preserve"> </v>
          </cell>
          <cell r="Z110" t="str">
            <v xml:space="preserve"> </v>
          </cell>
          <cell r="AA110" t="str">
            <v xml:space="preserve"> </v>
          </cell>
          <cell r="AB110" t="str">
            <v xml:space="preserve"> </v>
          </cell>
          <cell r="AC110" t="str">
            <v xml:space="preserve"> </v>
          </cell>
          <cell r="AD110" t="str">
            <v>14.4</v>
          </cell>
          <cell r="AE110" t="str">
            <v xml:space="preserve"> </v>
          </cell>
          <cell r="AF110" t="str">
            <v xml:space="preserve"> </v>
          </cell>
          <cell r="AG110" t="str">
            <v xml:space="preserve"> </v>
          </cell>
          <cell r="AH110" t="str">
            <v xml:space="preserve"> </v>
          </cell>
          <cell r="AI110" t="str">
            <v xml:space="preserve"> </v>
          </cell>
          <cell r="AJ110" t="str">
            <v xml:space="preserve"> </v>
          </cell>
          <cell r="AK110" t="str">
            <v xml:space="preserve"> </v>
          </cell>
          <cell r="AL110" t="str">
            <v xml:space="preserve"> </v>
          </cell>
          <cell r="AM110" t="str">
            <v>14.4</v>
          </cell>
          <cell r="AN110" t="str">
            <v xml:space="preserve"> </v>
          </cell>
          <cell r="AO110" t="str">
            <v xml:space="preserve"> </v>
          </cell>
          <cell r="AP110" t="str">
            <v xml:space="preserve"> </v>
          </cell>
          <cell r="AQ110" t="str">
            <v xml:space="preserve"> </v>
          </cell>
          <cell r="AR110" t="str">
            <v xml:space="preserve"> </v>
          </cell>
          <cell r="AS110" t="str">
            <v xml:space="preserve"> </v>
          </cell>
          <cell r="AT110" t="str">
            <v xml:space="preserve"> </v>
          </cell>
          <cell r="AU110" t="str">
            <v xml:space="preserve"> </v>
          </cell>
          <cell r="AV110" t="str">
            <v>11.417</v>
          </cell>
          <cell r="AW110" t="str">
            <v>ACQ</v>
          </cell>
          <cell r="AX110">
            <v>11</v>
          </cell>
          <cell r="AY110" t="str">
            <v>11.833</v>
          </cell>
          <cell r="AZ110" t="str">
            <v xml:space="preserve"> </v>
          </cell>
          <cell r="BA110" t="str">
            <v>10.5</v>
          </cell>
          <cell r="BB110" t="str">
            <v xml:space="preserve"> </v>
          </cell>
          <cell r="BC110" t="str">
            <v xml:space="preserve"> </v>
          </cell>
          <cell r="BD110" t="str">
            <v xml:space="preserve"> </v>
          </cell>
          <cell r="BE110" t="str">
            <v xml:space="preserve"> </v>
          </cell>
          <cell r="BF110" t="str">
            <v xml:space="preserve"> </v>
          </cell>
          <cell r="BG110" t="str">
            <v xml:space="preserve"> </v>
          </cell>
          <cell r="BH110" t="str">
            <v xml:space="preserve"> </v>
          </cell>
          <cell r="BI110" t="str">
            <v xml:space="preserve"> </v>
          </cell>
          <cell r="BJ110" t="str">
            <v xml:space="preserve"> </v>
          </cell>
          <cell r="BK110" t="str">
            <v xml:space="preserve"> </v>
          </cell>
          <cell r="BL110" t="str">
            <v xml:space="preserve"> </v>
          </cell>
          <cell r="BM110" t="str">
            <v xml:space="preserve"> </v>
          </cell>
          <cell r="BN110" t="str">
            <v xml:space="preserve"> </v>
          </cell>
          <cell r="BO110" t="str">
            <v xml:space="preserve"> </v>
          </cell>
          <cell r="BP110">
            <v>12</v>
          </cell>
          <cell r="BQ110">
            <v>13</v>
          </cell>
          <cell r="BR110" t="str">
            <v>12.942</v>
          </cell>
          <cell r="BS110" t="str">
            <v>ACQ</v>
          </cell>
          <cell r="BT110" t="str">
            <v>13.75</v>
          </cell>
          <cell r="BU110" t="str">
            <v>9.625</v>
          </cell>
          <cell r="BV110" t="str">
            <v>12.75</v>
          </cell>
        </row>
        <row r="111">
          <cell r="A111">
            <v>21805750</v>
          </cell>
          <cell r="B111" t="str">
            <v>BRÉCHETEAU</v>
          </cell>
          <cell r="C111" t="str">
            <v>LYNN</v>
          </cell>
          <cell r="D111" t="str">
            <v xml:space="preserve"> </v>
          </cell>
          <cell r="E111" t="str">
            <v>14.371</v>
          </cell>
          <cell r="F111" t="str">
            <v>ADM</v>
          </cell>
          <cell r="G111" t="str">
            <v>14.371</v>
          </cell>
          <cell r="H111" t="str">
            <v>ADM</v>
          </cell>
          <cell r="I111" t="str">
            <v>'2/583</v>
          </cell>
          <cell r="J111" t="str">
            <v>18.38</v>
          </cell>
          <cell r="K111" t="str">
            <v>ACQ</v>
          </cell>
          <cell r="L111" t="str">
            <v xml:space="preserve"> </v>
          </cell>
          <cell r="M111" t="str">
            <v xml:space="preserve"> </v>
          </cell>
          <cell r="N111" t="str">
            <v xml:space="preserve"> </v>
          </cell>
          <cell r="O111" t="str">
            <v xml:space="preserve"> </v>
          </cell>
          <cell r="P111" t="str">
            <v xml:space="preserve"> </v>
          </cell>
          <cell r="Q111" t="str">
            <v xml:space="preserve"> </v>
          </cell>
          <cell r="R111" t="str">
            <v xml:space="preserve"> </v>
          </cell>
          <cell r="S111" t="str">
            <v xml:space="preserve"> </v>
          </cell>
          <cell r="T111" t="str">
            <v xml:space="preserve"> </v>
          </cell>
          <cell r="U111" t="str">
            <v xml:space="preserve"> </v>
          </cell>
          <cell r="V111" t="str">
            <v xml:space="preserve"> </v>
          </cell>
          <cell r="W111" t="str">
            <v xml:space="preserve"> </v>
          </cell>
          <cell r="X111" t="str">
            <v xml:space="preserve"> </v>
          </cell>
          <cell r="Y111" t="str">
            <v xml:space="preserve"> </v>
          </cell>
          <cell r="Z111" t="str">
            <v xml:space="preserve"> </v>
          </cell>
          <cell r="AA111" t="str">
            <v xml:space="preserve"> </v>
          </cell>
          <cell r="AB111" t="str">
            <v xml:space="preserve"> </v>
          </cell>
          <cell r="AC111" t="str">
            <v xml:space="preserve"> </v>
          </cell>
          <cell r="AD111" t="str">
            <v xml:space="preserve"> </v>
          </cell>
          <cell r="AE111" t="str">
            <v xml:space="preserve"> </v>
          </cell>
          <cell r="AF111" t="str">
            <v xml:space="preserve"> </v>
          </cell>
          <cell r="AG111" t="str">
            <v xml:space="preserve"> </v>
          </cell>
          <cell r="AH111" t="str">
            <v xml:space="preserve"> </v>
          </cell>
          <cell r="AI111" t="str">
            <v xml:space="preserve"> </v>
          </cell>
          <cell r="AJ111" t="str">
            <v xml:space="preserve"> </v>
          </cell>
          <cell r="AK111" t="str">
            <v xml:space="preserve"> </v>
          </cell>
          <cell r="AL111" t="str">
            <v xml:space="preserve"> </v>
          </cell>
          <cell r="AM111" t="str">
            <v xml:space="preserve"> </v>
          </cell>
          <cell r="AN111" t="str">
            <v xml:space="preserve"> </v>
          </cell>
          <cell r="AO111" t="str">
            <v xml:space="preserve"> </v>
          </cell>
          <cell r="AP111" t="str">
            <v xml:space="preserve"> </v>
          </cell>
          <cell r="AQ111" t="str">
            <v xml:space="preserve"> </v>
          </cell>
          <cell r="AR111" t="str">
            <v xml:space="preserve"> </v>
          </cell>
          <cell r="AS111" t="str">
            <v xml:space="preserve"> </v>
          </cell>
          <cell r="AT111" t="str">
            <v xml:space="preserve"> </v>
          </cell>
          <cell r="AU111" t="str">
            <v xml:space="preserve"> </v>
          </cell>
          <cell r="AV111" t="str">
            <v>12.85</v>
          </cell>
          <cell r="AW111" t="str">
            <v>ACQ</v>
          </cell>
          <cell r="AX111" t="str">
            <v xml:space="preserve"> </v>
          </cell>
          <cell r="AY111" t="str">
            <v xml:space="preserve"> </v>
          </cell>
          <cell r="AZ111" t="str">
            <v xml:space="preserve"> </v>
          </cell>
          <cell r="BA111" t="str">
            <v xml:space="preserve"> </v>
          </cell>
          <cell r="BB111" t="str">
            <v xml:space="preserve"> </v>
          </cell>
          <cell r="BC111" t="str">
            <v xml:space="preserve"> </v>
          </cell>
          <cell r="BD111" t="str">
            <v xml:space="preserve"> </v>
          </cell>
          <cell r="BE111" t="str">
            <v xml:space="preserve"> </v>
          </cell>
          <cell r="BF111" t="str">
            <v xml:space="preserve"> </v>
          </cell>
          <cell r="BG111" t="str">
            <v xml:space="preserve"> </v>
          </cell>
          <cell r="BH111" t="str">
            <v xml:space="preserve"> </v>
          </cell>
          <cell r="BI111" t="str">
            <v xml:space="preserve"> </v>
          </cell>
          <cell r="BJ111" t="str">
            <v xml:space="preserve"> </v>
          </cell>
          <cell r="BK111" t="str">
            <v xml:space="preserve"> </v>
          </cell>
          <cell r="BL111" t="str">
            <v xml:space="preserve"> </v>
          </cell>
          <cell r="BM111" t="str">
            <v xml:space="preserve"> </v>
          </cell>
          <cell r="BN111" t="str">
            <v xml:space="preserve"> </v>
          </cell>
          <cell r="BO111" t="str">
            <v xml:space="preserve"> </v>
          </cell>
          <cell r="BP111" t="str">
            <v xml:space="preserve"> </v>
          </cell>
          <cell r="BQ111" t="str">
            <v xml:space="preserve"> </v>
          </cell>
          <cell r="BR111" t="str">
            <v>14.3</v>
          </cell>
          <cell r="BS111" t="str">
            <v>ACQ</v>
          </cell>
          <cell r="BT111" t="str">
            <v xml:space="preserve"> </v>
          </cell>
          <cell r="BU111" t="str">
            <v xml:space="preserve"> </v>
          </cell>
          <cell r="BV111" t="str">
            <v xml:space="preserve"> </v>
          </cell>
        </row>
        <row r="112">
          <cell r="A112">
            <v>21912618</v>
          </cell>
          <cell r="B112" t="str">
            <v>BREISTROFF</v>
          </cell>
          <cell r="C112" t="str">
            <v>GAUTHIER</v>
          </cell>
          <cell r="D112" t="str">
            <v xml:space="preserve"> </v>
          </cell>
          <cell r="E112" t="str">
            <v>10.183</v>
          </cell>
          <cell r="F112" t="str">
            <v>ADM</v>
          </cell>
          <cell r="G112" t="str">
            <v>10.183</v>
          </cell>
          <cell r="H112" t="str">
            <v>ADM</v>
          </cell>
          <cell r="I112" t="str">
            <v>'259/583</v>
          </cell>
          <cell r="J112">
            <v>15</v>
          </cell>
          <cell r="L112">
            <v>15</v>
          </cell>
          <cell r="M112" t="str">
            <v xml:space="preserve"> </v>
          </cell>
          <cell r="N112" t="str">
            <v xml:space="preserve"> </v>
          </cell>
          <cell r="O112" t="str">
            <v xml:space="preserve"> </v>
          </cell>
          <cell r="P112" t="str">
            <v xml:space="preserve"> </v>
          </cell>
          <cell r="Q112" t="str">
            <v xml:space="preserve"> </v>
          </cell>
          <cell r="R112" t="str">
            <v xml:space="preserve"> </v>
          </cell>
          <cell r="S112" t="str">
            <v xml:space="preserve"> </v>
          </cell>
          <cell r="T112" t="str">
            <v xml:space="preserve"> </v>
          </cell>
          <cell r="U112" t="str">
            <v xml:space="preserve"> </v>
          </cell>
          <cell r="V112" t="str">
            <v xml:space="preserve"> </v>
          </cell>
          <cell r="W112" t="str">
            <v xml:space="preserve"> </v>
          </cell>
          <cell r="X112" t="str">
            <v xml:space="preserve"> </v>
          </cell>
          <cell r="Y112" t="str">
            <v xml:space="preserve"> </v>
          </cell>
          <cell r="Z112" t="str">
            <v xml:space="preserve"> </v>
          </cell>
          <cell r="AA112" t="str">
            <v xml:space="preserve"> </v>
          </cell>
          <cell r="AB112">
            <v>15</v>
          </cell>
          <cell r="AC112" t="str">
            <v xml:space="preserve"> </v>
          </cell>
          <cell r="AD112">
            <v>15</v>
          </cell>
          <cell r="AE112" t="str">
            <v xml:space="preserve"> </v>
          </cell>
          <cell r="AF112" t="str">
            <v xml:space="preserve"> </v>
          </cell>
          <cell r="AG112" t="str">
            <v xml:space="preserve"> </v>
          </cell>
          <cell r="AH112" t="str">
            <v xml:space="preserve"> </v>
          </cell>
          <cell r="AI112" t="str">
            <v xml:space="preserve"> </v>
          </cell>
          <cell r="AJ112" t="str">
            <v xml:space="preserve"> </v>
          </cell>
          <cell r="AK112" t="str">
            <v xml:space="preserve"> </v>
          </cell>
          <cell r="AL112" t="str">
            <v xml:space="preserve"> </v>
          </cell>
          <cell r="AM112" t="str">
            <v xml:space="preserve"> </v>
          </cell>
          <cell r="AN112" t="str">
            <v xml:space="preserve"> </v>
          </cell>
          <cell r="AO112" t="str">
            <v xml:space="preserve"> </v>
          </cell>
          <cell r="AP112" t="str">
            <v xml:space="preserve"> </v>
          </cell>
          <cell r="AQ112" t="str">
            <v xml:space="preserve"> </v>
          </cell>
          <cell r="AR112" t="str">
            <v xml:space="preserve"> </v>
          </cell>
          <cell r="AS112" t="str">
            <v xml:space="preserve"> </v>
          </cell>
          <cell r="AT112">
            <v>15</v>
          </cell>
          <cell r="AU112" t="str">
            <v xml:space="preserve"> </v>
          </cell>
          <cell r="AV112" t="str">
            <v>13.07</v>
          </cell>
          <cell r="AW112" t="str">
            <v>ACQ</v>
          </cell>
          <cell r="AX112" t="str">
            <v>12.04</v>
          </cell>
          <cell r="AY112" t="str">
            <v>14.1</v>
          </cell>
          <cell r="AZ112" t="str">
            <v>14.1</v>
          </cell>
          <cell r="BA112" t="str">
            <v xml:space="preserve"> </v>
          </cell>
          <cell r="BB112" t="str">
            <v xml:space="preserve"> </v>
          </cell>
          <cell r="BC112" t="str">
            <v xml:space="preserve"> </v>
          </cell>
          <cell r="BD112" t="str">
            <v>14.2</v>
          </cell>
          <cell r="BE112" t="str">
            <v xml:space="preserve"> </v>
          </cell>
          <cell r="BF112" t="str">
            <v xml:space="preserve"> </v>
          </cell>
          <cell r="BG112">
            <v>14</v>
          </cell>
          <cell r="BH112" t="str">
            <v xml:space="preserve"> </v>
          </cell>
          <cell r="BI112" t="str">
            <v xml:space="preserve"> </v>
          </cell>
          <cell r="BJ112" t="str">
            <v xml:space="preserve"> </v>
          </cell>
          <cell r="BK112" t="str">
            <v xml:space="preserve"> </v>
          </cell>
          <cell r="BL112" t="str">
            <v xml:space="preserve"> </v>
          </cell>
          <cell r="BM112" t="str">
            <v xml:space="preserve"> </v>
          </cell>
          <cell r="BN112" t="str">
            <v xml:space="preserve"> </v>
          </cell>
          <cell r="BO112" t="str">
            <v xml:space="preserve"> </v>
          </cell>
          <cell r="BP112" t="str">
            <v xml:space="preserve"> </v>
          </cell>
          <cell r="BQ112" t="str">
            <v xml:space="preserve"> </v>
          </cell>
          <cell r="BR112" t="str">
            <v>9.258</v>
          </cell>
          <cell r="BS112" t="str">
            <v>NACQ</v>
          </cell>
          <cell r="BT112" t="str">
            <v>10.75</v>
          </cell>
          <cell r="BU112" t="str">
            <v>8.75</v>
          </cell>
          <cell r="BV112">
            <v>11</v>
          </cell>
        </row>
        <row r="113">
          <cell r="A113">
            <v>21900621</v>
          </cell>
          <cell r="B113" t="str">
            <v>BRENDEL</v>
          </cell>
          <cell r="C113" t="str">
            <v>MAXIME</v>
          </cell>
          <cell r="D113" t="str">
            <v xml:space="preserve"> </v>
          </cell>
          <cell r="E113" t="str">
            <v>10.16</v>
          </cell>
          <cell r="F113" t="str">
            <v>ADM</v>
          </cell>
          <cell r="G113" t="str">
            <v>10.16</v>
          </cell>
          <cell r="H113" t="str">
            <v>ADM</v>
          </cell>
          <cell r="I113" t="str">
            <v>'262/583</v>
          </cell>
          <cell r="J113" t="str">
            <v>10.05</v>
          </cell>
          <cell r="L113" t="str">
            <v>9.5</v>
          </cell>
          <cell r="M113" t="str">
            <v xml:space="preserve"> </v>
          </cell>
          <cell r="N113" t="str">
            <v xml:space="preserve"> </v>
          </cell>
          <cell r="O113" t="str">
            <v xml:space="preserve"> </v>
          </cell>
          <cell r="P113" t="str">
            <v xml:space="preserve"> </v>
          </cell>
          <cell r="Q113" t="str">
            <v xml:space="preserve"> </v>
          </cell>
          <cell r="R113" t="str">
            <v xml:space="preserve"> </v>
          </cell>
          <cell r="S113" t="str">
            <v>9.5</v>
          </cell>
          <cell r="T113" t="str">
            <v xml:space="preserve"> </v>
          </cell>
          <cell r="U113" t="str">
            <v xml:space="preserve"> </v>
          </cell>
          <cell r="V113" t="str">
            <v xml:space="preserve"> </v>
          </cell>
          <cell r="W113" t="str">
            <v xml:space="preserve"> </v>
          </cell>
          <cell r="X113" t="str">
            <v xml:space="preserve"> </v>
          </cell>
          <cell r="Y113" t="str">
            <v xml:space="preserve"> </v>
          </cell>
          <cell r="Z113" t="str">
            <v xml:space="preserve"> </v>
          </cell>
          <cell r="AA113" t="str">
            <v xml:space="preserve"> </v>
          </cell>
          <cell r="AB113" t="str">
            <v xml:space="preserve"> </v>
          </cell>
          <cell r="AC113" t="str">
            <v xml:space="preserve"> </v>
          </cell>
          <cell r="AD113" t="str">
            <v>10.875</v>
          </cell>
          <cell r="AE113" t="str">
            <v xml:space="preserve"> </v>
          </cell>
          <cell r="AF113" t="str">
            <v xml:space="preserve"> </v>
          </cell>
          <cell r="AG113" t="str">
            <v xml:space="preserve"> </v>
          </cell>
          <cell r="AH113" t="str">
            <v xml:space="preserve"> </v>
          </cell>
          <cell r="AI113" t="str">
            <v xml:space="preserve"> </v>
          </cell>
          <cell r="AJ113" t="str">
            <v xml:space="preserve"> </v>
          </cell>
          <cell r="AK113" t="str">
            <v>10.875</v>
          </cell>
          <cell r="AL113" t="str">
            <v xml:space="preserve"> </v>
          </cell>
          <cell r="AM113" t="str">
            <v xml:space="preserve"> </v>
          </cell>
          <cell r="AN113" t="str">
            <v xml:space="preserve"> </v>
          </cell>
          <cell r="AO113" t="str">
            <v xml:space="preserve"> </v>
          </cell>
          <cell r="AP113" t="str">
            <v xml:space="preserve"> </v>
          </cell>
          <cell r="AQ113" t="str">
            <v xml:space="preserve"> </v>
          </cell>
          <cell r="AR113" t="str">
            <v xml:space="preserve"> </v>
          </cell>
          <cell r="AS113" t="str">
            <v xml:space="preserve"> </v>
          </cell>
          <cell r="AT113" t="str">
            <v xml:space="preserve"> </v>
          </cell>
          <cell r="AU113" t="str">
            <v xml:space="preserve"> </v>
          </cell>
          <cell r="AV113" t="str">
            <v>12.118</v>
          </cell>
          <cell r="AW113" t="str">
            <v>ACQ</v>
          </cell>
          <cell r="AX113" t="str">
            <v>10.665</v>
          </cell>
          <cell r="AY113" t="str">
            <v>13.57</v>
          </cell>
          <cell r="AZ113" t="str">
            <v xml:space="preserve"> </v>
          </cell>
          <cell r="BA113" t="str">
            <v xml:space="preserve"> </v>
          </cell>
          <cell r="BB113" t="str">
            <v xml:space="preserve"> </v>
          </cell>
          <cell r="BC113" t="str">
            <v xml:space="preserve"> </v>
          </cell>
          <cell r="BD113" t="str">
            <v xml:space="preserve"> </v>
          </cell>
          <cell r="BE113" t="str">
            <v xml:space="preserve"> </v>
          </cell>
          <cell r="BF113" t="str">
            <v xml:space="preserve"> </v>
          </cell>
          <cell r="BG113" t="str">
            <v xml:space="preserve"> </v>
          </cell>
          <cell r="BH113" t="str">
            <v xml:space="preserve"> </v>
          </cell>
          <cell r="BI113" t="str">
            <v xml:space="preserve"> </v>
          </cell>
          <cell r="BJ113" t="str">
            <v>12.7</v>
          </cell>
          <cell r="BK113" t="str">
            <v xml:space="preserve"> </v>
          </cell>
          <cell r="BL113" t="str">
            <v xml:space="preserve"> </v>
          </cell>
          <cell r="BM113">
            <v>14</v>
          </cell>
          <cell r="BN113" t="str">
            <v xml:space="preserve"> </v>
          </cell>
          <cell r="BO113" t="str">
            <v>14.01</v>
          </cell>
          <cell r="BP113" t="str">
            <v xml:space="preserve"> </v>
          </cell>
          <cell r="BQ113" t="str">
            <v xml:space="preserve"> </v>
          </cell>
          <cell r="BR113" t="str">
            <v>9.62</v>
          </cell>
          <cell r="BS113" t="str">
            <v>NACQ</v>
          </cell>
          <cell r="BT113" t="str">
            <v>10.16</v>
          </cell>
          <cell r="BU113" t="str">
            <v>8.7</v>
          </cell>
          <cell r="BV113" t="str">
            <v>11.4</v>
          </cell>
        </row>
        <row r="114">
          <cell r="A114">
            <v>21806491</v>
          </cell>
          <cell r="B114" t="str">
            <v>BRUCKERT</v>
          </cell>
          <cell r="C114" t="str">
            <v>LOUISA</v>
          </cell>
          <cell r="D114" t="str">
            <v xml:space="preserve"> </v>
          </cell>
          <cell r="E114" t="str">
            <v>12.383</v>
          </cell>
          <cell r="F114" t="str">
            <v>ADM</v>
          </cell>
          <cell r="G114" t="str">
            <v>12.383</v>
          </cell>
          <cell r="H114" t="str">
            <v>ADM</v>
          </cell>
          <cell r="I114" t="str">
            <v>'33/583</v>
          </cell>
          <cell r="J114" t="str">
            <v>12.9</v>
          </cell>
          <cell r="L114" t="str">
            <v>13.5</v>
          </cell>
          <cell r="M114" t="str">
            <v xml:space="preserve"> </v>
          </cell>
          <cell r="N114" t="str">
            <v xml:space="preserve"> </v>
          </cell>
          <cell r="O114" t="str">
            <v xml:space="preserve"> </v>
          </cell>
          <cell r="P114" t="str">
            <v xml:space="preserve"> </v>
          </cell>
          <cell r="Q114" t="str">
            <v xml:space="preserve"> </v>
          </cell>
          <cell r="R114" t="str">
            <v xml:space="preserve"> </v>
          </cell>
          <cell r="S114" t="str">
            <v xml:space="preserve"> </v>
          </cell>
          <cell r="T114" t="str">
            <v xml:space="preserve"> </v>
          </cell>
          <cell r="U114" t="str">
            <v xml:space="preserve"> </v>
          </cell>
          <cell r="V114" t="str">
            <v xml:space="preserve"> </v>
          </cell>
          <cell r="W114" t="str">
            <v xml:space="preserve"> </v>
          </cell>
          <cell r="X114" t="str">
            <v>13.5</v>
          </cell>
          <cell r="Y114" t="str">
            <v xml:space="preserve"> </v>
          </cell>
          <cell r="Z114" t="str">
            <v xml:space="preserve"> </v>
          </cell>
          <cell r="AA114" t="str">
            <v xml:space="preserve"> </v>
          </cell>
          <cell r="AB114" t="str">
            <v xml:space="preserve"> </v>
          </cell>
          <cell r="AC114" t="str">
            <v xml:space="preserve"> </v>
          </cell>
          <cell r="AD114">
            <v>12</v>
          </cell>
          <cell r="AE114" t="str">
            <v xml:space="preserve"> </v>
          </cell>
          <cell r="AF114" t="str">
            <v xml:space="preserve"> </v>
          </cell>
          <cell r="AG114" t="str">
            <v xml:space="preserve"> </v>
          </cell>
          <cell r="AH114" t="str">
            <v xml:space="preserve"> </v>
          </cell>
          <cell r="AI114" t="str">
            <v xml:space="preserve"> </v>
          </cell>
          <cell r="AJ114" t="str">
            <v xml:space="preserve"> </v>
          </cell>
          <cell r="AK114" t="str">
            <v xml:space="preserve"> </v>
          </cell>
          <cell r="AL114" t="str">
            <v xml:space="preserve"> </v>
          </cell>
          <cell r="AM114" t="str">
            <v xml:space="preserve"> </v>
          </cell>
          <cell r="AN114" t="str">
            <v xml:space="preserve"> </v>
          </cell>
          <cell r="AO114" t="str">
            <v xml:space="preserve"> </v>
          </cell>
          <cell r="AP114">
            <v>12</v>
          </cell>
          <cell r="AQ114" t="str">
            <v xml:space="preserve"> </v>
          </cell>
          <cell r="AR114" t="str">
            <v xml:space="preserve"> </v>
          </cell>
          <cell r="AS114" t="str">
            <v xml:space="preserve"> </v>
          </cell>
          <cell r="AT114" t="str">
            <v xml:space="preserve"> </v>
          </cell>
          <cell r="AU114" t="str">
            <v xml:space="preserve"> </v>
          </cell>
          <cell r="AV114" t="str">
            <v>14.634</v>
          </cell>
          <cell r="AW114" t="str">
            <v>ACQ</v>
          </cell>
          <cell r="AX114" t="str">
            <v>13.1</v>
          </cell>
          <cell r="AY114" t="str">
            <v>16.167</v>
          </cell>
          <cell r="AZ114" t="str">
            <v xml:space="preserve"> </v>
          </cell>
          <cell r="BA114" t="str">
            <v xml:space="preserve"> </v>
          </cell>
          <cell r="BB114" t="str">
            <v xml:space="preserve"> </v>
          </cell>
          <cell r="BC114" t="str">
            <v xml:space="preserve"> </v>
          </cell>
          <cell r="BD114" t="str">
            <v xml:space="preserve"> </v>
          </cell>
          <cell r="BE114" t="str">
            <v xml:space="preserve"> </v>
          </cell>
          <cell r="BF114">
            <v>15</v>
          </cell>
          <cell r="BG114" t="str">
            <v>14.5</v>
          </cell>
          <cell r="BH114" t="str">
            <v xml:space="preserve"> </v>
          </cell>
          <cell r="BI114" t="str">
            <v xml:space="preserve"> </v>
          </cell>
          <cell r="BJ114" t="str">
            <v xml:space="preserve"> </v>
          </cell>
          <cell r="BK114">
            <v>19</v>
          </cell>
          <cell r="BL114" t="str">
            <v xml:space="preserve"> </v>
          </cell>
          <cell r="BM114" t="str">
            <v xml:space="preserve"> </v>
          </cell>
          <cell r="BN114" t="str">
            <v xml:space="preserve"> </v>
          </cell>
          <cell r="BO114" t="str">
            <v xml:space="preserve"> </v>
          </cell>
          <cell r="BP114" t="str">
            <v xml:space="preserve"> </v>
          </cell>
          <cell r="BQ114" t="str">
            <v xml:space="preserve"> </v>
          </cell>
          <cell r="BR114" t="str">
            <v>12.085</v>
          </cell>
          <cell r="BS114" t="str">
            <v>ACQ</v>
          </cell>
          <cell r="BT114" t="str">
            <v>11.38</v>
          </cell>
          <cell r="BU114" t="str">
            <v>12.425</v>
          </cell>
          <cell r="BV114" t="str">
            <v>13.35</v>
          </cell>
        </row>
        <row r="115">
          <cell r="A115">
            <v>21908117</v>
          </cell>
          <cell r="B115" t="str">
            <v>BUB</v>
          </cell>
          <cell r="C115" t="str">
            <v>MÉLISSA</v>
          </cell>
          <cell r="D115" t="str">
            <v xml:space="preserve"> </v>
          </cell>
          <cell r="E115" t="str">
            <v>DEF</v>
          </cell>
          <cell r="F115" t="str">
            <v>DEF</v>
          </cell>
          <cell r="G115" t="str">
            <v>DEF</v>
          </cell>
          <cell r="H115" t="str">
            <v>DEF</v>
          </cell>
          <cell r="J115" t="str">
            <v>11.1</v>
          </cell>
          <cell r="L115" t="str">
            <v>8.7</v>
          </cell>
          <cell r="M115" t="str">
            <v xml:space="preserve"> </v>
          </cell>
          <cell r="N115" t="str">
            <v xml:space="preserve"> </v>
          </cell>
          <cell r="O115" t="str">
            <v xml:space="preserve"> </v>
          </cell>
          <cell r="P115" t="str">
            <v xml:space="preserve"> </v>
          </cell>
          <cell r="Q115" t="str">
            <v xml:space="preserve"> </v>
          </cell>
          <cell r="R115" t="str">
            <v xml:space="preserve"> </v>
          </cell>
          <cell r="S115" t="str">
            <v xml:space="preserve"> </v>
          </cell>
          <cell r="T115" t="str">
            <v xml:space="preserve"> </v>
          </cell>
          <cell r="U115" t="str">
            <v>8.7</v>
          </cell>
          <cell r="V115" t="str">
            <v xml:space="preserve"> </v>
          </cell>
          <cell r="W115" t="str">
            <v xml:space="preserve"> </v>
          </cell>
          <cell r="X115" t="str">
            <v xml:space="preserve"> </v>
          </cell>
          <cell r="Y115" t="str">
            <v xml:space="preserve"> </v>
          </cell>
          <cell r="Z115" t="str">
            <v xml:space="preserve"> </v>
          </cell>
          <cell r="AA115" t="str">
            <v xml:space="preserve"> </v>
          </cell>
          <cell r="AB115" t="str">
            <v xml:space="preserve"> </v>
          </cell>
          <cell r="AC115" t="str">
            <v xml:space="preserve"> </v>
          </cell>
          <cell r="AD115" t="str">
            <v>14.7</v>
          </cell>
          <cell r="AE115" t="str">
            <v xml:space="preserve"> </v>
          </cell>
          <cell r="AF115" t="str">
            <v xml:space="preserve"> </v>
          </cell>
          <cell r="AG115" t="str">
            <v xml:space="preserve"> </v>
          </cell>
          <cell r="AH115" t="str">
            <v xml:space="preserve"> </v>
          </cell>
          <cell r="AI115" t="str">
            <v xml:space="preserve"> </v>
          </cell>
          <cell r="AJ115" t="str">
            <v xml:space="preserve"> </v>
          </cell>
          <cell r="AK115" t="str">
            <v xml:space="preserve"> </v>
          </cell>
          <cell r="AL115" t="str">
            <v xml:space="preserve"> </v>
          </cell>
          <cell r="AM115" t="str">
            <v>14.7</v>
          </cell>
          <cell r="AN115" t="str">
            <v xml:space="preserve"> </v>
          </cell>
          <cell r="AO115" t="str">
            <v xml:space="preserve"> </v>
          </cell>
          <cell r="AP115" t="str">
            <v xml:space="preserve"> </v>
          </cell>
          <cell r="AQ115" t="str">
            <v xml:space="preserve"> </v>
          </cell>
          <cell r="AR115" t="str">
            <v xml:space="preserve"> </v>
          </cell>
          <cell r="AS115" t="str">
            <v xml:space="preserve"> </v>
          </cell>
          <cell r="AT115" t="str">
            <v xml:space="preserve"> </v>
          </cell>
          <cell r="AU115" t="str">
            <v xml:space="preserve"> </v>
          </cell>
          <cell r="AV115" t="str">
            <v>DEF</v>
          </cell>
          <cell r="AW115" t="str">
            <v>DEF</v>
          </cell>
          <cell r="AX115" t="str">
            <v>DEF</v>
          </cell>
          <cell r="AY115" t="str">
            <v>DEF</v>
          </cell>
          <cell r="AZ115" t="str">
            <v xml:space="preserve"> </v>
          </cell>
          <cell r="BA115">
            <v>7</v>
          </cell>
          <cell r="BB115" t="str">
            <v>ABI</v>
          </cell>
          <cell r="BC115" t="str">
            <v xml:space="preserve"> </v>
          </cell>
          <cell r="BD115" t="str">
            <v xml:space="preserve"> </v>
          </cell>
          <cell r="BE115" t="str">
            <v xml:space="preserve"> </v>
          </cell>
          <cell r="BF115" t="str">
            <v xml:space="preserve"> </v>
          </cell>
          <cell r="BG115" t="str">
            <v xml:space="preserve"> </v>
          </cell>
          <cell r="BH115" t="str">
            <v xml:space="preserve"> </v>
          </cell>
          <cell r="BI115" t="str">
            <v xml:space="preserve"> </v>
          </cell>
          <cell r="BJ115" t="str">
            <v xml:space="preserve"> </v>
          </cell>
          <cell r="BK115">
            <v>6</v>
          </cell>
          <cell r="BL115" t="str">
            <v xml:space="preserve"> </v>
          </cell>
          <cell r="BM115" t="str">
            <v xml:space="preserve"> </v>
          </cell>
          <cell r="BN115" t="str">
            <v xml:space="preserve"> </v>
          </cell>
          <cell r="BO115" t="str">
            <v xml:space="preserve"> </v>
          </cell>
          <cell r="BP115" t="str">
            <v xml:space="preserve"> </v>
          </cell>
          <cell r="BQ115" t="str">
            <v xml:space="preserve"> </v>
          </cell>
          <cell r="BR115" t="str">
            <v>8.052</v>
          </cell>
          <cell r="BS115" t="str">
            <v>NACQ</v>
          </cell>
          <cell r="BT115" t="str">
            <v>7.38</v>
          </cell>
          <cell r="BU115" t="str">
            <v>8.475</v>
          </cell>
          <cell r="BV115" t="str">
            <v>11.45</v>
          </cell>
        </row>
        <row r="116">
          <cell r="A116">
            <v>21905093</v>
          </cell>
          <cell r="B116" t="str">
            <v>BUCHERT</v>
          </cell>
          <cell r="C116" t="str">
            <v>MARION</v>
          </cell>
          <cell r="D116" t="str">
            <v xml:space="preserve"> </v>
          </cell>
          <cell r="E116" t="str">
            <v>11.158</v>
          </cell>
          <cell r="F116" t="str">
            <v>ADM</v>
          </cell>
          <cell r="G116" t="str">
            <v>11.158</v>
          </cell>
          <cell r="H116" t="str">
            <v>ADM</v>
          </cell>
          <cell r="I116" t="str">
            <v>'114/583</v>
          </cell>
          <cell r="J116" t="str">
            <v>13.1</v>
          </cell>
          <cell r="L116">
            <v>12</v>
          </cell>
          <cell r="M116">
            <v>12</v>
          </cell>
          <cell r="N116" t="str">
            <v xml:space="preserve"> </v>
          </cell>
          <cell r="O116" t="str">
            <v xml:space="preserve"> </v>
          </cell>
          <cell r="P116" t="str">
            <v xml:space="preserve"> </v>
          </cell>
          <cell r="Q116" t="str">
            <v xml:space="preserve"> </v>
          </cell>
          <cell r="R116" t="str">
            <v xml:space="preserve"> </v>
          </cell>
          <cell r="S116" t="str">
            <v xml:space="preserve"> </v>
          </cell>
          <cell r="T116" t="str">
            <v xml:space="preserve"> </v>
          </cell>
          <cell r="U116" t="str">
            <v xml:space="preserve"> </v>
          </cell>
          <cell r="V116" t="str">
            <v xml:space="preserve"> </v>
          </cell>
          <cell r="W116" t="str">
            <v xml:space="preserve"> </v>
          </cell>
          <cell r="X116" t="str">
            <v xml:space="preserve"> </v>
          </cell>
          <cell r="Y116" t="str">
            <v xml:space="preserve"> </v>
          </cell>
          <cell r="Z116" t="str">
            <v xml:space="preserve"> </v>
          </cell>
          <cell r="AA116" t="str">
            <v xml:space="preserve"> </v>
          </cell>
          <cell r="AB116" t="str">
            <v xml:space="preserve"> </v>
          </cell>
          <cell r="AC116" t="str">
            <v xml:space="preserve"> </v>
          </cell>
          <cell r="AD116" t="str">
            <v>14.75</v>
          </cell>
          <cell r="AE116" t="str">
            <v>14.75</v>
          </cell>
          <cell r="AF116" t="str">
            <v xml:space="preserve"> </v>
          </cell>
          <cell r="AG116" t="str">
            <v xml:space="preserve"> </v>
          </cell>
          <cell r="AH116" t="str">
            <v xml:space="preserve"> </v>
          </cell>
          <cell r="AI116" t="str">
            <v xml:space="preserve"> </v>
          </cell>
          <cell r="AJ116" t="str">
            <v xml:space="preserve"> </v>
          </cell>
          <cell r="AK116" t="str">
            <v xml:space="preserve"> </v>
          </cell>
          <cell r="AL116" t="str">
            <v xml:space="preserve"> </v>
          </cell>
          <cell r="AM116" t="str">
            <v xml:space="preserve"> </v>
          </cell>
          <cell r="AN116" t="str">
            <v xml:space="preserve"> </v>
          </cell>
          <cell r="AO116" t="str">
            <v xml:space="preserve"> </v>
          </cell>
          <cell r="AP116" t="str">
            <v xml:space="preserve"> </v>
          </cell>
          <cell r="AQ116" t="str">
            <v xml:space="preserve"> </v>
          </cell>
          <cell r="AR116" t="str">
            <v xml:space="preserve"> </v>
          </cell>
          <cell r="AS116" t="str">
            <v xml:space="preserve"> </v>
          </cell>
          <cell r="AT116" t="str">
            <v xml:space="preserve"> </v>
          </cell>
          <cell r="AU116" t="str">
            <v xml:space="preserve"> </v>
          </cell>
          <cell r="AV116" t="str">
            <v>12.632</v>
          </cell>
          <cell r="AW116" t="str">
            <v>ACQ</v>
          </cell>
          <cell r="AX116" t="str">
            <v>12.33</v>
          </cell>
          <cell r="AY116" t="str">
            <v>12.933</v>
          </cell>
          <cell r="AZ116" t="str">
            <v xml:space="preserve"> </v>
          </cell>
          <cell r="BA116" t="str">
            <v xml:space="preserve"> </v>
          </cell>
          <cell r="BB116" t="str">
            <v xml:space="preserve"> </v>
          </cell>
          <cell r="BC116" t="str">
            <v xml:space="preserve"> </v>
          </cell>
          <cell r="BD116" t="str">
            <v xml:space="preserve"> </v>
          </cell>
          <cell r="BE116">
            <v>13</v>
          </cell>
          <cell r="BF116" t="str">
            <v>14.5</v>
          </cell>
          <cell r="BG116" t="str">
            <v xml:space="preserve"> </v>
          </cell>
          <cell r="BH116" t="str">
            <v xml:space="preserve"> </v>
          </cell>
          <cell r="BI116" t="str">
            <v xml:space="preserve"> </v>
          </cell>
          <cell r="BJ116" t="str">
            <v>11.3</v>
          </cell>
          <cell r="BK116" t="str">
            <v xml:space="preserve"> </v>
          </cell>
          <cell r="BL116" t="str">
            <v xml:space="preserve"> </v>
          </cell>
          <cell r="BM116" t="str">
            <v xml:space="preserve"> </v>
          </cell>
          <cell r="BN116" t="str">
            <v xml:space="preserve"> </v>
          </cell>
          <cell r="BO116" t="str">
            <v xml:space="preserve"> </v>
          </cell>
          <cell r="BP116" t="str">
            <v xml:space="preserve"> </v>
          </cell>
          <cell r="BQ116" t="str">
            <v xml:space="preserve"> </v>
          </cell>
          <cell r="BR116" t="str">
            <v>9.4</v>
          </cell>
          <cell r="BS116" t="str">
            <v>NACQ</v>
          </cell>
          <cell r="BT116" t="str">
            <v>11.875</v>
          </cell>
          <cell r="BU116" t="str">
            <v>8.525</v>
          </cell>
          <cell r="BV116" t="str">
            <v>9.05</v>
          </cell>
        </row>
        <row r="117">
          <cell r="A117">
            <v>21815896</v>
          </cell>
          <cell r="B117" t="str">
            <v>BUGNA -- BAERISWYL</v>
          </cell>
          <cell r="C117" t="str">
            <v>ALEXIS</v>
          </cell>
          <cell r="D117" t="str">
            <v xml:space="preserve"> </v>
          </cell>
          <cell r="E117" t="str">
            <v>11.249</v>
          </cell>
          <cell r="F117" t="str">
            <v>ADM</v>
          </cell>
          <cell r="G117" t="str">
            <v>11.249</v>
          </cell>
          <cell r="H117" t="str">
            <v>ADM</v>
          </cell>
          <cell r="I117" t="str">
            <v>'107/583</v>
          </cell>
          <cell r="J117" t="str">
            <v>10.6</v>
          </cell>
          <cell r="K117" t="str">
            <v>ACQ</v>
          </cell>
          <cell r="L117" t="str">
            <v xml:space="preserve"> </v>
          </cell>
          <cell r="M117" t="str">
            <v xml:space="preserve"> </v>
          </cell>
          <cell r="N117" t="str">
            <v xml:space="preserve"> </v>
          </cell>
          <cell r="O117" t="str">
            <v xml:space="preserve"> </v>
          </cell>
          <cell r="P117" t="str">
            <v xml:space="preserve"> </v>
          </cell>
          <cell r="Q117" t="str">
            <v xml:space="preserve"> </v>
          </cell>
          <cell r="R117" t="str">
            <v xml:space="preserve"> </v>
          </cell>
          <cell r="S117" t="str">
            <v xml:space="preserve"> </v>
          </cell>
          <cell r="T117" t="str">
            <v xml:space="preserve"> </v>
          </cell>
          <cell r="U117" t="str">
            <v xml:space="preserve"> </v>
          </cell>
          <cell r="V117" t="str">
            <v xml:space="preserve"> </v>
          </cell>
          <cell r="W117" t="str">
            <v xml:space="preserve"> </v>
          </cell>
          <cell r="X117" t="str">
            <v xml:space="preserve"> </v>
          </cell>
          <cell r="Y117" t="str">
            <v xml:space="preserve"> </v>
          </cell>
          <cell r="Z117" t="str">
            <v xml:space="preserve"> </v>
          </cell>
          <cell r="AA117" t="str">
            <v xml:space="preserve"> </v>
          </cell>
          <cell r="AB117" t="str">
            <v xml:space="preserve"> </v>
          </cell>
          <cell r="AC117" t="str">
            <v xml:space="preserve"> </v>
          </cell>
          <cell r="AD117" t="str">
            <v xml:space="preserve"> </v>
          </cell>
          <cell r="AE117" t="str">
            <v xml:space="preserve"> </v>
          </cell>
          <cell r="AF117" t="str">
            <v xml:space="preserve"> </v>
          </cell>
          <cell r="AG117" t="str">
            <v xml:space="preserve"> </v>
          </cell>
          <cell r="AH117" t="str">
            <v xml:space="preserve"> </v>
          </cell>
          <cell r="AI117" t="str">
            <v xml:space="preserve"> </v>
          </cell>
          <cell r="AJ117" t="str">
            <v xml:space="preserve"> </v>
          </cell>
          <cell r="AK117" t="str">
            <v xml:space="preserve"> </v>
          </cell>
          <cell r="AL117" t="str">
            <v xml:space="preserve"> </v>
          </cell>
          <cell r="AM117" t="str">
            <v xml:space="preserve"> </v>
          </cell>
          <cell r="AN117" t="str">
            <v xml:space="preserve"> </v>
          </cell>
          <cell r="AO117" t="str">
            <v xml:space="preserve"> </v>
          </cell>
          <cell r="AP117" t="str">
            <v xml:space="preserve"> </v>
          </cell>
          <cell r="AQ117" t="str">
            <v xml:space="preserve"> </v>
          </cell>
          <cell r="AR117" t="str">
            <v xml:space="preserve"> </v>
          </cell>
          <cell r="AS117" t="str">
            <v xml:space="preserve"> </v>
          </cell>
          <cell r="AT117" t="str">
            <v xml:space="preserve"> </v>
          </cell>
          <cell r="AU117" t="str">
            <v xml:space="preserve"> </v>
          </cell>
          <cell r="AV117" t="str">
            <v>11.974</v>
          </cell>
          <cell r="AW117" t="str">
            <v>ACQ</v>
          </cell>
          <cell r="AX117" t="str">
            <v>11.365</v>
          </cell>
          <cell r="AY117" t="str">
            <v>12.583</v>
          </cell>
          <cell r="AZ117" t="str">
            <v xml:space="preserve"> </v>
          </cell>
          <cell r="BA117" t="str">
            <v xml:space="preserve"> </v>
          </cell>
          <cell r="BB117" t="str">
            <v xml:space="preserve"> </v>
          </cell>
          <cell r="BC117" t="str">
            <v xml:space="preserve"> </v>
          </cell>
          <cell r="BD117" t="str">
            <v xml:space="preserve"> </v>
          </cell>
          <cell r="BE117" t="str">
            <v>15.5</v>
          </cell>
          <cell r="BF117" t="str">
            <v xml:space="preserve"> </v>
          </cell>
          <cell r="BG117" t="str">
            <v xml:space="preserve"> </v>
          </cell>
          <cell r="BH117" t="str">
            <v xml:space="preserve"> </v>
          </cell>
          <cell r="BI117" t="str">
            <v xml:space="preserve"> </v>
          </cell>
          <cell r="BJ117" t="str">
            <v xml:space="preserve"> </v>
          </cell>
          <cell r="BK117" t="str">
            <v>6.25</v>
          </cell>
          <cell r="BL117" t="str">
            <v xml:space="preserve"> </v>
          </cell>
          <cell r="BM117" t="str">
            <v xml:space="preserve"> </v>
          </cell>
          <cell r="BN117">
            <v>16</v>
          </cell>
          <cell r="BO117" t="str">
            <v xml:space="preserve"> </v>
          </cell>
          <cell r="BP117" t="str">
            <v xml:space="preserve"> </v>
          </cell>
          <cell r="BQ117" t="str">
            <v xml:space="preserve"> </v>
          </cell>
          <cell r="BR117" t="str">
            <v>10.4</v>
          </cell>
          <cell r="BS117" t="str">
            <v>ACQ</v>
          </cell>
          <cell r="BT117" t="str">
            <v xml:space="preserve"> </v>
          </cell>
          <cell r="BU117" t="str">
            <v xml:space="preserve"> </v>
          </cell>
          <cell r="BV117" t="str">
            <v xml:space="preserve"> </v>
          </cell>
        </row>
        <row r="118">
          <cell r="A118">
            <v>21910481</v>
          </cell>
          <cell r="B118" t="str">
            <v>BUISSON</v>
          </cell>
          <cell r="C118" t="str">
            <v>SEBASTIEN</v>
          </cell>
          <cell r="D118" t="str">
            <v xml:space="preserve"> </v>
          </cell>
          <cell r="E118" t="str">
            <v>DEF</v>
          </cell>
          <cell r="F118" t="str">
            <v>DEF</v>
          </cell>
          <cell r="G118" t="str">
            <v>DEF</v>
          </cell>
          <cell r="H118" t="str">
            <v>DEF</v>
          </cell>
          <cell r="J118" t="str">
            <v>DEF</v>
          </cell>
          <cell r="L118" t="str">
            <v>DEF</v>
          </cell>
          <cell r="M118" t="str">
            <v xml:space="preserve"> </v>
          </cell>
          <cell r="N118" t="str">
            <v xml:space="preserve"> </v>
          </cell>
          <cell r="O118" t="str">
            <v xml:space="preserve"> </v>
          </cell>
          <cell r="P118" t="str">
            <v xml:space="preserve"> </v>
          </cell>
          <cell r="Q118" t="str">
            <v xml:space="preserve"> </v>
          </cell>
          <cell r="R118" t="str">
            <v xml:space="preserve"> </v>
          </cell>
          <cell r="S118" t="str">
            <v xml:space="preserve"> </v>
          </cell>
          <cell r="T118" t="str">
            <v>ABI</v>
          </cell>
          <cell r="U118" t="str">
            <v xml:space="preserve"> </v>
          </cell>
          <cell r="V118" t="str">
            <v xml:space="preserve"> </v>
          </cell>
          <cell r="W118" t="str">
            <v xml:space="preserve"> </v>
          </cell>
          <cell r="X118" t="str">
            <v xml:space="preserve"> </v>
          </cell>
          <cell r="Y118" t="str">
            <v xml:space="preserve"> </v>
          </cell>
          <cell r="Z118" t="str">
            <v xml:space="preserve"> </v>
          </cell>
          <cell r="AA118" t="str">
            <v xml:space="preserve"> </v>
          </cell>
          <cell r="AB118" t="str">
            <v xml:space="preserve"> </v>
          </cell>
          <cell r="AC118" t="str">
            <v xml:space="preserve"> </v>
          </cell>
          <cell r="AD118" t="str">
            <v>DEF</v>
          </cell>
          <cell r="AE118" t="str">
            <v xml:space="preserve"> </v>
          </cell>
          <cell r="AF118" t="str">
            <v xml:space="preserve"> </v>
          </cell>
          <cell r="AG118" t="str">
            <v xml:space="preserve"> </v>
          </cell>
          <cell r="AH118" t="str">
            <v xml:space="preserve"> </v>
          </cell>
          <cell r="AI118" t="str">
            <v xml:space="preserve"> </v>
          </cell>
          <cell r="AJ118" t="str">
            <v xml:space="preserve"> </v>
          </cell>
          <cell r="AK118" t="str">
            <v xml:space="preserve"> </v>
          </cell>
          <cell r="AL118" t="str">
            <v>ABI</v>
          </cell>
          <cell r="AM118" t="str">
            <v xml:space="preserve"> </v>
          </cell>
          <cell r="AN118" t="str">
            <v xml:space="preserve"> </v>
          </cell>
          <cell r="AO118" t="str">
            <v xml:space="preserve"> </v>
          </cell>
          <cell r="AP118" t="str">
            <v xml:space="preserve"> </v>
          </cell>
          <cell r="AQ118" t="str">
            <v xml:space="preserve"> </v>
          </cell>
          <cell r="AR118" t="str">
            <v xml:space="preserve"> </v>
          </cell>
          <cell r="AS118" t="str">
            <v xml:space="preserve"> </v>
          </cell>
          <cell r="AT118" t="str">
            <v xml:space="preserve"> </v>
          </cell>
          <cell r="AU118" t="str">
            <v xml:space="preserve"> </v>
          </cell>
          <cell r="AV118" t="str">
            <v>DEF</v>
          </cell>
          <cell r="AW118" t="str">
            <v>DEF</v>
          </cell>
          <cell r="AX118" t="str">
            <v>DEF</v>
          </cell>
          <cell r="AY118" t="str">
            <v>DEF</v>
          </cell>
          <cell r="AZ118" t="str">
            <v xml:space="preserve"> </v>
          </cell>
          <cell r="BA118" t="str">
            <v xml:space="preserve"> </v>
          </cell>
          <cell r="BB118" t="str">
            <v xml:space="preserve"> </v>
          </cell>
          <cell r="BC118" t="str">
            <v xml:space="preserve"> </v>
          </cell>
          <cell r="BD118" t="str">
            <v xml:space="preserve"> </v>
          </cell>
          <cell r="BE118" t="str">
            <v>ABI</v>
          </cell>
          <cell r="BF118" t="str">
            <v>ABI</v>
          </cell>
          <cell r="BG118" t="str">
            <v xml:space="preserve"> </v>
          </cell>
          <cell r="BH118" t="str">
            <v xml:space="preserve"> </v>
          </cell>
          <cell r="BI118" t="str">
            <v xml:space="preserve"> </v>
          </cell>
          <cell r="BJ118" t="str">
            <v>ABI</v>
          </cell>
          <cell r="BK118" t="str">
            <v xml:space="preserve"> </v>
          </cell>
          <cell r="BL118" t="str">
            <v xml:space="preserve"> </v>
          </cell>
          <cell r="BM118" t="str">
            <v xml:space="preserve"> </v>
          </cell>
          <cell r="BN118" t="str">
            <v xml:space="preserve"> </v>
          </cell>
          <cell r="BO118" t="str">
            <v xml:space="preserve"> </v>
          </cell>
          <cell r="BP118" t="str">
            <v xml:space="preserve"> </v>
          </cell>
          <cell r="BQ118" t="str">
            <v xml:space="preserve"> </v>
          </cell>
          <cell r="BR118" t="str">
            <v>DEF</v>
          </cell>
          <cell r="BS118" t="str">
            <v>DEF</v>
          </cell>
          <cell r="BT118" t="str">
            <v>ABI</v>
          </cell>
          <cell r="BU118" t="str">
            <v>DEF</v>
          </cell>
          <cell r="BV118">
            <v>0</v>
          </cell>
        </row>
        <row r="119">
          <cell r="A119">
            <v>21901995</v>
          </cell>
          <cell r="B119" t="str">
            <v>BUR</v>
          </cell>
          <cell r="C119" t="str">
            <v>CHLOÉ</v>
          </cell>
          <cell r="D119" t="str">
            <v xml:space="preserve"> </v>
          </cell>
          <cell r="E119" t="str">
            <v>9.4</v>
          </cell>
          <cell r="F119" t="str">
            <v>AJ</v>
          </cell>
          <cell r="G119" t="str">
            <v>9.4</v>
          </cell>
          <cell r="H119" t="str">
            <v>AJ</v>
          </cell>
          <cell r="I119" t="str">
            <v>'379/583</v>
          </cell>
          <cell r="J119" t="str">
            <v>8.48</v>
          </cell>
          <cell r="L119" t="str">
            <v>7.8</v>
          </cell>
          <cell r="M119" t="str">
            <v xml:space="preserve"> </v>
          </cell>
          <cell r="N119" t="str">
            <v>7.8</v>
          </cell>
          <cell r="O119" t="str">
            <v xml:space="preserve"> </v>
          </cell>
          <cell r="P119" t="str">
            <v xml:space="preserve"> </v>
          </cell>
          <cell r="Q119" t="str">
            <v xml:space="preserve"> </v>
          </cell>
          <cell r="R119" t="str">
            <v xml:space="preserve"> </v>
          </cell>
          <cell r="S119" t="str">
            <v xml:space="preserve"> </v>
          </cell>
          <cell r="T119" t="str">
            <v xml:space="preserve"> </v>
          </cell>
          <cell r="U119" t="str">
            <v xml:space="preserve"> </v>
          </cell>
          <cell r="V119" t="str">
            <v xml:space="preserve"> </v>
          </cell>
          <cell r="W119" t="str">
            <v xml:space="preserve"> </v>
          </cell>
          <cell r="X119" t="str">
            <v xml:space="preserve"> </v>
          </cell>
          <cell r="Y119" t="str">
            <v xml:space="preserve"> </v>
          </cell>
          <cell r="Z119" t="str">
            <v xml:space="preserve"> </v>
          </cell>
          <cell r="AA119" t="str">
            <v xml:space="preserve"> </v>
          </cell>
          <cell r="AB119" t="str">
            <v xml:space="preserve"> </v>
          </cell>
          <cell r="AC119" t="str">
            <v xml:space="preserve"> </v>
          </cell>
          <cell r="AD119" t="str">
            <v>9.5</v>
          </cell>
          <cell r="AE119" t="str">
            <v xml:space="preserve"> </v>
          </cell>
          <cell r="AF119" t="str">
            <v>9.5</v>
          </cell>
          <cell r="AG119" t="str">
            <v xml:space="preserve"> </v>
          </cell>
          <cell r="AH119" t="str">
            <v xml:space="preserve"> </v>
          </cell>
          <cell r="AI119" t="str">
            <v xml:space="preserve"> </v>
          </cell>
          <cell r="AJ119" t="str">
            <v xml:space="preserve"> </v>
          </cell>
          <cell r="AK119" t="str">
            <v xml:space="preserve"> </v>
          </cell>
          <cell r="AL119" t="str">
            <v xml:space="preserve"> </v>
          </cell>
          <cell r="AM119" t="str">
            <v xml:space="preserve"> </v>
          </cell>
          <cell r="AN119" t="str">
            <v xml:space="preserve"> </v>
          </cell>
          <cell r="AO119" t="str">
            <v xml:space="preserve"> </v>
          </cell>
          <cell r="AP119" t="str">
            <v xml:space="preserve"> </v>
          </cell>
          <cell r="AQ119" t="str">
            <v xml:space="preserve"> </v>
          </cell>
          <cell r="AR119" t="str">
            <v xml:space="preserve"> </v>
          </cell>
          <cell r="AS119" t="str">
            <v xml:space="preserve"> </v>
          </cell>
          <cell r="AT119" t="str">
            <v xml:space="preserve"> </v>
          </cell>
          <cell r="AU119" t="str">
            <v xml:space="preserve"> </v>
          </cell>
          <cell r="AV119" t="str">
            <v>11.795</v>
          </cell>
          <cell r="AW119" t="str">
            <v>ACQ</v>
          </cell>
          <cell r="AX119" t="str">
            <v>10.89</v>
          </cell>
          <cell r="AY119" t="str">
            <v>12.7</v>
          </cell>
          <cell r="AZ119" t="str">
            <v>13.3</v>
          </cell>
          <cell r="BA119" t="str">
            <v xml:space="preserve"> </v>
          </cell>
          <cell r="BB119" t="str">
            <v xml:space="preserve"> </v>
          </cell>
          <cell r="BC119" t="str">
            <v xml:space="preserve"> </v>
          </cell>
          <cell r="BD119" t="str">
            <v>12.3</v>
          </cell>
          <cell r="BE119" t="str">
            <v xml:space="preserve"> </v>
          </cell>
          <cell r="BF119" t="str">
            <v xml:space="preserve"> </v>
          </cell>
          <cell r="BG119" t="str">
            <v>12.5</v>
          </cell>
          <cell r="BH119" t="str">
            <v xml:space="preserve"> </v>
          </cell>
          <cell r="BI119" t="str">
            <v xml:space="preserve"> </v>
          </cell>
          <cell r="BJ119" t="str">
            <v xml:space="preserve"> </v>
          </cell>
          <cell r="BK119" t="str">
            <v xml:space="preserve"> </v>
          </cell>
          <cell r="BL119" t="str">
            <v xml:space="preserve"> </v>
          </cell>
          <cell r="BM119" t="str">
            <v xml:space="preserve"> </v>
          </cell>
          <cell r="BN119" t="str">
            <v xml:space="preserve"> </v>
          </cell>
          <cell r="BO119" t="str">
            <v xml:space="preserve"> </v>
          </cell>
          <cell r="BP119" t="str">
            <v xml:space="preserve"> </v>
          </cell>
          <cell r="BQ119" t="str">
            <v xml:space="preserve"> </v>
          </cell>
          <cell r="BR119" t="str">
            <v>8.718</v>
          </cell>
          <cell r="BS119" t="str">
            <v>NACQ</v>
          </cell>
          <cell r="BT119" t="str">
            <v>11.13</v>
          </cell>
          <cell r="BU119" t="str">
            <v>8.475</v>
          </cell>
          <cell r="BV119" t="str">
            <v>9.95</v>
          </cell>
        </row>
        <row r="120">
          <cell r="A120">
            <v>21905212</v>
          </cell>
          <cell r="B120" t="str">
            <v>BURCKEL</v>
          </cell>
          <cell r="C120" t="str">
            <v>THOMAS</v>
          </cell>
          <cell r="D120" t="str">
            <v xml:space="preserve"> </v>
          </cell>
          <cell r="E120" t="str">
            <v>9.058</v>
          </cell>
          <cell r="F120" t="str">
            <v>AJ</v>
          </cell>
          <cell r="G120" t="str">
            <v>9.058</v>
          </cell>
          <cell r="H120" t="str">
            <v>AJ</v>
          </cell>
          <cell r="I120" t="str">
            <v>'421/583</v>
          </cell>
          <cell r="J120" t="str">
            <v>9.86</v>
          </cell>
          <cell r="L120" t="str">
            <v>8.3</v>
          </cell>
          <cell r="M120" t="str">
            <v xml:space="preserve"> </v>
          </cell>
          <cell r="N120" t="str">
            <v xml:space="preserve"> </v>
          </cell>
          <cell r="O120" t="str">
            <v xml:space="preserve"> </v>
          </cell>
          <cell r="P120" t="str">
            <v xml:space="preserve"> </v>
          </cell>
          <cell r="Q120" t="str">
            <v xml:space="preserve"> </v>
          </cell>
          <cell r="R120" t="str">
            <v xml:space="preserve"> </v>
          </cell>
          <cell r="S120" t="str">
            <v xml:space="preserve"> </v>
          </cell>
          <cell r="T120" t="str">
            <v xml:space="preserve"> </v>
          </cell>
          <cell r="U120" t="str">
            <v>8.3</v>
          </cell>
          <cell r="V120" t="str">
            <v xml:space="preserve"> </v>
          </cell>
          <cell r="W120" t="str">
            <v xml:space="preserve"> </v>
          </cell>
          <cell r="X120" t="str">
            <v xml:space="preserve"> </v>
          </cell>
          <cell r="Y120" t="str">
            <v xml:space="preserve"> </v>
          </cell>
          <cell r="Z120" t="str">
            <v xml:space="preserve"> </v>
          </cell>
          <cell r="AA120" t="str">
            <v xml:space="preserve"> </v>
          </cell>
          <cell r="AB120" t="str">
            <v xml:space="preserve"> </v>
          </cell>
          <cell r="AC120" t="str">
            <v xml:space="preserve"> </v>
          </cell>
          <cell r="AD120" t="str">
            <v>12.2</v>
          </cell>
          <cell r="AE120" t="str">
            <v xml:space="preserve"> </v>
          </cell>
          <cell r="AF120" t="str">
            <v xml:space="preserve"> </v>
          </cell>
          <cell r="AG120" t="str">
            <v xml:space="preserve"> </v>
          </cell>
          <cell r="AH120" t="str">
            <v xml:space="preserve"> </v>
          </cell>
          <cell r="AI120" t="str">
            <v xml:space="preserve"> </v>
          </cell>
          <cell r="AJ120" t="str">
            <v xml:space="preserve"> </v>
          </cell>
          <cell r="AK120" t="str">
            <v xml:space="preserve"> </v>
          </cell>
          <cell r="AL120" t="str">
            <v xml:space="preserve"> </v>
          </cell>
          <cell r="AM120" t="str">
            <v>12.2</v>
          </cell>
          <cell r="AN120" t="str">
            <v xml:space="preserve"> </v>
          </cell>
          <cell r="AO120" t="str">
            <v xml:space="preserve"> </v>
          </cell>
          <cell r="AP120" t="str">
            <v xml:space="preserve"> </v>
          </cell>
          <cell r="AQ120" t="str">
            <v xml:space="preserve"> </v>
          </cell>
          <cell r="AR120" t="str">
            <v xml:space="preserve"> </v>
          </cell>
          <cell r="AS120" t="str">
            <v xml:space="preserve"> </v>
          </cell>
          <cell r="AT120" t="str">
            <v xml:space="preserve"> </v>
          </cell>
          <cell r="AU120" t="str">
            <v xml:space="preserve"> </v>
          </cell>
          <cell r="AV120" t="str">
            <v>11.102</v>
          </cell>
          <cell r="AW120" t="str">
            <v>ACQ</v>
          </cell>
          <cell r="AX120" t="str">
            <v>9.87</v>
          </cell>
          <cell r="AY120" t="str">
            <v>12.333</v>
          </cell>
          <cell r="AZ120" t="str">
            <v xml:space="preserve"> </v>
          </cell>
          <cell r="BA120">
            <v>13</v>
          </cell>
          <cell r="BB120">
            <v>12</v>
          </cell>
          <cell r="BC120" t="str">
            <v xml:space="preserve"> </v>
          </cell>
          <cell r="BD120" t="str">
            <v xml:space="preserve"> </v>
          </cell>
          <cell r="BE120" t="str">
            <v xml:space="preserve"> </v>
          </cell>
          <cell r="BF120" t="str">
            <v xml:space="preserve"> </v>
          </cell>
          <cell r="BG120" t="str">
            <v xml:space="preserve"> </v>
          </cell>
          <cell r="BH120" t="str">
            <v xml:space="preserve"> </v>
          </cell>
          <cell r="BI120" t="str">
            <v xml:space="preserve"> </v>
          </cell>
          <cell r="BJ120" t="str">
            <v xml:space="preserve"> </v>
          </cell>
          <cell r="BK120">
            <v>12</v>
          </cell>
          <cell r="BL120" t="str">
            <v xml:space="preserve"> </v>
          </cell>
          <cell r="BM120" t="str">
            <v xml:space="preserve"> </v>
          </cell>
          <cell r="BN120" t="str">
            <v xml:space="preserve"> </v>
          </cell>
          <cell r="BO120" t="str">
            <v xml:space="preserve"> </v>
          </cell>
          <cell r="BP120" t="str">
            <v xml:space="preserve"> </v>
          </cell>
          <cell r="BQ120" t="str">
            <v xml:space="preserve"> </v>
          </cell>
          <cell r="BR120" t="str">
            <v>9.767</v>
          </cell>
          <cell r="BS120" t="str">
            <v>NACQ</v>
          </cell>
          <cell r="BT120" t="str">
            <v>11.25</v>
          </cell>
          <cell r="BU120" t="str">
            <v>8.15</v>
          </cell>
          <cell r="BV120" t="str">
            <v>11.8</v>
          </cell>
        </row>
        <row r="121">
          <cell r="A121">
            <v>21905120</v>
          </cell>
          <cell r="B121" t="str">
            <v>BURCKHARDT</v>
          </cell>
          <cell r="C121" t="str">
            <v>MARILOU</v>
          </cell>
          <cell r="D121" t="str">
            <v xml:space="preserve"> </v>
          </cell>
          <cell r="E121" t="str">
            <v>12.702</v>
          </cell>
          <cell r="F121" t="str">
            <v>ADM</v>
          </cell>
          <cell r="G121" t="str">
            <v>12.702</v>
          </cell>
          <cell r="H121" t="str">
            <v>ADM</v>
          </cell>
          <cell r="I121" t="str">
            <v>'26/583</v>
          </cell>
          <cell r="J121" t="str">
            <v>14.598</v>
          </cell>
          <cell r="L121" t="str">
            <v>12.83</v>
          </cell>
          <cell r="M121" t="str">
            <v>12.83</v>
          </cell>
          <cell r="N121" t="str">
            <v xml:space="preserve"> </v>
          </cell>
          <cell r="O121" t="str">
            <v xml:space="preserve"> </v>
          </cell>
          <cell r="P121" t="str">
            <v xml:space="preserve"> </v>
          </cell>
          <cell r="Q121" t="str">
            <v xml:space="preserve"> </v>
          </cell>
          <cell r="R121" t="str">
            <v xml:space="preserve"> </v>
          </cell>
          <cell r="S121" t="str">
            <v xml:space="preserve"> </v>
          </cell>
          <cell r="T121" t="str">
            <v xml:space="preserve"> </v>
          </cell>
          <cell r="U121" t="str">
            <v xml:space="preserve"> </v>
          </cell>
          <cell r="V121" t="str">
            <v xml:space="preserve"> </v>
          </cell>
          <cell r="W121" t="str">
            <v xml:space="preserve"> </v>
          </cell>
          <cell r="X121" t="str">
            <v xml:space="preserve"> </v>
          </cell>
          <cell r="Y121" t="str">
            <v xml:space="preserve"> </v>
          </cell>
          <cell r="Z121" t="str">
            <v xml:space="preserve"> </v>
          </cell>
          <cell r="AA121" t="str">
            <v xml:space="preserve"> </v>
          </cell>
          <cell r="AB121" t="str">
            <v xml:space="preserve"> </v>
          </cell>
          <cell r="AC121" t="str">
            <v xml:space="preserve"> </v>
          </cell>
          <cell r="AD121" t="str">
            <v>17.25</v>
          </cell>
          <cell r="AE121" t="str">
            <v>17.25</v>
          </cell>
          <cell r="AF121" t="str">
            <v xml:space="preserve"> </v>
          </cell>
          <cell r="AG121" t="str">
            <v xml:space="preserve"> </v>
          </cell>
          <cell r="AH121" t="str">
            <v xml:space="preserve"> </v>
          </cell>
          <cell r="AI121" t="str">
            <v xml:space="preserve"> </v>
          </cell>
          <cell r="AJ121" t="str">
            <v xml:space="preserve"> </v>
          </cell>
          <cell r="AK121" t="str">
            <v xml:space="preserve"> </v>
          </cell>
          <cell r="AL121" t="str">
            <v xml:space="preserve"> </v>
          </cell>
          <cell r="AM121" t="str">
            <v xml:space="preserve"> </v>
          </cell>
          <cell r="AN121" t="str">
            <v xml:space="preserve"> </v>
          </cell>
          <cell r="AO121" t="str">
            <v xml:space="preserve"> </v>
          </cell>
          <cell r="AP121" t="str">
            <v xml:space="preserve"> </v>
          </cell>
          <cell r="AQ121" t="str">
            <v xml:space="preserve"> </v>
          </cell>
          <cell r="AR121" t="str">
            <v xml:space="preserve"> </v>
          </cell>
          <cell r="AS121" t="str">
            <v xml:space="preserve"> </v>
          </cell>
          <cell r="AT121" t="str">
            <v xml:space="preserve"> </v>
          </cell>
          <cell r="AU121" t="str">
            <v xml:space="preserve"> </v>
          </cell>
          <cell r="AV121" t="str">
            <v>13.709</v>
          </cell>
          <cell r="AW121" t="str">
            <v>ACQ</v>
          </cell>
          <cell r="AX121" t="str">
            <v>13.75</v>
          </cell>
          <cell r="AY121" t="str">
            <v>13.667</v>
          </cell>
          <cell r="AZ121" t="str">
            <v xml:space="preserve"> </v>
          </cell>
          <cell r="BA121" t="str">
            <v xml:space="preserve"> </v>
          </cell>
          <cell r="BB121" t="str">
            <v xml:space="preserve"> </v>
          </cell>
          <cell r="BC121" t="str">
            <v xml:space="preserve"> </v>
          </cell>
          <cell r="BD121" t="str">
            <v xml:space="preserve"> </v>
          </cell>
          <cell r="BE121">
            <v>14</v>
          </cell>
          <cell r="BF121">
            <v>15</v>
          </cell>
          <cell r="BG121" t="str">
            <v xml:space="preserve"> </v>
          </cell>
          <cell r="BH121" t="str">
            <v xml:space="preserve"> </v>
          </cell>
          <cell r="BI121" t="str">
            <v xml:space="preserve"> </v>
          </cell>
          <cell r="BJ121">
            <v>12</v>
          </cell>
          <cell r="BK121" t="str">
            <v xml:space="preserve"> </v>
          </cell>
          <cell r="BL121" t="str">
            <v xml:space="preserve"> </v>
          </cell>
          <cell r="BM121" t="str">
            <v xml:space="preserve"> </v>
          </cell>
          <cell r="BN121" t="str">
            <v xml:space="preserve"> </v>
          </cell>
          <cell r="BO121" t="str">
            <v xml:space="preserve"> </v>
          </cell>
          <cell r="BP121" t="str">
            <v xml:space="preserve"> </v>
          </cell>
          <cell r="BQ121" t="str">
            <v xml:space="preserve"> </v>
          </cell>
          <cell r="BR121" t="str">
            <v>10.325</v>
          </cell>
          <cell r="BS121" t="str">
            <v>ACQ</v>
          </cell>
          <cell r="BT121" t="str">
            <v>10.75</v>
          </cell>
          <cell r="BU121" t="str">
            <v>10.425</v>
          </cell>
          <cell r="BV121" t="str">
            <v>13.35</v>
          </cell>
        </row>
        <row r="122">
          <cell r="A122">
            <v>21910265</v>
          </cell>
          <cell r="B122" t="str">
            <v>BURGER</v>
          </cell>
          <cell r="C122" t="str">
            <v>LOÏC</v>
          </cell>
          <cell r="D122" t="str">
            <v xml:space="preserve"> </v>
          </cell>
          <cell r="E122" t="str">
            <v>11.186</v>
          </cell>
          <cell r="F122" t="str">
            <v>ADM</v>
          </cell>
          <cell r="G122" t="str">
            <v>11.186</v>
          </cell>
          <cell r="H122" t="str">
            <v>ADM</v>
          </cell>
          <cell r="I122" t="str">
            <v>'111/583</v>
          </cell>
          <cell r="J122" t="str">
            <v>13.5</v>
          </cell>
          <cell r="L122">
            <v>13</v>
          </cell>
          <cell r="M122" t="str">
            <v xml:space="preserve"> </v>
          </cell>
          <cell r="N122" t="str">
            <v xml:space="preserve"> </v>
          </cell>
          <cell r="O122" t="str">
            <v xml:space="preserve"> </v>
          </cell>
          <cell r="P122" t="str">
            <v xml:space="preserve"> </v>
          </cell>
          <cell r="Q122" t="str">
            <v xml:space="preserve"> </v>
          </cell>
          <cell r="R122" t="str">
            <v xml:space="preserve"> </v>
          </cell>
          <cell r="S122">
            <v>13</v>
          </cell>
          <cell r="T122" t="str">
            <v xml:space="preserve"> </v>
          </cell>
          <cell r="U122" t="str">
            <v xml:space="preserve"> </v>
          </cell>
          <cell r="V122" t="str">
            <v xml:space="preserve"> </v>
          </cell>
          <cell r="W122" t="str">
            <v xml:space="preserve"> </v>
          </cell>
          <cell r="X122" t="str">
            <v xml:space="preserve"> </v>
          </cell>
          <cell r="Y122" t="str">
            <v xml:space="preserve"> </v>
          </cell>
          <cell r="Z122" t="str">
            <v xml:space="preserve"> </v>
          </cell>
          <cell r="AA122" t="str">
            <v xml:space="preserve"> </v>
          </cell>
          <cell r="AB122" t="str">
            <v xml:space="preserve"> </v>
          </cell>
          <cell r="AC122" t="str">
            <v xml:space="preserve"> </v>
          </cell>
          <cell r="AD122" t="str">
            <v>14.25</v>
          </cell>
          <cell r="AE122" t="str">
            <v xml:space="preserve"> </v>
          </cell>
          <cell r="AF122" t="str">
            <v xml:space="preserve"> </v>
          </cell>
          <cell r="AG122" t="str">
            <v xml:space="preserve"> </v>
          </cell>
          <cell r="AH122" t="str">
            <v xml:space="preserve"> </v>
          </cell>
          <cell r="AI122" t="str">
            <v xml:space="preserve"> </v>
          </cell>
          <cell r="AJ122" t="str">
            <v xml:space="preserve"> </v>
          </cell>
          <cell r="AK122" t="str">
            <v>14.25</v>
          </cell>
          <cell r="AL122" t="str">
            <v xml:space="preserve"> </v>
          </cell>
          <cell r="AM122" t="str">
            <v xml:space="preserve"> </v>
          </cell>
          <cell r="AN122" t="str">
            <v xml:space="preserve"> </v>
          </cell>
          <cell r="AO122" t="str">
            <v xml:space="preserve"> </v>
          </cell>
          <cell r="AP122" t="str">
            <v xml:space="preserve"> </v>
          </cell>
          <cell r="AQ122" t="str">
            <v xml:space="preserve"> </v>
          </cell>
          <cell r="AR122" t="str">
            <v xml:space="preserve"> </v>
          </cell>
          <cell r="AS122" t="str">
            <v xml:space="preserve"> </v>
          </cell>
          <cell r="AT122" t="str">
            <v xml:space="preserve"> </v>
          </cell>
          <cell r="AU122" t="str">
            <v xml:space="preserve"> </v>
          </cell>
          <cell r="AV122" t="str">
            <v>13.576</v>
          </cell>
          <cell r="AW122" t="str">
            <v>ACQ</v>
          </cell>
          <cell r="AX122" t="str">
            <v>13.615</v>
          </cell>
          <cell r="AY122" t="str">
            <v>13.537</v>
          </cell>
          <cell r="AZ122" t="str">
            <v xml:space="preserve"> </v>
          </cell>
          <cell r="BA122" t="str">
            <v xml:space="preserve"> </v>
          </cell>
          <cell r="BB122" t="str">
            <v xml:space="preserve"> </v>
          </cell>
          <cell r="BC122" t="str">
            <v xml:space="preserve"> </v>
          </cell>
          <cell r="BD122" t="str">
            <v xml:space="preserve"> </v>
          </cell>
          <cell r="BE122" t="str">
            <v xml:space="preserve"> </v>
          </cell>
          <cell r="BF122" t="str">
            <v xml:space="preserve"> </v>
          </cell>
          <cell r="BG122" t="str">
            <v xml:space="preserve"> </v>
          </cell>
          <cell r="BH122" t="str">
            <v xml:space="preserve"> </v>
          </cell>
          <cell r="BI122" t="str">
            <v xml:space="preserve"> </v>
          </cell>
          <cell r="BJ122">
            <v>13</v>
          </cell>
          <cell r="BK122" t="str">
            <v xml:space="preserve"> </v>
          </cell>
          <cell r="BL122" t="str">
            <v xml:space="preserve"> </v>
          </cell>
          <cell r="BM122">
            <v>12</v>
          </cell>
          <cell r="BN122" t="str">
            <v xml:space="preserve"> </v>
          </cell>
          <cell r="BO122" t="str">
            <v>15.61</v>
          </cell>
          <cell r="BP122" t="str">
            <v xml:space="preserve"> </v>
          </cell>
          <cell r="BQ122" t="str">
            <v xml:space="preserve"> </v>
          </cell>
          <cell r="BR122" t="str">
            <v>11.175</v>
          </cell>
          <cell r="BS122" t="str">
            <v>ACQ</v>
          </cell>
          <cell r="BT122">
            <v>12</v>
          </cell>
          <cell r="BU122" t="str">
            <v>11.35</v>
          </cell>
          <cell r="BV122" t="str">
            <v>13.7</v>
          </cell>
        </row>
        <row r="123">
          <cell r="A123">
            <v>21804422</v>
          </cell>
          <cell r="B123" t="str">
            <v>CAMARA</v>
          </cell>
          <cell r="C123" t="str">
            <v>DAOUDA-DAVID</v>
          </cell>
          <cell r="D123" t="str">
            <v xml:space="preserve"> </v>
          </cell>
          <cell r="E123" t="str">
            <v>10.649</v>
          </cell>
          <cell r="F123" t="str">
            <v>ADM</v>
          </cell>
          <cell r="G123" t="str">
            <v>10.649</v>
          </cell>
          <cell r="H123" t="str">
            <v>ADM</v>
          </cell>
          <cell r="I123" t="str">
            <v>'183/583</v>
          </cell>
          <cell r="J123" t="str">
            <v>10.4</v>
          </cell>
          <cell r="K123" t="str">
            <v>ACQ</v>
          </cell>
          <cell r="L123" t="str">
            <v xml:space="preserve"> </v>
          </cell>
          <cell r="M123" t="str">
            <v xml:space="preserve"> </v>
          </cell>
          <cell r="N123" t="str">
            <v xml:space="preserve"> </v>
          </cell>
          <cell r="O123" t="str">
            <v xml:space="preserve"> </v>
          </cell>
          <cell r="P123" t="str">
            <v xml:space="preserve"> </v>
          </cell>
          <cell r="Q123" t="str">
            <v xml:space="preserve"> </v>
          </cell>
          <cell r="R123" t="str">
            <v xml:space="preserve"> </v>
          </cell>
          <cell r="S123" t="str">
            <v xml:space="preserve"> </v>
          </cell>
          <cell r="T123" t="str">
            <v xml:space="preserve"> </v>
          </cell>
          <cell r="U123" t="str">
            <v xml:space="preserve"> </v>
          </cell>
          <cell r="V123" t="str">
            <v xml:space="preserve"> </v>
          </cell>
          <cell r="W123" t="str">
            <v xml:space="preserve"> </v>
          </cell>
          <cell r="X123" t="str">
            <v xml:space="preserve"> </v>
          </cell>
          <cell r="Y123" t="str">
            <v xml:space="preserve"> </v>
          </cell>
          <cell r="Z123" t="str">
            <v xml:space="preserve"> </v>
          </cell>
          <cell r="AA123" t="str">
            <v xml:space="preserve"> </v>
          </cell>
          <cell r="AB123" t="str">
            <v xml:space="preserve"> </v>
          </cell>
          <cell r="AC123" t="str">
            <v xml:space="preserve"> </v>
          </cell>
          <cell r="AD123" t="str">
            <v xml:space="preserve"> </v>
          </cell>
          <cell r="AE123" t="str">
            <v xml:space="preserve"> </v>
          </cell>
          <cell r="AF123" t="str">
            <v xml:space="preserve"> </v>
          </cell>
          <cell r="AG123" t="str">
            <v xml:space="preserve"> </v>
          </cell>
          <cell r="AH123" t="str">
            <v xml:space="preserve"> </v>
          </cell>
          <cell r="AI123" t="str">
            <v xml:space="preserve"> </v>
          </cell>
          <cell r="AJ123" t="str">
            <v xml:space="preserve"> </v>
          </cell>
          <cell r="AK123" t="str">
            <v xml:space="preserve"> </v>
          </cell>
          <cell r="AL123" t="str">
            <v xml:space="preserve"> </v>
          </cell>
          <cell r="AM123" t="str">
            <v xml:space="preserve"> </v>
          </cell>
          <cell r="AN123" t="str">
            <v xml:space="preserve"> </v>
          </cell>
          <cell r="AO123" t="str">
            <v xml:space="preserve"> </v>
          </cell>
          <cell r="AP123" t="str">
            <v xml:space="preserve"> </v>
          </cell>
          <cell r="AQ123" t="str">
            <v xml:space="preserve"> </v>
          </cell>
          <cell r="AR123" t="str">
            <v xml:space="preserve"> </v>
          </cell>
          <cell r="AS123" t="str">
            <v xml:space="preserve"> </v>
          </cell>
          <cell r="AT123" t="str">
            <v xml:space="preserve"> </v>
          </cell>
          <cell r="AU123" t="str">
            <v xml:space="preserve"> </v>
          </cell>
          <cell r="AV123" t="str">
            <v>10.963</v>
          </cell>
          <cell r="AW123" t="str">
            <v>ACQ</v>
          </cell>
          <cell r="AX123" t="str">
            <v>10.95</v>
          </cell>
          <cell r="AY123" t="str">
            <v>10.975</v>
          </cell>
          <cell r="AZ123" t="str">
            <v xml:space="preserve"> </v>
          </cell>
          <cell r="BA123" t="str">
            <v xml:space="preserve"> </v>
          </cell>
          <cell r="BB123" t="str">
            <v xml:space="preserve"> </v>
          </cell>
          <cell r="BC123" t="str">
            <v xml:space="preserve"> </v>
          </cell>
          <cell r="BD123" t="str">
            <v xml:space="preserve"> </v>
          </cell>
          <cell r="BE123" t="str">
            <v xml:space="preserve"> </v>
          </cell>
          <cell r="BF123" t="str">
            <v xml:space="preserve"> </v>
          </cell>
          <cell r="BG123" t="str">
            <v xml:space="preserve"> </v>
          </cell>
          <cell r="BH123" t="str">
            <v xml:space="preserve"> </v>
          </cell>
          <cell r="BI123" t="str">
            <v xml:space="preserve"> </v>
          </cell>
          <cell r="BJ123" t="str">
            <v xml:space="preserve"> </v>
          </cell>
          <cell r="BK123" t="str">
            <v xml:space="preserve"> </v>
          </cell>
          <cell r="BL123" t="str">
            <v xml:space="preserve"> </v>
          </cell>
          <cell r="BM123" t="str">
            <v xml:space="preserve"> </v>
          </cell>
          <cell r="BN123" t="str">
            <v xml:space="preserve"> </v>
          </cell>
          <cell r="BO123" t="str">
            <v xml:space="preserve"> </v>
          </cell>
          <cell r="BP123" t="str">
            <v xml:space="preserve"> </v>
          </cell>
          <cell r="BQ123" t="str">
            <v xml:space="preserve"> </v>
          </cell>
          <cell r="BR123" t="str">
            <v>10.352</v>
          </cell>
          <cell r="BS123" t="str">
            <v>ACQ</v>
          </cell>
          <cell r="BT123" t="str">
            <v>11.33</v>
          </cell>
          <cell r="BU123" t="str">
            <v>9.475</v>
          </cell>
          <cell r="BV123" t="str">
            <v>12.95</v>
          </cell>
        </row>
        <row r="124">
          <cell r="A124">
            <v>21908647</v>
          </cell>
          <cell r="B124" t="str">
            <v>CAPON</v>
          </cell>
          <cell r="C124" t="str">
            <v>MATHIEU</v>
          </cell>
          <cell r="D124" t="str">
            <v xml:space="preserve"> </v>
          </cell>
          <cell r="E124" t="str">
            <v>8.384</v>
          </cell>
          <cell r="F124" t="str">
            <v>AJ</v>
          </cell>
          <cell r="G124" t="str">
            <v>8.384</v>
          </cell>
          <cell r="H124" t="str">
            <v>AJ</v>
          </cell>
          <cell r="I124" t="str">
            <v>'495/583</v>
          </cell>
          <cell r="J124" t="str">
            <v>7.8</v>
          </cell>
          <cell r="L124">
            <v>9</v>
          </cell>
          <cell r="M124" t="str">
            <v xml:space="preserve"> </v>
          </cell>
          <cell r="N124" t="str">
            <v xml:space="preserve"> </v>
          </cell>
          <cell r="O124">
            <v>9</v>
          </cell>
          <cell r="P124" t="str">
            <v xml:space="preserve"> </v>
          </cell>
          <cell r="Q124" t="str">
            <v xml:space="preserve"> </v>
          </cell>
          <cell r="R124" t="str">
            <v xml:space="preserve"> </v>
          </cell>
          <cell r="S124" t="str">
            <v xml:space="preserve"> </v>
          </cell>
          <cell r="T124" t="str">
            <v xml:space="preserve"> </v>
          </cell>
          <cell r="U124" t="str">
            <v xml:space="preserve"> </v>
          </cell>
          <cell r="V124" t="str">
            <v xml:space="preserve"> </v>
          </cell>
          <cell r="W124" t="str">
            <v xml:space="preserve"> </v>
          </cell>
          <cell r="X124" t="str">
            <v xml:space="preserve"> </v>
          </cell>
          <cell r="Y124" t="str">
            <v xml:space="preserve"> </v>
          </cell>
          <cell r="Z124" t="str">
            <v xml:space="preserve"> </v>
          </cell>
          <cell r="AA124" t="str">
            <v xml:space="preserve"> </v>
          </cell>
          <cell r="AB124" t="str">
            <v xml:space="preserve"> </v>
          </cell>
          <cell r="AC124" t="str">
            <v xml:space="preserve"> </v>
          </cell>
          <cell r="AD124">
            <v>6</v>
          </cell>
          <cell r="AE124" t="str">
            <v xml:space="preserve"> </v>
          </cell>
          <cell r="AF124" t="str">
            <v xml:space="preserve"> </v>
          </cell>
          <cell r="AG124">
            <v>6</v>
          </cell>
          <cell r="AH124" t="str">
            <v xml:space="preserve"> </v>
          </cell>
          <cell r="AI124" t="str">
            <v xml:space="preserve"> </v>
          </cell>
          <cell r="AJ124" t="str">
            <v xml:space="preserve"> </v>
          </cell>
          <cell r="AK124" t="str">
            <v xml:space="preserve"> </v>
          </cell>
          <cell r="AL124" t="str">
            <v xml:space="preserve"> </v>
          </cell>
          <cell r="AM124" t="str">
            <v xml:space="preserve"> </v>
          </cell>
          <cell r="AN124" t="str">
            <v xml:space="preserve"> </v>
          </cell>
          <cell r="AO124" t="str">
            <v xml:space="preserve"> </v>
          </cell>
          <cell r="AP124" t="str">
            <v xml:space="preserve"> </v>
          </cell>
          <cell r="AQ124" t="str">
            <v xml:space="preserve"> </v>
          </cell>
          <cell r="AR124" t="str">
            <v xml:space="preserve"> </v>
          </cell>
          <cell r="AS124" t="str">
            <v xml:space="preserve"> </v>
          </cell>
          <cell r="AT124" t="str">
            <v xml:space="preserve"> </v>
          </cell>
          <cell r="AU124" t="str">
            <v xml:space="preserve"> </v>
          </cell>
          <cell r="AV124" t="str">
            <v>9.366</v>
          </cell>
          <cell r="AW124" t="str">
            <v>NACQ</v>
          </cell>
          <cell r="AX124" t="str">
            <v>7.665</v>
          </cell>
          <cell r="AY124" t="str">
            <v>11.067</v>
          </cell>
          <cell r="AZ124" t="str">
            <v xml:space="preserve"> </v>
          </cell>
          <cell r="BA124" t="str">
            <v xml:space="preserve"> </v>
          </cell>
          <cell r="BB124" t="str">
            <v xml:space="preserve"> </v>
          </cell>
          <cell r="BC124" t="str">
            <v xml:space="preserve"> </v>
          </cell>
          <cell r="BD124" t="str">
            <v>9.2</v>
          </cell>
          <cell r="BE124" t="str">
            <v xml:space="preserve"> </v>
          </cell>
          <cell r="BF124" t="str">
            <v xml:space="preserve"> </v>
          </cell>
          <cell r="BG124" t="str">
            <v xml:space="preserve"> </v>
          </cell>
          <cell r="BH124" t="str">
            <v xml:space="preserve"> </v>
          </cell>
          <cell r="BI124" t="str">
            <v xml:space="preserve"> </v>
          </cell>
          <cell r="BJ124" t="str">
            <v xml:space="preserve"> </v>
          </cell>
          <cell r="BK124" t="str">
            <v xml:space="preserve"> </v>
          </cell>
          <cell r="BL124" t="str">
            <v xml:space="preserve"> </v>
          </cell>
          <cell r="BM124" t="str">
            <v xml:space="preserve"> </v>
          </cell>
          <cell r="BN124">
            <v>12</v>
          </cell>
          <cell r="BO124" t="str">
            <v xml:space="preserve"> </v>
          </cell>
          <cell r="BP124">
            <v>12</v>
          </cell>
          <cell r="BQ124" t="str">
            <v xml:space="preserve"> </v>
          </cell>
          <cell r="BR124" t="str">
            <v>10.35</v>
          </cell>
          <cell r="BS124" t="str">
            <v>ACQ</v>
          </cell>
          <cell r="BT124" t="str">
            <v>10.25</v>
          </cell>
          <cell r="BU124" t="str">
            <v>7.825</v>
          </cell>
          <cell r="BV124" t="str">
            <v>9.65</v>
          </cell>
        </row>
        <row r="125">
          <cell r="A125">
            <v>21907585</v>
          </cell>
          <cell r="B125" t="str">
            <v>CARRÉ</v>
          </cell>
          <cell r="C125" t="str">
            <v>BAPTISTE</v>
          </cell>
          <cell r="D125" t="str">
            <v xml:space="preserve"> </v>
          </cell>
          <cell r="E125" t="str">
            <v>11.684</v>
          </cell>
          <cell r="F125" t="str">
            <v>ADM</v>
          </cell>
          <cell r="G125" t="str">
            <v>11.684</v>
          </cell>
          <cell r="H125" t="str">
            <v>ADM</v>
          </cell>
          <cell r="I125" t="str">
            <v>'64/583</v>
          </cell>
          <cell r="J125" t="str">
            <v>9.32</v>
          </cell>
          <cell r="L125">
            <v>9</v>
          </cell>
          <cell r="M125" t="str">
            <v xml:space="preserve"> </v>
          </cell>
          <cell r="N125" t="str">
            <v xml:space="preserve"> </v>
          </cell>
          <cell r="O125" t="str">
            <v xml:space="preserve"> </v>
          </cell>
          <cell r="P125" t="str">
            <v xml:space="preserve"> </v>
          </cell>
          <cell r="Q125" t="str">
            <v xml:space="preserve"> </v>
          </cell>
          <cell r="R125" t="str">
            <v xml:space="preserve"> </v>
          </cell>
          <cell r="S125" t="str">
            <v xml:space="preserve"> </v>
          </cell>
          <cell r="T125" t="str">
            <v xml:space="preserve"> </v>
          </cell>
          <cell r="U125">
            <v>9</v>
          </cell>
          <cell r="V125" t="str">
            <v xml:space="preserve"> </v>
          </cell>
          <cell r="W125" t="str">
            <v xml:space="preserve"> </v>
          </cell>
          <cell r="X125" t="str">
            <v xml:space="preserve"> </v>
          </cell>
          <cell r="Y125" t="str">
            <v xml:space="preserve"> </v>
          </cell>
          <cell r="Z125" t="str">
            <v xml:space="preserve"> </v>
          </cell>
          <cell r="AA125" t="str">
            <v xml:space="preserve"> </v>
          </cell>
          <cell r="AB125" t="str">
            <v xml:space="preserve"> </v>
          </cell>
          <cell r="AC125" t="str">
            <v xml:space="preserve"> </v>
          </cell>
          <cell r="AD125" t="str">
            <v>9.8</v>
          </cell>
          <cell r="AE125" t="str">
            <v xml:space="preserve"> </v>
          </cell>
          <cell r="AF125" t="str">
            <v xml:space="preserve"> </v>
          </cell>
          <cell r="AG125" t="str">
            <v xml:space="preserve"> </v>
          </cell>
          <cell r="AH125" t="str">
            <v xml:space="preserve"> </v>
          </cell>
          <cell r="AI125" t="str">
            <v xml:space="preserve"> </v>
          </cell>
          <cell r="AJ125" t="str">
            <v xml:space="preserve"> </v>
          </cell>
          <cell r="AK125" t="str">
            <v xml:space="preserve"> </v>
          </cell>
          <cell r="AL125" t="str">
            <v xml:space="preserve"> </v>
          </cell>
          <cell r="AM125" t="str">
            <v>9.8</v>
          </cell>
          <cell r="AN125" t="str">
            <v xml:space="preserve"> </v>
          </cell>
          <cell r="AO125" t="str">
            <v xml:space="preserve"> </v>
          </cell>
          <cell r="AP125" t="str">
            <v xml:space="preserve"> </v>
          </cell>
          <cell r="AQ125" t="str">
            <v xml:space="preserve"> </v>
          </cell>
          <cell r="AR125" t="str">
            <v xml:space="preserve"> </v>
          </cell>
          <cell r="AS125" t="str">
            <v xml:space="preserve"> </v>
          </cell>
          <cell r="AT125" t="str">
            <v xml:space="preserve"> </v>
          </cell>
          <cell r="AU125" t="str">
            <v xml:space="preserve"> </v>
          </cell>
          <cell r="AV125" t="str">
            <v>14.919</v>
          </cell>
          <cell r="AW125" t="str">
            <v>ACQ</v>
          </cell>
          <cell r="AX125" t="str">
            <v>14.17</v>
          </cell>
          <cell r="AY125" t="str">
            <v>15.667</v>
          </cell>
          <cell r="AZ125" t="str">
            <v xml:space="preserve"> </v>
          </cell>
          <cell r="BA125" t="str">
            <v xml:space="preserve"> </v>
          </cell>
          <cell r="BB125" t="str">
            <v xml:space="preserve"> </v>
          </cell>
          <cell r="BC125" t="str">
            <v xml:space="preserve"> </v>
          </cell>
          <cell r="BD125" t="str">
            <v xml:space="preserve"> </v>
          </cell>
          <cell r="BE125" t="str">
            <v xml:space="preserve"> </v>
          </cell>
          <cell r="BF125">
            <v>16</v>
          </cell>
          <cell r="BG125">
            <v>13</v>
          </cell>
          <cell r="BH125" t="str">
            <v xml:space="preserve"> </v>
          </cell>
          <cell r="BI125" t="str">
            <v xml:space="preserve"> </v>
          </cell>
          <cell r="BJ125" t="str">
            <v xml:space="preserve"> </v>
          </cell>
          <cell r="BK125">
            <v>18</v>
          </cell>
          <cell r="BL125" t="str">
            <v xml:space="preserve"> </v>
          </cell>
          <cell r="BM125" t="str">
            <v xml:space="preserve"> </v>
          </cell>
          <cell r="BN125" t="str">
            <v xml:space="preserve"> </v>
          </cell>
          <cell r="BO125" t="str">
            <v xml:space="preserve"> </v>
          </cell>
          <cell r="BP125" t="str">
            <v xml:space="preserve"> </v>
          </cell>
          <cell r="BQ125" t="str">
            <v xml:space="preserve"> </v>
          </cell>
          <cell r="BR125" t="str">
            <v>10.8</v>
          </cell>
          <cell r="BS125" t="str">
            <v>ACQ</v>
          </cell>
          <cell r="BT125" t="str">
            <v>10.25</v>
          </cell>
          <cell r="BU125" t="str">
            <v>10.675</v>
          </cell>
          <cell r="BV125" t="str">
            <v>12.85</v>
          </cell>
        </row>
        <row r="126">
          <cell r="A126">
            <v>21911458</v>
          </cell>
          <cell r="B126" t="str">
            <v>CARUSO</v>
          </cell>
          <cell r="C126" t="str">
            <v>LUCA</v>
          </cell>
          <cell r="D126" t="str">
            <v xml:space="preserve"> </v>
          </cell>
          <cell r="E126" t="str">
            <v>9.741</v>
          </cell>
          <cell r="F126" t="str">
            <v>AJ</v>
          </cell>
          <cell r="G126" t="str">
            <v>9.741</v>
          </cell>
          <cell r="H126" t="str">
            <v>AJ</v>
          </cell>
          <cell r="I126" t="str">
            <v>'330/583</v>
          </cell>
          <cell r="J126" t="str">
            <v>9.97</v>
          </cell>
          <cell r="L126" t="str">
            <v>9.75</v>
          </cell>
          <cell r="M126" t="str">
            <v xml:space="preserve"> </v>
          </cell>
          <cell r="N126" t="str">
            <v xml:space="preserve"> </v>
          </cell>
          <cell r="O126" t="str">
            <v xml:space="preserve"> </v>
          </cell>
          <cell r="P126" t="str">
            <v xml:space="preserve"> </v>
          </cell>
          <cell r="Q126" t="str">
            <v xml:space="preserve"> </v>
          </cell>
          <cell r="R126" t="str">
            <v xml:space="preserve"> </v>
          </cell>
          <cell r="S126" t="str">
            <v xml:space="preserve"> </v>
          </cell>
          <cell r="T126" t="str">
            <v xml:space="preserve"> </v>
          </cell>
          <cell r="U126" t="str">
            <v xml:space="preserve"> </v>
          </cell>
          <cell r="V126" t="str">
            <v xml:space="preserve"> </v>
          </cell>
          <cell r="W126" t="str">
            <v xml:space="preserve"> </v>
          </cell>
          <cell r="X126" t="str">
            <v xml:space="preserve"> </v>
          </cell>
          <cell r="Y126" t="str">
            <v xml:space="preserve"> </v>
          </cell>
          <cell r="Z126" t="str">
            <v xml:space="preserve"> </v>
          </cell>
          <cell r="AA126" t="str">
            <v xml:space="preserve"> </v>
          </cell>
          <cell r="AB126" t="str">
            <v xml:space="preserve"> </v>
          </cell>
          <cell r="AC126" t="str">
            <v>9.75</v>
          </cell>
          <cell r="AD126" t="str">
            <v>10.3</v>
          </cell>
          <cell r="AE126" t="str">
            <v xml:space="preserve"> </v>
          </cell>
          <cell r="AF126" t="str">
            <v xml:space="preserve"> </v>
          </cell>
          <cell r="AG126" t="str">
            <v xml:space="preserve"> </v>
          </cell>
          <cell r="AH126" t="str">
            <v xml:space="preserve"> </v>
          </cell>
          <cell r="AI126" t="str">
            <v xml:space="preserve"> </v>
          </cell>
          <cell r="AJ126" t="str">
            <v xml:space="preserve"> </v>
          </cell>
          <cell r="AK126" t="str">
            <v xml:space="preserve"> </v>
          </cell>
          <cell r="AL126" t="str">
            <v xml:space="preserve"> </v>
          </cell>
          <cell r="AM126" t="str">
            <v xml:space="preserve"> </v>
          </cell>
          <cell r="AN126" t="str">
            <v xml:space="preserve"> </v>
          </cell>
          <cell r="AO126" t="str">
            <v xml:space="preserve"> </v>
          </cell>
          <cell r="AP126" t="str">
            <v xml:space="preserve"> </v>
          </cell>
          <cell r="AQ126" t="str">
            <v xml:space="preserve"> </v>
          </cell>
          <cell r="AR126" t="str">
            <v xml:space="preserve"> </v>
          </cell>
          <cell r="AS126" t="str">
            <v xml:space="preserve"> </v>
          </cell>
          <cell r="AT126" t="str">
            <v xml:space="preserve"> </v>
          </cell>
          <cell r="AU126" t="str">
            <v>10.3</v>
          </cell>
          <cell r="AV126" t="str">
            <v>10.382</v>
          </cell>
          <cell r="AW126" t="str">
            <v>ACQ</v>
          </cell>
          <cell r="AX126" t="str">
            <v>8.83</v>
          </cell>
          <cell r="AY126" t="str">
            <v>11.933</v>
          </cell>
          <cell r="AZ126" t="str">
            <v>12.8</v>
          </cell>
          <cell r="BA126" t="str">
            <v xml:space="preserve"> </v>
          </cell>
          <cell r="BB126" t="str">
            <v xml:space="preserve"> </v>
          </cell>
          <cell r="BC126" t="str">
            <v xml:space="preserve"> </v>
          </cell>
          <cell r="BD126">
            <v>9</v>
          </cell>
          <cell r="BE126" t="str">
            <v xml:space="preserve"> </v>
          </cell>
          <cell r="BF126" t="str">
            <v xml:space="preserve"> </v>
          </cell>
          <cell r="BG126">
            <v>14</v>
          </cell>
          <cell r="BH126" t="str">
            <v xml:space="preserve"> </v>
          </cell>
          <cell r="BI126" t="str">
            <v xml:space="preserve"> </v>
          </cell>
          <cell r="BJ126" t="str">
            <v xml:space="preserve"> </v>
          </cell>
          <cell r="BK126" t="str">
            <v xml:space="preserve"> </v>
          </cell>
          <cell r="BL126" t="str">
            <v xml:space="preserve"> </v>
          </cell>
          <cell r="BM126" t="str">
            <v xml:space="preserve"> </v>
          </cell>
          <cell r="BN126" t="str">
            <v xml:space="preserve"> </v>
          </cell>
          <cell r="BO126" t="str">
            <v xml:space="preserve"> </v>
          </cell>
          <cell r="BP126" t="str">
            <v xml:space="preserve"> </v>
          </cell>
          <cell r="BQ126" t="str">
            <v xml:space="preserve"> </v>
          </cell>
          <cell r="BR126" t="str">
            <v>8.858</v>
          </cell>
          <cell r="BS126" t="str">
            <v>NACQ</v>
          </cell>
          <cell r="BT126" t="str">
            <v>8.25</v>
          </cell>
          <cell r="BU126" t="str">
            <v>6.85</v>
          </cell>
          <cell r="BV126" t="str">
            <v>11.2</v>
          </cell>
        </row>
        <row r="127">
          <cell r="A127">
            <v>21901255</v>
          </cell>
          <cell r="B127" t="str">
            <v>CASTELLA</v>
          </cell>
          <cell r="C127" t="str">
            <v>THÉO</v>
          </cell>
          <cell r="D127" t="str">
            <v xml:space="preserve"> </v>
          </cell>
          <cell r="E127" t="str">
            <v>10.04</v>
          </cell>
          <cell r="F127" t="str">
            <v>ADM</v>
          </cell>
          <cell r="G127" t="str">
            <v>10.04</v>
          </cell>
          <cell r="H127" t="str">
            <v>ADM</v>
          </cell>
          <cell r="I127" t="str">
            <v>'276/583</v>
          </cell>
          <cell r="J127" t="str">
            <v>10.1</v>
          </cell>
          <cell r="L127" t="str">
            <v>9.5</v>
          </cell>
          <cell r="M127" t="str">
            <v xml:space="preserve"> </v>
          </cell>
          <cell r="N127" t="str">
            <v xml:space="preserve"> </v>
          </cell>
          <cell r="O127" t="str">
            <v xml:space="preserve"> </v>
          </cell>
          <cell r="P127" t="str">
            <v xml:space="preserve"> </v>
          </cell>
          <cell r="Q127" t="str">
            <v xml:space="preserve"> </v>
          </cell>
          <cell r="R127" t="str">
            <v xml:space="preserve"> </v>
          </cell>
          <cell r="S127" t="str">
            <v>9.5</v>
          </cell>
          <cell r="T127" t="str">
            <v xml:space="preserve"> </v>
          </cell>
          <cell r="U127" t="str">
            <v xml:space="preserve"> </v>
          </cell>
          <cell r="V127" t="str">
            <v xml:space="preserve"> </v>
          </cell>
          <cell r="W127" t="str">
            <v xml:space="preserve"> </v>
          </cell>
          <cell r="X127" t="str">
            <v xml:space="preserve"> </v>
          </cell>
          <cell r="Y127" t="str">
            <v xml:space="preserve"> </v>
          </cell>
          <cell r="Z127" t="str">
            <v xml:space="preserve"> </v>
          </cell>
          <cell r="AA127" t="str">
            <v xml:space="preserve"> </v>
          </cell>
          <cell r="AB127" t="str">
            <v xml:space="preserve"> </v>
          </cell>
          <cell r="AC127" t="str">
            <v xml:space="preserve"> </v>
          </cell>
          <cell r="AD127">
            <v>11</v>
          </cell>
          <cell r="AE127" t="str">
            <v xml:space="preserve"> </v>
          </cell>
          <cell r="AF127" t="str">
            <v xml:space="preserve"> </v>
          </cell>
          <cell r="AG127" t="str">
            <v xml:space="preserve"> </v>
          </cell>
          <cell r="AH127" t="str">
            <v xml:space="preserve"> </v>
          </cell>
          <cell r="AI127" t="str">
            <v xml:space="preserve"> </v>
          </cell>
          <cell r="AJ127" t="str">
            <v xml:space="preserve"> </v>
          </cell>
          <cell r="AK127">
            <v>11</v>
          </cell>
          <cell r="AL127" t="str">
            <v xml:space="preserve"> </v>
          </cell>
          <cell r="AM127" t="str">
            <v xml:space="preserve"> </v>
          </cell>
          <cell r="AN127" t="str">
            <v xml:space="preserve"> </v>
          </cell>
          <cell r="AO127" t="str">
            <v xml:space="preserve"> </v>
          </cell>
          <cell r="AP127" t="str">
            <v xml:space="preserve"> </v>
          </cell>
          <cell r="AQ127" t="str">
            <v xml:space="preserve"> </v>
          </cell>
          <cell r="AR127" t="str">
            <v xml:space="preserve"> </v>
          </cell>
          <cell r="AS127" t="str">
            <v xml:space="preserve"> </v>
          </cell>
          <cell r="AT127" t="str">
            <v xml:space="preserve"> </v>
          </cell>
          <cell r="AU127" t="str">
            <v xml:space="preserve"> </v>
          </cell>
          <cell r="AV127" t="str">
            <v>10.305</v>
          </cell>
          <cell r="AW127" t="str">
            <v>ACQ</v>
          </cell>
          <cell r="AX127" t="str">
            <v>10.81</v>
          </cell>
          <cell r="AY127" t="str">
            <v>9.8</v>
          </cell>
          <cell r="AZ127" t="str">
            <v xml:space="preserve"> </v>
          </cell>
          <cell r="BA127" t="str">
            <v xml:space="preserve"> </v>
          </cell>
          <cell r="BB127" t="str">
            <v xml:space="preserve"> </v>
          </cell>
          <cell r="BC127" t="str">
            <v xml:space="preserve"> </v>
          </cell>
          <cell r="BD127" t="str">
            <v xml:space="preserve"> </v>
          </cell>
          <cell r="BE127" t="str">
            <v xml:space="preserve"> </v>
          </cell>
          <cell r="BF127" t="str">
            <v xml:space="preserve"> </v>
          </cell>
          <cell r="BG127" t="str">
            <v xml:space="preserve"> </v>
          </cell>
          <cell r="BH127" t="str">
            <v xml:space="preserve"> </v>
          </cell>
          <cell r="BI127" t="str">
            <v xml:space="preserve"> </v>
          </cell>
          <cell r="BJ127" t="str">
            <v>11.4</v>
          </cell>
          <cell r="BK127" t="str">
            <v xml:space="preserve"> </v>
          </cell>
          <cell r="BL127" t="str">
            <v xml:space="preserve"> </v>
          </cell>
          <cell r="BM127" t="str">
            <v xml:space="preserve"> </v>
          </cell>
          <cell r="BN127">
            <v>9</v>
          </cell>
          <cell r="BO127" t="str">
            <v xml:space="preserve"> </v>
          </cell>
          <cell r="BP127">
            <v>9</v>
          </cell>
          <cell r="BQ127" t="str">
            <v xml:space="preserve"> </v>
          </cell>
          <cell r="BR127" t="str">
            <v>11.392</v>
          </cell>
          <cell r="BS127" t="str">
            <v>ACQ</v>
          </cell>
          <cell r="BT127" t="str">
            <v>10.5</v>
          </cell>
          <cell r="BU127" t="str">
            <v>8.475</v>
          </cell>
          <cell r="BV127" t="str">
            <v>10.95</v>
          </cell>
        </row>
        <row r="128">
          <cell r="A128">
            <v>21505636</v>
          </cell>
          <cell r="B128" t="str">
            <v>CAUMONT</v>
          </cell>
          <cell r="C128" t="str">
            <v>JEAN-LÉONID</v>
          </cell>
          <cell r="D128" t="str">
            <v xml:space="preserve"> </v>
          </cell>
          <cell r="E128" t="str">
            <v>11.484</v>
          </cell>
          <cell r="F128" t="str">
            <v>ADM</v>
          </cell>
          <cell r="G128" t="str">
            <v>11.484</v>
          </cell>
          <cell r="H128" t="str">
            <v>ADM</v>
          </cell>
          <cell r="I128" t="str">
            <v>'85/583</v>
          </cell>
          <cell r="J128" t="str">
            <v>10.8</v>
          </cell>
          <cell r="K128" t="str">
            <v>ACQ</v>
          </cell>
          <cell r="L128" t="str">
            <v xml:space="preserve"> </v>
          </cell>
          <cell r="M128" t="str">
            <v xml:space="preserve"> </v>
          </cell>
          <cell r="N128" t="str">
            <v xml:space="preserve"> </v>
          </cell>
          <cell r="O128" t="str">
            <v xml:space="preserve"> </v>
          </cell>
          <cell r="P128" t="str">
            <v xml:space="preserve"> </v>
          </cell>
          <cell r="Q128" t="str">
            <v xml:space="preserve"> </v>
          </cell>
          <cell r="R128" t="str">
            <v xml:space="preserve"> </v>
          </cell>
          <cell r="S128" t="str">
            <v xml:space="preserve"> </v>
          </cell>
          <cell r="T128" t="str">
            <v xml:space="preserve"> </v>
          </cell>
          <cell r="U128" t="str">
            <v xml:space="preserve"> </v>
          </cell>
          <cell r="V128" t="str">
            <v xml:space="preserve"> </v>
          </cell>
          <cell r="W128" t="str">
            <v xml:space="preserve"> </v>
          </cell>
          <cell r="X128" t="str">
            <v xml:space="preserve"> </v>
          </cell>
          <cell r="Y128" t="str">
            <v xml:space="preserve"> </v>
          </cell>
          <cell r="Z128" t="str">
            <v xml:space="preserve"> </v>
          </cell>
          <cell r="AA128" t="str">
            <v xml:space="preserve"> </v>
          </cell>
          <cell r="AB128" t="str">
            <v xml:space="preserve"> </v>
          </cell>
          <cell r="AC128" t="str">
            <v xml:space="preserve"> </v>
          </cell>
          <cell r="AD128" t="str">
            <v xml:space="preserve"> </v>
          </cell>
          <cell r="AE128" t="str">
            <v xml:space="preserve"> </v>
          </cell>
          <cell r="AF128" t="str">
            <v xml:space="preserve"> </v>
          </cell>
          <cell r="AG128" t="str">
            <v xml:space="preserve"> </v>
          </cell>
          <cell r="AH128" t="str">
            <v xml:space="preserve"> </v>
          </cell>
          <cell r="AI128" t="str">
            <v xml:space="preserve"> </v>
          </cell>
          <cell r="AJ128" t="str">
            <v xml:space="preserve"> </v>
          </cell>
          <cell r="AK128" t="str">
            <v xml:space="preserve"> </v>
          </cell>
          <cell r="AL128" t="str">
            <v xml:space="preserve"> </v>
          </cell>
          <cell r="AM128" t="str">
            <v xml:space="preserve"> </v>
          </cell>
          <cell r="AN128" t="str">
            <v xml:space="preserve"> </v>
          </cell>
          <cell r="AO128" t="str">
            <v xml:space="preserve"> </v>
          </cell>
          <cell r="AP128" t="str">
            <v xml:space="preserve"> </v>
          </cell>
          <cell r="AQ128" t="str">
            <v xml:space="preserve"> </v>
          </cell>
          <cell r="AR128" t="str">
            <v xml:space="preserve"> </v>
          </cell>
          <cell r="AS128" t="str">
            <v xml:space="preserve"> </v>
          </cell>
          <cell r="AT128" t="str">
            <v xml:space="preserve"> </v>
          </cell>
          <cell r="AU128" t="str">
            <v xml:space="preserve"> </v>
          </cell>
          <cell r="AV128" t="str">
            <v>13.315</v>
          </cell>
          <cell r="AW128" t="str">
            <v>ACQ</v>
          </cell>
          <cell r="AX128" t="str">
            <v>9.83</v>
          </cell>
          <cell r="AY128" t="str">
            <v>16.8</v>
          </cell>
          <cell r="AZ128">
            <v>16</v>
          </cell>
          <cell r="BA128">
            <v>17</v>
          </cell>
          <cell r="BB128" t="str">
            <v xml:space="preserve"> </v>
          </cell>
          <cell r="BC128" t="str">
            <v xml:space="preserve"> </v>
          </cell>
          <cell r="BD128" t="str">
            <v xml:space="preserve"> </v>
          </cell>
          <cell r="BE128" t="str">
            <v xml:space="preserve"> </v>
          </cell>
          <cell r="BF128" t="str">
            <v xml:space="preserve"> </v>
          </cell>
          <cell r="BG128" t="str">
            <v xml:space="preserve"> </v>
          </cell>
          <cell r="BH128" t="str">
            <v>17.4</v>
          </cell>
          <cell r="BI128" t="str">
            <v xml:space="preserve"> </v>
          </cell>
          <cell r="BJ128" t="str">
            <v xml:space="preserve"> </v>
          </cell>
          <cell r="BK128" t="str">
            <v xml:space="preserve"> </v>
          </cell>
          <cell r="BL128" t="str">
            <v xml:space="preserve"> </v>
          </cell>
          <cell r="BM128" t="str">
            <v xml:space="preserve"> </v>
          </cell>
          <cell r="BN128" t="str">
            <v xml:space="preserve"> </v>
          </cell>
          <cell r="BO128" t="str">
            <v xml:space="preserve"> </v>
          </cell>
          <cell r="BP128" t="str">
            <v xml:space="preserve"> </v>
          </cell>
          <cell r="BQ128" t="str">
            <v xml:space="preserve"> </v>
          </cell>
          <cell r="BR128" t="str">
            <v>10.917</v>
          </cell>
          <cell r="BS128" t="str">
            <v>ACQ</v>
          </cell>
          <cell r="BT128" t="str">
            <v>9.5</v>
          </cell>
          <cell r="BU128" t="str">
            <v>9.75</v>
          </cell>
          <cell r="BV128" t="str">
            <v>11.5</v>
          </cell>
        </row>
        <row r="129">
          <cell r="A129">
            <v>21909354</v>
          </cell>
          <cell r="B129" t="str">
            <v>CAVALIERE</v>
          </cell>
          <cell r="C129" t="str">
            <v>ARTHUR</v>
          </cell>
          <cell r="D129" t="str">
            <v xml:space="preserve"> </v>
          </cell>
          <cell r="E129" t="str">
            <v>DEF</v>
          </cell>
          <cell r="F129" t="str">
            <v>DEF</v>
          </cell>
          <cell r="G129" t="str">
            <v>DEF</v>
          </cell>
          <cell r="H129" t="str">
            <v>DEF</v>
          </cell>
          <cell r="J129" t="str">
            <v>DEF</v>
          </cell>
          <cell r="L129" t="str">
            <v>DEF</v>
          </cell>
          <cell r="M129" t="str">
            <v xml:space="preserve"> </v>
          </cell>
          <cell r="N129" t="str">
            <v xml:space="preserve"> </v>
          </cell>
          <cell r="O129" t="str">
            <v xml:space="preserve"> </v>
          </cell>
          <cell r="P129" t="str">
            <v xml:space="preserve"> </v>
          </cell>
          <cell r="Q129" t="str">
            <v xml:space="preserve"> </v>
          </cell>
          <cell r="R129" t="str">
            <v xml:space="preserve"> </v>
          </cell>
          <cell r="S129" t="str">
            <v xml:space="preserve"> </v>
          </cell>
          <cell r="T129" t="str">
            <v xml:space="preserve"> </v>
          </cell>
          <cell r="U129" t="str">
            <v xml:space="preserve"> </v>
          </cell>
          <cell r="V129" t="str">
            <v>ABI</v>
          </cell>
          <cell r="W129" t="str">
            <v xml:space="preserve"> </v>
          </cell>
          <cell r="X129" t="str">
            <v xml:space="preserve"> </v>
          </cell>
          <cell r="Y129" t="str">
            <v xml:space="preserve"> </v>
          </cell>
          <cell r="Z129" t="str">
            <v xml:space="preserve"> </v>
          </cell>
          <cell r="AA129" t="str">
            <v xml:space="preserve"> </v>
          </cell>
          <cell r="AB129" t="str">
            <v xml:space="preserve"> </v>
          </cell>
          <cell r="AC129" t="str">
            <v xml:space="preserve"> </v>
          </cell>
          <cell r="AD129" t="str">
            <v>DEF</v>
          </cell>
          <cell r="AE129" t="str">
            <v xml:space="preserve"> </v>
          </cell>
          <cell r="AF129" t="str">
            <v xml:space="preserve"> </v>
          </cell>
          <cell r="AG129" t="str">
            <v xml:space="preserve"> </v>
          </cell>
          <cell r="AH129" t="str">
            <v xml:space="preserve"> </v>
          </cell>
          <cell r="AI129" t="str">
            <v xml:space="preserve"> </v>
          </cell>
          <cell r="AJ129" t="str">
            <v xml:space="preserve"> </v>
          </cell>
          <cell r="AK129" t="str">
            <v xml:space="preserve"> </v>
          </cell>
          <cell r="AL129" t="str">
            <v xml:space="preserve"> </v>
          </cell>
          <cell r="AM129" t="str">
            <v xml:space="preserve"> </v>
          </cell>
          <cell r="AN129" t="str">
            <v>ABI</v>
          </cell>
          <cell r="AO129" t="str">
            <v xml:space="preserve"> </v>
          </cell>
          <cell r="AP129" t="str">
            <v xml:space="preserve"> </v>
          </cell>
          <cell r="AQ129" t="str">
            <v xml:space="preserve"> </v>
          </cell>
          <cell r="AR129" t="str">
            <v xml:space="preserve"> </v>
          </cell>
          <cell r="AS129" t="str">
            <v xml:space="preserve"> </v>
          </cell>
          <cell r="AT129" t="str">
            <v xml:space="preserve"> </v>
          </cell>
          <cell r="AU129" t="str">
            <v xml:space="preserve"> </v>
          </cell>
          <cell r="AV129" t="str">
            <v>DEF</v>
          </cell>
          <cell r="AW129" t="str">
            <v>DEF</v>
          </cell>
          <cell r="AX129" t="str">
            <v>DEF</v>
          </cell>
          <cell r="AY129" t="str">
            <v>DEF</v>
          </cell>
          <cell r="AZ129" t="str">
            <v>ABI</v>
          </cell>
          <cell r="BA129" t="str">
            <v>ABI</v>
          </cell>
          <cell r="BB129" t="str">
            <v xml:space="preserve"> </v>
          </cell>
          <cell r="BC129" t="str">
            <v xml:space="preserve"> </v>
          </cell>
          <cell r="BD129" t="str">
            <v xml:space="preserve"> </v>
          </cell>
          <cell r="BE129" t="str">
            <v xml:space="preserve"> </v>
          </cell>
          <cell r="BF129" t="str">
            <v xml:space="preserve"> </v>
          </cell>
          <cell r="BG129" t="str">
            <v xml:space="preserve"> </v>
          </cell>
          <cell r="BH129" t="str">
            <v xml:space="preserve"> </v>
          </cell>
          <cell r="BI129" t="str">
            <v xml:space="preserve"> </v>
          </cell>
          <cell r="BJ129" t="str">
            <v xml:space="preserve"> </v>
          </cell>
          <cell r="BK129" t="str">
            <v xml:space="preserve"> </v>
          </cell>
          <cell r="BL129" t="str">
            <v xml:space="preserve"> </v>
          </cell>
          <cell r="BM129" t="str">
            <v xml:space="preserve"> </v>
          </cell>
          <cell r="BN129" t="str">
            <v xml:space="preserve"> </v>
          </cell>
          <cell r="BO129" t="str">
            <v xml:space="preserve"> </v>
          </cell>
          <cell r="BP129" t="str">
            <v xml:space="preserve"> </v>
          </cell>
          <cell r="BQ129">
            <v>0</v>
          </cell>
          <cell r="BR129" t="str">
            <v>DEF</v>
          </cell>
          <cell r="BS129" t="str">
            <v>DEF</v>
          </cell>
          <cell r="BT129" t="str">
            <v>ABI</v>
          </cell>
          <cell r="BU129" t="str">
            <v>DEF</v>
          </cell>
          <cell r="BV129">
            <v>0</v>
          </cell>
        </row>
        <row r="130">
          <cell r="A130">
            <v>21909632</v>
          </cell>
          <cell r="B130" t="str">
            <v>CHACHERO</v>
          </cell>
          <cell r="C130" t="str">
            <v>JOËL</v>
          </cell>
          <cell r="D130" t="str">
            <v>modif</v>
          </cell>
          <cell r="E130" t="str">
            <v>DEF</v>
          </cell>
          <cell r="F130" t="str">
            <v>DEF</v>
          </cell>
          <cell r="G130" t="str">
            <v>10.72</v>
          </cell>
          <cell r="H130" t="str">
            <v>ADM</v>
          </cell>
          <cell r="I130" t="str">
            <v>'170/583</v>
          </cell>
          <cell r="J130" t="str">
            <v>6.82</v>
          </cell>
          <cell r="L130" t="str">
            <v>6.7</v>
          </cell>
          <cell r="M130" t="str">
            <v xml:space="preserve"> </v>
          </cell>
          <cell r="N130" t="str">
            <v>6.7</v>
          </cell>
          <cell r="O130" t="str">
            <v xml:space="preserve"> </v>
          </cell>
          <cell r="P130" t="str">
            <v xml:space="preserve"> </v>
          </cell>
          <cell r="Q130" t="str">
            <v xml:space="preserve"> </v>
          </cell>
          <cell r="R130" t="str">
            <v xml:space="preserve"> </v>
          </cell>
          <cell r="S130" t="str">
            <v xml:space="preserve"> </v>
          </cell>
          <cell r="T130" t="str">
            <v xml:space="preserve"> </v>
          </cell>
          <cell r="U130" t="str">
            <v xml:space="preserve"> </v>
          </cell>
          <cell r="V130" t="str">
            <v xml:space="preserve"> </v>
          </cell>
          <cell r="W130" t="str">
            <v xml:space="preserve"> </v>
          </cell>
          <cell r="X130" t="str">
            <v xml:space="preserve"> </v>
          </cell>
          <cell r="Y130" t="str">
            <v xml:space="preserve"> </v>
          </cell>
          <cell r="Z130" t="str">
            <v xml:space="preserve"> </v>
          </cell>
          <cell r="AA130" t="str">
            <v xml:space="preserve"> </v>
          </cell>
          <cell r="AB130" t="str">
            <v xml:space="preserve"> </v>
          </cell>
          <cell r="AC130" t="str">
            <v xml:space="preserve"> </v>
          </cell>
          <cell r="AD130">
            <v>7</v>
          </cell>
          <cell r="AE130" t="str">
            <v xml:space="preserve"> </v>
          </cell>
          <cell r="AF130">
            <v>7</v>
          </cell>
          <cell r="AG130" t="str">
            <v xml:space="preserve"> </v>
          </cell>
          <cell r="AH130" t="str">
            <v xml:space="preserve"> </v>
          </cell>
          <cell r="AI130" t="str">
            <v xml:space="preserve"> </v>
          </cell>
          <cell r="AJ130" t="str">
            <v xml:space="preserve"> </v>
          </cell>
          <cell r="AK130" t="str">
            <v xml:space="preserve"> </v>
          </cell>
          <cell r="AL130" t="str">
            <v xml:space="preserve"> </v>
          </cell>
          <cell r="AM130" t="str">
            <v xml:space="preserve"> </v>
          </cell>
          <cell r="AN130" t="str">
            <v xml:space="preserve"> </v>
          </cell>
          <cell r="AO130" t="str">
            <v xml:space="preserve"> </v>
          </cell>
          <cell r="AP130" t="str">
            <v xml:space="preserve"> </v>
          </cell>
          <cell r="AQ130" t="str">
            <v xml:space="preserve"> </v>
          </cell>
          <cell r="AR130" t="str">
            <v xml:space="preserve"> </v>
          </cell>
          <cell r="AS130" t="str">
            <v xml:space="preserve"> </v>
          </cell>
          <cell r="AT130" t="str">
            <v xml:space="preserve"> </v>
          </cell>
          <cell r="AU130" t="str">
            <v xml:space="preserve"> </v>
          </cell>
          <cell r="AV130" t="str">
            <v>9.25</v>
          </cell>
          <cell r="AW130" t="str">
            <v>NACQ</v>
          </cell>
          <cell r="AX130">
            <v>9</v>
          </cell>
          <cell r="AY130" t="str">
            <v>9.5</v>
          </cell>
          <cell r="AZ130">
            <v>7</v>
          </cell>
          <cell r="BA130">
            <v>8</v>
          </cell>
          <cell r="BB130" t="str">
            <v xml:space="preserve"> </v>
          </cell>
          <cell r="BC130" t="str">
            <v xml:space="preserve"> </v>
          </cell>
          <cell r="BD130" t="str">
            <v xml:space="preserve"> </v>
          </cell>
          <cell r="BE130" t="str">
            <v xml:space="preserve"> </v>
          </cell>
          <cell r="BF130" t="str">
            <v xml:space="preserve"> </v>
          </cell>
          <cell r="BG130" t="str">
            <v xml:space="preserve"> </v>
          </cell>
          <cell r="BH130" t="str">
            <v xml:space="preserve"> </v>
          </cell>
          <cell r="BI130" t="str">
            <v xml:space="preserve"> </v>
          </cell>
          <cell r="BJ130" t="str">
            <v xml:space="preserve"> </v>
          </cell>
          <cell r="BK130" t="str">
            <v xml:space="preserve"> </v>
          </cell>
          <cell r="BL130" t="str">
            <v xml:space="preserve"> </v>
          </cell>
          <cell r="BM130" t="str">
            <v xml:space="preserve"> </v>
          </cell>
          <cell r="BN130" t="str">
            <v xml:space="preserve"> </v>
          </cell>
          <cell r="BO130" t="str">
            <v xml:space="preserve"> </v>
          </cell>
          <cell r="BP130" t="str">
            <v xml:space="preserve"> </v>
          </cell>
          <cell r="BQ130" t="str">
            <v>13.5</v>
          </cell>
          <cell r="BR130" t="str">
            <v>10.867</v>
          </cell>
          <cell r="BS130" t="str">
            <v>ACQ</v>
          </cell>
          <cell r="BT130" t="str">
            <v>12.5</v>
          </cell>
          <cell r="BU130" t="str">
            <v>8.5</v>
          </cell>
          <cell r="BV130" t="str">
            <v>DIS</v>
          </cell>
        </row>
        <row r="131">
          <cell r="A131">
            <v>21800238</v>
          </cell>
          <cell r="B131" t="str">
            <v>CHALTÉ</v>
          </cell>
          <cell r="C131" t="str">
            <v>JONATHAN</v>
          </cell>
          <cell r="D131" t="str">
            <v xml:space="preserve"> </v>
          </cell>
          <cell r="E131" t="str">
            <v>9.112</v>
          </cell>
          <cell r="F131" t="str">
            <v>AJ</v>
          </cell>
          <cell r="G131" t="str">
            <v>9.112</v>
          </cell>
          <cell r="H131" t="str">
            <v>AJ</v>
          </cell>
          <cell r="I131" t="str">
            <v>'412/583</v>
          </cell>
          <cell r="J131" t="str">
            <v>11.1</v>
          </cell>
          <cell r="L131" t="str">
            <v>11.5</v>
          </cell>
          <cell r="M131" t="str">
            <v xml:space="preserve"> </v>
          </cell>
          <cell r="N131" t="str">
            <v xml:space="preserve"> </v>
          </cell>
          <cell r="O131" t="str">
            <v xml:space="preserve"> </v>
          </cell>
          <cell r="P131" t="str">
            <v xml:space="preserve"> </v>
          </cell>
          <cell r="Q131" t="str">
            <v xml:space="preserve"> </v>
          </cell>
          <cell r="R131" t="str">
            <v xml:space="preserve"> </v>
          </cell>
          <cell r="S131" t="str">
            <v>11.5</v>
          </cell>
          <cell r="T131" t="str">
            <v xml:space="preserve"> </v>
          </cell>
          <cell r="U131" t="str">
            <v xml:space="preserve"> </v>
          </cell>
          <cell r="V131" t="str">
            <v xml:space="preserve"> </v>
          </cell>
          <cell r="W131" t="str">
            <v xml:space="preserve"> </v>
          </cell>
          <cell r="X131" t="str">
            <v xml:space="preserve"> </v>
          </cell>
          <cell r="Y131" t="str">
            <v xml:space="preserve"> </v>
          </cell>
          <cell r="Z131" t="str">
            <v xml:space="preserve"> </v>
          </cell>
          <cell r="AA131" t="str">
            <v xml:space="preserve"> </v>
          </cell>
          <cell r="AB131" t="str">
            <v xml:space="preserve"> </v>
          </cell>
          <cell r="AC131" t="str">
            <v xml:space="preserve"> </v>
          </cell>
          <cell r="AD131" t="str">
            <v>10.5</v>
          </cell>
          <cell r="AE131" t="str">
            <v xml:space="preserve"> </v>
          </cell>
          <cell r="AF131" t="str">
            <v xml:space="preserve"> </v>
          </cell>
          <cell r="AG131" t="str">
            <v xml:space="preserve"> </v>
          </cell>
          <cell r="AH131" t="str">
            <v xml:space="preserve"> </v>
          </cell>
          <cell r="AI131" t="str">
            <v xml:space="preserve"> </v>
          </cell>
          <cell r="AJ131" t="str">
            <v xml:space="preserve"> </v>
          </cell>
          <cell r="AK131" t="str">
            <v xml:space="preserve"> </v>
          </cell>
          <cell r="AL131" t="str">
            <v xml:space="preserve"> </v>
          </cell>
          <cell r="AM131" t="str">
            <v xml:space="preserve"> </v>
          </cell>
          <cell r="AN131" t="str">
            <v xml:space="preserve"> </v>
          </cell>
          <cell r="AO131" t="str">
            <v xml:space="preserve"> </v>
          </cell>
          <cell r="AP131" t="str">
            <v xml:space="preserve"> </v>
          </cell>
          <cell r="AQ131" t="str">
            <v xml:space="preserve"> </v>
          </cell>
          <cell r="AR131" t="str">
            <v xml:space="preserve"> </v>
          </cell>
          <cell r="AS131" t="str">
            <v xml:space="preserve"> </v>
          </cell>
          <cell r="AT131" t="str">
            <v xml:space="preserve"> </v>
          </cell>
          <cell r="AU131" t="str">
            <v xml:space="preserve"> </v>
          </cell>
          <cell r="AV131" t="str">
            <v>10.067</v>
          </cell>
          <cell r="AW131" t="str">
            <v>ACQ</v>
          </cell>
          <cell r="AX131">
            <v>8</v>
          </cell>
          <cell r="AY131" t="str">
            <v>12.133</v>
          </cell>
          <cell r="AZ131" t="str">
            <v>11.9</v>
          </cell>
          <cell r="BA131" t="str">
            <v xml:space="preserve"> </v>
          </cell>
          <cell r="BB131" t="str">
            <v xml:space="preserve"> </v>
          </cell>
          <cell r="BC131" t="str">
            <v xml:space="preserve"> </v>
          </cell>
          <cell r="BD131">
            <v>11</v>
          </cell>
          <cell r="BE131" t="str">
            <v xml:space="preserve"> </v>
          </cell>
          <cell r="BF131" t="str">
            <v xml:space="preserve"> </v>
          </cell>
          <cell r="BG131" t="str">
            <v xml:space="preserve"> </v>
          </cell>
          <cell r="BH131" t="str">
            <v xml:space="preserve"> </v>
          </cell>
          <cell r="BI131" t="str">
            <v xml:space="preserve"> </v>
          </cell>
          <cell r="BJ131" t="str">
            <v xml:space="preserve"> </v>
          </cell>
          <cell r="BK131" t="str">
            <v xml:space="preserve"> </v>
          </cell>
          <cell r="BL131" t="str">
            <v xml:space="preserve"> </v>
          </cell>
          <cell r="BM131" t="str">
            <v xml:space="preserve"> </v>
          </cell>
          <cell r="BN131" t="str">
            <v xml:space="preserve"> </v>
          </cell>
          <cell r="BO131" t="str">
            <v xml:space="preserve"> </v>
          </cell>
          <cell r="BP131" t="str">
            <v xml:space="preserve"> </v>
          </cell>
          <cell r="BQ131" t="str">
            <v>13.5</v>
          </cell>
          <cell r="BR131" t="str">
            <v>9.667</v>
          </cell>
          <cell r="BS131" t="str">
            <v>NACQ</v>
          </cell>
          <cell r="BT131">
            <v>10</v>
          </cell>
          <cell r="BU131" t="str">
            <v>9.35</v>
          </cell>
          <cell r="BV131" t="str">
            <v>11.2</v>
          </cell>
        </row>
        <row r="132">
          <cell r="A132">
            <v>21905070</v>
          </cell>
          <cell r="B132" t="str">
            <v>CHAMPEL</v>
          </cell>
          <cell r="C132" t="str">
            <v>THÉO</v>
          </cell>
          <cell r="D132" t="str">
            <v xml:space="preserve"> </v>
          </cell>
          <cell r="E132" t="str">
            <v>11.48</v>
          </cell>
          <cell r="F132" t="str">
            <v>ADM</v>
          </cell>
          <cell r="G132" t="str">
            <v>11.48</v>
          </cell>
          <cell r="H132" t="str">
            <v>ADM</v>
          </cell>
          <cell r="I132" t="str">
            <v>'86/583</v>
          </cell>
          <cell r="J132">
            <v>11</v>
          </cell>
          <cell r="L132">
            <v>13</v>
          </cell>
          <cell r="M132" t="str">
            <v xml:space="preserve"> </v>
          </cell>
          <cell r="N132" t="str">
            <v xml:space="preserve"> </v>
          </cell>
          <cell r="O132">
            <v>13</v>
          </cell>
          <cell r="P132" t="str">
            <v xml:space="preserve"> </v>
          </cell>
          <cell r="Q132" t="str">
            <v xml:space="preserve"> </v>
          </cell>
          <cell r="R132" t="str">
            <v xml:space="preserve"> </v>
          </cell>
          <cell r="S132" t="str">
            <v xml:space="preserve"> </v>
          </cell>
          <cell r="T132" t="str">
            <v xml:space="preserve"> </v>
          </cell>
          <cell r="U132" t="str">
            <v xml:space="preserve"> </v>
          </cell>
          <cell r="V132" t="str">
            <v xml:space="preserve"> </v>
          </cell>
          <cell r="W132" t="str">
            <v xml:space="preserve"> </v>
          </cell>
          <cell r="X132" t="str">
            <v xml:space="preserve"> </v>
          </cell>
          <cell r="Y132" t="str">
            <v xml:space="preserve"> </v>
          </cell>
          <cell r="Z132" t="str">
            <v xml:space="preserve"> </v>
          </cell>
          <cell r="AA132" t="str">
            <v xml:space="preserve"> </v>
          </cell>
          <cell r="AB132" t="str">
            <v xml:space="preserve"> </v>
          </cell>
          <cell r="AC132" t="str">
            <v xml:space="preserve"> </v>
          </cell>
          <cell r="AD132">
            <v>8</v>
          </cell>
          <cell r="AE132" t="str">
            <v xml:space="preserve"> </v>
          </cell>
          <cell r="AF132" t="str">
            <v xml:space="preserve"> </v>
          </cell>
          <cell r="AG132">
            <v>8</v>
          </cell>
          <cell r="AH132" t="str">
            <v xml:space="preserve"> </v>
          </cell>
          <cell r="AI132" t="str">
            <v xml:space="preserve"> </v>
          </cell>
          <cell r="AJ132" t="str">
            <v xml:space="preserve"> </v>
          </cell>
          <cell r="AK132" t="str">
            <v xml:space="preserve"> </v>
          </cell>
          <cell r="AL132" t="str">
            <v xml:space="preserve"> </v>
          </cell>
          <cell r="AM132" t="str">
            <v xml:space="preserve"> </v>
          </cell>
          <cell r="AN132" t="str">
            <v xml:space="preserve"> </v>
          </cell>
          <cell r="AO132" t="str">
            <v xml:space="preserve"> </v>
          </cell>
          <cell r="AP132" t="str">
            <v xml:space="preserve"> </v>
          </cell>
          <cell r="AQ132" t="str">
            <v xml:space="preserve"> </v>
          </cell>
          <cell r="AR132" t="str">
            <v xml:space="preserve"> </v>
          </cell>
          <cell r="AS132" t="str">
            <v xml:space="preserve"> </v>
          </cell>
          <cell r="AT132" t="str">
            <v xml:space="preserve"> </v>
          </cell>
          <cell r="AU132" t="str">
            <v xml:space="preserve"> </v>
          </cell>
          <cell r="AV132" t="str">
            <v>12.726</v>
          </cell>
          <cell r="AW132" t="str">
            <v>ACQ</v>
          </cell>
          <cell r="AX132" t="str">
            <v>11.335</v>
          </cell>
          <cell r="AY132" t="str">
            <v>14.117</v>
          </cell>
          <cell r="AZ132" t="str">
            <v>14.1</v>
          </cell>
          <cell r="BA132" t="str">
            <v>14.5</v>
          </cell>
          <cell r="BB132" t="str">
            <v xml:space="preserve"> </v>
          </cell>
          <cell r="BC132" t="str">
            <v xml:space="preserve"> </v>
          </cell>
          <cell r="BD132" t="str">
            <v xml:space="preserve"> </v>
          </cell>
          <cell r="BE132" t="str">
            <v xml:space="preserve"> </v>
          </cell>
          <cell r="BF132" t="str">
            <v xml:space="preserve"> </v>
          </cell>
          <cell r="BG132" t="str">
            <v xml:space="preserve"> </v>
          </cell>
          <cell r="BH132" t="str">
            <v xml:space="preserve"> </v>
          </cell>
          <cell r="BI132" t="str">
            <v xml:space="preserve"> </v>
          </cell>
          <cell r="BJ132" t="str">
            <v xml:space="preserve"> </v>
          </cell>
          <cell r="BK132" t="str">
            <v xml:space="preserve"> </v>
          </cell>
          <cell r="BL132" t="str">
            <v xml:space="preserve"> </v>
          </cell>
          <cell r="BM132" t="str">
            <v xml:space="preserve"> </v>
          </cell>
          <cell r="BN132" t="str">
            <v xml:space="preserve"> </v>
          </cell>
          <cell r="BO132" t="str">
            <v xml:space="preserve"> </v>
          </cell>
          <cell r="BP132" t="str">
            <v xml:space="preserve"> </v>
          </cell>
          <cell r="BQ132" t="str">
            <v>13.75</v>
          </cell>
          <cell r="BR132" t="str">
            <v>9.775</v>
          </cell>
          <cell r="BS132" t="str">
            <v>NACQ</v>
          </cell>
          <cell r="BT132" t="str">
            <v>9.375</v>
          </cell>
          <cell r="BU132" t="str">
            <v>10.25</v>
          </cell>
          <cell r="BV132">
            <v>12</v>
          </cell>
        </row>
        <row r="133">
          <cell r="A133">
            <v>21907014</v>
          </cell>
          <cell r="B133" t="str">
            <v>CHAUVET</v>
          </cell>
          <cell r="C133" t="str">
            <v>CLÉMENT</v>
          </cell>
          <cell r="D133" t="str">
            <v>modif</v>
          </cell>
          <cell r="E133" t="str">
            <v>DEF</v>
          </cell>
          <cell r="F133" t="str">
            <v>DEF</v>
          </cell>
          <cell r="G133" t="str">
            <v>8.711</v>
          </cell>
          <cell r="H133" t="str">
            <v>AJ</v>
          </cell>
          <cell r="I133" t="str">
            <v>'471/583</v>
          </cell>
          <cell r="J133" t="str">
            <v>7.1</v>
          </cell>
          <cell r="L133" t="str">
            <v>6.5</v>
          </cell>
          <cell r="M133" t="str">
            <v xml:space="preserve"> </v>
          </cell>
          <cell r="N133" t="str">
            <v xml:space="preserve"> </v>
          </cell>
          <cell r="O133" t="str">
            <v xml:space="preserve"> </v>
          </cell>
          <cell r="P133" t="str">
            <v xml:space="preserve"> </v>
          </cell>
          <cell r="Q133" t="str">
            <v xml:space="preserve"> </v>
          </cell>
          <cell r="R133" t="str">
            <v xml:space="preserve"> </v>
          </cell>
          <cell r="S133" t="str">
            <v xml:space="preserve"> </v>
          </cell>
          <cell r="T133" t="str">
            <v xml:space="preserve"> </v>
          </cell>
          <cell r="U133" t="str">
            <v xml:space="preserve"> </v>
          </cell>
          <cell r="V133" t="str">
            <v>6.5</v>
          </cell>
          <cell r="W133" t="str">
            <v xml:space="preserve"> </v>
          </cell>
          <cell r="X133" t="str">
            <v xml:space="preserve"> </v>
          </cell>
          <cell r="Y133" t="str">
            <v xml:space="preserve"> </v>
          </cell>
          <cell r="Z133" t="str">
            <v xml:space="preserve"> </v>
          </cell>
          <cell r="AA133" t="str">
            <v xml:space="preserve"> </v>
          </cell>
          <cell r="AB133" t="str">
            <v xml:space="preserve"> </v>
          </cell>
          <cell r="AC133" t="str">
            <v xml:space="preserve"> </v>
          </cell>
          <cell r="AD133">
            <v>8</v>
          </cell>
          <cell r="AE133" t="str">
            <v xml:space="preserve"> </v>
          </cell>
          <cell r="AF133" t="str">
            <v xml:space="preserve"> </v>
          </cell>
          <cell r="AG133" t="str">
            <v xml:space="preserve"> </v>
          </cell>
          <cell r="AH133" t="str">
            <v xml:space="preserve"> </v>
          </cell>
          <cell r="AI133" t="str">
            <v xml:space="preserve"> </v>
          </cell>
          <cell r="AJ133" t="str">
            <v xml:space="preserve"> </v>
          </cell>
          <cell r="AK133" t="str">
            <v xml:space="preserve"> </v>
          </cell>
          <cell r="AL133" t="str">
            <v xml:space="preserve"> </v>
          </cell>
          <cell r="AM133" t="str">
            <v xml:space="preserve"> </v>
          </cell>
          <cell r="AN133">
            <v>8</v>
          </cell>
          <cell r="AO133" t="str">
            <v xml:space="preserve"> </v>
          </cell>
          <cell r="AP133" t="str">
            <v xml:space="preserve"> </v>
          </cell>
          <cell r="AQ133" t="str">
            <v xml:space="preserve"> </v>
          </cell>
          <cell r="AR133" t="str">
            <v xml:space="preserve"> </v>
          </cell>
          <cell r="AS133" t="str">
            <v xml:space="preserve"> </v>
          </cell>
          <cell r="AT133" t="str">
            <v xml:space="preserve"> </v>
          </cell>
          <cell r="AU133" t="str">
            <v xml:space="preserve"> </v>
          </cell>
          <cell r="AV133" t="str">
            <v>11.734</v>
          </cell>
          <cell r="AW133" t="str">
            <v>ACQ</v>
          </cell>
          <cell r="AX133" t="str">
            <v>9.335</v>
          </cell>
          <cell r="AY133" t="str">
            <v>14.133</v>
          </cell>
          <cell r="AZ133" t="str">
            <v>17.5</v>
          </cell>
          <cell r="BA133" t="str">
            <v>10.5</v>
          </cell>
          <cell r="BB133" t="str">
            <v xml:space="preserve"> </v>
          </cell>
          <cell r="BC133" t="str">
            <v xml:space="preserve"> </v>
          </cell>
          <cell r="BD133" t="str">
            <v xml:space="preserve"> </v>
          </cell>
          <cell r="BE133" t="str">
            <v xml:space="preserve"> </v>
          </cell>
          <cell r="BF133" t="str">
            <v xml:space="preserve"> </v>
          </cell>
          <cell r="BG133" t="str">
            <v xml:space="preserve"> </v>
          </cell>
          <cell r="BH133" t="str">
            <v>14.4</v>
          </cell>
          <cell r="BI133" t="str">
            <v xml:space="preserve"> </v>
          </cell>
          <cell r="BJ133" t="str">
            <v xml:space="preserve"> </v>
          </cell>
          <cell r="BK133" t="str">
            <v xml:space="preserve"> </v>
          </cell>
          <cell r="BL133" t="str">
            <v xml:space="preserve"> </v>
          </cell>
          <cell r="BM133" t="str">
            <v xml:space="preserve"> </v>
          </cell>
          <cell r="BN133" t="str">
            <v xml:space="preserve"> </v>
          </cell>
          <cell r="BO133" t="str">
            <v xml:space="preserve"> </v>
          </cell>
          <cell r="BP133" t="str">
            <v xml:space="preserve"> </v>
          </cell>
          <cell r="BQ133" t="str">
            <v xml:space="preserve"> </v>
          </cell>
          <cell r="BR133" t="str">
            <v>10.092</v>
          </cell>
          <cell r="BS133" t="str">
            <v>ACQ</v>
          </cell>
          <cell r="BT133" t="str">
            <v>11.5</v>
          </cell>
          <cell r="BU133" t="str">
            <v>8.775</v>
          </cell>
          <cell r="BV133" t="str">
            <v>12.55</v>
          </cell>
        </row>
        <row r="134">
          <cell r="A134">
            <v>21911717</v>
          </cell>
          <cell r="B134" t="str">
            <v>CHEMLALI</v>
          </cell>
          <cell r="C134" t="str">
            <v>ANAS</v>
          </cell>
          <cell r="D134" t="str">
            <v xml:space="preserve"> </v>
          </cell>
          <cell r="E134" t="str">
            <v>DEF</v>
          </cell>
          <cell r="F134" t="str">
            <v>DEF</v>
          </cell>
          <cell r="G134" t="str">
            <v>DEF</v>
          </cell>
          <cell r="H134" t="str">
            <v>DEF</v>
          </cell>
          <cell r="J134" t="str">
            <v>DEF</v>
          </cell>
          <cell r="L134" t="str">
            <v>DEF</v>
          </cell>
          <cell r="M134" t="str">
            <v xml:space="preserve"> </v>
          </cell>
          <cell r="N134" t="str">
            <v xml:space="preserve"> </v>
          </cell>
          <cell r="O134" t="str">
            <v xml:space="preserve"> </v>
          </cell>
          <cell r="P134" t="str">
            <v xml:space="preserve"> </v>
          </cell>
          <cell r="Q134" t="str">
            <v xml:space="preserve"> </v>
          </cell>
          <cell r="R134" t="str">
            <v xml:space="preserve"> </v>
          </cell>
          <cell r="S134" t="str">
            <v>ABI</v>
          </cell>
          <cell r="T134" t="str">
            <v xml:space="preserve"> </v>
          </cell>
          <cell r="U134" t="str">
            <v xml:space="preserve"> </v>
          </cell>
          <cell r="V134" t="str">
            <v xml:space="preserve"> </v>
          </cell>
          <cell r="W134" t="str">
            <v xml:space="preserve"> </v>
          </cell>
          <cell r="X134" t="str">
            <v xml:space="preserve"> </v>
          </cell>
          <cell r="Y134" t="str">
            <v xml:space="preserve"> </v>
          </cell>
          <cell r="Z134" t="str">
            <v xml:space="preserve"> </v>
          </cell>
          <cell r="AA134" t="str">
            <v xml:space="preserve"> </v>
          </cell>
          <cell r="AB134" t="str">
            <v xml:space="preserve"> </v>
          </cell>
          <cell r="AC134" t="str">
            <v xml:space="preserve"> </v>
          </cell>
          <cell r="AD134" t="str">
            <v>DEF</v>
          </cell>
          <cell r="AE134" t="str">
            <v xml:space="preserve"> </v>
          </cell>
          <cell r="AF134" t="str">
            <v xml:space="preserve"> </v>
          </cell>
          <cell r="AG134" t="str">
            <v xml:space="preserve"> </v>
          </cell>
          <cell r="AH134" t="str">
            <v xml:space="preserve"> </v>
          </cell>
          <cell r="AI134" t="str">
            <v xml:space="preserve"> </v>
          </cell>
          <cell r="AJ134" t="str">
            <v xml:space="preserve"> </v>
          </cell>
          <cell r="AK134" t="str">
            <v>ABI</v>
          </cell>
          <cell r="AL134" t="str">
            <v xml:space="preserve"> </v>
          </cell>
          <cell r="AM134" t="str">
            <v xml:space="preserve"> </v>
          </cell>
          <cell r="AN134" t="str">
            <v xml:space="preserve"> </v>
          </cell>
          <cell r="AO134" t="str">
            <v xml:space="preserve"> </v>
          </cell>
          <cell r="AP134" t="str">
            <v xml:space="preserve"> </v>
          </cell>
          <cell r="AQ134" t="str">
            <v xml:space="preserve"> </v>
          </cell>
          <cell r="AR134" t="str">
            <v xml:space="preserve"> </v>
          </cell>
          <cell r="AS134" t="str">
            <v xml:space="preserve"> </v>
          </cell>
          <cell r="AT134" t="str">
            <v xml:space="preserve"> </v>
          </cell>
          <cell r="AU134" t="str">
            <v xml:space="preserve"> </v>
          </cell>
          <cell r="AV134" t="str">
            <v>DEF</v>
          </cell>
          <cell r="AW134" t="str">
            <v>DEF</v>
          </cell>
          <cell r="AX134" t="str">
            <v>DEF</v>
          </cell>
          <cell r="AY134" t="str">
            <v>DEF</v>
          </cell>
          <cell r="AZ134" t="str">
            <v>ABI</v>
          </cell>
          <cell r="BA134" t="str">
            <v>ABI</v>
          </cell>
          <cell r="BB134" t="str">
            <v xml:space="preserve"> </v>
          </cell>
          <cell r="BC134" t="str">
            <v xml:space="preserve"> </v>
          </cell>
          <cell r="BD134" t="str">
            <v xml:space="preserve"> </v>
          </cell>
          <cell r="BE134" t="str">
            <v xml:space="preserve"> </v>
          </cell>
          <cell r="BF134" t="str">
            <v xml:space="preserve"> </v>
          </cell>
          <cell r="BG134" t="str">
            <v xml:space="preserve"> </v>
          </cell>
          <cell r="BH134" t="str">
            <v>10.5</v>
          </cell>
          <cell r="BI134" t="str">
            <v xml:space="preserve"> </v>
          </cell>
          <cell r="BJ134" t="str">
            <v xml:space="preserve"> </v>
          </cell>
          <cell r="BK134" t="str">
            <v xml:space="preserve"> </v>
          </cell>
          <cell r="BL134" t="str">
            <v xml:space="preserve"> </v>
          </cell>
          <cell r="BM134" t="str">
            <v xml:space="preserve"> </v>
          </cell>
          <cell r="BN134" t="str">
            <v xml:space="preserve"> </v>
          </cell>
          <cell r="BO134" t="str">
            <v xml:space="preserve"> </v>
          </cell>
          <cell r="BP134" t="str">
            <v xml:space="preserve"> </v>
          </cell>
          <cell r="BQ134" t="str">
            <v xml:space="preserve"> </v>
          </cell>
          <cell r="BR134" t="str">
            <v>DEF</v>
          </cell>
          <cell r="BS134" t="str">
            <v>DEF</v>
          </cell>
          <cell r="BT134" t="str">
            <v>ABI</v>
          </cell>
          <cell r="BU134" t="str">
            <v>7.75</v>
          </cell>
          <cell r="BV134">
            <v>10</v>
          </cell>
        </row>
        <row r="135">
          <cell r="A135">
            <v>21820380</v>
          </cell>
          <cell r="B135" t="str">
            <v>CHERRAD</v>
          </cell>
          <cell r="C135" t="str">
            <v>ADAM</v>
          </cell>
          <cell r="D135" t="str">
            <v xml:space="preserve"> </v>
          </cell>
          <cell r="E135" t="str">
            <v>11.133</v>
          </cell>
          <cell r="F135" t="str">
            <v>ADM</v>
          </cell>
          <cell r="G135" t="str">
            <v>11.133</v>
          </cell>
          <cell r="H135" t="str">
            <v>ADM</v>
          </cell>
          <cell r="I135" t="str">
            <v>'122/583</v>
          </cell>
          <cell r="J135" t="str">
            <v>11.8</v>
          </cell>
          <cell r="K135" t="str">
            <v>ACQ</v>
          </cell>
          <cell r="L135" t="str">
            <v xml:space="preserve"> </v>
          </cell>
          <cell r="M135" t="str">
            <v xml:space="preserve"> </v>
          </cell>
          <cell r="N135" t="str">
            <v xml:space="preserve"> </v>
          </cell>
          <cell r="O135" t="str">
            <v xml:space="preserve"> </v>
          </cell>
          <cell r="P135" t="str">
            <v xml:space="preserve"> </v>
          </cell>
          <cell r="Q135" t="str">
            <v xml:space="preserve"> </v>
          </cell>
          <cell r="R135" t="str">
            <v xml:space="preserve"> </v>
          </cell>
          <cell r="S135" t="str">
            <v xml:space="preserve"> </v>
          </cell>
          <cell r="T135" t="str">
            <v xml:space="preserve"> </v>
          </cell>
          <cell r="U135" t="str">
            <v xml:space="preserve"> </v>
          </cell>
          <cell r="V135" t="str">
            <v xml:space="preserve"> </v>
          </cell>
          <cell r="W135" t="str">
            <v xml:space="preserve"> </v>
          </cell>
          <cell r="X135" t="str">
            <v xml:space="preserve"> </v>
          </cell>
          <cell r="Y135" t="str">
            <v xml:space="preserve"> </v>
          </cell>
          <cell r="Z135" t="str">
            <v xml:space="preserve"> </v>
          </cell>
          <cell r="AA135" t="str">
            <v xml:space="preserve"> </v>
          </cell>
          <cell r="AB135" t="str">
            <v xml:space="preserve"> </v>
          </cell>
          <cell r="AC135" t="str">
            <v xml:space="preserve"> </v>
          </cell>
          <cell r="AD135" t="str">
            <v xml:space="preserve"> </v>
          </cell>
          <cell r="AE135" t="str">
            <v xml:space="preserve"> </v>
          </cell>
          <cell r="AF135" t="str">
            <v xml:space="preserve"> </v>
          </cell>
          <cell r="AG135" t="str">
            <v xml:space="preserve"> </v>
          </cell>
          <cell r="AH135" t="str">
            <v xml:space="preserve"> </v>
          </cell>
          <cell r="AI135" t="str">
            <v xml:space="preserve"> </v>
          </cell>
          <cell r="AJ135" t="str">
            <v xml:space="preserve"> </v>
          </cell>
          <cell r="AK135" t="str">
            <v xml:space="preserve"> </v>
          </cell>
          <cell r="AL135" t="str">
            <v xml:space="preserve"> </v>
          </cell>
          <cell r="AM135" t="str">
            <v xml:space="preserve"> </v>
          </cell>
          <cell r="AN135" t="str">
            <v xml:space="preserve"> </v>
          </cell>
          <cell r="AO135" t="str">
            <v xml:space="preserve"> </v>
          </cell>
          <cell r="AP135" t="str">
            <v xml:space="preserve"> </v>
          </cell>
          <cell r="AQ135" t="str">
            <v xml:space="preserve"> </v>
          </cell>
          <cell r="AR135" t="str">
            <v xml:space="preserve"> </v>
          </cell>
          <cell r="AS135" t="str">
            <v xml:space="preserve"> </v>
          </cell>
          <cell r="AT135" t="str">
            <v xml:space="preserve"> </v>
          </cell>
          <cell r="AU135" t="str">
            <v xml:space="preserve"> </v>
          </cell>
          <cell r="AV135" t="str">
            <v>12.338</v>
          </cell>
          <cell r="AW135" t="str">
            <v>ACQ</v>
          </cell>
          <cell r="AX135" t="str">
            <v>13.175</v>
          </cell>
          <cell r="AY135" t="str">
            <v>11.5</v>
          </cell>
          <cell r="AZ135" t="str">
            <v>14.2</v>
          </cell>
          <cell r="BA135" t="str">
            <v xml:space="preserve"> </v>
          </cell>
          <cell r="BB135" t="str">
            <v xml:space="preserve"> </v>
          </cell>
          <cell r="BC135" t="str">
            <v xml:space="preserve"> </v>
          </cell>
          <cell r="BD135" t="str">
            <v>4.3</v>
          </cell>
          <cell r="BE135" t="str">
            <v xml:space="preserve"> </v>
          </cell>
          <cell r="BF135" t="str">
            <v xml:space="preserve"> </v>
          </cell>
          <cell r="BG135" t="str">
            <v xml:space="preserve"> </v>
          </cell>
          <cell r="BH135" t="str">
            <v xml:space="preserve"> </v>
          </cell>
          <cell r="BI135" t="str">
            <v xml:space="preserve"> </v>
          </cell>
          <cell r="BJ135" t="str">
            <v xml:space="preserve"> </v>
          </cell>
          <cell r="BK135" t="str">
            <v xml:space="preserve"> </v>
          </cell>
          <cell r="BL135" t="str">
            <v xml:space="preserve"> </v>
          </cell>
          <cell r="BM135" t="str">
            <v xml:space="preserve"> </v>
          </cell>
          <cell r="BN135" t="str">
            <v xml:space="preserve"> </v>
          </cell>
          <cell r="BO135" t="str">
            <v xml:space="preserve"> </v>
          </cell>
          <cell r="BP135" t="str">
            <v xml:space="preserve"> </v>
          </cell>
          <cell r="BQ135">
            <v>16</v>
          </cell>
          <cell r="BR135" t="str">
            <v>10.317</v>
          </cell>
          <cell r="BS135" t="str">
            <v>ACQ</v>
          </cell>
          <cell r="BT135" t="str">
            <v xml:space="preserve"> </v>
          </cell>
          <cell r="BU135" t="str">
            <v xml:space="preserve"> </v>
          </cell>
          <cell r="BV135" t="str">
            <v xml:space="preserve"> </v>
          </cell>
        </row>
        <row r="136">
          <cell r="A136">
            <v>21916423</v>
          </cell>
          <cell r="B136" t="str">
            <v>CHEVALIER</v>
          </cell>
          <cell r="C136" t="str">
            <v>LEA</v>
          </cell>
          <cell r="D136" t="str">
            <v xml:space="preserve"> </v>
          </cell>
          <cell r="E136" t="str">
            <v>8.869</v>
          </cell>
          <cell r="F136" t="str">
            <v>AJ</v>
          </cell>
          <cell r="G136" t="str">
            <v>8.869</v>
          </cell>
          <cell r="H136" t="str">
            <v>AJ</v>
          </cell>
          <cell r="I136" t="str">
            <v>'441/583</v>
          </cell>
          <cell r="J136" t="str">
            <v>11.06</v>
          </cell>
          <cell r="L136" t="str">
            <v>7.3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P136" t="str">
            <v xml:space="preserve"> </v>
          </cell>
          <cell r="Q136" t="str">
            <v xml:space="preserve"> </v>
          </cell>
          <cell r="R136" t="str">
            <v xml:space="preserve"> </v>
          </cell>
          <cell r="S136" t="str">
            <v xml:space="preserve"> </v>
          </cell>
          <cell r="T136" t="str">
            <v xml:space="preserve"> </v>
          </cell>
          <cell r="U136" t="str">
            <v>7.3</v>
          </cell>
          <cell r="V136" t="str">
            <v xml:space="preserve"> </v>
          </cell>
          <cell r="W136" t="str">
            <v xml:space="preserve"> </v>
          </cell>
          <cell r="X136" t="str">
            <v xml:space="preserve"> </v>
          </cell>
          <cell r="Y136" t="str">
            <v xml:space="preserve"> </v>
          </cell>
          <cell r="Z136" t="str">
            <v xml:space="preserve"> </v>
          </cell>
          <cell r="AA136" t="str">
            <v xml:space="preserve"> </v>
          </cell>
          <cell r="AB136" t="str">
            <v xml:space="preserve"> </v>
          </cell>
          <cell r="AC136" t="str">
            <v xml:space="preserve"> </v>
          </cell>
          <cell r="AD136" t="str">
            <v>16.7</v>
          </cell>
          <cell r="AE136" t="str">
            <v xml:space="preserve"> </v>
          </cell>
          <cell r="AF136" t="str">
            <v xml:space="preserve"> </v>
          </cell>
          <cell r="AG136" t="str">
            <v xml:space="preserve"> </v>
          </cell>
          <cell r="AH136" t="str">
            <v xml:space="preserve"> </v>
          </cell>
          <cell r="AI136" t="str">
            <v xml:space="preserve"> </v>
          </cell>
          <cell r="AJ136" t="str">
            <v xml:space="preserve"> </v>
          </cell>
          <cell r="AK136" t="str">
            <v xml:space="preserve"> </v>
          </cell>
          <cell r="AL136" t="str">
            <v xml:space="preserve"> </v>
          </cell>
          <cell r="AM136" t="str">
            <v>16.7</v>
          </cell>
          <cell r="AN136" t="str">
            <v xml:space="preserve"> </v>
          </cell>
          <cell r="AO136" t="str">
            <v xml:space="preserve"> </v>
          </cell>
          <cell r="AP136" t="str">
            <v xml:space="preserve"> </v>
          </cell>
          <cell r="AQ136" t="str">
            <v xml:space="preserve"> </v>
          </cell>
          <cell r="AR136" t="str">
            <v xml:space="preserve"> </v>
          </cell>
          <cell r="AS136" t="str">
            <v xml:space="preserve"> </v>
          </cell>
          <cell r="AT136" t="str">
            <v xml:space="preserve"> </v>
          </cell>
          <cell r="AU136" t="str">
            <v xml:space="preserve"> </v>
          </cell>
          <cell r="AV136" t="str">
            <v>9.249</v>
          </cell>
          <cell r="AW136" t="str">
            <v>NACQ</v>
          </cell>
          <cell r="AX136" t="str">
            <v>7.33</v>
          </cell>
          <cell r="AY136" t="str">
            <v>11.167</v>
          </cell>
          <cell r="AZ136" t="str">
            <v xml:space="preserve"> </v>
          </cell>
          <cell r="BA136" t="str">
            <v>5.5</v>
          </cell>
          <cell r="BB136" t="str">
            <v>11.5</v>
          </cell>
          <cell r="BC136" t="str">
            <v xml:space="preserve"> </v>
          </cell>
          <cell r="BD136" t="str">
            <v xml:space="preserve"> </v>
          </cell>
          <cell r="BE136" t="str">
            <v xml:space="preserve"> </v>
          </cell>
          <cell r="BF136" t="str">
            <v xml:space="preserve"> </v>
          </cell>
          <cell r="BG136" t="str">
            <v xml:space="preserve"> </v>
          </cell>
          <cell r="BH136" t="str">
            <v xml:space="preserve"> </v>
          </cell>
          <cell r="BI136" t="str">
            <v xml:space="preserve"> </v>
          </cell>
          <cell r="BJ136" t="str">
            <v xml:space="preserve"> </v>
          </cell>
          <cell r="BK136" t="str">
            <v>16.5</v>
          </cell>
          <cell r="BL136" t="str">
            <v xml:space="preserve"> </v>
          </cell>
          <cell r="BM136" t="str">
            <v xml:space="preserve"> </v>
          </cell>
          <cell r="BN136" t="str">
            <v xml:space="preserve"> </v>
          </cell>
          <cell r="BO136" t="str">
            <v xml:space="preserve"> </v>
          </cell>
          <cell r="BP136" t="str">
            <v xml:space="preserve"> </v>
          </cell>
          <cell r="BQ136" t="str">
            <v xml:space="preserve"> </v>
          </cell>
          <cell r="BR136" t="str">
            <v>7.492</v>
          </cell>
          <cell r="BS136" t="str">
            <v>NACQ</v>
          </cell>
          <cell r="BT136" t="str">
            <v>7.25</v>
          </cell>
          <cell r="BU136" t="str">
            <v>8.275</v>
          </cell>
          <cell r="BV136" t="str">
            <v>12.55</v>
          </cell>
        </row>
        <row r="137">
          <cell r="A137">
            <v>21915523</v>
          </cell>
          <cell r="B137" t="str">
            <v>CHIARAMI</v>
          </cell>
          <cell r="C137" t="str">
            <v>FLORIENT</v>
          </cell>
          <cell r="D137" t="str">
            <v xml:space="preserve"> </v>
          </cell>
          <cell r="E137" t="str">
            <v>7.376</v>
          </cell>
          <cell r="F137" t="str">
            <v>AJ</v>
          </cell>
          <cell r="G137" t="str">
            <v>7.376</v>
          </cell>
          <cell r="H137" t="str">
            <v>AJ</v>
          </cell>
          <cell r="I137" t="str">
            <v>'554/583</v>
          </cell>
          <cell r="J137" t="str">
            <v>9.2</v>
          </cell>
          <cell r="L137" t="str">
            <v>7.5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P137" t="str">
            <v xml:space="preserve"> </v>
          </cell>
          <cell r="Q137" t="str">
            <v xml:space="preserve"> </v>
          </cell>
          <cell r="R137" t="str">
            <v xml:space="preserve"> </v>
          </cell>
          <cell r="S137" t="str">
            <v>7.5</v>
          </cell>
          <cell r="T137" t="str">
            <v xml:space="preserve"> </v>
          </cell>
          <cell r="U137" t="str">
            <v xml:space="preserve"> </v>
          </cell>
          <cell r="V137" t="str">
            <v xml:space="preserve"> </v>
          </cell>
          <cell r="W137" t="str">
            <v xml:space="preserve"> </v>
          </cell>
          <cell r="X137" t="str">
            <v xml:space="preserve"> </v>
          </cell>
          <cell r="Y137" t="str">
            <v xml:space="preserve"> </v>
          </cell>
          <cell r="Z137" t="str">
            <v xml:space="preserve"> </v>
          </cell>
          <cell r="AA137" t="str">
            <v xml:space="preserve"> </v>
          </cell>
          <cell r="AB137" t="str">
            <v xml:space="preserve"> </v>
          </cell>
          <cell r="AC137" t="str">
            <v xml:space="preserve"> </v>
          </cell>
          <cell r="AD137" t="str">
            <v>11.75</v>
          </cell>
          <cell r="AE137" t="str">
            <v xml:space="preserve"> </v>
          </cell>
          <cell r="AF137" t="str">
            <v xml:space="preserve"> </v>
          </cell>
          <cell r="AG137" t="str">
            <v xml:space="preserve"> </v>
          </cell>
          <cell r="AH137" t="str">
            <v xml:space="preserve"> </v>
          </cell>
          <cell r="AI137" t="str">
            <v xml:space="preserve"> </v>
          </cell>
          <cell r="AJ137" t="str">
            <v xml:space="preserve"> </v>
          </cell>
          <cell r="AK137" t="str">
            <v>11.75</v>
          </cell>
          <cell r="AL137" t="str">
            <v xml:space="preserve"> </v>
          </cell>
          <cell r="AM137" t="str">
            <v xml:space="preserve"> </v>
          </cell>
          <cell r="AN137" t="str">
            <v xml:space="preserve"> </v>
          </cell>
          <cell r="AO137" t="str">
            <v xml:space="preserve"> </v>
          </cell>
          <cell r="AP137" t="str">
            <v xml:space="preserve"> </v>
          </cell>
          <cell r="AQ137" t="str">
            <v xml:space="preserve"> </v>
          </cell>
          <cell r="AR137" t="str">
            <v xml:space="preserve"> </v>
          </cell>
          <cell r="AS137" t="str">
            <v xml:space="preserve"> </v>
          </cell>
          <cell r="AT137" t="str">
            <v xml:space="preserve"> </v>
          </cell>
          <cell r="AU137" t="str">
            <v xml:space="preserve"> </v>
          </cell>
          <cell r="AV137" t="str">
            <v>9.149</v>
          </cell>
          <cell r="AW137" t="str">
            <v>NACQ</v>
          </cell>
          <cell r="AX137" t="str">
            <v>8.165</v>
          </cell>
          <cell r="AY137" t="str">
            <v>10.133</v>
          </cell>
          <cell r="AZ137" t="str">
            <v>9.4</v>
          </cell>
          <cell r="BA137" t="str">
            <v>11.5</v>
          </cell>
          <cell r="BB137" t="str">
            <v xml:space="preserve"> </v>
          </cell>
          <cell r="BC137" t="str">
            <v xml:space="preserve"> </v>
          </cell>
          <cell r="BD137" t="str">
            <v xml:space="preserve"> </v>
          </cell>
          <cell r="BE137" t="str">
            <v xml:space="preserve"> </v>
          </cell>
          <cell r="BF137" t="str">
            <v xml:space="preserve"> </v>
          </cell>
          <cell r="BG137" t="str">
            <v xml:space="preserve"> </v>
          </cell>
          <cell r="BH137" t="str">
            <v>9.5</v>
          </cell>
          <cell r="BI137" t="str">
            <v xml:space="preserve"> </v>
          </cell>
          <cell r="BJ137" t="str">
            <v xml:space="preserve"> </v>
          </cell>
          <cell r="BK137" t="str">
            <v xml:space="preserve"> </v>
          </cell>
          <cell r="BL137" t="str">
            <v xml:space="preserve"> </v>
          </cell>
          <cell r="BM137" t="str">
            <v xml:space="preserve"> </v>
          </cell>
          <cell r="BN137" t="str">
            <v xml:space="preserve"> </v>
          </cell>
          <cell r="BO137" t="str">
            <v xml:space="preserve"> </v>
          </cell>
          <cell r="BP137" t="str">
            <v xml:space="preserve"> </v>
          </cell>
          <cell r="BQ137" t="str">
            <v xml:space="preserve"> </v>
          </cell>
          <cell r="BR137" t="str">
            <v>6.708</v>
          </cell>
          <cell r="BS137" t="str">
            <v>NACQ</v>
          </cell>
          <cell r="BT137">
            <v>7</v>
          </cell>
          <cell r="BU137" t="str">
            <v>6.625</v>
          </cell>
          <cell r="BV137" t="str">
            <v>8.75</v>
          </cell>
        </row>
        <row r="138">
          <cell r="A138">
            <v>21805289</v>
          </cell>
          <cell r="B138" t="str">
            <v>CHIESA</v>
          </cell>
          <cell r="C138" t="str">
            <v>EMILIE</v>
          </cell>
          <cell r="D138" t="str">
            <v xml:space="preserve"> </v>
          </cell>
          <cell r="E138" t="str">
            <v>10.21</v>
          </cell>
          <cell r="F138" t="str">
            <v>ADM</v>
          </cell>
          <cell r="G138" t="str">
            <v>10.21</v>
          </cell>
          <cell r="H138" t="str">
            <v>ADM</v>
          </cell>
          <cell r="I138" t="str">
            <v>'252/583</v>
          </cell>
          <cell r="J138" t="str">
            <v>11.4</v>
          </cell>
          <cell r="K138" t="str">
            <v>ACQ</v>
          </cell>
          <cell r="L138" t="str">
            <v xml:space="preserve"> 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P138" t="str">
            <v xml:space="preserve"> </v>
          </cell>
          <cell r="Q138" t="str">
            <v xml:space="preserve"> </v>
          </cell>
          <cell r="R138" t="str">
            <v xml:space="preserve"> </v>
          </cell>
          <cell r="S138" t="str">
            <v xml:space="preserve"> </v>
          </cell>
          <cell r="T138" t="str">
            <v xml:space="preserve"> </v>
          </cell>
          <cell r="U138" t="str">
            <v xml:space="preserve"> </v>
          </cell>
          <cell r="V138" t="str">
            <v xml:space="preserve"> </v>
          </cell>
          <cell r="W138" t="str">
            <v xml:space="preserve"> </v>
          </cell>
          <cell r="X138" t="str">
            <v xml:space="preserve"> </v>
          </cell>
          <cell r="Y138" t="str">
            <v xml:space="preserve"> </v>
          </cell>
          <cell r="Z138" t="str">
            <v xml:space="preserve"> </v>
          </cell>
          <cell r="AA138" t="str">
            <v xml:space="preserve"> </v>
          </cell>
          <cell r="AB138" t="str">
            <v xml:space="preserve"> </v>
          </cell>
          <cell r="AC138" t="str">
            <v xml:space="preserve"> </v>
          </cell>
          <cell r="AD138" t="str">
            <v xml:space="preserve"> </v>
          </cell>
          <cell r="AE138" t="str">
            <v xml:space="preserve"> </v>
          </cell>
          <cell r="AF138" t="str">
            <v xml:space="preserve"> </v>
          </cell>
          <cell r="AG138" t="str">
            <v xml:space="preserve"> </v>
          </cell>
          <cell r="AH138" t="str">
            <v xml:space="preserve"> </v>
          </cell>
          <cell r="AI138" t="str">
            <v xml:space="preserve"> </v>
          </cell>
          <cell r="AJ138" t="str">
            <v xml:space="preserve"> </v>
          </cell>
          <cell r="AK138" t="str">
            <v xml:space="preserve"> </v>
          </cell>
          <cell r="AL138" t="str">
            <v xml:space="preserve"> </v>
          </cell>
          <cell r="AM138" t="str">
            <v xml:space="preserve"> </v>
          </cell>
          <cell r="AN138" t="str">
            <v xml:space="preserve"> </v>
          </cell>
          <cell r="AO138" t="str">
            <v xml:space="preserve"> </v>
          </cell>
          <cell r="AP138" t="str">
            <v xml:space="preserve"> </v>
          </cell>
          <cell r="AQ138" t="str">
            <v xml:space="preserve"> </v>
          </cell>
          <cell r="AR138" t="str">
            <v xml:space="preserve"> </v>
          </cell>
          <cell r="AS138" t="str">
            <v xml:space="preserve"> </v>
          </cell>
          <cell r="AT138" t="str">
            <v xml:space="preserve"> </v>
          </cell>
          <cell r="AU138" t="str">
            <v xml:space="preserve"> </v>
          </cell>
          <cell r="AV138" t="str">
            <v>10.908</v>
          </cell>
          <cell r="AW138" t="str">
            <v>ACQ</v>
          </cell>
          <cell r="AX138" t="str">
            <v xml:space="preserve"> </v>
          </cell>
          <cell r="AY138" t="str">
            <v xml:space="preserve"> </v>
          </cell>
          <cell r="AZ138" t="str">
            <v xml:space="preserve"> </v>
          </cell>
          <cell r="BA138" t="str">
            <v xml:space="preserve"> </v>
          </cell>
          <cell r="BB138" t="str">
            <v xml:space="preserve"> </v>
          </cell>
          <cell r="BC138" t="str">
            <v xml:space="preserve"> </v>
          </cell>
          <cell r="BD138" t="str">
            <v xml:space="preserve"> </v>
          </cell>
          <cell r="BE138" t="str">
            <v xml:space="preserve"> </v>
          </cell>
          <cell r="BF138" t="str">
            <v xml:space="preserve"> </v>
          </cell>
          <cell r="BG138" t="str">
            <v xml:space="preserve"> </v>
          </cell>
          <cell r="BH138" t="str">
            <v xml:space="preserve"> </v>
          </cell>
          <cell r="BI138" t="str">
            <v xml:space="preserve"> </v>
          </cell>
          <cell r="BJ138" t="str">
            <v xml:space="preserve"> </v>
          </cell>
          <cell r="BK138" t="str">
            <v xml:space="preserve"> </v>
          </cell>
          <cell r="BL138" t="str">
            <v xml:space="preserve"> </v>
          </cell>
          <cell r="BM138" t="str">
            <v xml:space="preserve"> </v>
          </cell>
          <cell r="BN138" t="str">
            <v xml:space="preserve"> </v>
          </cell>
          <cell r="BO138" t="str">
            <v xml:space="preserve"> </v>
          </cell>
          <cell r="BP138" t="str">
            <v xml:space="preserve"> </v>
          </cell>
          <cell r="BQ138" t="str">
            <v xml:space="preserve"> </v>
          </cell>
          <cell r="BR138" t="str">
            <v>8.592</v>
          </cell>
          <cell r="BS138" t="str">
            <v>NACQ</v>
          </cell>
          <cell r="BT138">
            <v>10</v>
          </cell>
          <cell r="BU138" t="str">
            <v>8.225</v>
          </cell>
          <cell r="BV138" t="str">
            <v>10.45</v>
          </cell>
        </row>
        <row r="139">
          <cell r="A139">
            <v>21912913</v>
          </cell>
          <cell r="B139" t="str">
            <v>CIANDRINI</v>
          </cell>
          <cell r="C139" t="str">
            <v>DAVID</v>
          </cell>
          <cell r="D139" t="str">
            <v xml:space="preserve"> </v>
          </cell>
          <cell r="E139" t="str">
            <v>7.876</v>
          </cell>
          <cell r="F139" t="str">
            <v>AJ</v>
          </cell>
          <cell r="G139" t="str">
            <v>7.876</v>
          </cell>
          <cell r="H139" t="str">
            <v>AJ</v>
          </cell>
          <cell r="I139" t="str">
            <v>'532/583</v>
          </cell>
          <cell r="J139" t="str">
            <v>9.6</v>
          </cell>
          <cell r="L139">
            <v>8</v>
          </cell>
          <cell r="M139" t="str">
            <v xml:space="preserve"> </v>
          </cell>
          <cell r="N139" t="str">
            <v xml:space="preserve"> </v>
          </cell>
          <cell r="O139" t="str">
            <v xml:space="preserve"> </v>
          </cell>
          <cell r="P139" t="str">
            <v xml:space="preserve"> </v>
          </cell>
          <cell r="Q139" t="str">
            <v xml:space="preserve"> </v>
          </cell>
          <cell r="R139" t="str">
            <v xml:space="preserve"> </v>
          </cell>
          <cell r="S139" t="str">
            <v xml:space="preserve"> </v>
          </cell>
          <cell r="T139">
            <v>8</v>
          </cell>
          <cell r="U139" t="str">
            <v xml:space="preserve"> </v>
          </cell>
          <cell r="V139" t="str">
            <v xml:space="preserve"> </v>
          </cell>
          <cell r="W139" t="str">
            <v xml:space="preserve"> </v>
          </cell>
          <cell r="X139" t="str">
            <v xml:space="preserve"> </v>
          </cell>
          <cell r="Y139" t="str">
            <v xml:space="preserve"> </v>
          </cell>
          <cell r="Z139" t="str">
            <v xml:space="preserve"> </v>
          </cell>
          <cell r="AA139" t="str">
            <v xml:space="preserve"> </v>
          </cell>
          <cell r="AB139" t="str">
            <v xml:space="preserve"> </v>
          </cell>
          <cell r="AC139" t="str">
            <v xml:space="preserve"> </v>
          </cell>
          <cell r="AD139">
            <v>12</v>
          </cell>
          <cell r="AE139" t="str">
            <v xml:space="preserve"> </v>
          </cell>
          <cell r="AF139" t="str">
            <v xml:space="preserve"> </v>
          </cell>
          <cell r="AG139" t="str">
            <v xml:space="preserve"> </v>
          </cell>
          <cell r="AH139" t="str">
            <v xml:space="preserve"> </v>
          </cell>
          <cell r="AI139" t="str">
            <v xml:space="preserve"> </v>
          </cell>
          <cell r="AJ139" t="str">
            <v xml:space="preserve"> </v>
          </cell>
          <cell r="AK139" t="str">
            <v xml:space="preserve"> </v>
          </cell>
          <cell r="AL139">
            <v>12</v>
          </cell>
          <cell r="AM139" t="str">
            <v xml:space="preserve"> </v>
          </cell>
          <cell r="AN139" t="str">
            <v xml:space="preserve"> </v>
          </cell>
          <cell r="AO139" t="str">
            <v xml:space="preserve"> </v>
          </cell>
          <cell r="AP139" t="str">
            <v xml:space="preserve"> </v>
          </cell>
          <cell r="AQ139" t="str">
            <v xml:space="preserve"> </v>
          </cell>
          <cell r="AR139" t="str">
            <v xml:space="preserve"> </v>
          </cell>
          <cell r="AS139" t="str">
            <v xml:space="preserve"> </v>
          </cell>
          <cell r="AT139" t="str">
            <v xml:space="preserve"> </v>
          </cell>
          <cell r="AU139" t="str">
            <v xml:space="preserve"> </v>
          </cell>
          <cell r="AV139" t="str">
            <v>8.985</v>
          </cell>
          <cell r="AW139" t="str">
            <v>NACQ</v>
          </cell>
          <cell r="AX139" t="str">
            <v>7.67</v>
          </cell>
          <cell r="AY139" t="str">
            <v>10.3</v>
          </cell>
          <cell r="AZ139" t="str">
            <v xml:space="preserve"> </v>
          </cell>
          <cell r="BA139" t="str">
            <v xml:space="preserve"> </v>
          </cell>
          <cell r="BB139" t="str">
            <v xml:space="preserve"> </v>
          </cell>
          <cell r="BC139" t="str">
            <v xml:space="preserve"> </v>
          </cell>
          <cell r="BD139" t="str">
            <v xml:space="preserve"> </v>
          </cell>
          <cell r="BE139" t="str">
            <v xml:space="preserve"> </v>
          </cell>
          <cell r="BF139" t="str">
            <v xml:space="preserve"> </v>
          </cell>
          <cell r="BG139" t="str">
            <v xml:space="preserve"> </v>
          </cell>
          <cell r="BH139" t="str">
            <v>13.9</v>
          </cell>
          <cell r="BI139" t="str">
            <v xml:space="preserve"> </v>
          </cell>
          <cell r="BJ139" t="str">
            <v xml:space="preserve"> </v>
          </cell>
          <cell r="BK139">
            <v>4</v>
          </cell>
          <cell r="BL139">
            <v>13</v>
          </cell>
          <cell r="BM139" t="str">
            <v xml:space="preserve"> </v>
          </cell>
          <cell r="BN139" t="str">
            <v xml:space="preserve"> </v>
          </cell>
          <cell r="BO139" t="str">
            <v xml:space="preserve"> </v>
          </cell>
          <cell r="BP139" t="str">
            <v xml:space="preserve"> </v>
          </cell>
          <cell r="BQ139" t="str">
            <v xml:space="preserve"> </v>
          </cell>
          <cell r="BR139" t="str">
            <v>6.883</v>
          </cell>
          <cell r="BS139" t="str">
            <v>NACQ</v>
          </cell>
          <cell r="BT139" t="str">
            <v>2.75</v>
          </cell>
          <cell r="BU139" t="str">
            <v>6.9</v>
          </cell>
          <cell r="BV139" t="str">
            <v>9.3</v>
          </cell>
        </row>
        <row r="140">
          <cell r="A140">
            <v>21800872</v>
          </cell>
          <cell r="B140" t="str">
            <v>CIVARDI</v>
          </cell>
          <cell r="C140" t="str">
            <v>EDOUARD</v>
          </cell>
          <cell r="D140" t="str">
            <v>modif</v>
          </cell>
          <cell r="E140" t="str">
            <v>8.903</v>
          </cell>
          <cell r="F140" t="str">
            <v>AJ</v>
          </cell>
          <cell r="G140" t="str">
            <v>8.804</v>
          </cell>
          <cell r="H140" t="str">
            <v>AJ</v>
          </cell>
          <cell r="I140" t="str">
            <v>'452/583</v>
          </cell>
          <cell r="J140" t="str">
            <v>10.8</v>
          </cell>
          <cell r="L140">
            <v>11</v>
          </cell>
          <cell r="M140" t="str">
            <v xml:space="preserve"> </v>
          </cell>
          <cell r="N140" t="str">
            <v xml:space="preserve"> </v>
          </cell>
          <cell r="O140" t="str">
            <v xml:space="preserve"> </v>
          </cell>
          <cell r="P140" t="str">
            <v xml:space="preserve"> </v>
          </cell>
          <cell r="Q140" t="str">
            <v xml:space="preserve"> </v>
          </cell>
          <cell r="R140" t="str">
            <v xml:space="preserve"> </v>
          </cell>
          <cell r="S140" t="str">
            <v xml:space="preserve"> </v>
          </cell>
          <cell r="T140" t="str">
            <v xml:space="preserve"> </v>
          </cell>
          <cell r="U140" t="str">
            <v xml:space="preserve"> </v>
          </cell>
          <cell r="V140" t="str">
            <v xml:space="preserve"> </v>
          </cell>
          <cell r="W140" t="str">
            <v xml:space="preserve"> </v>
          </cell>
          <cell r="X140" t="str">
            <v xml:space="preserve"> </v>
          </cell>
          <cell r="Y140" t="str">
            <v xml:space="preserve"> </v>
          </cell>
          <cell r="Z140" t="str">
            <v xml:space="preserve"> </v>
          </cell>
          <cell r="AA140" t="str">
            <v xml:space="preserve"> </v>
          </cell>
          <cell r="AB140">
            <v>11</v>
          </cell>
          <cell r="AC140" t="str">
            <v xml:space="preserve"> </v>
          </cell>
          <cell r="AD140" t="str">
            <v>10.5</v>
          </cell>
          <cell r="AE140" t="str">
            <v xml:space="preserve"> </v>
          </cell>
          <cell r="AF140" t="str">
            <v xml:space="preserve"> </v>
          </cell>
          <cell r="AG140" t="str">
            <v xml:space="preserve"> </v>
          </cell>
          <cell r="AH140" t="str">
            <v xml:space="preserve"> </v>
          </cell>
          <cell r="AI140" t="str">
            <v xml:space="preserve"> </v>
          </cell>
          <cell r="AJ140" t="str">
            <v xml:space="preserve"> </v>
          </cell>
          <cell r="AK140" t="str">
            <v xml:space="preserve"> </v>
          </cell>
          <cell r="AL140" t="str">
            <v xml:space="preserve"> </v>
          </cell>
          <cell r="AM140" t="str">
            <v xml:space="preserve"> </v>
          </cell>
          <cell r="AN140" t="str">
            <v xml:space="preserve"> </v>
          </cell>
          <cell r="AO140" t="str">
            <v xml:space="preserve"> </v>
          </cell>
          <cell r="AP140" t="str">
            <v xml:space="preserve"> </v>
          </cell>
          <cell r="AQ140" t="str">
            <v xml:space="preserve"> </v>
          </cell>
          <cell r="AR140" t="str">
            <v xml:space="preserve"> </v>
          </cell>
          <cell r="AS140" t="str">
            <v xml:space="preserve"> </v>
          </cell>
          <cell r="AT140" t="str">
            <v>10.5</v>
          </cell>
          <cell r="AU140" t="str">
            <v xml:space="preserve"> </v>
          </cell>
          <cell r="AV140" t="str">
            <v>10.505</v>
          </cell>
          <cell r="AW140" t="str">
            <v>ACQ</v>
          </cell>
          <cell r="AX140" t="str">
            <v>7.635</v>
          </cell>
          <cell r="AY140" t="str">
            <v>13.375</v>
          </cell>
          <cell r="AZ140" t="str">
            <v xml:space="preserve"> </v>
          </cell>
          <cell r="BA140" t="str">
            <v xml:space="preserve"> </v>
          </cell>
          <cell r="BB140" t="str">
            <v xml:space="preserve"> </v>
          </cell>
          <cell r="BC140" t="str">
            <v xml:space="preserve"> </v>
          </cell>
          <cell r="BD140" t="str">
            <v xml:space="preserve"> </v>
          </cell>
          <cell r="BE140" t="str">
            <v xml:space="preserve"> </v>
          </cell>
          <cell r="BF140" t="str">
            <v xml:space="preserve"> </v>
          </cell>
          <cell r="BG140" t="str">
            <v xml:space="preserve"> </v>
          </cell>
          <cell r="BH140" t="str">
            <v xml:space="preserve"> </v>
          </cell>
          <cell r="BI140" t="str">
            <v xml:space="preserve"> </v>
          </cell>
          <cell r="BJ140" t="str">
            <v xml:space="preserve"> </v>
          </cell>
          <cell r="BK140" t="str">
            <v xml:space="preserve"> </v>
          </cell>
          <cell r="BL140" t="str">
            <v xml:space="preserve"> </v>
          </cell>
          <cell r="BM140" t="str">
            <v xml:space="preserve"> </v>
          </cell>
          <cell r="BN140" t="str">
            <v xml:space="preserve"> </v>
          </cell>
          <cell r="BO140" t="str">
            <v xml:space="preserve"> </v>
          </cell>
          <cell r="BP140" t="str">
            <v xml:space="preserve"> </v>
          </cell>
          <cell r="BQ140" t="str">
            <v xml:space="preserve"> </v>
          </cell>
          <cell r="BR140" t="str">
            <v>8.46</v>
          </cell>
          <cell r="BS140" t="str">
            <v>NACQ</v>
          </cell>
          <cell r="BT140" t="str">
            <v>9.13</v>
          </cell>
          <cell r="BU140" t="str">
            <v>9.55</v>
          </cell>
          <cell r="BV140" t="str">
            <v>12.1</v>
          </cell>
        </row>
        <row r="141">
          <cell r="A141">
            <v>21816632</v>
          </cell>
          <cell r="B141" t="str">
            <v>CLAUSSMANN</v>
          </cell>
          <cell r="C141" t="str">
            <v>ANTONY</v>
          </cell>
          <cell r="D141" t="str">
            <v xml:space="preserve"> </v>
          </cell>
          <cell r="E141" t="str">
            <v>9.516</v>
          </cell>
          <cell r="F141" t="str">
            <v>AJ</v>
          </cell>
          <cell r="G141" t="str">
            <v>9.516</v>
          </cell>
          <cell r="H141" t="str">
            <v>AJ</v>
          </cell>
          <cell r="I141" t="str">
            <v>'364/583</v>
          </cell>
          <cell r="J141" t="str">
            <v>10.24</v>
          </cell>
          <cell r="K141" t="str">
            <v>ACQ</v>
          </cell>
          <cell r="L141" t="str">
            <v xml:space="preserve"> </v>
          </cell>
          <cell r="M141" t="str">
            <v xml:space="preserve"> </v>
          </cell>
          <cell r="N141" t="str">
            <v xml:space="preserve"> </v>
          </cell>
          <cell r="O141" t="str">
            <v xml:space="preserve"> </v>
          </cell>
          <cell r="P141" t="str">
            <v xml:space="preserve"> </v>
          </cell>
          <cell r="Q141" t="str">
            <v xml:space="preserve"> </v>
          </cell>
          <cell r="R141" t="str">
            <v xml:space="preserve"> </v>
          </cell>
          <cell r="S141" t="str">
            <v xml:space="preserve"> </v>
          </cell>
          <cell r="T141" t="str">
            <v xml:space="preserve"> </v>
          </cell>
          <cell r="U141" t="str">
            <v xml:space="preserve"> </v>
          </cell>
          <cell r="V141" t="str">
            <v xml:space="preserve"> </v>
          </cell>
          <cell r="W141" t="str">
            <v xml:space="preserve"> </v>
          </cell>
          <cell r="X141" t="str">
            <v xml:space="preserve"> </v>
          </cell>
          <cell r="Y141" t="str">
            <v xml:space="preserve"> </v>
          </cell>
          <cell r="Z141" t="str">
            <v xml:space="preserve"> </v>
          </cell>
          <cell r="AA141" t="str">
            <v xml:space="preserve"> </v>
          </cell>
          <cell r="AB141" t="str">
            <v xml:space="preserve"> </v>
          </cell>
          <cell r="AC141" t="str">
            <v xml:space="preserve"> </v>
          </cell>
          <cell r="AD141" t="str">
            <v xml:space="preserve"> </v>
          </cell>
          <cell r="AE141" t="str">
            <v xml:space="preserve"> </v>
          </cell>
          <cell r="AF141" t="str">
            <v xml:space="preserve"> </v>
          </cell>
          <cell r="AG141" t="str">
            <v xml:space="preserve"> </v>
          </cell>
          <cell r="AH141" t="str">
            <v xml:space="preserve"> </v>
          </cell>
          <cell r="AI141" t="str">
            <v xml:space="preserve"> </v>
          </cell>
          <cell r="AJ141" t="str">
            <v xml:space="preserve"> </v>
          </cell>
          <cell r="AK141" t="str">
            <v xml:space="preserve"> </v>
          </cell>
          <cell r="AL141" t="str">
            <v xml:space="preserve"> </v>
          </cell>
          <cell r="AM141" t="str">
            <v xml:space="preserve"> </v>
          </cell>
          <cell r="AN141" t="str">
            <v xml:space="preserve"> </v>
          </cell>
          <cell r="AO141" t="str">
            <v xml:space="preserve"> </v>
          </cell>
          <cell r="AP141" t="str">
            <v xml:space="preserve"> </v>
          </cell>
          <cell r="AQ141" t="str">
            <v xml:space="preserve"> </v>
          </cell>
          <cell r="AR141" t="str">
            <v xml:space="preserve"> </v>
          </cell>
          <cell r="AS141" t="str">
            <v xml:space="preserve"> </v>
          </cell>
          <cell r="AT141" t="str">
            <v xml:space="preserve"> </v>
          </cell>
          <cell r="AU141" t="str">
            <v xml:space="preserve"> </v>
          </cell>
          <cell r="AV141" t="str">
            <v>9.475</v>
          </cell>
          <cell r="AW141" t="str">
            <v>NACQ</v>
          </cell>
          <cell r="AX141">
            <v>7</v>
          </cell>
          <cell r="AY141" t="str">
            <v>11.95</v>
          </cell>
          <cell r="AZ141" t="str">
            <v xml:space="preserve"> </v>
          </cell>
          <cell r="BA141" t="str">
            <v xml:space="preserve"> </v>
          </cell>
          <cell r="BB141" t="str">
            <v xml:space="preserve"> </v>
          </cell>
          <cell r="BC141" t="str">
            <v xml:space="preserve"> </v>
          </cell>
          <cell r="BD141" t="str">
            <v xml:space="preserve"> </v>
          </cell>
          <cell r="BE141" t="str">
            <v xml:space="preserve"> </v>
          </cell>
          <cell r="BF141" t="str">
            <v xml:space="preserve"> </v>
          </cell>
          <cell r="BG141" t="str">
            <v xml:space="preserve"> </v>
          </cell>
          <cell r="BH141" t="str">
            <v xml:space="preserve"> </v>
          </cell>
          <cell r="BI141" t="str">
            <v xml:space="preserve"> </v>
          </cell>
          <cell r="BJ141" t="str">
            <v xml:space="preserve"> </v>
          </cell>
          <cell r="BK141" t="str">
            <v xml:space="preserve"> </v>
          </cell>
          <cell r="BL141" t="str">
            <v xml:space="preserve"> </v>
          </cell>
          <cell r="BM141" t="str">
            <v xml:space="preserve"> </v>
          </cell>
          <cell r="BN141" t="str">
            <v xml:space="preserve"> </v>
          </cell>
          <cell r="BO141" t="str">
            <v xml:space="preserve"> </v>
          </cell>
          <cell r="BP141" t="str">
            <v xml:space="preserve"> </v>
          </cell>
          <cell r="BQ141" t="str">
            <v xml:space="preserve"> </v>
          </cell>
          <cell r="BR141" t="str">
            <v>10.507</v>
          </cell>
          <cell r="BS141" t="str">
            <v>ACQ</v>
          </cell>
          <cell r="BT141" t="str">
            <v xml:space="preserve"> </v>
          </cell>
          <cell r="BU141" t="str">
            <v xml:space="preserve"> </v>
          </cell>
          <cell r="BV141" t="str">
            <v xml:space="preserve"> </v>
          </cell>
        </row>
        <row r="142">
          <cell r="A142">
            <v>21903775</v>
          </cell>
          <cell r="B142" t="str">
            <v>CLEMENT</v>
          </cell>
          <cell r="C142" t="str">
            <v>QUENTIN</v>
          </cell>
          <cell r="D142" t="str">
            <v xml:space="preserve"> </v>
          </cell>
          <cell r="E142" t="str">
            <v>12.19</v>
          </cell>
          <cell r="F142" t="str">
            <v>ADM</v>
          </cell>
          <cell r="G142" t="str">
            <v>12.19</v>
          </cell>
          <cell r="H142" t="str">
            <v>ADM</v>
          </cell>
          <cell r="I142" t="str">
            <v>'37/583</v>
          </cell>
          <cell r="J142" t="str">
            <v>14.4</v>
          </cell>
          <cell r="L142">
            <v>14</v>
          </cell>
          <cell r="M142" t="str">
            <v xml:space="preserve"> </v>
          </cell>
          <cell r="N142" t="str">
            <v xml:space="preserve"> </v>
          </cell>
          <cell r="O142">
            <v>14</v>
          </cell>
          <cell r="P142" t="str">
            <v xml:space="preserve"> </v>
          </cell>
          <cell r="Q142" t="str">
            <v xml:space="preserve"> </v>
          </cell>
          <cell r="R142" t="str">
            <v xml:space="preserve"> </v>
          </cell>
          <cell r="S142" t="str">
            <v xml:space="preserve"> </v>
          </cell>
          <cell r="T142" t="str">
            <v xml:space="preserve"> </v>
          </cell>
          <cell r="U142" t="str">
            <v xml:space="preserve"> </v>
          </cell>
          <cell r="V142" t="str">
            <v xml:space="preserve"> </v>
          </cell>
          <cell r="W142" t="str">
            <v xml:space="preserve"> </v>
          </cell>
          <cell r="X142" t="str">
            <v xml:space="preserve"> </v>
          </cell>
          <cell r="Y142" t="str">
            <v xml:space="preserve"> </v>
          </cell>
          <cell r="Z142" t="str">
            <v xml:space="preserve"> </v>
          </cell>
          <cell r="AA142" t="str">
            <v xml:space="preserve"> </v>
          </cell>
          <cell r="AB142" t="str">
            <v xml:space="preserve"> </v>
          </cell>
          <cell r="AC142" t="str">
            <v xml:space="preserve"> </v>
          </cell>
          <cell r="AD142">
            <v>15</v>
          </cell>
          <cell r="AE142" t="str">
            <v xml:space="preserve"> </v>
          </cell>
          <cell r="AF142" t="str">
            <v xml:space="preserve"> </v>
          </cell>
          <cell r="AG142">
            <v>15</v>
          </cell>
          <cell r="AH142" t="str">
            <v xml:space="preserve"> </v>
          </cell>
          <cell r="AI142" t="str">
            <v xml:space="preserve"> </v>
          </cell>
          <cell r="AJ142" t="str">
            <v xml:space="preserve"> </v>
          </cell>
          <cell r="AK142" t="str">
            <v xml:space="preserve"> </v>
          </cell>
          <cell r="AL142" t="str">
            <v xml:space="preserve"> </v>
          </cell>
          <cell r="AM142" t="str">
            <v xml:space="preserve"> </v>
          </cell>
          <cell r="AN142" t="str">
            <v xml:space="preserve"> </v>
          </cell>
          <cell r="AO142" t="str">
            <v xml:space="preserve"> </v>
          </cell>
          <cell r="AP142" t="str">
            <v xml:space="preserve"> </v>
          </cell>
          <cell r="AQ142" t="str">
            <v xml:space="preserve"> </v>
          </cell>
          <cell r="AR142" t="str">
            <v xml:space="preserve"> </v>
          </cell>
          <cell r="AS142" t="str">
            <v xml:space="preserve"> </v>
          </cell>
          <cell r="AT142" t="str">
            <v xml:space="preserve"> </v>
          </cell>
          <cell r="AU142" t="str">
            <v xml:space="preserve"> </v>
          </cell>
          <cell r="AV142" t="str">
            <v>13.458</v>
          </cell>
          <cell r="AW142" t="str">
            <v>ACQ</v>
          </cell>
          <cell r="AX142" t="str">
            <v>13.165</v>
          </cell>
          <cell r="AY142" t="str">
            <v>13.75</v>
          </cell>
          <cell r="AZ142">
            <v>15</v>
          </cell>
          <cell r="BA142">
            <v>12</v>
          </cell>
          <cell r="BB142" t="str">
            <v xml:space="preserve"> </v>
          </cell>
          <cell r="BC142" t="str">
            <v xml:space="preserve"> </v>
          </cell>
          <cell r="BD142" t="str">
            <v xml:space="preserve"> </v>
          </cell>
          <cell r="BE142" t="str">
            <v xml:space="preserve"> </v>
          </cell>
          <cell r="BF142" t="str">
            <v xml:space="preserve"> </v>
          </cell>
          <cell r="BG142" t="str">
            <v xml:space="preserve"> </v>
          </cell>
          <cell r="BH142" t="str">
            <v xml:space="preserve"> </v>
          </cell>
          <cell r="BI142" t="str">
            <v xml:space="preserve"> </v>
          </cell>
          <cell r="BJ142" t="str">
            <v xml:space="preserve"> </v>
          </cell>
          <cell r="BK142" t="str">
            <v xml:space="preserve"> </v>
          </cell>
          <cell r="BL142" t="str">
            <v xml:space="preserve"> </v>
          </cell>
          <cell r="BM142" t="str">
            <v xml:space="preserve"> </v>
          </cell>
          <cell r="BN142" t="str">
            <v xml:space="preserve"> </v>
          </cell>
          <cell r="BO142" t="str">
            <v xml:space="preserve"> </v>
          </cell>
          <cell r="BP142" t="str">
            <v xml:space="preserve"> </v>
          </cell>
          <cell r="BQ142" t="str">
            <v>14.25</v>
          </cell>
          <cell r="BR142" t="str">
            <v>11.108</v>
          </cell>
          <cell r="BS142" t="str">
            <v>ACQ</v>
          </cell>
          <cell r="BT142" t="str">
            <v>12.5</v>
          </cell>
          <cell r="BU142" t="str">
            <v>7.775</v>
          </cell>
          <cell r="BV142" t="str">
            <v>10.55</v>
          </cell>
        </row>
        <row r="143">
          <cell r="A143">
            <v>21906769</v>
          </cell>
          <cell r="B143" t="str">
            <v>COELHO</v>
          </cell>
          <cell r="C143" t="str">
            <v>ANTHONY</v>
          </cell>
          <cell r="D143" t="str">
            <v xml:space="preserve"> </v>
          </cell>
          <cell r="E143" t="str">
            <v>7.221</v>
          </cell>
          <cell r="F143" t="str">
            <v>AJ</v>
          </cell>
          <cell r="G143" t="str">
            <v>7.221</v>
          </cell>
          <cell r="H143" t="str">
            <v>AJ</v>
          </cell>
          <cell r="I143" t="str">
            <v>'559/583</v>
          </cell>
          <cell r="J143" t="str">
            <v>8.6</v>
          </cell>
          <cell r="L143">
            <v>6</v>
          </cell>
          <cell r="M143" t="str">
            <v xml:space="preserve"> </v>
          </cell>
          <cell r="N143" t="str">
            <v xml:space="preserve"> </v>
          </cell>
          <cell r="O143" t="str">
            <v xml:space="preserve"> </v>
          </cell>
          <cell r="P143" t="str">
            <v xml:space="preserve"> </v>
          </cell>
          <cell r="Q143" t="str">
            <v xml:space="preserve"> </v>
          </cell>
          <cell r="R143" t="str">
            <v xml:space="preserve"> </v>
          </cell>
          <cell r="S143">
            <v>6</v>
          </cell>
          <cell r="T143" t="str">
            <v xml:space="preserve"> </v>
          </cell>
          <cell r="U143" t="str">
            <v xml:space="preserve"> </v>
          </cell>
          <cell r="V143" t="str">
            <v xml:space="preserve"> </v>
          </cell>
          <cell r="W143" t="str">
            <v xml:space="preserve"> </v>
          </cell>
          <cell r="X143" t="str">
            <v xml:space="preserve"> </v>
          </cell>
          <cell r="Y143" t="str">
            <v xml:space="preserve"> </v>
          </cell>
          <cell r="Z143" t="str">
            <v xml:space="preserve"> </v>
          </cell>
          <cell r="AA143" t="str">
            <v xml:space="preserve"> </v>
          </cell>
          <cell r="AB143" t="str">
            <v xml:space="preserve"> </v>
          </cell>
          <cell r="AC143" t="str">
            <v xml:space="preserve"> </v>
          </cell>
          <cell r="AD143" t="str">
            <v>12.5</v>
          </cell>
          <cell r="AE143" t="str">
            <v xml:space="preserve"> </v>
          </cell>
          <cell r="AF143" t="str">
            <v xml:space="preserve"> </v>
          </cell>
          <cell r="AG143" t="str">
            <v xml:space="preserve"> </v>
          </cell>
          <cell r="AH143" t="str">
            <v xml:space="preserve"> </v>
          </cell>
          <cell r="AI143" t="str">
            <v xml:space="preserve"> </v>
          </cell>
          <cell r="AJ143" t="str">
            <v xml:space="preserve"> </v>
          </cell>
          <cell r="AK143" t="str">
            <v>12.5</v>
          </cell>
          <cell r="AL143" t="str">
            <v xml:space="preserve"> </v>
          </cell>
          <cell r="AM143" t="str">
            <v xml:space="preserve"> </v>
          </cell>
          <cell r="AN143" t="str">
            <v xml:space="preserve"> </v>
          </cell>
          <cell r="AO143" t="str">
            <v xml:space="preserve"> </v>
          </cell>
          <cell r="AP143" t="str">
            <v xml:space="preserve"> </v>
          </cell>
          <cell r="AQ143" t="str">
            <v xml:space="preserve"> </v>
          </cell>
          <cell r="AR143" t="str">
            <v xml:space="preserve"> </v>
          </cell>
          <cell r="AS143" t="str">
            <v xml:space="preserve"> </v>
          </cell>
          <cell r="AT143" t="str">
            <v xml:space="preserve"> </v>
          </cell>
          <cell r="AU143" t="str">
            <v xml:space="preserve"> </v>
          </cell>
          <cell r="AV143" t="str">
            <v>8.166</v>
          </cell>
          <cell r="AW143" t="str">
            <v>NACQ</v>
          </cell>
          <cell r="AX143" t="str">
            <v>8.165</v>
          </cell>
          <cell r="AY143" t="str">
            <v>8.167</v>
          </cell>
          <cell r="AZ143" t="str">
            <v>11.8</v>
          </cell>
          <cell r="BA143" t="str">
            <v>11.5</v>
          </cell>
          <cell r="BB143" t="str">
            <v xml:space="preserve"> </v>
          </cell>
          <cell r="BC143" t="str">
            <v xml:space="preserve"> </v>
          </cell>
          <cell r="BD143" t="str">
            <v xml:space="preserve"> </v>
          </cell>
          <cell r="BE143" t="str">
            <v xml:space="preserve"> </v>
          </cell>
          <cell r="BF143" t="str">
            <v xml:space="preserve"> </v>
          </cell>
          <cell r="BG143" t="str">
            <v xml:space="preserve"> </v>
          </cell>
          <cell r="BH143" t="str">
            <v>1.2</v>
          </cell>
          <cell r="BI143" t="str">
            <v xml:space="preserve"> </v>
          </cell>
          <cell r="BJ143" t="str">
            <v xml:space="preserve"> </v>
          </cell>
          <cell r="BK143" t="str">
            <v xml:space="preserve"> </v>
          </cell>
          <cell r="BL143" t="str">
            <v xml:space="preserve"> </v>
          </cell>
          <cell r="BM143" t="str">
            <v xml:space="preserve"> </v>
          </cell>
          <cell r="BN143" t="str">
            <v xml:space="preserve"> </v>
          </cell>
          <cell r="BO143" t="str">
            <v xml:space="preserve"> </v>
          </cell>
          <cell r="BP143" t="str">
            <v xml:space="preserve"> </v>
          </cell>
          <cell r="BQ143" t="str">
            <v xml:space="preserve"> </v>
          </cell>
          <cell r="BR143" t="str">
            <v>7.658</v>
          </cell>
          <cell r="BS143" t="str">
            <v>NACQ</v>
          </cell>
          <cell r="BT143">
            <v>6</v>
          </cell>
          <cell r="BU143" t="str">
            <v>7.775</v>
          </cell>
          <cell r="BV143" t="str">
            <v>10.05</v>
          </cell>
        </row>
        <row r="144">
          <cell r="A144">
            <v>21905853</v>
          </cell>
          <cell r="B144" t="str">
            <v>COLIN</v>
          </cell>
          <cell r="C144" t="str">
            <v>TAO</v>
          </cell>
          <cell r="D144" t="str">
            <v xml:space="preserve"> </v>
          </cell>
          <cell r="E144" t="str">
            <v>8.296</v>
          </cell>
          <cell r="F144" t="str">
            <v>AJ</v>
          </cell>
          <cell r="G144" t="str">
            <v>8.296</v>
          </cell>
          <cell r="H144" t="str">
            <v>AJ</v>
          </cell>
          <cell r="I144" t="str">
            <v>'501/583</v>
          </cell>
          <cell r="J144" t="str">
            <v>10.8</v>
          </cell>
          <cell r="L144">
            <v>11</v>
          </cell>
          <cell r="M144" t="str">
            <v xml:space="preserve"> </v>
          </cell>
          <cell r="N144" t="str">
            <v xml:space="preserve"> </v>
          </cell>
          <cell r="O144" t="str">
            <v xml:space="preserve"> </v>
          </cell>
          <cell r="P144" t="str">
            <v xml:space="preserve"> </v>
          </cell>
          <cell r="Q144" t="str">
            <v xml:space="preserve"> </v>
          </cell>
          <cell r="R144" t="str">
            <v xml:space="preserve"> </v>
          </cell>
          <cell r="S144" t="str">
            <v xml:space="preserve"> </v>
          </cell>
          <cell r="T144" t="str">
            <v xml:space="preserve"> </v>
          </cell>
          <cell r="U144" t="str">
            <v xml:space="preserve"> </v>
          </cell>
          <cell r="V144" t="str">
            <v xml:space="preserve"> </v>
          </cell>
          <cell r="W144" t="str">
            <v xml:space="preserve"> </v>
          </cell>
          <cell r="X144" t="str">
            <v xml:space="preserve"> </v>
          </cell>
          <cell r="Y144">
            <v>11</v>
          </cell>
          <cell r="Z144" t="str">
            <v xml:space="preserve"> </v>
          </cell>
          <cell r="AA144" t="str">
            <v xml:space="preserve"> </v>
          </cell>
          <cell r="AB144" t="str">
            <v xml:space="preserve"> </v>
          </cell>
          <cell r="AC144" t="str">
            <v xml:space="preserve"> </v>
          </cell>
          <cell r="AD144" t="str">
            <v>10.5</v>
          </cell>
          <cell r="AE144" t="str">
            <v xml:space="preserve"> </v>
          </cell>
          <cell r="AF144" t="str">
            <v xml:space="preserve"> </v>
          </cell>
          <cell r="AG144" t="str">
            <v xml:space="preserve"> </v>
          </cell>
          <cell r="AH144" t="str">
            <v xml:space="preserve"> </v>
          </cell>
          <cell r="AI144" t="str">
            <v xml:space="preserve"> </v>
          </cell>
          <cell r="AJ144" t="str">
            <v xml:space="preserve"> </v>
          </cell>
          <cell r="AK144" t="str">
            <v xml:space="preserve"> </v>
          </cell>
          <cell r="AL144" t="str">
            <v xml:space="preserve"> </v>
          </cell>
          <cell r="AM144" t="str">
            <v xml:space="preserve"> </v>
          </cell>
          <cell r="AN144" t="str">
            <v xml:space="preserve"> </v>
          </cell>
          <cell r="AO144" t="str">
            <v xml:space="preserve"> </v>
          </cell>
          <cell r="AP144" t="str">
            <v xml:space="preserve"> </v>
          </cell>
          <cell r="AQ144" t="str">
            <v>10.5</v>
          </cell>
          <cell r="AR144" t="str">
            <v xml:space="preserve"> </v>
          </cell>
          <cell r="AS144" t="str">
            <v xml:space="preserve"> </v>
          </cell>
          <cell r="AT144" t="str">
            <v xml:space="preserve"> </v>
          </cell>
          <cell r="AU144" t="str">
            <v xml:space="preserve"> </v>
          </cell>
          <cell r="AV144" t="str">
            <v>9.219</v>
          </cell>
          <cell r="AW144" t="str">
            <v>NACQ</v>
          </cell>
          <cell r="AX144" t="str">
            <v>7.605</v>
          </cell>
          <cell r="AY144" t="str">
            <v>10.833</v>
          </cell>
          <cell r="AZ144" t="str">
            <v xml:space="preserve"> </v>
          </cell>
          <cell r="BA144" t="str">
            <v xml:space="preserve"> </v>
          </cell>
          <cell r="BB144">
            <v>11</v>
          </cell>
          <cell r="BC144">
            <v>9</v>
          </cell>
          <cell r="BD144" t="str">
            <v xml:space="preserve"> </v>
          </cell>
          <cell r="BE144" t="str">
            <v>12.5</v>
          </cell>
          <cell r="BF144" t="str">
            <v xml:space="preserve"> </v>
          </cell>
          <cell r="BG144" t="str">
            <v xml:space="preserve"> </v>
          </cell>
          <cell r="BH144" t="str">
            <v xml:space="preserve"> </v>
          </cell>
          <cell r="BI144" t="str">
            <v xml:space="preserve"> </v>
          </cell>
          <cell r="BJ144" t="str">
            <v xml:space="preserve"> </v>
          </cell>
          <cell r="BK144" t="str">
            <v xml:space="preserve"> </v>
          </cell>
          <cell r="BL144" t="str">
            <v xml:space="preserve"> </v>
          </cell>
          <cell r="BM144" t="str">
            <v xml:space="preserve"> </v>
          </cell>
          <cell r="BN144" t="str">
            <v xml:space="preserve"> </v>
          </cell>
          <cell r="BO144" t="str">
            <v xml:space="preserve"> </v>
          </cell>
          <cell r="BP144" t="str">
            <v xml:space="preserve"> </v>
          </cell>
          <cell r="BQ144" t="str">
            <v xml:space="preserve"> </v>
          </cell>
          <cell r="BR144" t="str">
            <v>8.503</v>
          </cell>
          <cell r="BS144" t="str">
            <v>NACQ</v>
          </cell>
          <cell r="BT144" t="str">
            <v>7.56</v>
          </cell>
          <cell r="BU144" t="str">
            <v>8.675</v>
          </cell>
          <cell r="BV144" t="str">
            <v>12.35</v>
          </cell>
        </row>
        <row r="145">
          <cell r="A145">
            <v>21805122</v>
          </cell>
          <cell r="B145" t="str">
            <v>COLLIN</v>
          </cell>
          <cell r="C145" t="str">
            <v>JULIETTE</v>
          </cell>
          <cell r="D145" t="str">
            <v xml:space="preserve"> </v>
          </cell>
          <cell r="E145" t="str">
            <v>9.967</v>
          </cell>
          <cell r="F145" t="str">
            <v>AJ</v>
          </cell>
          <cell r="G145" t="str">
            <v>9.967</v>
          </cell>
          <cell r="H145" t="str">
            <v>AJ</v>
          </cell>
          <cell r="I145" t="str">
            <v>'291/583</v>
          </cell>
          <cell r="J145" t="str">
            <v>10.39</v>
          </cell>
          <cell r="K145" t="str">
            <v>ACQ</v>
          </cell>
          <cell r="L145" t="str">
            <v xml:space="preserve"> </v>
          </cell>
          <cell r="M145" t="str">
            <v xml:space="preserve"> </v>
          </cell>
          <cell r="N145" t="str">
            <v xml:space="preserve"> </v>
          </cell>
          <cell r="O145" t="str">
            <v xml:space="preserve"> </v>
          </cell>
          <cell r="P145" t="str">
            <v xml:space="preserve"> </v>
          </cell>
          <cell r="Q145" t="str">
            <v xml:space="preserve"> </v>
          </cell>
          <cell r="R145" t="str">
            <v xml:space="preserve"> </v>
          </cell>
          <cell r="S145" t="str">
            <v xml:space="preserve"> </v>
          </cell>
          <cell r="T145" t="str">
            <v xml:space="preserve"> </v>
          </cell>
          <cell r="U145" t="str">
            <v xml:space="preserve"> </v>
          </cell>
          <cell r="V145" t="str">
            <v xml:space="preserve"> </v>
          </cell>
          <cell r="W145" t="str">
            <v xml:space="preserve"> </v>
          </cell>
          <cell r="X145" t="str">
            <v xml:space="preserve"> </v>
          </cell>
          <cell r="Y145" t="str">
            <v xml:space="preserve"> </v>
          </cell>
          <cell r="Z145" t="str">
            <v xml:space="preserve"> </v>
          </cell>
          <cell r="AA145" t="str">
            <v xml:space="preserve"> </v>
          </cell>
          <cell r="AB145" t="str">
            <v xml:space="preserve"> </v>
          </cell>
          <cell r="AC145" t="str">
            <v xml:space="preserve"> </v>
          </cell>
          <cell r="AD145" t="str">
            <v xml:space="preserve"> </v>
          </cell>
          <cell r="AE145" t="str">
            <v xml:space="preserve"> </v>
          </cell>
          <cell r="AF145" t="str">
            <v xml:space="preserve"> </v>
          </cell>
          <cell r="AG145" t="str">
            <v xml:space="preserve"> </v>
          </cell>
          <cell r="AH145" t="str">
            <v xml:space="preserve"> </v>
          </cell>
          <cell r="AI145" t="str">
            <v xml:space="preserve"> </v>
          </cell>
          <cell r="AJ145" t="str">
            <v xml:space="preserve"> </v>
          </cell>
          <cell r="AK145" t="str">
            <v xml:space="preserve"> </v>
          </cell>
          <cell r="AL145" t="str">
            <v xml:space="preserve"> </v>
          </cell>
          <cell r="AM145" t="str">
            <v xml:space="preserve"> </v>
          </cell>
          <cell r="AN145" t="str">
            <v xml:space="preserve"> </v>
          </cell>
          <cell r="AO145" t="str">
            <v xml:space="preserve"> </v>
          </cell>
          <cell r="AP145" t="str">
            <v xml:space="preserve"> </v>
          </cell>
          <cell r="AQ145" t="str">
            <v xml:space="preserve"> </v>
          </cell>
          <cell r="AR145" t="str">
            <v xml:space="preserve"> </v>
          </cell>
          <cell r="AS145" t="str">
            <v xml:space="preserve"> </v>
          </cell>
          <cell r="AT145" t="str">
            <v xml:space="preserve"> </v>
          </cell>
          <cell r="AU145" t="str">
            <v xml:space="preserve"> </v>
          </cell>
          <cell r="AV145" t="str">
            <v>10.729</v>
          </cell>
          <cell r="AW145" t="str">
            <v>ACQ</v>
          </cell>
          <cell r="AX145" t="str">
            <v>9.67</v>
          </cell>
          <cell r="AY145" t="str">
            <v>11.788</v>
          </cell>
          <cell r="AZ145" t="str">
            <v xml:space="preserve"> </v>
          </cell>
          <cell r="BA145" t="str">
            <v xml:space="preserve"> </v>
          </cell>
          <cell r="BB145" t="str">
            <v xml:space="preserve"> </v>
          </cell>
          <cell r="BC145" t="str">
            <v xml:space="preserve"> </v>
          </cell>
          <cell r="BD145" t="str">
            <v xml:space="preserve"> </v>
          </cell>
          <cell r="BE145" t="str">
            <v xml:space="preserve"> </v>
          </cell>
          <cell r="BF145" t="str">
            <v xml:space="preserve"> </v>
          </cell>
          <cell r="BG145" t="str">
            <v xml:space="preserve"> </v>
          </cell>
          <cell r="BH145" t="str">
            <v xml:space="preserve"> </v>
          </cell>
          <cell r="BI145" t="str">
            <v xml:space="preserve"> </v>
          </cell>
          <cell r="BJ145" t="str">
            <v xml:space="preserve"> </v>
          </cell>
          <cell r="BK145" t="str">
            <v xml:space="preserve"> </v>
          </cell>
          <cell r="BL145" t="str">
            <v xml:space="preserve"> </v>
          </cell>
          <cell r="BM145" t="str">
            <v xml:space="preserve"> </v>
          </cell>
          <cell r="BN145" t="str">
            <v xml:space="preserve"> </v>
          </cell>
          <cell r="BO145" t="str">
            <v xml:space="preserve"> </v>
          </cell>
          <cell r="BP145" t="str">
            <v xml:space="preserve"> </v>
          </cell>
          <cell r="BQ145" t="str">
            <v xml:space="preserve"> </v>
          </cell>
          <cell r="BR145" t="str">
            <v>9.632</v>
          </cell>
          <cell r="BS145" t="str">
            <v>NACQ</v>
          </cell>
          <cell r="BT145" t="str">
            <v>10.12</v>
          </cell>
          <cell r="BU145" t="str">
            <v>7.2</v>
          </cell>
          <cell r="BV145" t="str">
            <v>11.4</v>
          </cell>
        </row>
        <row r="146">
          <cell r="A146">
            <v>21716274</v>
          </cell>
          <cell r="B146" t="str">
            <v>COMPAGNON</v>
          </cell>
          <cell r="C146" t="str">
            <v>VALENTIN</v>
          </cell>
          <cell r="D146" t="str">
            <v>modif</v>
          </cell>
          <cell r="E146" t="str">
            <v>DEF</v>
          </cell>
          <cell r="F146" t="str">
            <v>DEF</v>
          </cell>
          <cell r="G146" t="str">
            <v>8.848</v>
          </cell>
          <cell r="H146" t="str">
            <v>AJ</v>
          </cell>
          <cell r="I146" t="str">
            <v>'443/583</v>
          </cell>
          <cell r="J146" t="str">
            <v>12.198</v>
          </cell>
          <cell r="L146" t="str">
            <v>12.33</v>
          </cell>
          <cell r="M146" t="str">
            <v xml:space="preserve"> </v>
          </cell>
          <cell r="N146" t="str">
            <v xml:space="preserve"> </v>
          </cell>
          <cell r="O146" t="str">
            <v xml:space="preserve"> </v>
          </cell>
          <cell r="P146" t="str">
            <v>12.33</v>
          </cell>
          <cell r="Q146" t="str">
            <v xml:space="preserve"> </v>
          </cell>
          <cell r="R146" t="str">
            <v xml:space="preserve"> </v>
          </cell>
          <cell r="S146" t="str">
            <v xml:space="preserve"> </v>
          </cell>
          <cell r="T146" t="str">
            <v xml:space="preserve"> </v>
          </cell>
          <cell r="U146" t="str">
            <v xml:space="preserve"> </v>
          </cell>
          <cell r="V146" t="str">
            <v xml:space="preserve"> </v>
          </cell>
          <cell r="W146" t="str">
            <v xml:space="preserve"> </v>
          </cell>
          <cell r="X146" t="str">
            <v xml:space="preserve"> </v>
          </cell>
          <cell r="Y146" t="str">
            <v xml:space="preserve"> </v>
          </cell>
          <cell r="Z146" t="str">
            <v xml:space="preserve"> </v>
          </cell>
          <cell r="AA146" t="str">
            <v xml:space="preserve"> </v>
          </cell>
          <cell r="AB146" t="str">
            <v xml:space="preserve"> </v>
          </cell>
          <cell r="AC146" t="str">
            <v xml:space="preserve"> </v>
          </cell>
          <cell r="AD146">
            <v>12</v>
          </cell>
          <cell r="AE146" t="str">
            <v xml:space="preserve"> </v>
          </cell>
          <cell r="AF146" t="str">
            <v xml:space="preserve"> </v>
          </cell>
          <cell r="AG146" t="str">
            <v xml:space="preserve"> </v>
          </cell>
          <cell r="AH146">
            <v>12</v>
          </cell>
          <cell r="AI146" t="str">
            <v xml:space="preserve"> </v>
          </cell>
          <cell r="AJ146" t="str">
            <v xml:space="preserve"> </v>
          </cell>
          <cell r="AK146" t="str">
            <v xml:space="preserve"> </v>
          </cell>
          <cell r="AL146" t="str">
            <v xml:space="preserve"> </v>
          </cell>
          <cell r="AM146" t="str">
            <v xml:space="preserve"> </v>
          </cell>
          <cell r="AN146" t="str">
            <v xml:space="preserve"> </v>
          </cell>
          <cell r="AO146" t="str">
            <v xml:space="preserve"> </v>
          </cell>
          <cell r="AP146" t="str">
            <v xml:space="preserve"> </v>
          </cell>
          <cell r="AQ146" t="str">
            <v xml:space="preserve"> </v>
          </cell>
          <cell r="AR146" t="str">
            <v xml:space="preserve"> </v>
          </cell>
          <cell r="AS146" t="str">
            <v xml:space="preserve"> </v>
          </cell>
          <cell r="AT146" t="str">
            <v xml:space="preserve"> </v>
          </cell>
          <cell r="AU146" t="str">
            <v xml:space="preserve"> </v>
          </cell>
          <cell r="AV146" t="str">
            <v>10.851</v>
          </cell>
          <cell r="AW146" t="str">
            <v>ACQ</v>
          </cell>
          <cell r="AX146" t="str">
            <v>8.185</v>
          </cell>
          <cell r="AY146" t="str">
            <v>13.517</v>
          </cell>
          <cell r="AZ146" t="str">
            <v xml:space="preserve"> </v>
          </cell>
          <cell r="BA146" t="str">
            <v xml:space="preserve"> </v>
          </cell>
          <cell r="BB146" t="str">
            <v xml:space="preserve"> </v>
          </cell>
          <cell r="BC146" t="str">
            <v xml:space="preserve"> </v>
          </cell>
          <cell r="BD146" t="str">
            <v xml:space="preserve"> </v>
          </cell>
          <cell r="BE146" t="str">
            <v>8.8</v>
          </cell>
          <cell r="BF146" t="str">
            <v xml:space="preserve"> </v>
          </cell>
          <cell r="BG146" t="str">
            <v xml:space="preserve"> </v>
          </cell>
          <cell r="BH146" t="str">
            <v xml:space="preserve"> </v>
          </cell>
          <cell r="BI146" t="str">
            <v xml:space="preserve"> </v>
          </cell>
          <cell r="BJ146" t="str">
            <v xml:space="preserve"> </v>
          </cell>
          <cell r="BK146" t="str">
            <v>17.75</v>
          </cell>
          <cell r="BL146" t="str">
            <v xml:space="preserve"> </v>
          </cell>
          <cell r="BM146" t="str">
            <v xml:space="preserve"> </v>
          </cell>
          <cell r="BN146">
            <v>14</v>
          </cell>
          <cell r="BO146" t="str">
            <v xml:space="preserve"> </v>
          </cell>
          <cell r="BP146" t="str">
            <v xml:space="preserve"> </v>
          </cell>
          <cell r="BQ146" t="str">
            <v xml:space="preserve"> </v>
          </cell>
          <cell r="BR146" t="str">
            <v>7.875</v>
          </cell>
          <cell r="BS146" t="str">
            <v>NACQ</v>
          </cell>
          <cell r="BT146">
            <v>7</v>
          </cell>
          <cell r="BU146" t="str">
            <v>8.75</v>
          </cell>
          <cell r="BV146">
            <v>12</v>
          </cell>
        </row>
        <row r="147">
          <cell r="A147">
            <v>21905275</v>
          </cell>
          <cell r="B147" t="str">
            <v>CONRAD</v>
          </cell>
          <cell r="C147" t="str">
            <v>LAURA</v>
          </cell>
          <cell r="D147" t="str">
            <v xml:space="preserve"> </v>
          </cell>
          <cell r="E147" t="str">
            <v>11.264</v>
          </cell>
          <cell r="F147" t="str">
            <v>ADM</v>
          </cell>
          <cell r="G147" t="str">
            <v>11.264</v>
          </cell>
          <cell r="H147" t="str">
            <v>ADM</v>
          </cell>
          <cell r="I147" t="str">
            <v>'104/583</v>
          </cell>
          <cell r="J147" t="str">
            <v>15.5</v>
          </cell>
          <cell r="L147" t="str">
            <v>16.5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P147" t="str">
            <v xml:space="preserve"> </v>
          </cell>
          <cell r="Q147" t="str">
            <v xml:space="preserve"> </v>
          </cell>
          <cell r="R147" t="str">
            <v xml:space="preserve"> </v>
          </cell>
          <cell r="S147" t="str">
            <v>16.5</v>
          </cell>
          <cell r="T147" t="str">
            <v xml:space="preserve"> </v>
          </cell>
          <cell r="U147" t="str">
            <v xml:space="preserve"> </v>
          </cell>
          <cell r="V147" t="str">
            <v xml:space="preserve"> </v>
          </cell>
          <cell r="W147" t="str">
            <v xml:space="preserve"> </v>
          </cell>
          <cell r="X147" t="str">
            <v xml:space="preserve"> </v>
          </cell>
          <cell r="Y147" t="str">
            <v xml:space="preserve"> </v>
          </cell>
          <cell r="Z147" t="str">
            <v xml:space="preserve"> </v>
          </cell>
          <cell r="AA147" t="str">
            <v xml:space="preserve"> </v>
          </cell>
          <cell r="AB147" t="str">
            <v xml:space="preserve"> </v>
          </cell>
          <cell r="AC147" t="str">
            <v xml:space="preserve"> </v>
          </cell>
          <cell r="AD147">
            <v>14</v>
          </cell>
          <cell r="AE147" t="str">
            <v xml:space="preserve"> </v>
          </cell>
          <cell r="AF147" t="str">
            <v xml:space="preserve"> </v>
          </cell>
          <cell r="AG147" t="str">
            <v xml:space="preserve"> </v>
          </cell>
          <cell r="AH147" t="str">
            <v xml:space="preserve"> </v>
          </cell>
          <cell r="AI147" t="str">
            <v xml:space="preserve"> </v>
          </cell>
          <cell r="AJ147" t="str">
            <v xml:space="preserve"> </v>
          </cell>
          <cell r="AK147">
            <v>14</v>
          </cell>
          <cell r="AL147" t="str">
            <v xml:space="preserve"> </v>
          </cell>
          <cell r="AM147" t="str">
            <v xml:space="preserve"> </v>
          </cell>
          <cell r="AN147" t="str">
            <v xml:space="preserve"> </v>
          </cell>
          <cell r="AO147" t="str">
            <v xml:space="preserve"> </v>
          </cell>
          <cell r="AP147" t="str">
            <v xml:space="preserve"> </v>
          </cell>
          <cell r="AQ147" t="str">
            <v xml:space="preserve"> </v>
          </cell>
          <cell r="AR147" t="str">
            <v xml:space="preserve"> </v>
          </cell>
          <cell r="AS147" t="str">
            <v xml:space="preserve"> </v>
          </cell>
          <cell r="AT147" t="str">
            <v xml:space="preserve"> </v>
          </cell>
          <cell r="AU147" t="str">
            <v xml:space="preserve"> </v>
          </cell>
          <cell r="AV147" t="str">
            <v>12.109</v>
          </cell>
          <cell r="AW147" t="str">
            <v>ACQ</v>
          </cell>
          <cell r="AX147" t="str">
            <v>12.585</v>
          </cell>
          <cell r="AY147" t="str">
            <v>11.633</v>
          </cell>
          <cell r="AZ147" t="str">
            <v xml:space="preserve"> </v>
          </cell>
          <cell r="BA147" t="str">
            <v xml:space="preserve"> </v>
          </cell>
          <cell r="BB147" t="str">
            <v xml:space="preserve"> </v>
          </cell>
          <cell r="BC147" t="str">
            <v xml:space="preserve"> </v>
          </cell>
          <cell r="BD147" t="str">
            <v xml:space="preserve"> </v>
          </cell>
          <cell r="BE147" t="str">
            <v xml:space="preserve"> </v>
          </cell>
          <cell r="BF147" t="str">
            <v xml:space="preserve"> </v>
          </cell>
          <cell r="BG147" t="str">
            <v xml:space="preserve"> </v>
          </cell>
          <cell r="BH147" t="str">
            <v xml:space="preserve"> </v>
          </cell>
          <cell r="BI147" t="str">
            <v xml:space="preserve"> </v>
          </cell>
          <cell r="BJ147" t="str">
            <v>12.4</v>
          </cell>
          <cell r="BK147" t="str">
            <v xml:space="preserve"> </v>
          </cell>
          <cell r="BL147" t="str">
            <v xml:space="preserve"> </v>
          </cell>
          <cell r="BM147" t="str">
            <v xml:space="preserve"> </v>
          </cell>
          <cell r="BN147">
            <v>9</v>
          </cell>
          <cell r="BO147" t="str">
            <v xml:space="preserve"> </v>
          </cell>
          <cell r="BP147" t="str">
            <v>13.5</v>
          </cell>
          <cell r="BQ147" t="str">
            <v xml:space="preserve"> </v>
          </cell>
          <cell r="BR147" t="str">
            <v>9.625</v>
          </cell>
          <cell r="BS147" t="str">
            <v>NACQ</v>
          </cell>
          <cell r="BT147" t="str">
            <v>10.25</v>
          </cell>
          <cell r="BU147" t="str">
            <v>7.275</v>
          </cell>
          <cell r="BV147" t="str">
            <v>9.05</v>
          </cell>
        </row>
        <row r="148">
          <cell r="A148">
            <v>21902695</v>
          </cell>
          <cell r="B148" t="str">
            <v>CORDIER</v>
          </cell>
          <cell r="C148" t="str">
            <v>GUILLAUME</v>
          </cell>
          <cell r="D148" t="str">
            <v xml:space="preserve"> </v>
          </cell>
          <cell r="E148" t="str">
            <v>9.596</v>
          </cell>
          <cell r="F148" t="str">
            <v>AJ</v>
          </cell>
          <cell r="G148" t="str">
            <v>9.596</v>
          </cell>
          <cell r="H148" t="str">
            <v>AJ</v>
          </cell>
          <cell r="I148" t="str">
            <v>'354/583</v>
          </cell>
          <cell r="J148" t="str">
            <v>10.4</v>
          </cell>
          <cell r="L148">
            <v>10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P148" t="str">
            <v xml:space="preserve"> </v>
          </cell>
          <cell r="Q148" t="str">
            <v xml:space="preserve"> </v>
          </cell>
          <cell r="R148" t="str">
            <v xml:space="preserve"> </v>
          </cell>
          <cell r="S148">
            <v>10</v>
          </cell>
          <cell r="T148" t="str">
            <v xml:space="preserve"> </v>
          </cell>
          <cell r="U148" t="str">
            <v xml:space="preserve"> </v>
          </cell>
          <cell r="V148" t="str">
            <v xml:space="preserve"> </v>
          </cell>
          <cell r="W148" t="str">
            <v xml:space="preserve"> </v>
          </cell>
          <cell r="X148" t="str">
            <v xml:space="preserve"> </v>
          </cell>
          <cell r="Y148" t="str">
            <v xml:space="preserve"> </v>
          </cell>
          <cell r="Z148" t="str">
            <v xml:space="preserve"> </v>
          </cell>
          <cell r="AA148" t="str">
            <v xml:space="preserve"> </v>
          </cell>
          <cell r="AB148" t="str">
            <v xml:space="preserve"> </v>
          </cell>
          <cell r="AC148" t="str">
            <v xml:space="preserve"> </v>
          </cell>
          <cell r="AD148">
            <v>11</v>
          </cell>
          <cell r="AE148" t="str">
            <v xml:space="preserve"> </v>
          </cell>
          <cell r="AF148" t="str">
            <v xml:space="preserve"> </v>
          </cell>
          <cell r="AG148" t="str">
            <v xml:space="preserve"> </v>
          </cell>
          <cell r="AH148" t="str">
            <v xml:space="preserve"> </v>
          </cell>
          <cell r="AI148" t="str">
            <v xml:space="preserve"> </v>
          </cell>
          <cell r="AJ148" t="str">
            <v xml:space="preserve"> </v>
          </cell>
          <cell r="AK148">
            <v>11</v>
          </cell>
          <cell r="AL148" t="str">
            <v xml:space="preserve"> </v>
          </cell>
          <cell r="AM148" t="str">
            <v xml:space="preserve"> </v>
          </cell>
          <cell r="AN148" t="str">
            <v xml:space="preserve"> </v>
          </cell>
          <cell r="AO148" t="str">
            <v xml:space="preserve"> </v>
          </cell>
          <cell r="AP148" t="str">
            <v xml:space="preserve"> </v>
          </cell>
          <cell r="AQ148" t="str">
            <v xml:space="preserve"> </v>
          </cell>
          <cell r="AR148" t="str">
            <v xml:space="preserve"> </v>
          </cell>
          <cell r="AS148" t="str">
            <v xml:space="preserve"> </v>
          </cell>
          <cell r="AT148" t="str">
            <v xml:space="preserve"> </v>
          </cell>
          <cell r="AU148" t="str">
            <v xml:space="preserve"> </v>
          </cell>
          <cell r="AV148" t="str">
            <v>8.767</v>
          </cell>
          <cell r="AW148" t="str">
            <v>NACQ</v>
          </cell>
          <cell r="AX148" t="str">
            <v>8.5</v>
          </cell>
          <cell r="AY148" t="str">
            <v>9.033</v>
          </cell>
          <cell r="AZ148" t="str">
            <v>10.7</v>
          </cell>
          <cell r="BA148">
            <v>11</v>
          </cell>
          <cell r="BB148" t="str">
            <v xml:space="preserve"> </v>
          </cell>
          <cell r="BC148" t="str">
            <v xml:space="preserve"> </v>
          </cell>
          <cell r="BD148" t="str">
            <v xml:space="preserve"> </v>
          </cell>
          <cell r="BE148" t="str">
            <v xml:space="preserve"> </v>
          </cell>
          <cell r="BF148" t="str">
            <v xml:space="preserve"> </v>
          </cell>
          <cell r="BG148" t="str">
            <v xml:space="preserve"> </v>
          </cell>
          <cell r="BH148" t="str">
            <v>5.4</v>
          </cell>
          <cell r="BI148" t="str">
            <v xml:space="preserve"> </v>
          </cell>
          <cell r="BJ148" t="str">
            <v xml:space="preserve"> </v>
          </cell>
          <cell r="BK148" t="str">
            <v xml:space="preserve"> </v>
          </cell>
          <cell r="BL148" t="str">
            <v xml:space="preserve"> </v>
          </cell>
          <cell r="BM148" t="str">
            <v xml:space="preserve"> </v>
          </cell>
          <cell r="BN148" t="str">
            <v xml:space="preserve"> </v>
          </cell>
          <cell r="BO148" t="str">
            <v xml:space="preserve"> </v>
          </cell>
          <cell r="BP148" t="str">
            <v xml:space="preserve"> </v>
          </cell>
          <cell r="BQ148" t="str">
            <v xml:space="preserve"> </v>
          </cell>
          <cell r="BR148" t="str">
            <v>8.95</v>
          </cell>
          <cell r="BS148" t="str">
            <v>NACQ</v>
          </cell>
          <cell r="BT148" t="str">
            <v>8.75</v>
          </cell>
          <cell r="BU148" t="str">
            <v>7.15</v>
          </cell>
          <cell r="BV148" t="str">
            <v>8.3</v>
          </cell>
        </row>
        <row r="149">
          <cell r="A149">
            <v>21902697</v>
          </cell>
          <cell r="B149" t="str">
            <v>COURAULT</v>
          </cell>
          <cell r="C149" t="str">
            <v>JORDAN</v>
          </cell>
          <cell r="D149" t="str">
            <v>modif</v>
          </cell>
          <cell r="E149" t="str">
            <v>DEF</v>
          </cell>
          <cell r="F149" t="str">
            <v>DEF</v>
          </cell>
          <cell r="G149" t="str">
            <v>9.613</v>
          </cell>
          <cell r="H149" t="str">
            <v>AJ</v>
          </cell>
          <cell r="I149" t="str">
            <v>'351/583</v>
          </cell>
          <cell r="J149" t="str">
            <v>8.35</v>
          </cell>
          <cell r="L149">
            <v>6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P149" t="str">
            <v xml:space="preserve"> </v>
          </cell>
          <cell r="Q149" t="str">
            <v xml:space="preserve"> </v>
          </cell>
          <cell r="R149" t="str">
            <v xml:space="preserve"> </v>
          </cell>
          <cell r="S149">
            <v>6</v>
          </cell>
          <cell r="T149" t="str">
            <v xml:space="preserve"> </v>
          </cell>
          <cell r="U149" t="str">
            <v xml:space="preserve"> </v>
          </cell>
          <cell r="V149" t="str">
            <v xml:space="preserve"> </v>
          </cell>
          <cell r="W149" t="str">
            <v xml:space="preserve"> </v>
          </cell>
          <cell r="X149" t="str">
            <v xml:space="preserve"> </v>
          </cell>
          <cell r="Y149" t="str">
            <v xml:space="preserve"> </v>
          </cell>
          <cell r="Z149" t="str">
            <v xml:space="preserve"> </v>
          </cell>
          <cell r="AA149" t="str">
            <v xml:space="preserve"> </v>
          </cell>
          <cell r="AB149" t="str">
            <v xml:space="preserve"> </v>
          </cell>
          <cell r="AC149" t="str">
            <v xml:space="preserve"> </v>
          </cell>
          <cell r="AD149" t="str">
            <v>11.875</v>
          </cell>
          <cell r="AE149" t="str">
            <v xml:space="preserve"> </v>
          </cell>
          <cell r="AF149" t="str">
            <v xml:space="preserve"> </v>
          </cell>
          <cell r="AG149" t="str">
            <v xml:space="preserve"> </v>
          </cell>
          <cell r="AH149" t="str">
            <v xml:space="preserve"> </v>
          </cell>
          <cell r="AI149" t="str">
            <v xml:space="preserve"> </v>
          </cell>
          <cell r="AJ149" t="str">
            <v xml:space="preserve"> </v>
          </cell>
          <cell r="AK149" t="str">
            <v>11.875</v>
          </cell>
          <cell r="AL149" t="str">
            <v xml:space="preserve"> </v>
          </cell>
          <cell r="AM149" t="str">
            <v xml:space="preserve"> </v>
          </cell>
          <cell r="AN149" t="str">
            <v xml:space="preserve"> </v>
          </cell>
          <cell r="AO149" t="str">
            <v xml:space="preserve"> </v>
          </cell>
          <cell r="AP149" t="str">
            <v xml:space="preserve"> </v>
          </cell>
          <cell r="AQ149" t="str">
            <v xml:space="preserve"> </v>
          </cell>
          <cell r="AR149" t="str">
            <v xml:space="preserve"> </v>
          </cell>
          <cell r="AS149" t="str">
            <v xml:space="preserve"> </v>
          </cell>
          <cell r="AT149" t="str">
            <v xml:space="preserve"> </v>
          </cell>
          <cell r="AU149" t="str">
            <v xml:space="preserve"> </v>
          </cell>
          <cell r="AV149" t="str">
            <v>13.506</v>
          </cell>
          <cell r="AW149" t="str">
            <v>ACQ</v>
          </cell>
          <cell r="AX149" t="str">
            <v>13.545</v>
          </cell>
          <cell r="AY149" t="str">
            <v>13.467</v>
          </cell>
          <cell r="AZ149" t="str">
            <v>14.2</v>
          </cell>
          <cell r="BA149" t="str">
            <v>11.5</v>
          </cell>
          <cell r="BB149" t="str">
            <v xml:space="preserve"> </v>
          </cell>
          <cell r="BC149" t="str">
            <v xml:space="preserve"> </v>
          </cell>
          <cell r="BD149" t="str">
            <v xml:space="preserve"> </v>
          </cell>
          <cell r="BE149" t="str">
            <v xml:space="preserve"> </v>
          </cell>
          <cell r="BF149" t="str">
            <v xml:space="preserve"> </v>
          </cell>
          <cell r="BG149" t="str">
            <v xml:space="preserve"> </v>
          </cell>
          <cell r="BH149" t="str">
            <v>14.7</v>
          </cell>
          <cell r="BI149" t="str">
            <v xml:space="preserve"> </v>
          </cell>
          <cell r="BJ149" t="str">
            <v xml:space="preserve"> </v>
          </cell>
          <cell r="BK149" t="str">
            <v xml:space="preserve"> </v>
          </cell>
          <cell r="BL149" t="str">
            <v xml:space="preserve"> </v>
          </cell>
          <cell r="BM149" t="str">
            <v xml:space="preserve"> </v>
          </cell>
          <cell r="BN149" t="str">
            <v xml:space="preserve"> </v>
          </cell>
          <cell r="BO149" t="str">
            <v xml:space="preserve"> </v>
          </cell>
          <cell r="BP149" t="str">
            <v xml:space="preserve"> </v>
          </cell>
          <cell r="BQ149" t="str">
            <v xml:space="preserve"> </v>
          </cell>
          <cell r="BR149" t="str">
            <v>9.35</v>
          </cell>
          <cell r="BS149" t="str">
            <v>NACQ</v>
          </cell>
          <cell r="BT149" t="str">
            <v>10.25</v>
          </cell>
          <cell r="BU149" t="str">
            <v>10.3</v>
          </cell>
          <cell r="BV149" t="str">
            <v>12.1</v>
          </cell>
        </row>
        <row r="150">
          <cell r="A150">
            <v>21907473</v>
          </cell>
          <cell r="B150" t="str">
            <v>CRISPATZU</v>
          </cell>
          <cell r="C150" t="str">
            <v>ANTOINE</v>
          </cell>
          <cell r="D150" t="str">
            <v>modif</v>
          </cell>
          <cell r="E150" t="str">
            <v>DEF</v>
          </cell>
          <cell r="F150" t="str">
            <v>DEF</v>
          </cell>
          <cell r="G150" t="str">
            <v>9.483</v>
          </cell>
          <cell r="H150" t="str">
            <v>AJ</v>
          </cell>
          <cell r="I150" t="str">
            <v>'368/583</v>
          </cell>
          <cell r="J150" t="str">
            <v>9.8</v>
          </cell>
          <cell r="L150">
            <v>13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P150" t="str">
            <v xml:space="preserve"> </v>
          </cell>
          <cell r="Q150" t="str">
            <v xml:space="preserve"> </v>
          </cell>
          <cell r="R150" t="str">
            <v xml:space="preserve"> </v>
          </cell>
          <cell r="S150" t="str">
            <v xml:space="preserve"> </v>
          </cell>
          <cell r="T150" t="str">
            <v xml:space="preserve"> </v>
          </cell>
          <cell r="U150" t="str">
            <v xml:space="preserve"> </v>
          </cell>
          <cell r="V150" t="str">
            <v xml:space="preserve"> </v>
          </cell>
          <cell r="W150" t="str">
            <v xml:space="preserve"> </v>
          </cell>
          <cell r="X150" t="str">
            <v xml:space="preserve"> </v>
          </cell>
          <cell r="Y150">
            <v>13</v>
          </cell>
          <cell r="Z150" t="str">
            <v xml:space="preserve"> </v>
          </cell>
          <cell r="AA150" t="str">
            <v xml:space="preserve"> </v>
          </cell>
          <cell r="AB150" t="str">
            <v xml:space="preserve"> </v>
          </cell>
          <cell r="AC150" t="str">
            <v xml:space="preserve"> </v>
          </cell>
          <cell r="AD150">
            <v>5</v>
          </cell>
          <cell r="AE150" t="str">
            <v xml:space="preserve"> </v>
          </cell>
          <cell r="AF150" t="str">
            <v xml:space="preserve"> </v>
          </cell>
          <cell r="AG150" t="str">
            <v xml:space="preserve"> </v>
          </cell>
          <cell r="AH150" t="str">
            <v xml:space="preserve"> </v>
          </cell>
          <cell r="AI150" t="str">
            <v xml:space="preserve"> </v>
          </cell>
          <cell r="AJ150" t="str">
            <v xml:space="preserve"> </v>
          </cell>
          <cell r="AK150" t="str">
            <v xml:space="preserve"> </v>
          </cell>
          <cell r="AL150" t="str">
            <v xml:space="preserve"> </v>
          </cell>
          <cell r="AM150" t="str">
            <v xml:space="preserve"> </v>
          </cell>
          <cell r="AN150" t="str">
            <v xml:space="preserve"> </v>
          </cell>
          <cell r="AO150" t="str">
            <v xml:space="preserve"> </v>
          </cell>
          <cell r="AP150" t="str">
            <v xml:space="preserve"> </v>
          </cell>
          <cell r="AQ150">
            <v>5</v>
          </cell>
          <cell r="AR150" t="str">
            <v xml:space="preserve"> </v>
          </cell>
          <cell r="AS150" t="str">
            <v xml:space="preserve"> </v>
          </cell>
          <cell r="AT150" t="str">
            <v xml:space="preserve"> </v>
          </cell>
          <cell r="AU150" t="str">
            <v xml:space="preserve"> </v>
          </cell>
          <cell r="AV150" t="str">
            <v>7.534</v>
          </cell>
          <cell r="AW150" t="str">
            <v>NACQ</v>
          </cell>
          <cell r="AX150" t="str">
            <v>7.335</v>
          </cell>
          <cell r="AY150" t="str">
            <v>7.733</v>
          </cell>
          <cell r="AZ150" t="str">
            <v>8.8</v>
          </cell>
          <cell r="BA150">
            <v>5</v>
          </cell>
          <cell r="BB150" t="str">
            <v xml:space="preserve"> </v>
          </cell>
          <cell r="BC150" t="str">
            <v xml:space="preserve"> </v>
          </cell>
          <cell r="BD150" t="str">
            <v xml:space="preserve"> </v>
          </cell>
          <cell r="BE150" t="str">
            <v xml:space="preserve"> </v>
          </cell>
          <cell r="BF150" t="str">
            <v xml:space="preserve"> </v>
          </cell>
          <cell r="BG150" t="str">
            <v xml:space="preserve"> </v>
          </cell>
          <cell r="BH150" t="str">
            <v>9.4</v>
          </cell>
          <cell r="BI150" t="str">
            <v xml:space="preserve"> </v>
          </cell>
          <cell r="BJ150" t="str">
            <v xml:space="preserve"> </v>
          </cell>
          <cell r="BK150" t="str">
            <v xml:space="preserve"> </v>
          </cell>
          <cell r="BL150" t="str">
            <v xml:space="preserve"> </v>
          </cell>
          <cell r="BM150" t="str">
            <v xml:space="preserve"> </v>
          </cell>
          <cell r="BN150" t="str">
            <v xml:space="preserve"> </v>
          </cell>
          <cell r="BO150" t="str">
            <v xml:space="preserve"> </v>
          </cell>
          <cell r="BP150" t="str">
            <v xml:space="preserve"> </v>
          </cell>
          <cell r="BQ150" t="str">
            <v xml:space="preserve"> </v>
          </cell>
          <cell r="BR150" t="str">
            <v>10.575</v>
          </cell>
          <cell r="BS150" t="str">
            <v>ACQ</v>
          </cell>
          <cell r="BT150" t="str">
            <v>12.75</v>
          </cell>
          <cell r="BU150" t="str">
            <v>8.675</v>
          </cell>
          <cell r="BV150" t="str">
            <v>10.85</v>
          </cell>
        </row>
        <row r="151">
          <cell r="A151">
            <v>21901862</v>
          </cell>
          <cell r="B151" t="str">
            <v>CROCHEZ</v>
          </cell>
          <cell r="C151" t="str">
            <v>OCÉANE</v>
          </cell>
          <cell r="D151" t="str">
            <v xml:space="preserve"> </v>
          </cell>
          <cell r="E151" t="str">
            <v>10.344</v>
          </cell>
          <cell r="F151" t="str">
            <v>ADM</v>
          </cell>
          <cell r="G151" t="str">
            <v>10.344</v>
          </cell>
          <cell r="H151" t="str">
            <v>ADM</v>
          </cell>
          <cell r="I151" t="str">
            <v>'232/583</v>
          </cell>
          <cell r="J151">
            <v>12</v>
          </cell>
          <cell r="L151" t="str">
            <v>12.5</v>
          </cell>
          <cell r="M151" t="str">
            <v xml:space="preserve"> </v>
          </cell>
          <cell r="N151" t="str">
            <v xml:space="preserve"> </v>
          </cell>
          <cell r="O151" t="str">
            <v xml:space="preserve"> </v>
          </cell>
          <cell r="P151" t="str">
            <v>12.5</v>
          </cell>
          <cell r="Q151" t="str">
            <v xml:space="preserve"> </v>
          </cell>
          <cell r="R151" t="str">
            <v xml:space="preserve"> </v>
          </cell>
          <cell r="S151" t="str">
            <v xml:space="preserve"> </v>
          </cell>
          <cell r="T151" t="str">
            <v xml:space="preserve"> </v>
          </cell>
          <cell r="U151" t="str">
            <v xml:space="preserve"> </v>
          </cell>
          <cell r="V151" t="str">
            <v xml:space="preserve"> </v>
          </cell>
          <cell r="W151" t="str">
            <v xml:space="preserve"> </v>
          </cell>
          <cell r="X151" t="str">
            <v xml:space="preserve"> </v>
          </cell>
          <cell r="Y151" t="str">
            <v xml:space="preserve"> </v>
          </cell>
          <cell r="Z151" t="str">
            <v xml:space="preserve"> </v>
          </cell>
          <cell r="AA151" t="str">
            <v xml:space="preserve"> </v>
          </cell>
          <cell r="AB151" t="str">
            <v xml:space="preserve"> </v>
          </cell>
          <cell r="AC151" t="str">
            <v xml:space="preserve"> </v>
          </cell>
          <cell r="AD151" t="str">
            <v>11.25</v>
          </cell>
          <cell r="AE151" t="str">
            <v xml:space="preserve"> </v>
          </cell>
          <cell r="AF151" t="str">
            <v xml:space="preserve"> </v>
          </cell>
          <cell r="AG151" t="str">
            <v xml:space="preserve"> </v>
          </cell>
          <cell r="AH151" t="str">
            <v>11.25</v>
          </cell>
          <cell r="AI151" t="str">
            <v xml:space="preserve"> </v>
          </cell>
          <cell r="AJ151" t="str">
            <v xml:space="preserve"> </v>
          </cell>
          <cell r="AK151" t="str">
            <v xml:space="preserve"> </v>
          </cell>
          <cell r="AL151" t="str">
            <v xml:space="preserve"> </v>
          </cell>
          <cell r="AM151" t="str">
            <v xml:space="preserve"> </v>
          </cell>
          <cell r="AN151" t="str">
            <v xml:space="preserve"> </v>
          </cell>
          <cell r="AO151" t="str">
            <v xml:space="preserve"> </v>
          </cell>
          <cell r="AP151" t="str">
            <v xml:space="preserve"> </v>
          </cell>
          <cell r="AQ151" t="str">
            <v xml:space="preserve"> </v>
          </cell>
          <cell r="AR151" t="str">
            <v xml:space="preserve"> </v>
          </cell>
          <cell r="AS151" t="str">
            <v xml:space="preserve"> </v>
          </cell>
          <cell r="AT151" t="str">
            <v xml:space="preserve"> </v>
          </cell>
          <cell r="AU151" t="str">
            <v xml:space="preserve"> </v>
          </cell>
          <cell r="AV151" t="str">
            <v>10.292</v>
          </cell>
          <cell r="AW151" t="str">
            <v>ACQ</v>
          </cell>
          <cell r="AX151" t="str">
            <v>9.5</v>
          </cell>
          <cell r="AY151" t="str">
            <v>11.083</v>
          </cell>
          <cell r="AZ151" t="str">
            <v xml:space="preserve"> </v>
          </cell>
          <cell r="BA151" t="str">
            <v xml:space="preserve"> </v>
          </cell>
          <cell r="BB151" t="str">
            <v xml:space="preserve"> </v>
          </cell>
          <cell r="BC151" t="str">
            <v xml:space="preserve"> </v>
          </cell>
          <cell r="BD151">
            <v>11</v>
          </cell>
          <cell r="BE151">
            <v>13</v>
          </cell>
          <cell r="BF151" t="str">
            <v xml:space="preserve"> </v>
          </cell>
          <cell r="BG151" t="str">
            <v xml:space="preserve"> </v>
          </cell>
          <cell r="BH151" t="str">
            <v xml:space="preserve"> </v>
          </cell>
          <cell r="BI151" t="str">
            <v>9.25</v>
          </cell>
          <cell r="BJ151" t="str">
            <v xml:space="preserve"> </v>
          </cell>
          <cell r="BK151" t="str">
            <v xml:space="preserve"> </v>
          </cell>
          <cell r="BL151" t="str">
            <v xml:space="preserve"> </v>
          </cell>
          <cell r="BM151" t="str">
            <v xml:space="preserve"> </v>
          </cell>
          <cell r="BN151" t="str">
            <v xml:space="preserve"> </v>
          </cell>
          <cell r="BO151" t="str">
            <v xml:space="preserve"> </v>
          </cell>
          <cell r="BP151" t="str">
            <v xml:space="preserve"> </v>
          </cell>
          <cell r="BQ151" t="str">
            <v xml:space="preserve"> </v>
          </cell>
          <cell r="BR151" t="str">
            <v>10.017</v>
          </cell>
          <cell r="BS151" t="str">
            <v>ACQ</v>
          </cell>
          <cell r="BT151" t="str">
            <v>9.75</v>
          </cell>
          <cell r="BU151" t="str">
            <v>9.4</v>
          </cell>
          <cell r="BV151" t="str">
            <v>11.3</v>
          </cell>
        </row>
        <row r="152">
          <cell r="A152">
            <v>21903187</v>
          </cell>
          <cell r="B152" t="str">
            <v>CUBAT</v>
          </cell>
          <cell r="C152" t="str">
            <v>MATHIS</v>
          </cell>
          <cell r="D152" t="str">
            <v xml:space="preserve"> </v>
          </cell>
          <cell r="E152" t="str">
            <v>11.577</v>
          </cell>
          <cell r="F152" t="str">
            <v>ADM</v>
          </cell>
          <cell r="G152" t="str">
            <v>11.577</v>
          </cell>
          <cell r="H152" t="str">
            <v>ADM</v>
          </cell>
          <cell r="I152" t="str">
            <v>'79/583</v>
          </cell>
          <cell r="J152" t="str">
            <v>13.5</v>
          </cell>
          <cell r="L152" t="str">
            <v>14.5</v>
          </cell>
          <cell r="M152" t="str">
            <v xml:space="preserve"> </v>
          </cell>
          <cell r="N152" t="str">
            <v xml:space="preserve"> </v>
          </cell>
          <cell r="O152" t="str">
            <v xml:space="preserve"> </v>
          </cell>
          <cell r="P152" t="str">
            <v xml:space="preserve"> </v>
          </cell>
          <cell r="Q152" t="str">
            <v xml:space="preserve"> </v>
          </cell>
          <cell r="R152" t="str">
            <v xml:space="preserve"> </v>
          </cell>
          <cell r="S152" t="str">
            <v>14.5</v>
          </cell>
          <cell r="T152" t="str">
            <v xml:space="preserve"> </v>
          </cell>
          <cell r="U152" t="str">
            <v xml:space="preserve"> </v>
          </cell>
          <cell r="V152" t="str">
            <v xml:space="preserve"> </v>
          </cell>
          <cell r="W152" t="str">
            <v xml:space="preserve"> </v>
          </cell>
          <cell r="X152" t="str">
            <v xml:space="preserve"> </v>
          </cell>
          <cell r="Y152" t="str">
            <v xml:space="preserve"> </v>
          </cell>
          <cell r="Z152" t="str">
            <v xml:space="preserve"> </v>
          </cell>
          <cell r="AA152" t="str">
            <v xml:space="preserve"> </v>
          </cell>
          <cell r="AB152" t="str">
            <v xml:space="preserve"> </v>
          </cell>
          <cell r="AC152" t="str">
            <v xml:space="preserve"> </v>
          </cell>
          <cell r="AD152">
            <v>12</v>
          </cell>
          <cell r="AE152" t="str">
            <v xml:space="preserve"> </v>
          </cell>
          <cell r="AF152" t="str">
            <v xml:space="preserve"> </v>
          </cell>
          <cell r="AG152" t="str">
            <v xml:space="preserve"> </v>
          </cell>
          <cell r="AH152" t="str">
            <v xml:space="preserve"> </v>
          </cell>
          <cell r="AI152" t="str">
            <v xml:space="preserve"> </v>
          </cell>
          <cell r="AJ152" t="str">
            <v xml:space="preserve"> </v>
          </cell>
          <cell r="AK152">
            <v>12</v>
          </cell>
          <cell r="AL152" t="str">
            <v xml:space="preserve"> </v>
          </cell>
          <cell r="AM152" t="str">
            <v xml:space="preserve"> </v>
          </cell>
          <cell r="AN152" t="str">
            <v xml:space="preserve"> </v>
          </cell>
          <cell r="AO152" t="str">
            <v xml:space="preserve"> </v>
          </cell>
          <cell r="AP152" t="str">
            <v xml:space="preserve"> </v>
          </cell>
          <cell r="AQ152" t="str">
            <v xml:space="preserve"> </v>
          </cell>
          <cell r="AR152" t="str">
            <v xml:space="preserve"> </v>
          </cell>
          <cell r="AS152" t="str">
            <v xml:space="preserve"> </v>
          </cell>
          <cell r="AT152" t="str">
            <v xml:space="preserve"> </v>
          </cell>
          <cell r="AU152" t="str">
            <v xml:space="preserve"> </v>
          </cell>
          <cell r="AV152" t="str">
            <v>12.982</v>
          </cell>
          <cell r="AW152" t="str">
            <v>ACQ</v>
          </cell>
          <cell r="AX152" t="str">
            <v>11.33</v>
          </cell>
          <cell r="AY152" t="str">
            <v>14.633</v>
          </cell>
          <cell r="AZ152" t="str">
            <v>13.7</v>
          </cell>
          <cell r="BA152">
            <v>16</v>
          </cell>
          <cell r="BB152" t="str">
            <v xml:space="preserve"> </v>
          </cell>
          <cell r="BC152" t="str">
            <v xml:space="preserve"> </v>
          </cell>
          <cell r="BD152" t="str">
            <v xml:space="preserve"> </v>
          </cell>
          <cell r="BE152" t="str">
            <v xml:space="preserve"> </v>
          </cell>
          <cell r="BF152" t="str">
            <v xml:space="preserve"> </v>
          </cell>
          <cell r="BG152" t="str">
            <v xml:space="preserve"> </v>
          </cell>
          <cell r="BH152" t="str">
            <v>14.2</v>
          </cell>
          <cell r="BI152" t="str">
            <v xml:space="preserve"> </v>
          </cell>
          <cell r="BJ152" t="str">
            <v xml:space="preserve"> </v>
          </cell>
          <cell r="BK152" t="str">
            <v xml:space="preserve"> </v>
          </cell>
          <cell r="BL152" t="str">
            <v xml:space="preserve"> </v>
          </cell>
          <cell r="BM152" t="str">
            <v xml:space="preserve"> </v>
          </cell>
          <cell r="BN152" t="str">
            <v xml:space="preserve"> </v>
          </cell>
          <cell r="BO152" t="str">
            <v xml:space="preserve"> </v>
          </cell>
          <cell r="BP152" t="str">
            <v xml:space="preserve"> </v>
          </cell>
          <cell r="BQ152" t="str">
            <v xml:space="preserve"> </v>
          </cell>
          <cell r="BR152" t="str">
            <v>9.542</v>
          </cell>
          <cell r="BS152" t="str">
            <v>NACQ</v>
          </cell>
          <cell r="BT152" t="str">
            <v>9.25</v>
          </cell>
          <cell r="BU152" t="str">
            <v>10.025</v>
          </cell>
          <cell r="BV152" t="str">
            <v>12.05</v>
          </cell>
        </row>
        <row r="153">
          <cell r="A153">
            <v>21908428</v>
          </cell>
          <cell r="B153" t="str">
            <v>CUISINIER</v>
          </cell>
          <cell r="C153" t="str">
            <v>GASPARD</v>
          </cell>
          <cell r="D153" t="str">
            <v xml:space="preserve"> </v>
          </cell>
          <cell r="E153" t="str">
            <v>10.962</v>
          </cell>
          <cell r="F153" t="str">
            <v>ADM</v>
          </cell>
          <cell r="G153" t="str">
            <v>10.962</v>
          </cell>
          <cell r="H153" t="str">
            <v>ADM</v>
          </cell>
          <cell r="I153" t="str">
            <v>'134/583</v>
          </cell>
          <cell r="J153" t="str">
            <v>14.4</v>
          </cell>
          <cell r="L153">
            <v>15</v>
          </cell>
          <cell r="M153" t="str">
            <v xml:space="preserve"> </v>
          </cell>
          <cell r="N153" t="str">
            <v xml:space="preserve"> </v>
          </cell>
          <cell r="O153">
            <v>15</v>
          </cell>
          <cell r="P153" t="str">
            <v xml:space="preserve"> </v>
          </cell>
          <cell r="Q153" t="str">
            <v xml:space="preserve"> </v>
          </cell>
          <cell r="R153" t="str">
            <v xml:space="preserve"> </v>
          </cell>
          <cell r="S153" t="str">
            <v xml:space="preserve"> </v>
          </cell>
          <cell r="T153" t="str">
            <v xml:space="preserve"> </v>
          </cell>
          <cell r="U153" t="str">
            <v xml:space="preserve"> </v>
          </cell>
          <cell r="V153" t="str">
            <v xml:space="preserve"> </v>
          </cell>
          <cell r="W153" t="str">
            <v xml:space="preserve"> </v>
          </cell>
          <cell r="X153" t="str">
            <v xml:space="preserve"> </v>
          </cell>
          <cell r="Y153" t="str">
            <v xml:space="preserve"> </v>
          </cell>
          <cell r="Z153" t="str">
            <v xml:space="preserve"> </v>
          </cell>
          <cell r="AA153" t="str">
            <v xml:space="preserve"> </v>
          </cell>
          <cell r="AB153" t="str">
            <v xml:space="preserve"> </v>
          </cell>
          <cell r="AC153" t="str">
            <v xml:space="preserve"> </v>
          </cell>
          <cell r="AD153" t="str">
            <v>13.5</v>
          </cell>
          <cell r="AE153" t="str">
            <v xml:space="preserve"> </v>
          </cell>
          <cell r="AF153" t="str">
            <v xml:space="preserve"> </v>
          </cell>
          <cell r="AG153" t="str">
            <v>13.5</v>
          </cell>
          <cell r="AH153" t="str">
            <v xml:space="preserve"> </v>
          </cell>
          <cell r="AI153" t="str">
            <v xml:space="preserve"> </v>
          </cell>
          <cell r="AJ153" t="str">
            <v xml:space="preserve"> </v>
          </cell>
          <cell r="AK153" t="str">
            <v xml:space="preserve"> </v>
          </cell>
          <cell r="AL153" t="str">
            <v xml:space="preserve"> </v>
          </cell>
          <cell r="AM153" t="str">
            <v xml:space="preserve"> </v>
          </cell>
          <cell r="AN153" t="str">
            <v xml:space="preserve"> </v>
          </cell>
          <cell r="AO153" t="str">
            <v xml:space="preserve"> </v>
          </cell>
          <cell r="AP153" t="str">
            <v xml:space="preserve"> </v>
          </cell>
          <cell r="AQ153" t="str">
            <v xml:space="preserve"> </v>
          </cell>
          <cell r="AR153" t="str">
            <v xml:space="preserve"> </v>
          </cell>
          <cell r="AS153" t="str">
            <v xml:space="preserve"> </v>
          </cell>
          <cell r="AT153" t="str">
            <v xml:space="preserve"> </v>
          </cell>
          <cell r="AU153" t="str">
            <v xml:space="preserve"> </v>
          </cell>
          <cell r="AV153" t="str">
            <v>12.458</v>
          </cell>
          <cell r="AW153" t="str">
            <v>ACQ</v>
          </cell>
          <cell r="AX153" t="str">
            <v>13.115</v>
          </cell>
          <cell r="AY153" t="str">
            <v>11.8</v>
          </cell>
          <cell r="AZ153" t="str">
            <v xml:space="preserve"> </v>
          </cell>
          <cell r="BA153" t="str">
            <v xml:space="preserve"> </v>
          </cell>
          <cell r="BB153" t="str">
            <v xml:space="preserve"> </v>
          </cell>
          <cell r="BC153" t="str">
            <v xml:space="preserve"> </v>
          </cell>
          <cell r="BD153">
            <v>11</v>
          </cell>
          <cell r="BE153" t="str">
            <v xml:space="preserve"> </v>
          </cell>
          <cell r="BF153" t="str">
            <v xml:space="preserve"> </v>
          </cell>
          <cell r="BG153" t="str">
            <v xml:space="preserve"> </v>
          </cell>
          <cell r="BH153" t="str">
            <v xml:space="preserve"> </v>
          </cell>
          <cell r="BI153" t="str">
            <v xml:space="preserve"> </v>
          </cell>
          <cell r="BJ153" t="str">
            <v xml:space="preserve"> </v>
          </cell>
          <cell r="BK153" t="str">
            <v xml:space="preserve"> </v>
          </cell>
          <cell r="BL153" t="str">
            <v xml:space="preserve"> </v>
          </cell>
          <cell r="BM153" t="str">
            <v xml:space="preserve"> </v>
          </cell>
          <cell r="BN153" t="str">
            <v>11.4</v>
          </cell>
          <cell r="BO153" t="str">
            <v xml:space="preserve"> </v>
          </cell>
          <cell r="BP153">
            <v>13</v>
          </cell>
          <cell r="BQ153" t="str">
            <v xml:space="preserve"> </v>
          </cell>
          <cell r="BR153" t="str">
            <v>9.893</v>
          </cell>
          <cell r="BS153" t="str">
            <v>NACQ</v>
          </cell>
          <cell r="BT153" t="str">
            <v>6.38</v>
          </cell>
          <cell r="BU153" t="str">
            <v>9.45</v>
          </cell>
          <cell r="BV153" t="str">
            <v>12.4</v>
          </cell>
        </row>
        <row r="154">
          <cell r="A154">
            <v>21908423</v>
          </cell>
          <cell r="B154" t="str">
            <v>CURPEN</v>
          </cell>
          <cell r="C154" t="str">
            <v>NAOMI</v>
          </cell>
          <cell r="D154" t="str">
            <v xml:space="preserve"> </v>
          </cell>
          <cell r="E154" t="str">
            <v>9.783</v>
          </cell>
          <cell r="F154" t="str">
            <v>AJ</v>
          </cell>
          <cell r="G154" t="str">
            <v>9.783</v>
          </cell>
          <cell r="H154" t="str">
            <v>AJ</v>
          </cell>
          <cell r="I154" t="str">
            <v>'325/583</v>
          </cell>
          <cell r="J154" t="str">
            <v>12.5</v>
          </cell>
          <cell r="L154" t="str">
            <v>13.5</v>
          </cell>
          <cell r="M154" t="str">
            <v xml:space="preserve"> </v>
          </cell>
          <cell r="N154" t="str">
            <v xml:space="preserve"> </v>
          </cell>
          <cell r="O154" t="str">
            <v>13.5</v>
          </cell>
          <cell r="P154" t="str">
            <v xml:space="preserve"> </v>
          </cell>
          <cell r="Q154" t="str">
            <v xml:space="preserve"> </v>
          </cell>
          <cell r="R154" t="str">
            <v xml:space="preserve"> </v>
          </cell>
          <cell r="S154" t="str">
            <v xml:space="preserve"> </v>
          </cell>
          <cell r="T154" t="str">
            <v xml:space="preserve"> </v>
          </cell>
          <cell r="U154" t="str">
            <v xml:space="preserve"> </v>
          </cell>
          <cell r="V154" t="str">
            <v xml:space="preserve"> </v>
          </cell>
          <cell r="W154" t="str">
            <v xml:space="preserve"> </v>
          </cell>
          <cell r="X154" t="str">
            <v xml:space="preserve"> </v>
          </cell>
          <cell r="Y154" t="str">
            <v xml:space="preserve"> </v>
          </cell>
          <cell r="Z154" t="str">
            <v xml:space="preserve"> </v>
          </cell>
          <cell r="AA154" t="str">
            <v xml:space="preserve"> </v>
          </cell>
          <cell r="AB154" t="str">
            <v xml:space="preserve"> </v>
          </cell>
          <cell r="AC154" t="str">
            <v xml:space="preserve"> </v>
          </cell>
          <cell r="AD154">
            <v>11</v>
          </cell>
          <cell r="AE154" t="str">
            <v xml:space="preserve"> </v>
          </cell>
          <cell r="AF154" t="str">
            <v xml:space="preserve"> </v>
          </cell>
          <cell r="AG154">
            <v>11</v>
          </cell>
          <cell r="AH154" t="str">
            <v xml:space="preserve"> </v>
          </cell>
          <cell r="AI154" t="str">
            <v xml:space="preserve"> </v>
          </cell>
          <cell r="AJ154" t="str">
            <v xml:space="preserve"> </v>
          </cell>
          <cell r="AK154" t="str">
            <v xml:space="preserve"> </v>
          </cell>
          <cell r="AL154" t="str">
            <v xml:space="preserve"> </v>
          </cell>
          <cell r="AM154" t="str">
            <v xml:space="preserve"> </v>
          </cell>
          <cell r="AN154" t="str">
            <v xml:space="preserve"> </v>
          </cell>
          <cell r="AO154" t="str">
            <v xml:space="preserve"> </v>
          </cell>
          <cell r="AP154" t="str">
            <v xml:space="preserve"> </v>
          </cell>
          <cell r="AQ154" t="str">
            <v xml:space="preserve"> </v>
          </cell>
          <cell r="AR154" t="str">
            <v xml:space="preserve"> </v>
          </cell>
          <cell r="AS154" t="str">
            <v xml:space="preserve"> </v>
          </cell>
          <cell r="AT154" t="str">
            <v xml:space="preserve"> </v>
          </cell>
          <cell r="AU154" t="str">
            <v xml:space="preserve"> </v>
          </cell>
          <cell r="AV154" t="str">
            <v>8.917</v>
          </cell>
          <cell r="AW154" t="str">
            <v>NACQ</v>
          </cell>
          <cell r="AX154" t="str">
            <v>7.5</v>
          </cell>
          <cell r="AY154" t="str">
            <v>10.333</v>
          </cell>
          <cell r="AZ154" t="str">
            <v xml:space="preserve"> </v>
          </cell>
          <cell r="BA154" t="str">
            <v xml:space="preserve"> </v>
          </cell>
          <cell r="BB154" t="str">
            <v xml:space="preserve"> </v>
          </cell>
          <cell r="BC154" t="str">
            <v xml:space="preserve"> </v>
          </cell>
          <cell r="BD154">
            <v>6</v>
          </cell>
          <cell r="BE154">
            <v>14</v>
          </cell>
          <cell r="BF154" t="str">
            <v xml:space="preserve"> </v>
          </cell>
          <cell r="BG154" t="str">
            <v xml:space="preserve"> </v>
          </cell>
          <cell r="BH154" t="str">
            <v xml:space="preserve"> </v>
          </cell>
          <cell r="BI154">
            <v>11</v>
          </cell>
          <cell r="BJ154" t="str">
            <v xml:space="preserve"> </v>
          </cell>
          <cell r="BK154" t="str">
            <v xml:space="preserve"> </v>
          </cell>
          <cell r="BL154" t="str">
            <v xml:space="preserve"> </v>
          </cell>
          <cell r="BM154" t="str">
            <v xml:space="preserve"> </v>
          </cell>
          <cell r="BN154" t="str">
            <v xml:space="preserve"> </v>
          </cell>
          <cell r="BO154" t="str">
            <v xml:space="preserve"> </v>
          </cell>
          <cell r="BP154" t="str">
            <v xml:space="preserve"> </v>
          </cell>
          <cell r="BQ154" t="str">
            <v xml:space="preserve"> </v>
          </cell>
          <cell r="BR154" t="str">
            <v>9.1</v>
          </cell>
          <cell r="BS154" t="str">
            <v>NACQ</v>
          </cell>
          <cell r="BT154" t="str">
            <v>8.25</v>
          </cell>
          <cell r="BU154" t="str">
            <v>6.15</v>
          </cell>
          <cell r="BV154" t="str">
            <v>8.3</v>
          </cell>
        </row>
        <row r="155">
          <cell r="A155">
            <v>21904930</v>
          </cell>
          <cell r="B155" t="str">
            <v>CZECH</v>
          </cell>
          <cell r="C155" t="str">
            <v>LÉONIE</v>
          </cell>
          <cell r="D155" t="str">
            <v xml:space="preserve"> </v>
          </cell>
          <cell r="E155" t="str">
            <v>10.209</v>
          </cell>
          <cell r="F155" t="str">
            <v>ADM</v>
          </cell>
          <cell r="G155" t="str">
            <v>10.209</v>
          </cell>
          <cell r="H155" t="str">
            <v>ADM</v>
          </cell>
          <cell r="I155" t="str">
            <v>'253/583</v>
          </cell>
          <cell r="J155" t="str">
            <v>14.14</v>
          </cell>
          <cell r="L155" t="str">
            <v>14.5</v>
          </cell>
          <cell r="M155" t="str">
            <v xml:space="preserve"> </v>
          </cell>
          <cell r="N155" t="str">
            <v xml:space="preserve"> </v>
          </cell>
          <cell r="O155" t="str">
            <v xml:space="preserve"> </v>
          </cell>
          <cell r="P155" t="str">
            <v xml:space="preserve"> </v>
          </cell>
          <cell r="Q155" t="str">
            <v>14.5</v>
          </cell>
          <cell r="R155" t="str">
            <v xml:space="preserve"> </v>
          </cell>
          <cell r="S155" t="str">
            <v xml:space="preserve"> </v>
          </cell>
          <cell r="T155" t="str">
            <v xml:space="preserve"> </v>
          </cell>
          <cell r="U155" t="str">
            <v xml:space="preserve"> </v>
          </cell>
          <cell r="V155" t="str">
            <v xml:space="preserve"> </v>
          </cell>
          <cell r="W155" t="str">
            <v xml:space="preserve"> </v>
          </cell>
          <cell r="X155" t="str">
            <v xml:space="preserve"> </v>
          </cell>
          <cell r="Y155" t="str">
            <v xml:space="preserve"> </v>
          </cell>
          <cell r="Z155" t="str">
            <v xml:space="preserve"> </v>
          </cell>
          <cell r="AA155" t="str">
            <v xml:space="preserve"> </v>
          </cell>
          <cell r="AB155" t="str">
            <v xml:space="preserve"> </v>
          </cell>
          <cell r="AC155" t="str">
            <v xml:space="preserve"> </v>
          </cell>
          <cell r="AD155" t="str">
            <v>13.6</v>
          </cell>
          <cell r="AE155" t="str">
            <v xml:space="preserve"> </v>
          </cell>
          <cell r="AF155" t="str">
            <v xml:space="preserve"> </v>
          </cell>
          <cell r="AG155" t="str">
            <v xml:space="preserve"> </v>
          </cell>
          <cell r="AH155" t="str">
            <v xml:space="preserve"> </v>
          </cell>
          <cell r="AI155" t="str">
            <v>13.6</v>
          </cell>
          <cell r="AJ155" t="str">
            <v xml:space="preserve"> </v>
          </cell>
          <cell r="AK155" t="str">
            <v xml:space="preserve"> </v>
          </cell>
          <cell r="AL155" t="str">
            <v xml:space="preserve"> </v>
          </cell>
          <cell r="AM155" t="str">
            <v xml:space="preserve"> </v>
          </cell>
          <cell r="AN155" t="str">
            <v xml:space="preserve"> </v>
          </cell>
          <cell r="AO155" t="str">
            <v xml:space="preserve"> </v>
          </cell>
          <cell r="AP155" t="str">
            <v xml:space="preserve"> </v>
          </cell>
          <cell r="AQ155" t="str">
            <v xml:space="preserve"> </v>
          </cell>
          <cell r="AR155" t="str">
            <v xml:space="preserve"> </v>
          </cell>
          <cell r="AS155" t="str">
            <v xml:space="preserve"> </v>
          </cell>
          <cell r="AT155" t="str">
            <v xml:space="preserve"> </v>
          </cell>
          <cell r="AU155" t="str">
            <v xml:space="preserve"> </v>
          </cell>
          <cell r="AV155" t="str">
            <v>10.33</v>
          </cell>
          <cell r="AW155" t="str">
            <v>ACQ</v>
          </cell>
          <cell r="AX155" t="str">
            <v>12.06</v>
          </cell>
          <cell r="AY155" t="str">
            <v>8.6</v>
          </cell>
          <cell r="AZ155" t="str">
            <v xml:space="preserve"> </v>
          </cell>
          <cell r="BA155" t="str">
            <v xml:space="preserve"> </v>
          </cell>
          <cell r="BB155" t="str">
            <v xml:space="preserve"> </v>
          </cell>
          <cell r="BC155" t="str">
            <v xml:space="preserve"> </v>
          </cell>
          <cell r="BD155" t="str">
            <v xml:space="preserve"> </v>
          </cell>
          <cell r="BE155">
            <v>15</v>
          </cell>
          <cell r="BF155" t="str">
            <v xml:space="preserve"> </v>
          </cell>
          <cell r="BG155" t="str">
            <v xml:space="preserve"> </v>
          </cell>
          <cell r="BH155" t="str">
            <v xml:space="preserve"> </v>
          </cell>
          <cell r="BI155" t="str">
            <v xml:space="preserve"> </v>
          </cell>
          <cell r="BJ155" t="str">
            <v xml:space="preserve"> </v>
          </cell>
          <cell r="BK155">
            <v>0</v>
          </cell>
          <cell r="BL155" t="str">
            <v xml:space="preserve"> </v>
          </cell>
          <cell r="BM155" t="str">
            <v xml:space="preserve"> </v>
          </cell>
          <cell r="BN155" t="str">
            <v>10.8</v>
          </cell>
          <cell r="BO155" t="str">
            <v xml:space="preserve"> </v>
          </cell>
          <cell r="BP155" t="str">
            <v xml:space="preserve"> </v>
          </cell>
          <cell r="BQ155" t="str">
            <v xml:space="preserve"> </v>
          </cell>
          <cell r="BR155" t="str">
            <v>7.958</v>
          </cell>
          <cell r="BS155" t="str">
            <v>NACQ</v>
          </cell>
          <cell r="BT155" t="str">
            <v>4.5</v>
          </cell>
          <cell r="BU155" t="str">
            <v>8.975</v>
          </cell>
          <cell r="BV155" t="str">
            <v>8.45</v>
          </cell>
        </row>
        <row r="156">
          <cell r="A156">
            <v>21602685</v>
          </cell>
          <cell r="B156" t="str">
            <v>DA FAZENDA-STELLING</v>
          </cell>
          <cell r="C156" t="str">
            <v>LAURA</v>
          </cell>
          <cell r="D156" t="str">
            <v xml:space="preserve"> </v>
          </cell>
          <cell r="E156" t="str">
            <v>13.546</v>
          </cell>
          <cell r="F156" t="str">
            <v>ADM</v>
          </cell>
          <cell r="G156" t="str">
            <v>13.546</v>
          </cell>
          <cell r="H156" t="str">
            <v>ADM</v>
          </cell>
          <cell r="I156" t="str">
            <v>'11/583</v>
          </cell>
          <cell r="J156" t="str">
            <v>11.54</v>
          </cell>
          <cell r="L156" t="str">
            <v>9.5</v>
          </cell>
          <cell r="M156" t="str">
            <v xml:space="preserve"> </v>
          </cell>
          <cell r="N156" t="str">
            <v xml:space="preserve"> </v>
          </cell>
          <cell r="O156" t="str">
            <v xml:space="preserve"> </v>
          </cell>
          <cell r="P156" t="str">
            <v xml:space="preserve"> </v>
          </cell>
          <cell r="Q156" t="str">
            <v xml:space="preserve"> </v>
          </cell>
          <cell r="R156" t="str">
            <v xml:space="preserve"> </v>
          </cell>
          <cell r="S156" t="str">
            <v xml:space="preserve"> </v>
          </cell>
          <cell r="T156" t="str">
            <v>9.5</v>
          </cell>
          <cell r="U156" t="str">
            <v xml:space="preserve"> </v>
          </cell>
          <cell r="V156" t="str">
            <v xml:space="preserve"> </v>
          </cell>
          <cell r="W156" t="str">
            <v xml:space="preserve"> </v>
          </cell>
          <cell r="X156" t="str">
            <v xml:space="preserve"> </v>
          </cell>
          <cell r="Y156" t="str">
            <v xml:space="preserve"> </v>
          </cell>
          <cell r="Z156" t="str">
            <v xml:space="preserve"> </v>
          </cell>
          <cell r="AA156" t="str">
            <v xml:space="preserve"> </v>
          </cell>
          <cell r="AB156" t="str">
            <v xml:space="preserve"> </v>
          </cell>
          <cell r="AC156" t="str">
            <v xml:space="preserve"> </v>
          </cell>
          <cell r="AD156" t="str">
            <v>14.6</v>
          </cell>
          <cell r="AE156" t="str">
            <v xml:space="preserve"> </v>
          </cell>
          <cell r="AF156" t="str">
            <v xml:space="preserve"> </v>
          </cell>
          <cell r="AG156" t="str">
            <v xml:space="preserve"> </v>
          </cell>
          <cell r="AH156" t="str">
            <v xml:space="preserve"> </v>
          </cell>
          <cell r="AI156" t="str">
            <v xml:space="preserve"> </v>
          </cell>
          <cell r="AJ156" t="str">
            <v xml:space="preserve"> </v>
          </cell>
          <cell r="AK156" t="str">
            <v xml:space="preserve"> </v>
          </cell>
          <cell r="AL156" t="str">
            <v>14.6</v>
          </cell>
          <cell r="AM156" t="str">
            <v xml:space="preserve"> </v>
          </cell>
          <cell r="AN156" t="str">
            <v xml:space="preserve"> </v>
          </cell>
          <cell r="AO156" t="str">
            <v xml:space="preserve"> </v>
          </cell>
          <cell r="AP156" t="str">
            <v xml:space="preserve"> </v>
          </cell>
          <cell r="AQ156" t="str">
            <v xml:space="preserve"> </v>
          </cell>
          <cell r="AR156" t="str">
            <v xml:space="preserve"> </v>
          </cell>
          <cell r="AS156" t="str">
            <v xml:space="preserve"> </v>
          </cell>
          <cell r="AT156" t="str">
            <v xml:space="preserve"> </v>
          </cell>
          <cell r="AU156" t="str">
            <v xml:space="preserve"> </v>
          </cell>
          <cell r="AV156" t="str">
            <v>14.834</v>
          </cell>
          <cell r="AW156" t="str">
            <v>ACQ</v>
          </cell>
          <cell r="AX156" t="str">
            <v>14.835</v>
          </cell>
          <cell r="AY156" t="str">
            <v>14.833</v>
          </cell>
          <cell r="AZ156" t="str">
            <v xml:space="preserve"> </v>
          </cell>
          <cell r="BA156" t="str">
            <v>15.5</v>
          </cell>
          <cell r="BB156" t="str">
            <v xml:space="preserve"> </v>
          </cell>
          <cell r="BC156" t="str">
            <v xml:space="preserve"> </v>
          </cell>
          <cell r="BD156" t="str">
            <v xml:space="preserve"> </v>
          </cell>
          <cell r="BE156" t="str">
            <v xml:space="preserve"> </v>
          </cell>
          <cell r="BF156" t="str">
            <v xml:space="preserve"> </v>
          </cell>
          <cell r="BG156" t="str">
            <v xml:space="preserve"> </v>
          </cell>
          <cell r="BH156" t="str">
            <v xml:space="preserve"> </v>
          </cell>
          <cell r="BI156" t="str">
            <v xml:space="preserve"> </v>
          </cell>
          <cell r="BJ156" t="str">
            <v xml:space="preserve"> </v>
          </cell>
          <cell r="BK156" t="str">
            <v xml:space="preserve"> </v>
          </cell>
          <cell r="BL156" t="str">
            <v xml:space="preserve"> </v>
          </cell>
          <cell r="BM156" t="str">
            <v xml:space="preserve"> </v>
          </cell>
          <cell r="BN156" t="str">
            <v xml:space="preserve"> </v>
          </cell>
          <cell r="BO156" t="str">
            <v xml:space="preserve"> </v>
          </cell>
          <cell r="BP156">
            <v>15</v>
          </cell>
          <cell r="BQ156">
            <v>14</v>
          </cell>
          <cell r="BR156" t="str">
            <v>12.763</v>
          </cell>
          <cell r="BS156" t="str">
            <v>ACQ</v>
          </cell>
          <cell r="BT156">
            <v>14</v>
          </cell>
          <cell r="BU156" t="str">
            <v>11.525</v>
          </cell>
          <cell r="BV156" t="str">
            <v>12.05</v>
          </cell>
        </row>
        <row r="157">
          <cell r="A157">
            <v>21904236</v>
          </cell>
          <cell r="B157" t="str">
            <v>DA SILVA PAULOS</v>
          </cell>
          <cell r="C157" t="str">
            <v>HUGO</v>
          </cell>
          <cell r="D157" t="str">
            <v xml:space="preserve"> </v>
          </cell>
          <cell r="E157" t="str">
            <v>12.053</v>
          </cell>
          <cell r="F157" t="str">
            <v>ADM</v>
          </cell>
          <cell r="G157" t="str">
            <v>12.053</v>
          </cell>
          <cell r="H157" t="str">
            <v>ADM</v>
          </cell>
          <cell r="I157" t="str">
            <v>'42/583</v>
          </cell>
          <cell r="J157" t="str">
            <v>12.54</v>
          </cell>
          <cell r="L157" t="str">
            <v>12.7</v>
          </cell>
          <cell r="M157" t="str">
            <v xml:space="preserve"> </v>
          </cell>
          <cell r="N157" t="str">
            <v>12.7</v>
          </cell>
          <cell r="O157" t="str">
            <v xml:space="preserve"> </v>
          </cell>
          <cell r="P157" t="str">
            <v xml:space="preserve"> </v>
          </cell>
          <cell r="Q157" t="str">
            <v xml:space="preserve"> </v>
          </cell>
          <cell r="R157" t="str">
            <v xml:space="preserve"> </v>
          </cell>
          <cell r="S157" t="str">
            <v xml:space="preserve"> </v>
          </cell>
          <cell r="T157" t="str">
            <v xml:space="preserve"> </v>
          </cell>
          <cell r="U157" t="str">
            <v xml:space="preserve"> </v>
          </cell>
          <cell r="V157" t="str">
            <v xml:space="preserve"> </v>
          </cell>
          <cell r="W157" t="str">
            <v xml:space="preserve"> </v>
          </cell>
          <cell r="X157" t="str">
            <v xml:space="preserve"> </v>
          </cell>
          <cell r="Y157" t="str">
            <v xml:space="preserve"> </v>
          </cell>
          <cell r="Z157" t="str">
            <v xml:space="preserve"> </v>
          </cell>
          <cell r="AA157" t="str">
            <v xml:space="preserve"> </v>
          </cell>
          <cell r="AB157" t="str">
            <v xml:space="preserve"> </v>
          </cell>
          <cell r="AC157" t="str">
            <v xml:space="preserve"> </v>
          </cell>
          <cell r="AD157" t="str">
            <v>12.3</v>
          </cell>
          <cell r="AE157" t="str">
            <v xml:space="preserve"> </v>
          </cell>
          <cell r="AF157" t="str">
            <v>12.3</v>
          </cell>
          <cell r="AG157" t="str">
            <v xml:space="preserve"> </v>
          </cell>
          <cell r="AH157" t="str">
            <v xml:space="preserve"> </v>
          </cell>
          <cell r="AI157" t="str">
            <v xml:space="preserve"> </v>
          </cell>
          <cell r="AJ157" t="str">
            <v xml:space="preserve"> </v>
          </cell>
          <cell r="AK157" t="str">
            <v xml:space="preserve"> </v>
          </cell>
          <cell r="AL157" t="str">
            <v xml:space="preserve"> </v>
          </cell>
          <cell r="AM157" t="str">
            <v xml:space="preserve"> </v>
          </cell>
          <cell r="AN157" t="str">
            <v xml:space="preserve"> </v>
          </cell>
          <cell r="AO157" t="str">
            <v xml:space="preserve"> </v>
          </cell>
          <cell r="AP157" t="str">
            <v xml:space="preserve"> </v>
          </cell>
          <cell r="AQ157" t="str">
            <v xml:space="preserve"> </v>
          </cell>
          <cell r="AR157" t="str">
            <v xml:space="preserve"> </v>
          </cell>
          <cell r="AS157" t="str">
            <v xml:space="preserve"> </v>
          </cell>
          <cell r="AT157" t="str">
            <v xml:space="preserve"> </v>
          </cell>
          <cell r="AU157" t="str">
            <v xml:space="preserve"> </v>
          </cell>
          <cell r="AV157" t="str">
            <v>12.912</v>
          </cell>
          <cell r="AW157" t="str">
            <v>ACQ</v>
          </cell>
          <cell r="AX157" t="str">
            <v>12.99</v>
          </cell>
          <cell r="AY157" t="str">
            <v>12.833</v>
          </cell>
          <cell r="AZ157" t="str">
            <v xml:space="preserve"> </v>
          </cell>
          <cell r="BA157" t="str">
            <v xml:space="preserve"> </v>
          </cell>
          <cell r="BB157" t="str">
            <v xml:space="preserve"> </v>
          </cell>
          <cell r="BC157">
            <v>13</v>
          </cell>
          <cell r="BD157" t="str">
            <v xml:space="preserve"> </v>
          </cell>
          <cell r="BE157" t="str">
            <v xml:space="preserve"> </v>
          </cell>
          <cell r="BF157" t="str">
            <v xml:space="preserve"> </v>
          </cell>
          <cell r="BG157" t="str">
            <v xml:space="preserve"> </v>
          </cell>
          <cell r="BH157" t="str">
            <v>11.5</v>
          </cell>
          <cell r="BI157" t="str">
            <v xml:space="preserve"> </v>
          </cell>
          <cell r="BJ157" t="str">
            <v xml:space="preserve"> </v>
          </cell>
          <cell r="BK157" t="str">
            <v xml:space="preserve"> </v>
          </cell>
          <cell r="BL157" t="str">
            <v xml:space="preserve"> </v>
          </cell>
          <cell r="BM157">
            <v>14</v>
          </cell>
          <cell r="BN157" t="str">
            <v xml:space="preserve"> </v>
          </cell>
          <cell r="BO157" t="str">
            <v xml:space="preserve"> </v>
          </cell>
          <cell r="BP157" t="str">
            <v xml:space="preserve"> </v>
          </cell>
          <cell r="BQ157" t="str">
            <v xml:space="preserve"> </v>
          </cell>
          <cell r="BR157" t="str">
            <v>10.775</v>
          </cell>
          <cell r="BS157" t="str">
            <v>ACQ</v>
          </cell>
          <cell r="BT157" t="str">
            <v>10.6</v>
          </cell>
          <cell r="BU157" t="str">
            <v>8.175</v>
          </cell>
          <cell r="BV157" t="str">
            <v>10.85</v>
          </cell>
        </row>
        <row r="158">
          <cell r="A158">
            <v>21902864</v>
          </cell>
          <cell r="B158" t="str">
            <v>DANIEL</v>
          </cell>
          <cell r="C158" t="str">
            <v>MARION</v>
          </cell>
          <cell r="D158" t="str">
            <v>modif</v>
          </cell>
          <cell r="E158" t="str">
            <v>13.071</v>
          </cell>
          <cell r="F158" t="str">
            <v>ADM</v>
          </cell>
          <cell r="G158" t="str">
            <v>13.123</v>
          </cell>
          <cell r="H158" t="str">
            <v>ADM</v>
          </cell>
          <cell r="I158" t="str">
            <v>'18/583</v>
          </cell>
          <cell r="J158" t="str">
            <v>12.12</v>
          </cell>
          <cell r="L158" t="str">
            <v>14.2</v>
          </cell>
          <cell r="M158" t="str">
            <v xml:space="preserve"> </v>
          </cell>
          <cell r="N158" t="str">
            <v>14.2</v>
          </cell>
          <cell r="O158" t="str">
            <v xml:space="preserve"> </v>
          </cell>
          <cell r="P158" t="str">
            <v xml:space="preserve"> </v>
          </cell>
          <cell r="Q158" t="str">
            <v xml:space="preserve"> </v>
          </cell>
          <cell r="R158" t="str">
            <v xml:space="preserve"> </v>
          </cell>
          <cell r="S158" t="str">
            <v xml:space="preserve"> </v>
          </cell>
          <cell r="T158" t="str">
            <v xml:space="preserve"> </v>
          </cell>
          <cell r="U158" t="str">
            <v xml:space="preserve"> </v>
          </cell>
          <cell r="V158" t="str">
            <v xml:space="preserve"> </v>
          </cell>
          <cell r="W158" t="str">
            <v xml:space="preserve"> </v>
          </cell>
          <cell r="X158" t="str">
            <v xml:space="preserve"> </v>
          </cell>
          <cell r="Y158" t="str">
            <v xml:space="preserve"> </v>
          </cell>
          <cell r="Z158" t="str">
            <v xml:space="preserve"> </v>
          </cell>
          <cell r="AA158" t="str">
            <v xml:space="preserve"> </v>
          </cell>
          <cell r="AB158" t="str">
            <v xml:space="preserve"> </v>
          </cell>
          <cell r="AC158" t="str">
            <v xml:space="preserve"> </v>
          </cell>
          <cell r="AD158">
            <v>9</v>
          </cell>
          <cell r="AE158" t="str">
            <v xml:space="preserve"> </v>
          </cell>
          <cell r="AF158">
            <v>9</v>
          </cell>
          <cell r="AG158" t="str">
            <v xml:space="preserve"> </v>
          </cell>
          <cell r="AH158" t="str">
            <v xml:space="preserve"> </v>
          </cell>
          <cell r="AI158" t="str">
            <v xml:space="preserve"> </v>
          </cell>
          <cell r="AJ158" t="str">
            <v xml:space="preserve"> </v>
          </cell>
          <cell r="AK158" t="str">
            <v xml:space="preserve"> </v>
          </cell>
          <cell r="AL158" t="str">
            <v xml:space="preserve"> </v>
          </cell>
          <cell r="AM158" t="str">
            <v xml:space="preserve"> </v>
          </cell>
          <cell r="AN158" t="str">
            <v xml:space="preserve"> </v>
          </cell>
          <cell r="AO158" t="str">
            <v xml:space="preserve"> </v>
          </cell>
          <cell r="AP158" t="str">
            <v xml:space="preserve"> </v>
          </cell>
          <cell r="AQ158" t="str">
            <v xml:space="preserve"> </v>
          </cell>
          <cell r="AR158" t="str">
            <v xml:space="preserve"> </v>
          </cell>
          <cell r="AS158" t="str">
            <v xml:space="preserve"> </v>
          </cell>
          <cell r="AT158" t="str">
            <v xml:space="preserve"> </v>
          </cell>
          <cell r="AU158" t="str">
            <v xml:space="preserve"> </v>
          </cell>
          <cell r="AV158" t="str">
            <v>10.659</v>
          </cell>
          <cell r="AW158" t="str">
            <v>ACQ</v>
          </cell>
          <cell r="AX158" t="str">
            <v>11.9</v>
          </cell>
          <cell r="AY158" t="str">
            <v>9.417</v>
          </cell>
          <cell r="AZ158" t="str">
            <v xml:space="preserve"> </v>
          </cell>
          <cell r="BA158" t="str">
            <v xml:space="preserve"> </v>
          </cell>
          <cell r="BB158" t="str">
            <v xml:space="preserve"> </v>
          </cell>
          <cell r="BC158" t="str">
            <v>13.25</v>
          </cell>
          <cell r="BD158" t="str">
            <v xml:space="preserve"> </v>
          </cell>
          <cell r="BE158" t="str">
            <v xml:space="preserve"> </v>
          </cell>
          <cell r="BF158" t="str">
            <v xml:space="preserve"> </v>
          </cell>
          <cell r="BG158" t="str">
            <v xml:space="preserve"> </v>
          </cell>
          <cell r="BH158" t="str">
            <v>4.5</v>
          </cell>
          <cell r="BI158" t="str">
            <v xml:space="preserve"> </v>
          </cell>
          <cell r="BJ158" t="str">
            <v xml:space="preserve"> </v>
          </cell>
          <cell r="BK158" t="str">
            <v xml:space="preserve"> </v>
          </cell>
          <cell r="BL158" t="str">
            <v xml:space="preserve"> </v>
          </cell>
          <cell r="BM158" t="str">
            <v>10.5</v>
          </cell>
          <cell r="BN158" t="str">
            <v xml:space="preserve"> </v>
          </cell>
          <cell r="BO158" t="str">
            <v xml:space="preserve"> </v>
          </cell>
          <cell r="BP158" t="str">
            <v xml:space="preserve"> </v>
          </cell>
          <cell r="BQ158" t="str">
            <v xml:space="preserve"> </v>
          </cell>
          <cell r="BR158" t="str">
            <v>11.417</v>
          </cell>
          <cell r="BS158" t="str">
            <v>ACQ</v>
          </cell>
          <cell r="BT158">
            <v>10</v>
          </cell>
          <cell r="BU158" t="str">
            <v>10.4</v>
          </cell>
          <cell r="BV158" t="str">
            <v>8.8</v>
          </cell>
        </row>
        <row r="159">
          <cell r="A159">
            <v>21815632</v>
          </cell>
          <cell r="B159" t="str">
            <v>D'ANNA</v>
          </cell>
          <cell r="C159" t="str">
            <v>STEVEN</v>
          </cell>
          <cell r="D159" t="str">
            <v xml:space="preserve"> </v>
          </cell>
          <cell r="E159" t="str">
            <v>10.009</v>
          </cell>
          <cell r="F159" t="str">
            <v>ADM</v>
          </cell>
          <cell r="G159" t="str">
            <v>10.009</v>
          </cell>
          <cell r="H159" t="str">
            <v>ADM</v>
          </cell>
          <cell r="I159" t="str">
            <v>'285/583</v>
          </cell>
          <cell r="J159" t="str">
            <v>11.44</v>
          </cell>
          <cell r="L159">
            <v>10</v>
          </cell>
          <cell r="M159" t="str">
            <v xml:space="preserve"> </v>
          </cell>
          <cell r="N159" t="str">
            <v xml:space="preserve"> </v>
          </cell>
          <cell r="O159" t="str">
            <v xml:space="preserve"> </v>
          </cell>
          <cell r="P159" t="str">
            <v xml:space="preserve"> </v>
          </cell>
          <cell r="Q159" t="str">
            <v xml:space="preserve"> </v>
          </cell>
          <cell r="R159" t="str">
            <v xml:space="preserve"> </v>
          </cell>
          <cell r="S159" t="str">
            <v xml:space="preserve"> </v>
          </cell>
          <cell r="T159">
            <v>10</v>
          </cell>
          <cell r="U159" t="str">
            <v xml:space="preserve"> </v>
          </cell>
          <cell r="V159" t="str">
            <v xml:space="preserve"> </v>
          </cell>
          <cell r="W159" t="str">
            <v xml:space="preserve"> </v>
          </cell>
          <cell r="X159" t="str">
            <v xml:space="preserve"> </v>
          </cell>
          <cell r="Y159" t="str">
            <v xml:space="preserve"> </v>
          </cell>
          <cell r="Z159" t="str">
            <v xml:space="preserve"> </v>
          </cell>
          <cell r="AA159" t="str">
            <v xml:space="preserve"> </v>
          </cell>
          <cell r="AB159" t="str">
            <v xml:space="preserve"> </v>
          </cell>
          <cell r="AC159" t="str">
            <v xml:space="preserve"> </v>
          </cell>
          <cell r="AD159" t="str">
            <v>13.6</v>
          </cell>
          <cell r="AE159" t="str">
            <v xml:space="preserve"> </v>
          </cell>
          <cell r="AF159" t="str">
            <v xml:space="preserve"> </v>
          </cell>
          <cell r="AG159" t="str">
            <v xml:space="preserve"> </v>
          </cell>
          <cell r="AH159" t="str">
            <v xml:space="preserve"> </v>
          </cell>
          <cell r="AI159" t="str">
            <v xml:space="preserve"> </v>
          </cell>
          <cell r="AJ159" t="str">
            <v xml:space="preserve"> </v>
          </cell>
          <cell r="AK159" t="str">
            <v xml:space="preserve"> </v>
          </cell>
          <cell r="AL159" t="str">
            <v>13.6</v>
          </cell>
          <cell r="AM159" t="str">
            <v xml:space="preserve"> </v>
          </cell>
          <cell r="AN159" t="str">
            <v xml:space="preserve"> </v>
          </cell>
          <cell r="AO159" t="str">
            <v xml:space="preserve"> </v>
          </cell>
          <cell r="AP159" t="str">
            <v xml:space="preserve"> </v>
          </cell>
          <cell r="AQ159" t="str">
            <v xml:space="preserve"> </v>
          </cell>
          <cell r="AR159" t="str">
            <v xml:space="preserve"> </v>
          </cell>
          <cell r="AS159" t="str">
            <v xml:space="preserve"> </v>
          </cell>
          <cell r="AT159" t="str">
            <v xml:space="preserve"> </v>
          </cell>
          <cell r="AU159" t="str">
            <v xml:space="preserve"> </v>
          </cell>
          <cell r="AV159" t="str">
            <v>9.082</v>
          </cell>
          <cell r="AW159" t="str">
            <v>NACQ</v>
          </cell>
          <cell r="AX159" t="str">
            <v>6.83</v>
          </cell>
          <cell r="AY159" t="str">
            <v>11.333</v>
          </cell>
          <cell r="AZ159" t="str">
            <v xml:space="preserve"> </v>
          </cell>
          <cell r="BA159" t="str">
            <v xml:space="preserve"> </v>
          </cell>
          <cell r="BB159" t="str">
            <v xml:space="preserve"> </v>
          </cell>
          <cell r="BC159" t="str">
            <v xml:space="preserve"> </v>
          </cell>
          <cell r="BD159" t="str">
            <v xml:space="preserve"> </v>
          </cell>
          <cell r="BE159" t="str">
            <v xml:space="preserve"> </v>
          </cell>
          <cell r="BF159" t="str">
            <v xml:space="preserve"> </v>
          </cell>
          <cell r="BG159" t="str">
            <v xml:space="preserve"> </v>
          </cell>
          <cell r="BH159">
            <v>16</v>
          </cell>
          <cell r="BI159" t="str">
            <v xml:space="preserve"> </v>
          </cell>
          <cell r="BJ159" t="str">
            <v xml:space="preserve"> </v>
          </cell>
          <cell r="BK159">
            <v>6</v>
          </cell>
          <cell r="BL159">
            <v>12</v>
          </cell>
          <cell r="BM159" t="str">
            <v xml:space="preserve"> </v>
          </cell>
          <cell r="BN159" t="str">
            <v xml:space="preserve"> </v>
          </cell>
          <cell r="BO159" t="str">
            <v xml:space="preserve"> </v>
          </cell>
          <cell r="BP159" t="str">
            <v xml:space="preserve"> </v>
          </cell>
          <cell r="BQ159" t="str">
            <v xml:space="preserve"> </v>
          </cell>
          <cell r="BR159" t="str">
            <v>8.55</v>
          </cell>
          <cell r="BS159" t="str">
            <v>NACQ</v>
          </cell>
          <cell r="BT159" t="str">
            <v>6.5</v>
          </cell>
          <cell r="BU159" t="str">
            <v>7.9</v>
          </cell>
          <cell r="BV159" t="str">
            <v>12.3</v>
          </cell>
        </row>
        <row r="160">
          <cell r="A160">
            <v>21910800</v>
          </cell>
          <cell r="B160" t="str">
            <v>DAVID</v>
          </cell>
          <cell r="C160" t="str">
            <v>LOUIS</v>
          </cell>
          <cell r="D160" t="str">
            <v xml:space="preserve"> </v>
          </cell>
          <cell r="E160" t="str">
            <v>DEF</v>
          </cell>
          <cell r="F160" t="str">
            <v>DEF</v>
          </cell>
          <cell r="G160" t="str">
            <v>DEF</v>
          </cell>
          <cell r="H160" t="str">
            <v>DEF</v>
          </cell>
          <cell r="J160" t="str">
            <v>DEF</v>
          </cell>
          <cell r="L160" t="str">
            <v>DEF</v>
          </cell>
          <cell r="M160" t="str">
            <v xml:space="preserve"> </v>
          </cell>
          <cell r="N160" t="str">
            <v xml:space="preserve"> </v>
          </cell>
          <cell r="O160" t="str">
            <v xml:space="preserve"> </v>
          </cell>
          <cell r="P160" t="str">
            <v xml:space="preserve"> </v>
          </cell>
          <cell r="Q160" t="str">
            <v xml:space="preserve"> </v>
          </cell>
          <cell r="R160" t="str">
            <v xml:space="preserve"> </v>
          </cell>
          <cell r="S160" t="str">
            <v xml:space="preserve"> </v>
          </cell>
          <cell r="T160" t="str">
            <v>ABI</v>
          </cell>
          <cell r="U160" t="str">
            <v xml:space="preserve"> </v>
          </cell>
          <cell r="V160" t="str">
            <v xml:space="preserve"> </v>
          </cell>
          <cell r="W160" t="str">
            <v xml:space="preserve"> </v>
          </cell>
          <cell r="X160" t="str">
            <v xml:space="preserve"> </v>
          </cell>
          <cell r="Y160" t="str">
            <v xml:space="preserve"> </v>
          </cell>
          <cell r="Z160" t="str">
            <v xml:space="preserve"> </v>
          </cell>
          <cell r="AA160" t="str">
            <v xml:space="preserve"> </v>
          </cell>
          <cell r="AB160" t="str">
            <v xml:space="preserve"> </v>
          </cell>
          <cell r="AC160" t="str">
            <v xml:space="preserve"> </v>
          </cell>
          <cell r="AD160" t="str">
            <v>9.3</v>
          </cell>
          <cell r="AE160" t="str">
            <v xml:space="preserve"> </v>
          </cell>
          <cell r="AF160" t="str">
            <v xml:space="preserve"> </v>
          </cell>
          <cell r="AG160" t="str">
            <v xml:space="preserve"> </v>
          </cell>
          <cell r="AH160" t="str">
            <v xml:space="preserve"> </v>
          </cell>
          <cell r="AI160" t="str">
            <v xml:space="preserve"> </v>
          </cell>
          <cell r="AJ160" t="str">
            <v xml:space="preserve"> </v>
          </cell>
          <cell r="AK160" t="str">
            <v xml:space="preserve"> </v>
          </cell>
          <cell r="AL160" t="str">
            <v>9.3</v>
          </cell>
          <cell r="AM160" t="str">
            <v xml:space="preserve"> </v>
          </cell>
          <cell r="AN160" t="str">
            <v xml:space="preserve"> </v>
          </cell>
          <cell r="AO160" t="str">
            <v xml:space="preserve"> </v>
          </cell>
          <cell r="AP160" t="str">
            <v xml:space="preserve"> </v>
          </cell>
          <cell r="AQ160" t="str">
            <v xml:space="preserve"> </v>
          </cell>
          <cell r="AR160" t="str">
            <v xml:space="preserve"> </v>
          </cell>
          <cell r="AS160" t="str">
            <v xml:space="preserve"> </v>
          </cell>
          <cell r="AT160" t="str">
            <v xml:space="preserve"> </v>
          </cell>
          <cell r="AU160" t="str">
            <v xml:space="preserve"> </v>
          </cell>
          <cell r="AV160" t="str">
            <v>DEF</v>
          </cell>
          <cell r="AW160" t="str">
            <v>DEF</v>
          </cell>
          <cell r="AX160" t="str">
            <v>DEF</v>
          </cell>
          <cell r="AY160" t="str">
            <v>DEF</v>
          </cell>
          <cell r="AZ160" t="str">
            <v xml:space="preserve"> </v>
          </cell>
          <cell r="BA160" t="str">
            <v xml:space="preserve"> </v>
          </cell>
          <cell r="BB160" t="str">
            <v xml:space="preserve"> </v>
          </cell>
          <cell r="BC160" t="str">
            <v xml:space="preserve"> </v>
          </cell>
          <cell r="BD160" t="str">
            <v xml:space="preserve"> </v>
          </cell>
          <cell r="BE160" t="str">
            <v xml:space="preserve"> </v>
          </cell>
          <cell r="BF160" t="str">
            <v xml:space="preserve"> </v>
          </cell>
          <cell r="BG160" t="str">
            <v xml:space="preserve"> </v>
          </cell>
          <cell r="BH160" t="str">
            <v>ABI</v>
          </cell>
          <cell r="BI160" t="str">
            <v xml:space="preserve"> </v>
          </cell>
          <cell r="BJ160" t="str">
            <v xml:space="preserve"> </v>
          </cell>
          <cell r="BK160">
            <v>0</v>
          </cell>
          <cell r="BL160" t="str">
            <v>ABI</v>
          </cell>
          <cell r="BM160" t="str">
            <v xml:space="preserve"> </v>
          </cell>
          <cell r="BN160" t="str">
            <v xml:space="preserve"> </v>
          </cell>
          <cell r="BO160" t="str">
            <v xml:space="preserve"> </v>
          </cell>
          <cell r="BP160" t="str">
            <v xml:space="preserve"> </v>
          </cell>
          <cell r="BQ160" t="str">
            <v xml:space="preserve"> </v>
          </cell>
          <cell r="BR160" t="str">
            <v>DEF</v>
          </cell>
          <cell r="BS160" t="str">
            <v>DEF</v>
          </cell>
          <cell r="BT160" t="str">
            <v>ABI</v>
          </cell>
          <cell r="BU160" t="str">
            <v>DEF</v>
          </cell>
          <cell r="BV160" t="str">
            <v>6.9</v>
          </cell>
        </row>
        <row r="161">
          <cell r="A161">
            <v>21818057</v>
          </cell>
          <cell r="B161" t="str">
            <v>DE CARVALHO</v>
          </cell>
          <cell r="C161" t="str">
            <v>MAXIME</v>
          </cell>
          <cell r="D161" t="str">
            <v xml:space="preserve"> </v>
          </cell>
          <cell r="E161" t="str">
            <v>6.947</v>
          </cell>
          <cell r="F161" t="str">
            <v>AJ</v>
          </cell>
          <cell r="G161" t="str">
            <v>6.947</v>
          </cell>
          <cell r="H161" t="str">
            <v>AJ</v>
          </cell>
          <cell r="I161" t="str">
            <v>'567/583</v>
          </cell>
          <cell r="J161">
            <v>5</v>
          </cell>
          <cell r="L161">
            <v>3</v>
          </cell>
          <cell r="M161" t="str">
            <v xml:space="preserve"> </v>
          </cell>
          <cell r="N161" t="str">
            <v xml:space="preserve"> </v>
          </cell>
          <cell r="O161">
            <v>3</v>
          </cell>
          <cell r="P161" t="str">
            <v xml:space="preserve"> </v>
          </cell>
          <cell r="Q161" t="str">
            <v xml:space="preserve"> </v>
          </cell>
          <cell r="R161" t="str">
            <v xml:space="preserve"> </v>
          </cell>
          <cell r="S161" t="str">
            <v xml:space="preserve"> </v>
          </cell>
          <cell r="T161" t="str">
            <v xml:space="preserve"> </v>
          </cell>
          <cell r="U161" t="str">
            <v xml:space="preserve"> </v>
          </cell>
          <cell r="V161" t="str">
            <v xml:space="preserve"> </v>
          </cell>
          <cell r="W161" t="str">
            <v xml:space="preserve"> </v>
          </cell>
          <cell r="X161" t="str">
            <v xml:space="preserve"> </v>
          </cell>
          <cell r="Y161" t="str">
            <v xml:space="preserve"> </v>
          </cell>
          <cell r="Z161" t="str">
            <v xml:space="preserve"> </v>
          </cell>
          <cell r="AA161" t="str">
            <v xml:space="preserve"> </v>
          </cell>
          <cell r="AB161" t="str">
            <v xml:space="preserve"> </v>
          </cell>
          <cell r="AC161" t="str">
            <v xml:space="preserve"> </v>
          </cell>
          <cell r="AD161">
            <v>8</v>
          </cell>
          <cell r="AE161" t="str">
            <v xml:space="preserve"> </v>
          </cell>
          <cell r="AF161" t="str">
            <v xml:space="preserve"> </v>
          </cell>
          <cell r="AG161">
            <v>8</v>
          </cell>
          <cell r="AH161" t="str">
            <v xml:space="preserve"> </v>
          </cell>
          <cell r="AI161" t="str">
            <v xml:space="preserve"> </v>
          </cell>
          <cell r="AJ161" t="str">
            <v xml:space="preserve"> </v>
          </cell>
          <cell r="AK161" t="str">
            <v xml:space="preserve"> </v>
          </cell>
          <cell r="AL161" t="str">
            <v xml:space="preserve"> </v>
          </cell>
          <cell r="AM161" t="str">
            <v xml:space="preserve"> </v>
          </cell>
          <cell r="AN161" t="str">
            <v xml:space="preserve"> </v>
          </cell>
          <cell r="AO161" t="str">
            <v xml:space="preserve"> </v>
          </cell>
          <cell r="AP161" t="str">
            <v xml:space="preserve"> </v>
          </cell>
          <cell r="AQ161" t="str">
            <v xml:space="preserve"> </v>
          </cell>
          <cell r="AR161" t="str">
            <v xml:space="preserve"> </v>
          </cell>
          <cell r="AS161" t="str">
            <v xml:space="preserve"> </v>
          </cell>
          <cell r="AT161" t="str">
            <v xml:space="preserve"> </v>
          </cell>
          <cell r="AU161" t="str">
            <v xml:space="preserve"> </v>
          </cell>
          <cell r="AV161" t="str">
            <v>8.813</v>
          </cell>
          <cell r="AW161" t="str">
            <v>NACQ</v>
          </cell>
          <cell r="AX161" t="str">
            <v>6.5</v>
          </cell>
          <cell r="AY161" t="str">
            <v>11.125</v>
          </cell>
          <cell r="AZ161" t="str">
            <v xml:space="preserve"> </v>
          </cell>
          <cell r="BA161" t="str">
            <v xml:space="preserve"> </v>
          </cell>
          <cell r="BB161" t="str">
            <v xml:space="preserve"> </v>
          </cell>
          <cell r="BC161" t="str">
            <v xml:space="preserve"> </v>
          </cell>
          <cell r="BD161" t="str">
            <v xml:space="preserve"> </v>
          </cell>
          <cell r="BE161" t="str">
            <v xml:space="preserve"> </v>
          </cell>
          <cell r="BF161" t="str">
            <v xml:space="preserve"> </v>
          </cell>
          <cell r="BG161" t="str">
            <v xml:space="preserve"> </v>
          </cell>
          <cell r="BH161" t="str">
            <v xml:space="preserve"> </v>
          </cell>
          <cell r="BI161" t="str">
            <v xml:space="preserve"> </v>
          </cell>
          <cell r="BJ161" t="str">
            <v xml:space="preserve"> </v>
          </cell>
          <cell r="BK161" t="str">
            <v xml:space="preserve"> </v>
          </cell>
          <cell r="BL161" t="str">
            <v xml:space="preserve"> </v>
          </cell>
          <cell r="BM161" t="str">
            <v xml:space="preserve"> </v>
          </cell>
          <cell r="BN161" t="str">
            <v xml:space="preserve"> </v>
          </cell>
          <cell r="BO161" t="str">
            <v xml:space="preserve"> </v>
          </cell>
          <cell r="BP161" t="str">
            <v xml:space="preserve"> </v>
          </cell>
          <cell r="BQ161" t="str">
            <v xml:space="preserve"> </v>
          </cell>
          <cell r="BR161" t="str">
            <v>6.65</v>
          </cell>
          <cell r="BS161" t="str">
            <v>NACQ</v>
          </cell>
          <cell r="BT161" t="str">
            <v>2.5</v>
          </cell>
          <cell r="BU161" t="str">
            <v>7.425</v>
          </cell>
          <cell r="BV161" t="str">
            <v>11.35</v>
          </cell>
        </row>
        <row r="162">
          <cell r="A162">
            <v>21906477</v>
          </cell>
          <cell r="B162" t="str">
            <v>DE NADAI</v>
          </cell>
          <cell r="C162" t="str">
            <v>ENZO</v>
          </cell>
          <cell r="D162" t="str">
            <v xml:space="preserve"> </v>
          </cell>
          <cell r="E162" t="str">
            <v>9.069</v>
          </cell>
          <cell r="F162" t="str">
            <v>AJ</v>
          </cell>
          <cell r="G162" t="str">
            <v>9.069</v>
          </cell>
          <cell r="H162" t="str">
            <v>AJ</v>
          </cell>
          <cell r="I162" t="str">
            <v>'418/583</v>
          </cell>
          <cell r="J162" t="str">
            <v>9.868</v>
          </cell>
          <cell r="L162" t="str">
            <v>8.38</v>
          </cell>
          <cell r="M162" t="str">
            <v xml:space="preserve"> </v>
          </cell>
          <cell r="N162" t="str">
            <v xml:space="preserve"> </v>
          </cell>
          <cell r="O162" t="str">
            <v xml:space="preserve"> </v>
          </cell>
          <cell r="P162" t="str">
            <v xml:space="preserve"> </v>
          </cell>
          <cell r="Q162" t="str">
            <v xml:space="preserve"> </v>
          </cell>
          <cell r="R162" t="str">
            <v xml:space="preserve"> </v>
          </cell>
          <cell r="S162" t="str">
            <v xml:space="preserve"> </v>
          </cell>
          <cell r="T162" t="str">
            <v xml:space="preserve"> </v>
          </cell>
          <cell r="U162" t="str">
            <v xml:space="preserve"> </v>
          </cell>
          <cell r="V162" t="str">
            <v xml:space="preserve"> </v>
          </cell>
          <cell r="W162" t="str">
            <v xml:space="preserve"> </v>
          </cell>
          <cell r="X162" t="str">
            <v xml:space="preserve"> </v>
          </cell>
          <cell r="Y162" t="str">
            <v xml:space="preserve"> </v>
          </cell>
          <cell r="Z162" t="str">
            <v xml:space="preserve"> </v>
          </cell>
          <cell r="AA162" t="str">
            <v xml:space="preserve"> </v>
          </cell>
          <cell r="AB162" t="str">
            <v xml:space="preserve"> </v>
          </cell>
          <cell r="AC162" t="str">
            <v>8.38</v>
          </cell>
          <cell r="AD162" t="str">
            <v>12.1</v>
          </cell>
          <cell r="AE162" t="str">
            <v xml:space="preserve"> </v>
          </cell>
          <cell r="AF162" t="str">
            <v xml:space="preserve"> </v>
          </cell>
          <cell r="AG162" t="str">
            <v xml:space="preserve"> </v>
          </cell>
          <cell r="AH162" t="str">
            <v xml:space="preserve"> </v>
          </cell>
          <cell r="AI162" t="str">
            <v xml:space="preserve"> </v>
          </cell>
          <cell r="AJ162" t="str">
            <v xml:space="preserve"> </v>
          </cell>
          <cell r="AK162" t="str">
            <v xml:space="preserve"> </v>
          </cell>
          <cell r="AL162" t="str">
            <v xml:space="preserve"> </v>
          </cell>
          <cell r="AM162" t="str">
            <v xml:space="preserve"> </v>
          </cell>
          <cell r="AN162" t="str">
            <v xml:space="preserve"> </v>
          </cell>
          <cell r="AO162" t="str">
            <v xml:space="preserve"> </v>
          </cell>
          <cell r="AP162" t="str">
            <v xml:space="preserve"> </v>
          </cell>
          <cell r="AQ162" t="str">
            <v xml:space="preserve"> </v>
          </cell>
          <cell r="AR162" t="str">
            <v xml:space="preserve"> </v>
          </cell>
          <cell r="AS162" t="str">
            <v xml:space="preserve"> </v>
          </cell>
          <cell r="AT162" t="str">
            <v xml:space="preserve"> </v>
          </cell>
          <cell r="AU162" t="str">
            <v>12.1</v>
          </cell>
          <cell r="AV162" t="str">
            <v>10.199</v>
          </cell>
          <cell r="AW162" t="str">
            <v>ACQ</v>
          </cell>
          <cell r="AX162" t="str">
            <v>8.33</v>
          </cell>
          <cell r="AY162" t="str">
            <v>12.067</v>
          </cell>
          <cell r="AZ162">
            <v>10</v>
          </cell>
          <cell r="BA162" t="str">
            <v xml:space="preserve"> </v>
          </cell>
          <cell r="BB162" t="str">
            <v xml:space="preserve"> </v>
          </cell>
          <cell r="BC162" t="str">
            <v xml:space="preserve"> </v>
          </cell>
          <cell r="BD162" t="str">
            <v>14.2</v>
          </cell>
          <cell r="BE162" t="str">
            <v xml:space="preserve"> </v>
          </cell>
          <cell r="BF162" t="str">
            <v xml:space="preserve"> </v>
          </cell>
          <cell r="BG162">
            <v>12</v>
          </cell>
          <cell r="BH162" t="str">
            <v xml:space="preserve"> </v>
          </cell>
          <cell r="BI162" t="str">
            <v xml:space="preserve"> </v>
          </cell>
          <cell r="BJ162" t="str">
            <v xml:space="preserve"> </v>
          </cell>
          <cell r="BK162" t="str">
            <v xml:space="preserve"> </v>
          </cell>
          <cell r="BL162" t="str">
            <v xml:space="preserve"> </v>
          </cell>
          <cell r="BM162" t="str">
            <v xml:space="preserve"> </v>
          </cell>
          <cell r="BN162" t="str">
            <v xml:space="preserve"> </v>
          </cell>
          <cell r="BO162" t="str">
            <v xml:space="preserve"> </v>
          </cell>
          <cell r="BP162" t="str">
            <v xml:space="preserve"> </v>
          </cell>
          <cell r="BQ162" t="str">
            <v xml:space="preserve"> </v>
          </cell>
          <cell r="BR162" t="str">
            <v>8.583</v>
          </cell>
          <cell r="BS162" t="str">
            <v>NACQ</v>
          </cell>
          <cell r="BT162">
            <v>10</v>
          </cell>
          <cell r="BU162" t="str">
            <v>7.275</v>
          </cell>
          <cell r="BV162" t="str">
            <v>9.05</v>
          </cell>
        </row>
        <row r="163">
          <cell r="A163">
            <v>21805301</v>
          </cell>
          <cell r="B163" t="str">
            <v>DE POLI</v>
          </cell>
          <cell r="C163" t="str">
            <v>UGO</v>
          </cell>
          <cell r="D163" t="str">
            <v xml:space="preserve"> </v>
          </cell>
          <cell r="E163" t="str">
            <v>10.903</v>
          </cell>
          <cell r="F163" t="str">
            <v>ADM</v>
          </cell>
          <cell r="G163" t="str">
            <v>10.903</v>
          </cell>
          <cell r="H163" t="str">
            <v>ADM</v>
          </cell>
          <cell r="I163" t="str">
            <v>'140/583</v>
          </cell>
          <cell r="J163" t="str">
            <v>10.6</v>
          </cell>
          <cell r="K163" t="str">
            <v>ACQ</v>
          </cell>
          <cell r="L163" t="str">
            <v xml:space="preserve"> </v>
          </cell>
          <cell r="M163" t="str">
            <v xml:space="preserve"> </v>
          </cell>
          <cell r="N163" t="str">
            <v xml:space="preserve"> </v>
          </cell>
          <cell r="O163" t="str">
            <v xml:space="preserve"> </v>
          </cell>
          <cell r="P163" t="str">
            <v xml:space="preserve"> </v>
          </cell>
          <cell r="Q163" t="str">
            <v xml:space="preserve"> </v>
          </cell>
          <cell r="R163" t="str">
            <v xml:space="preserve"> </v>
          </cell>
          <cell r="S163" t="str">
            <v xml:space="preserve"> </v>
          </cell>
          <cell r="T163" t="str">
            <v xml:space="preserve"> </v>
          </cell>
          <cell r="U163" t="str">
            <v xml:space="preserve"> </v>
          </cell>
          <cell r="V163" t="str">
            <v xml:space="preserve"> </v>
          </cell>
          <cell r="W163" t="str">
            <v xml:space="preserve"> </v>
          </cell>
          <cell r="X163" t="str">
            <v xml:space="preserve"> </v>
          </cell>
          <cell r="Y163" t="str">
            <v xml:space="preserve"> </v>
          </cell>
          <cell r="Z163" t="str">
            <v xml:space="preserve"> </v>
          </cell>
          <cell r="AA163" t="str">
            <v xml:space="preserve"> </v>
          </cell>
          <cell r="AB163" t="str">
            <v xml:space="preserve"> </v>
          </cell>
          <cell r="AC163" t="str">
            <v xml:space="preserve"> </v>
          </cell>
          <cell r="AD163" t="str">
            <v xml:space="preserve"> </v>
          </cell>
          <cell r="AE163" t="str">
            <v xml:space="preserve"> </v>
          </cell>
          <cell r="AF163" t="str">
            <v xml:space="preserve"> </v>
          </cell>
          <cell r="AG163" t="str">
            <v xml:space="preserve"> </v>
          </cell>
          <cell r="AH163" t="str">
            <v xml:space="preserve"> </v>
          </cell>
          <cell r="AI163" t="str">
            <v xml:space="preserve"> </v>
          </cell>
          <cell r="AJ163" t="str">
            <v xml:space="preserve"> </v>
          </cell>
          <cell r="AK163" t="str">
            <v xml:space="preserve"> </v>
          </cell>
          <cell r="AL163" t="str">
            <v xml:space="preserve"> </v>
          </cell>
          <cell r="AM163" t="str">
            <v xml:space="preserve"> </v>
          </cell>
          <cell r="AN163" t="str">
            <v xml:space="preserve"> </v>
          </cell>
          <cell r="AO163" t="str">
            <v xml:space="preserve"> </v>
          </cell>
          <cell r="AP163" t="str">
            <v xml:space="preserve"> </v>
          </cell>
          <cell r="AQ163" t="str">
            <v xml:space="preserve"> </v>
          </cell>
          <cell r="AR163" t="str">
            <v xml:space="preserve"> </v>
          </cell>
          <cell r="AS163" t="str">
            <v xml:space="preserve"> </v>
          </cell>
          <cell r="AT163" t="str">
            <v xml:space="preserve"> </v>
          </cell>
          <cell r="AU163" t="str">
            <v xml:space="preserve"> </v>
          </cell>
          <cell r="AV163" t="str">
            <v>10.565</v>
          </cell>
          <cell r="AW163" t="str">
            <v>ACQ</v>
          </cell>
          <cell r="AX163" t="str">
            <v xml:space="preserve"> </v>
          </cell>
          <cell r="AY163" t="str">
            <v xml:space="preserve"> </v>
          </cell>
          <cell r="AZ163" t="str">
            <v xml:space="preserve"> </v>
          </cell>
          <cell r="BA163" t="str">
            <v xml:space="preserve"> </v>
          </cell>
          <cell r="BB163" t="str">
            <v xml:space="preserve"> </v>
          </cell>
          <cell r="BC163" t="str">
            <v xml:space="preserve"> </v>
          </cell>
          <cell r="BD163" t="str">
            <v xml:space="preserve"> </v>
          </cell>
          <cell r="BE163" t="str">
            <v xml:space="preserve"> </v>
          </cell>
          <cell r="BF163" t="str">
            <v xml:space="preserve"> </v>
          </cell>
          <cell r="BG163" t="str">
            <v xml:space="preserve"> </v>
          </cell>
          <cell r="BH163" t="str">
            <v xml:space="preserve"> </v>
          </cell>
          <cell r="BI163" t="str">
            <v xml:space="preserve"> </v>
          </cell>
          <cell r="BJ163" t="str">
            <v xml:space="preserve"> </v>
          </cell>
          <cell r="BK163" t="str">
            <v xml:space="preserve"> </v>
          </cell>
          <cell r="BL163" t="str">
            <v xml:space="preserve"> </v>
          </cell>
          <cell r="BM163" t="str">
            <v xml:space="preserve"> </v>
          </cell>
          <cell r="BN163" t="str">
            <v xml:space="preserve"> </v>
          </cell>
          <cell r="BO163" t="str">
            <v xml:space="preserve"> </v>
          </cell>
          <cell r="BP163" t="str">
            <v xml:space="preserve"> </v>
          </cell>
          <cell r="BQ163" t="str">
            <v xml:space="preserve"> </v>
          </cell>
          <cell r="BR163" t="str">
            <v>11.558</v>
          </cell>
          <cell r="BS163" t="str">
            <v>ACQ</v>
          </cell>
          <cell r="BT163" t="str">
            <v>12.25</v>
          </cell>
          <cell r="BU163" t="str">
            <v>9.825</v>
          </cell>
          <cell r="BV163" t="str">
            <v>9.15</v>
          </cell>
        </row>
        <row r="164">
          <cell r="A164">
            <v>21912467</v>
          </cell>
          <cell r="B164" t="str">
            <v>DECKER</v>
          </cell>
          <cell r="C164" t="str">
            <v>VICTOR</v>
          </cell>
          <cell r="D164" t="str">
            <v xml:space="preserve"> </v>
          </cell>
          <cell r="E164" t="str">
            <v>DEF</v>
          </cell>
          <cell r="F164" t="str">
            <v>DEF</v>
          </cell>
          <cell r="G164" t="str">
            <v>DEF</v>
          </cell>
          <cell r="H164" t="str">
            <v>DEF</v>
          </cell>
          <cell r="J164" t="str">
            <v xml:space="preserve"> </v>
          </cell>
          <cell r="K164" t="str">
            <v xml:space="preserve"> </v>
          </cell>
          <cell r="L164" t="str">
            <v xml:space="preserve"> </v>
          </cell>
          <cell r="M164" t="str">
            <v xml:space="preserve"> </v>
          </cell>
          <cell r="N164" t="str">
            <v xml:space="preserve"> </v>
          </cell>
          <cell r="O164" t="str">
            <v xml:space="preserve"> </v>
          </cell>
          <cell r="P164" t="str">
            <v xml:space="preserve"> </v>
          </cell>
          <cell r="Q164" t="str">
            <v xml:space="preserve"> </v>
          </cell>
          <cell r="R164" t="str">
            <v xml:space="preserve"> </v>
          </cell>
          <cell r="S164" t="str">
            <v xml:space="preserve"> </v>
          </cell>
          <cell r="T164" t="str">
            <v xml:space="preserve"> </v>
          </cell>
          <cell r="U164" t="str">
            <v xml:space="preserve"> </v>
          </cell>
          <cell r="V164" t="str">
            <v xml:space="preserve"> </v>
          </cell>
          <cell r="W164" t="str">
            <v xml:space="preserve"> </v>
          </cell>
          <cell r="X164" t="str">
            <v xml:space="preserve"> </v>
          </cell>
          <cell r="Y164" t="str">
            <v xml:space="preserve"> </v>
          </cell>
          <cell r="Z164" t="str">
            <v xml:space="preserve"> </v>
          </cell>
          <cell r="AA164" t="str">
            <v xml:space="preserve"> </v>
          </cell>
          <cell r="AB164" t="str">
            <v xml:space="preserve"> </v>
          </cell>
          <cell r="AC164" t="str">
            <v xml:space="preserve"> </v>
          </cell>
          <cell r="AD164" t="str">
            <v xml:space="preserve"> </v>
          </cell>
          <cell r="AE164" t="str">
            <v xml:space="preserve"> </v>
          </cell>
          <cell r="AF164" t="str">
            <v xml:space="preserve"> </v>
          </cell>
          <cell r="AG164" t="str">
            <v xml:space="preserve"> </v>
          </cell>
          <cell r="AH164" t="str">
            <v xml:space="preserve"> </v>
          </cell>
          <cell r="AI164" t="str">
            <v xml:space="preserve"> </v>
          </cell>
          <cell r="AJ164" t="str">
            <v xml:space="preserve"> </v>
          </cell>
          <cell r="AK164" t="str">
            <v xml:space="preserve"> </v>
          </cell>
          <cell r="AL164" t="str">
            <v xml:space="preserve"> </v>
          </cell>
          <cell r="AM164" t="str">
            <v xml:space="preserve"> </v>
          </cell>
          <cell r="AN164" t="str">
            <v xml:space="preserve"> </v>
          </cell>
          <cell r="AO164" t="str">
            <v xml:space="preserve"> </v>
          </cell>
          <cell r="AP164" t="str">
            <v xml:space="preserve"> </v>
          </cell>
          <cell r="AQ164" t="str">
            <v xml:space="preserve"> </v>
          </cell>
          <cell r="AR164" t="str">
            <v xml:space="preserve"> </v>
          </cell>
          <cell r="AS164" t="str">
            <v xml:space="preserve"> </v>
          </cell>
          <cell r="AT164" t="str">
            <v xml:space="preserve"> </v>
          </cell>
          <cell r="AU164" t="str">
            <v xml:space="preserve"> </v>
          </cell>
          <cell r="AV164" t="str">
            <v xml:space="preserve"> </v>
          </cell>
          <cell r="AW164" t="str">
            <v xml:space="preserve"> </v>
          </cell>
          <cell r="AX164" t="str">
            <v xml:space="preserve"> </v>
          </cell>
          <cell r="AY164" t="str">
            <v xml:space="preserve"> </v>
          </cell>
          <cell r="AZ164" t="str">
            <v xml:space="preserve"> </v>
          </cell>
          <cell r="BA164" t="str">
            <v xml:space="preserve"> </v>
          </cell>
          <cell r="BB164" t="str">
            <v xml:space="preserve"> </v>
          </cell>
          <cell r="BC164" t="str">
            <v xml:space="preserve"> </v>
          </cell>
          <cell r="BD164" t="str">
            <v xml:space="preserve"> </v>
          </cell>
          <cell r="BE164" t="str">
            <v xml:space="preserve"> </v>
          </cell>
          <cell r="BF164" t="str">
            <v xml:space="preserve"> </v>
          </cell>
          <cell r="BG164" t="str">
            <v xml:space="preserve"> </v>
          </cell>
          <cell r="BH164" t="str">
            <v xml:space="preserve"> </v>
          </cell>
          <cell r="BI164" t="str">
            <v xml:space="preserve"> </v>
          </cell>
          <cell r="BJ164" t="str">
            <v xml:space="preserve"> </v>
          </cell>
          <cell r="BK164" t="str">
            <v xml:space="preserve"> </v>
          </cell>
          <cell r="BL164" t="str">
            <v xml:space="preserve"> </v>
          </cell>
          <cell r="BM164" t="str">
            <v xml:space="preserve"> </v>
          </cell>
          <cell r="BN164" t="str">
            <v xml:space="preserve"> </v>
          </cell>
          <cell r="BO164" t="str">
            <v xml:space="preserve"> </v>
          </cell>
          <cell r="BP164" t="str">
            <v xml:space="preserve"> </v>
          </cell>
          <cell r="BQ164" t="str">
            <v xml:space="preserve"> </v>
          </cell>
          <cell r="BR164" t="str">
            <v xml:space="preserve"> </v>
          </cell>
          <cell r="BS164" t="str">
            <v xml:space="preserve"> </v>
          </cell>
          <cell r="BT164" t="str">
            <v xml:space="preserve"> </v>
          </cell>
          <cell r="BU164" t="str">
            <v xml:space="preserve"> </v>
          </cell>
          <cell r="BV164" t="str">
            <v xml:space="preserve"> </v>
          </cell>
        </row>
        <row r="165">
          <cell r="A165">
            <v>21509532</v>
          </cell>
          <cell r="B165" t="str">
            <v>DECOR</v>
          </cell>
          <cell r="C165" t="str">
            <v>ALEXANDRE</v>
          </cell>
          <cell r="D165" t="str">
            <v xml:space="preserve"> </v>
          </cell>
          <cell r="E165" t="str">
            <v>13.592</v>
          </cell>
          <cell r="F165" t="str">
            <v>ADM</v>
          </cell>
          <cell r="G165" t="str">
            <v>13.592</v>
          </cell>
          <cell r="H165" t="str">
            <v>ADM</v>
          </cell>
          <cell r="I165" t="str">
            <v>'10/583</v>
          </cell>
          <cell r="J165" t="str">
            <v>16.1</v>
          </cell>
          <cell r="L165" t="str">
            <v>17.5</v>
          </cell>
          <cell r="M165" t="str">
            <v xml:space="preserve"> </v>
          </cell>
          <cell r="N165" t="str">
            <v xml:space="preserve"> </v>
          </cell>
          <cell r="O165" t="str">
            <v xml:space="preserve"> </v>
          </cell>
          <cell r="P165" t="str">
            <v xml:space="preserve"> </v>
          </cell>
          <cell r="Q165" t="str">
            <v xml:space="preserve"> </v>
          </cell>
          <cell r="R165" t="str">
            <v xml:space="preserve"> </v>
          </cell>
          <cell r="S165" t="str">
            <v xml:space="preserve"> </v>
          </cell>
          <cell r="T165" t="str">
            <v>17.5</v>
          </cell>
          <cell r="U165" t="str">
            <v xml:space="preserve"> </v>
          </cell>
          <cell r="V165" t="str">
            <v xml:space="preserve"> </v>
          </cell>
          <cell r="W165" t="str">
            <v xml:space="preserve"> </v>
          </cell>
          <cell r="X165" t="str">
            <v xml:space="preserve"> </v>
          </cell>
          <cell r="Y165" t="str">
            <v xml:space="preserve"> </v>
          </cell>
          <cell r="Z165" t="str">
            <v xml:space="preserve"> </v>
          </cell>
          <cell r="AA165" t="str">
            <v xml:space="preserve"> </v>
          </cell>
          <cell r="AB165" t="str">
            <v xml:space="preserve"> </v>
          </cell>
          <cell r="AC165" t="str">
            <v xml:space="preserve"> </v>
          </cell>
          <cell r="AD165">
            <v>14</v>
          </cell>
          <cell r="AE165" t="str">
            <v xml:space="preserve"> </v>
          </cell>
          <cell r="AF165" t="str">
            <v xml:space="preserve"> </v>
          </cell>
          <cell r="AG165" t="str">
            <v xml:space="preserve"> </v>
          </cell>
          <cell r="AH165" t="str">
            <v xml:space="preserve"> </v>
          </cell>
          <cell r="AI165" t="str">
            <v xml:space="preserve"> </v>
          </cell>
          <cell r="AJ165" t="str">
            <v xml:space="preserve"> </v>
          </cell>
          <cell r="AK165" t="str">
            <v xml:space="preserve"> </v>
          </cell>
          <cell r="AL165">
            <v>14</v>
          </cell>
          <cell r="AM165" t="str">
            <v xml:space="preserve"> </v>
          </cell>
          <cell r="AN165" t="str">
            <v xml:space="preserve"> </v>
          </cell>
          <cell r="AO165" t="str">
            <v xml:space="preserve"> </v>
          </cell>
          <cell r="AP165" t="str">
            <v xml:space="preserve"> </v>
          </cell>
          <cell r="AQ165" t="str">
            <v xml:space="preserve"> </v>
          </cell>
          <cell r="AR165" t="str">
            <v xml:space="preserve"> </v>
          </cell>
          <cell r="AS165" t="str">
            <v xml:space="preserve"> </v>
          </cell>
          <cell r="AT165" t="str">
            <v xml:space="preserve"> </v>
          </cell>
          <cell r="AU165" t="str">
            <v xml:space="preserve"> </v>
          </cell>
          <cell r="AV165" t="str">
            <v>13.444</v>
          </cell>
          <cell r="AW165" t="str">
            <v>ACQ</v>
          </cell>
          <cell r="AX165" t="str">
            <v>13.02</v>
          </cell>
          <cell r="AY165" t="str">
            <v>13.867</v>
          </cell>
          <cell r="AZ165" t="str">
            <v xml:space="preserve"> </v>
          </cell>
          <cell r="BA165" t="str">
            <v xml:space="preserve"> </v>
          </cell>
          <cell r="BB165" t="str">
            <v xml:space="preserve"> </v>
          </cell>
          <cell r="BC165" t="str">
            <v xml:space="preserve"> </v>
          </cell>
          <cell r="BD165" t="str">
            <v xml:space="preserve"> </v>
          </cell>
          <cell r="BE165" t="str">
            <v xml:space="preserve"> </v>
          </cell>
          <cell r="BF165" t="str">
            <v xml:space="preserve"> </v>
          </cell>
          <cell r="BG165" t="str">
            <v xml:space="preserve"> </v>
          </cell>
          <cell r="BH165" t="str">
            <v>10.6</v>
          </cell>
          <cell r="BI165" t="str">
            <v xml:space="preserve"> </v>
          </cell>
          <cell r="BJ165" t="str">
            <v xml:space="preserve"> </v>
          </cell>
          <cell r="BK165" t="str">
            <v>19.5</v>
          </cell>
          <cell r="BL165" t="str">
            <v>11.5</v>
          </cell>
          <cell r="BM165" t="str">
            <v xml:space="preserve"> </v>
          </cell>
          <cell r="BN165" t="str">
            <v xml:space="preserve"> </v>
          </cell>
          <cell r="BO165" t="str">
            <v xml:space="preserve"> </v>
          </cell>
          <cell r="BP165" t="str">
            <v xml:space="preserve"> </v>
          </cell>
          <cell r="BQ165" t="str">
            <v xml:space="preserve"> </v>
          </cell>
          <cell r="BR165" t="str">
            <v>12.075</v>
          </cell>
          <cell r="BS165" t="str">
            <v>ACQ</v>
          </cell>
          <cell r="BT165" t="str">
            <v>DIS</v>
          </cell>
          <cell r="BU165" t="str">
            <v>12.075</v>
          </cell>
          <cell r="BV165" t="str">
            <v>13.15</v>
          </cell>
        </row>
        <row r="166">
          <cell r="A166">
            <v>21909777</v>
          </cell>
          <cell r="B166" t="str">
            <v>DEHBI</v>
          </cell>
          <cell r="C166" t="str">
            <v>MARYAM</v>
          </cell>
          <cell r="D166" t="str">
            <v xml:space="preserve"> </v>
          </cell>
          <cell r="E166" t="str">
            <v>9.388</v>
          </cell>
          <cell r="F166" t="str">
            <v>AJ</v>
          </cell>
          <cell r="G166" t="str">
            <v>9.388</v>
          </cell>
          <cell r="H166" t="str">
            <v>AJ</v>
          </cell>
          <cell r="I166" t="str">
            <v>'383/583</v>
          </cell>
          <cell r="J166">
            <v>10</v>
          </cell>
          <cell r="L166">
            <v>10</v>
          </cell>
          <cell r="M166" t="str">
            <v xml:space="preserve"> </v>
          </cell>
          <cell r="N166" t="str">
            <v xml:space="preserve"> </v>
          </cell>
          <cell r="O166" t="str">
            <v xml:space="preserve"> </v>
          </cell>
          <cell r="P166" t="str">
            <v xml:space="preserve"> </v>
          </cell>
          <cell r="Q166" t="str">
            <v xml:space="preserve"> </v>
          </cell>
          <cell r="R166" t="str">
            <v xml:space="preserve"> </v>
          </cell>
          <cell r="S166" t="str">
            <v xml:space="preserve"> </v>
          </cell>
          <cell r="T166">
            <v>10</v>
          </cell>
          <cell r="U166" t="str">
            <v xml:space="preserve"> </v>
          </cell>
          <cell r="V166" t="str">
            <v xml:space="preserve"> </v>
          </cell>
          <cell r="W166" t="str">
            <v xml:space="preserve"> </v>
          </cell>
          <cell r="X166" t="str">
            <v xml:space="preserve"> </v>
          </cell>
          <cell r="Y166" t="str">
            <v xml:space="preserve"> </v>
          </cell>
          <cell r="Z166" t="str">
            <v xml:space="preserve"> </v>
          </cell>
          <cell r="AA166" t="str">
            <v xml:space="preserve"> </v>
          </cell>
          <cell r="AB166" t="str">
            <v xml:space="preserve"> </v>
          </cell>
          <cell r="AC166" t="str">
            <v xml:space="preserve"> </v>
          </cell>
          <cell r="AD166">
            <v>10</v>
          </cell>
          <cell r="AE166" t="str">
            <v xml:space="preserve"> </v>
          </cell>
          <cell r="AF166" t="str">
            <v xml:space="preserve"> </v>
          </cell>
          <cell r="AG166" t="str">
            <v xml:space="preserve"> </v>
          </cell>
          <cell r="AH166" t="str">
            <v xml:space="preserve"> </v>
          </cell>
          <cell r="AI166" t="str">
            <v xml:space="preserve"> </v>
          </cell>
          <cell r="AJ166" t="str">
            <v xml:space="preserve"> </v>
          </cell>
          <cell r="AK166" t="str">
            <v xml:space="preserve"> </v>
          </cell>
          <cell r="AL166">
            <v>10</v>
          </cell>
          <cell r="AM166" t="str">
            <v xml:space="preserve"> </v>
          </cell>
          <cell r="AN166" t="str">
            <v xml:space="preserve"> </v>
          </cell>
          <cell r="AO166" t="str">
            <v xml:space="preserve"> </v>
          </cell>
          <cell r="AP166" t="str">
            <v xml:space="preserve"> </v>
          </cell>
          <cell r="AQ166" t="str">
            <v xml:space="preserve"> </v>
          </cell>
          <cell r="AR166" t="str">
            <v xml:space="preserve"> </v>
          </cell>
          <cell r="AS166" t="str">
            <v xml:space="preserve"> </v>
          </cell>
          <cell r="AT166" t="str">
            <v xml:space="preserve"> </v>
          </cell>
          <cell r="AU166" t="str">
            <v xml:space="preserve"> </v>
          </cell>
          <cell r="AV166" t="str">
            <v>9.85</v>
          </cell>
          <cell r="AW166" t="str">
            <v>NACQ</v>
          </cell>
          <cell r="AX166">
            <v>7</v>
          </cell>
          <cell r="AY166" t="str">
            <v>12.7</v>
          </cell>
          <cell r="AZ166" t="str">
            <v xml:space="preserve"> </v>
          </cell>
          <cell r="BA166" t="str">
            <v xml:space="preserve"> </v>
          </cell>
          <cell r="BB166" t="str">
            <v xml:space="preserve"> </v>
          </cell>
          <cell r="BC166" t="str">
            <v xml:space="preserve"> </v>
          </cell>
          <cell r="BD166" t="str">
            <v xml:space="preserve"> </v>
          </cell>
          <cell r="BE166">
            <v>14</v>
          </cell>
          <cell r="BF166">
            <v>14</v>
          </cell>
          <cell r="BG166" t="str">
            <v xml:space="preserve"> </v>
          </cell>
          <cell r="BH166" t="str">
            <v xml:space="preserve"> </v>
          </cell>
          <cell r="BI166" t="str">
            <v xml:space="preserve"> </v>
          </cell>
          <cell r="BJ166" t="str">
            <v>10.1</v>
          </cell>
          <cell r="BK166" t="str">
            <v xml:space="preserve"> </v>
          </cell>
          <cell r="BL166" t="str">
            <v xml:space="preserve"> </v>
          </cell>
          <cell r="BM166" t="str">
            <v xml:space="preserve"> </v>
          </cell>
          <cell r="BN166" t="str">
            <v xml:space="preserve"> </v>
          </cell>
          <cell r="BO166" t="str">
            <v xml:space="preserve"> </v>
          </cell>
          <cell r="BP166" t="str">
            <v xml:space="preserve"> </v>
          </cell>
          <cell r="BQ166" t="str">
            <v xml:space="preserve"> </v>
          </cell>
          <cell r="BR166" t="str">
            <v>11.083</v>
          </cell>
          <cell r="BS166" t="str">
            <v>ACQ</v>
          </cell>
          <cell r="BT166" t="str">
            <v>13.125</v>
          </cell>
          <cell r="BU166" t="str">
            <v>6.475</v>
          </cell>
          <cell r="BV166" t="str">
            <v>9.45</v>
          </cell>
        </row>
        <row r="167">
          <cell r="A167">
            <v>21909054</v>
          </cell>
          <cell r="B167" t="str">
            <v>DEKKER</v>
          </cell>
          <cell r="C167" t="str">
            <v>MIRKO</v>
          </cell>
          <cell r="D167" t="str">
            <v>modif</v>
          </cell>
          <cell r="E167" t="str">
            <v>DEF</v>
          </cell>
          <cell r="F167" t="str">
            <v>DEF</v>
          </cell>
          <cell r="G167" t="str">
            <v>9.259</v>
          </cell>
          <cell r="H167" t="str">
            <v>AJ</v>
          </cell>
          <cell r="I167" t="str">
            <v>'401/583</v>
          </cell>
          <cell r="J167">
            <v>7</v>
          </cell>
          <cell r="L167">
            <v>7</v>
          </cell>
          <cell r="M167" t="str">
            <v xml:space="preserve"> </v>
          </cell>
          <cell r="N167" t="str">
            <v xml:space="preserve"> </v>
          </cell>
          <cell r="O167" t="str">
            <v xml:space="preserve"> </v>
          </cell>
          <cell r="P167" t="str">
            <v xml:space="preserve"> </v>
          </cell>
          <cell r="Q167" t="str">
            <v xml:space="preserve"> </v>
          </cell>
          <cell r="R167" t="str">
            <v xml:space="preserve"> </v>
          </cell>
          <cell r="S167" t="str">
            <v xml:space="preserve"> </v>
          </cell>
          <cell r="T167" t="str">
            <v xml:space="preserve"> </v>
          </cell>
          <cell r="U167" t="str">
            <v xml:space="preserve"> </v>
          </cell>
          <cell r="V167">
            <v>7</v>
          </cell>
          <cell r="W167" t="str">
            <v xml:space="preserve"> </v>
          </cell>
          <cell r="X167" t="str">
            <v xml:space="preserve"> </v>
          </cell>
          <cell r="Y167" t="str">
            <v xml:space="preserve"> </v>
          </cell>
          <cell r="Z167" t="str">
            <v xml:space="preserve"> </v>
          </cell>
          <cell r="AA167" t="str">
            <v xml:space="preserve"> </v>
          </cell>
          <cell r="AB167" t="str">
            <v xml:space="preserve"> </v>
          </cell>
          <cell r="AC167" t="str">
            <v xml:space="preserve"> </v>
          </cell>
          <cell r="AD167">
            <v>7</v>
          </cell>
          <cell r="AE167" t="str">
            <v xml:space="preserve"> </v>
          </cell>
          <cell r="AF167" t="str">
            <v xml:space="preserve"> </v>
          </cell>
          <cell r="AG167" t="str">
            <v xml:space="preserve"> </v>
          </cell>
          <cell r="AH167" t="str">
            <v xml:space="preserve"> </v>
          </cell>
          <cell r="AI167" t="str">
            <v xml:space="preserve"> </v>
          </cell>
          <cell r="AJ167" t="str">
            <v xml:space="preserve"> </v>
          </cell>
          <cell r="AK167" t="str">
            <v xml:space="preserve"> </v>
          </cell>
          <cell r="AL167" t="str">
            <v xml:space="preserve"> </v>
          </cell>
          <cell r="AM167" t="str">
            <v xml:space="preserve"> </v>
          </cell>
          <cell r="AN167">
            <v>7</v>
          </cell>
          <cell r="AO167" t="str">
            <v xml:space="preserve"> </v>
          </cell>
          <cell r="AP167" t="str">
            <v xml:space="preserve"> </v>
          </cell>
          <cell r="AQ167" t="str">
            <v xml:space="preserve"> </v>
          </cell>
          <cell r="AR167" t="str">
            <v xml:space="preserve"> </v>
          </cell>
          <cell r="AS167" t="str">
            <v xml:space="preserve"> </v>
          </cell>
          <cell r="AT167" t="str">
            <v xml:space="preserve"> </v>
          </cell>
          <cell r="AU167" t="str">
            <v xml:space="preserve"> </v>
          </cell>
          <cell r="AV167" t="str">
            <v>10.499</v>
          </cell>
          <cell r="AW167" t="str">
            <v>ACQ</v>
          </cell>
          <cell r="AX167" t="str">
            <v>12.165</v>
          </cell>
          <cell r="AY167" t="str">
            <v>8.833</v>
          </cell>
          <cell r="AZ167" t="str">
            <v>14.5</v>
          </cell>
          <cell r="BA167" t="str">
            <v xml:space="preserve"> </v>
          </cell>
          <cell r="BB167" t="str">
            <v xml:space="preserve"> </v>
          </cell>
          <cell r="BC167" t="str">
            <v xml:space="preserve"> </v>
          </cell>
          <cell r="BD167">
            <v>4</v>
          </cell>
          <cell r="BE167" t="str">
            <v xml:space="preserve"> </v>
          </cell>
          <cell r="BF167" t="str">
            <v xml:space="preserve"> </v>
          </cell>
          <cell r="BG167">
            <v>8</v>
          </cell>
          <cell r="BH167" t="str">
            <v xml:space="preserve"> </v>
          </cell>
          <cell r="BI167" t="str">
            <v xml:space="preserve"> </v>
          </cell>
          <cell r="BJ167" t="str">
            <v xml:space="preserve"> </v>
          </cell>
          <cell r="BK167" t="str">
            <v xml:space="preserve"> </v>
          </cell>
          <cell r="BL167" t="str">
            <v xml:space="preserve"> </v>
          </cell>
          <cell r="BM167" t="str">
            <v xml:space="preserve"> </v>
          </cell>
          <cell r="BN167" t="str">
            <v xml:space="preserve"> </v>
          </cell>
          <cell r="BO167" t="str">
            <v xml:space="preserve"> </v>
          </cell>
          <cell r="BP167" t="str">
            <v xml:space="preserve"> </v>
          </cell>
          <cell r="BQ167" t="str">
            <v xml:space="preserve"> </v>
          </cell>
          <cell r="BR167" t="str">
            <v>11.575</v>
          </cell>
          <cell r="BS167" t="str">
            <v>ACQ</v>
          </cell>
          <cell r="BT167" t="str">
            <v>10.75</v>
          </cell>
          <cell r="BU167" t="str">
            <v>9.5</v>
          </cell>
          <cell r="BV167">
            <v>12</v>
          </cell>
        </row>
        <row r="168">
          <cell r="A168">
            <v>21901994</v>
          </cell>
          <cell r="B168" t="str">
            <v>DELACOTE</v>
          </cell>
          <cell r="C168" t="str">
            <v>EVA</v>
          </cell>
          <cell r="D168" t="str">
            <v xml:space="preserve"> </v>
          </cell>
          <cell r="E168" t="str">
            <v>10.872</v>
          </cell>
          <cell r="F168" t="str">
            <v>ADM</v>
          </cell>
          <cell r="G168" t="str">
            <v>10.872</v>
          </cell>
          <cell r="H168" t="str">
            <v>ADM</v>
          </cell>
          <cell r="I168" t="str">
            <v>'145/583</v>
          </cell>
          <cell r="J168" t="str">
            <v>9.14</v>
          </cell>
          <cell r="L168" t="str">
            <v>7.5</v>
          </cell>
          <cell r="M168" t="str">
            <v xml:space="preserve"> </v>
          </cell>
          <cell r="N168" t="str">
            <v xml:space="preserve"> </v>
          </cell>
          <cell r="O168" t="str">
            <v xml:space="preserve"> </v>
          </cell>
          <cell r="P168" t="str">
            <v xml:space="preserve"> </v>
          </cell>
          <cell r="Q168" t="str">
            <v xml:space="preserve"> </v>
          </cell>
          <cell r="R168" t="str">
            <v xml:space="preserve"> </v>
          </cell>
          <cell r="S168" t="str">
            <v xml:space="preserve"> </v>
          </cell>
          <cell r="T168" t="str">
            <v>7.5</v>
          </cell>
          <cell r="U168" t="str">
            <v xml:space="preserve"> </v>
          </cell>
          <cell r="V168" t="str">
            <v xml:space="preserve"> </v>
          </cell>
          <cell r="W168" t="str">
            <v xml:space="preserve"> </v>
          </cell>
          <cell r="X168" t="str">
            <v xml:space="preserve"> </v>
          </cell>
          <cell r="Y168" t="str">
            <v xml:space="preserve"> </v>
          </cell>
          <cell r="Z168" t="str">
            <v xml:space="preserve"> </v>
          </cell>
          <cell r="AA168" t="str">
            <v xml:space="preserve"> </v>
          </cell>
          <cell r="AB168" t="str">
            <v xml:space="preserve"> </v>
          </cell>
          <cell r="AC168" t="str">
            <v xml:space="preserve"> </v>
          </cell>
          <cell r="AD168" t="str">
            <v>11.6</v>
          </cell>
          <cell r="AE168" t="str">
            <v xml:space="preserve"> </v>
          </cell>
          <cell r="AF168" t="str">
            <v xml:space="preserve"> </v>
          </cell>
          <cell r="AG168" t="str">
            <v xml:space="preserve"> </v>
          </cell>
          <cell r="AH168" t="str">
            <v xml:space="preserve"> </v>
          </cell>
          <cell r="AI168" t="str">
            <v xml:space="preserve"> </v>
          </cell>
          <cell r="AJ168" t="str">
            <v xml:space="preserve"> </v>
          </cell>
          <cell r="AK168" t="str">
            <v xml:space="preserve"> </v>
          </cell>
          <cell r="AL168" t="str">
            <v>11.6</v>
          </cell>
          <cell r="AM168" t="str">
            <v xml:space="preserve"> </v>
          </cell>
          <cell r="AN168" t="str">
            <v xml:space="preserve"> </v>
          </cell>
          <cell r="AO168" t="str">
            <v xml:space="preserve"> </v>
          </cell>
          <cell r="AP168" t="str">
            <v xml:space="preserve"> </v>
          </cell>
          <cell r="AQ168" t="str">
            <v xml:space="preserve"> </v>
          </cell>
          <cell r="AR168" t="str">
            <v xml:space="preserve"> </v>
          </cell>
          <cell r="AS168" t="str">
            <v xml:space="preserve"> </v>
          </cell>
          <cell r="AT168" t="str">
            <v xml:space="preserve"> </v>
          </cell>
          <cell r="AU168" t="str">
            <v xml:space="preserve"> </v>
          </cell>
          <cell r="AV168" t="str">
            <v>12.122</v>
          </cell>
          <cell r="AW168" t="str">
            <v>ACQ</v>
          </cell>
          <cell r="AX168" t="str">
            <v>12.86</v>
          </cell>
          <cell r="AY168" t="str">
            <v>11.383</v>
          </cell>
          <cell r="AZ168" t="str">
            <v xml:space="preserve"> </v>
          </cell>
          <cell r="BA168" t="str">
            <v xml:space="preserve"> </v>
          </cell>
          <cell r="BB168" t="str">
            <v xml:space="preserve"> </v>
          </cell>
          <cell r="BC168" t="str">
            <v xml:space="preserve"> </v>
          </cell>
          <cell r="BD168" t="str">
            <v xml:space="preserve"> </v>
          </cell>
          <cell r="BE168" t="str">
            <v xml:space="preserve"> </v>
          </cell>
          <cell r="BF168" t="str">
            <v xml:space="preserve"> </v>
          </cell>
          <cell r="BG168" t="str">
            <v xml:space="preserve"> </v>
          </cell>
          <cell r="BH168" t="str">
            <v>17.15</v>
          </cell>
          <cell r="BI168" t="str">
            <v xml:space="preserve"> </v>
          </cell>
          <cell r="BJ168" t="str">
            <v xml:space="preserve"> </v>
          </cell>
          <cell r="BK168" t="str">
            <v>3.5</v>
          </cell>
          <cell r="BL168" t="str">
            <v>13.5</v>
          </cell>
          <cell r="BM168" t="str">
            <v xml:space="preserve"> </v>
          </cell>
          <cell r="BN168" t="str">
            <v xml:space="preserve"> </v>
          </cell>
          <cell r="BO168" t="str">
            <v xml:space="preserve"> </v>
          </cell>
          <cell r="BP168" t="str">
            <v xml:space="preserve"> </v>
          </cell>
          <cell r="BQ168" t="str">
            <v xml:space="preserve"> </v>
          </cell>
          <cell r="BR168" t="str">
            <v>8.858</v>
          </cell>
          <cell r="BS168" t="str">
            <v>NACQ</v>
          </cell>
          <cell r="BT168" t="str">
            <v>10.25</v>
          </cell>
          <cell r="BU168" t="str">
            <v>7.625</v>
          </cell>
          <cell r="BV168" t="str">
            <v>10.25</v>
          </cell>
        </row>
        <row r="169">
          <cell r="A169">
            <v>21910804</v>
          </cell>
          <cell r="B169" t="str">
            <v>DELAMOTTE</v>
          </cell>
          <cell r="C169" t="str">
            <v>TOM</v>
          </cell>
          <cell r="D169" t="str">
            <v xml:space="preserve"> </v>
          </cell>
          <cell r="E169" t="str">
            <v>7.638</v>
          </cell>
          <cell r="F169" t="str">
            <v>AJ</v>
          </cell>
          <cell r="G169" t="str">
            <v>7.638</v>
          </cell>
          <cell r="H169" t="str">
            <v>AJ</v>
          </cell>
          <cell r="I169" t="str">
            <v>'548/583</v>
          </cell>
          <cell r="J169" t="str">
            <v>7.2</v>
          </cell>
          <cell r="L169">
            <v>4</v>
          </cell>
          <cell r="M169" t="str">
            <v xml:space="preserve"> </v>
          </cell>
          <cell r="N169" t="str">
            <v xml:space="preserve"> </v>
          </cell>
          <cell r="O169" t="str">
            <v xml:space="preserve"> </v>
          </cell>
          <cell r="P169" t="str">
            <v xml:space="preserve"> </v>
          </cell>
          <cell r="Q169" t="str">
            <v xml:space="preserve"> </v>
          </cell>
          <cell r="R169" t="str">
            <v xml:space="preserve"> </v>
          </cell>
          <cell r="S169">
            <v>4</v>
          </cell>
          <cell r="T169" t="str">
            <v xml:space="preserve"> </v>
          </cell>
          <cell r="U169" t="str">
            <v xml:space="preserve"> </v>
          </cell>
          <cell r="V169" t="str">
            <v xml:space="preserve"> </v>
          </cell>
          <cell r="W169" t="str">
            <v xml:space="preserve"> </v>
          </cell>
          <cell r="X169" t="str">
            <v xml:space="preserve"> </v>
          </cell>
          <cell r="Y169" t="str">
            <v xml:space="preserve"> </v>
          </cell>
          <cell r="Z169" t="str">
            <v xml:space="preserve"> </v>
          </cell>
          <cell r="AA169" t="str">
            <v xml:space="preserve"> </v>
          </cell>
          <cell r="AB169" t="str">
            <v xml:space="preserve"> </v>
          </cell>
          <cell r="AC169" t="str">
            <v xml:space="preserve"> </v>
          </cell>
          <cell r="AD169">
            <v>12</v>
          </cell>
          <cell r="AE169" t="str">
            <v xml:space="preserve"> </v>
          </cell>
          <cell r="AF169" t="str">
            <v xml:space="preserve"> </v>
          </cell>
          <cell r="AG169" t="str">
            <v xml:space="preserve"> </v>
          </cell>
          <cell r="AH169" t="str">
            <v xml:space="preserve"> </v>
          </cell>
          <cell r="AI169" t="str">
            <v xml:space="preserve"> </v>
          </cell>
          <cell r="AJ169" t="str">
            <v xml:space="preserve"> </v>
          </cell>
          <cell r="AK169">
            <v>12</v>
          </cell>
          <cell r="AL169" t="str">
            <v xml:space="preserve"> </v>
          </cell>
          <cell r="AM169" t="str">
            <v xml:space="preserve"> </v>
          </cell>
          <cell r="AN169" t="str">
            <v xml:space="preserve"> </v>
          </cell>
          <cell r="AO169" t="str">
            <v xml:space="preserve"> </v>
          </cell>
          <cell r="AP169" t="str">
            <v xml:space="preserve"> </v>
          </cell>
          <cell r="AQ169" t="str">
            <v xml:space="preserve"> </v>
          </cell>
          <cell r="AR169" t="str">
            <v xml:space="preserve"> </v>
          </cell>
          <cell r="AS169" t="str">
            <v xml:space="preserve"> </v>
          </cell>
          <cell r="AT169" t="str">
            <v xml:space="preserve"> </v>
          </cell>
          <cell r="AU169" t="str">
            <v xml:space="preserve"> </v>
          </cell>
          <cell r="AV169" t="str">
            <v>10.124</v>
          </cell>
          <cell r="AW169" t="str">
            <v>ACQ</v>
          </cell>
          <cell r="AX169" t="str">
            <v>10.68</v>
          </cell>
          <cell r="AY169" t="str">
            <v>9.567</v>
          </cell>
          <cell r="AZ169" t="str">
            <v>10.8</v>
          </cell>
          <cell r="BA169" t="str">
            <v>9.5</v>
          </cell>
          <cell r="BB169" t="str">
            <v xml:space="preserve"> </v>
          </cell>
          <cell r="BC169" t="str">
            <v xml:space="preserve"> </v>
          </cell>
          <cell r="BD169" t="str">
            <v xml:space="preserve"> </v>
          </cell>
          <cell r="BE169" t="str">
            <v xml:space="preserve"> </v>
          </cell>
          <cell r="BF169" t="str">
            <v xml:space="preserve"> </v>
          </cell>
          <cell r="BG169" t="str">
            <v xml:space="preserve"> </v>
          </cell>
          <cell r="BH169" t="str">
            <v>8.4</v>
          </cell>
          <cell r="BI169" t="str">
            <v xml:space="preserve"> </v>
          </cell>
          <cell r="BJ169" t="str">
            <v xml:space="preserve"> </v>
          </cell>
          <cell r="BK169" t="str">
            <v xml:space="preserve"> </v>
          </cell>
          <cell r="BL169" t="str">
            <v xml:space="preserve"> </v>
          </cell>
          <cell r="BM169" t="str">
            <v xml:space="preserve"> </v>
          </cell>
          <cell r="BN169" t="str">
            <v xml:space="preserve"> </v>
          </cell>
          <cell r="BO169" t="str">
            <v xml:space="preserve"> </v>
          </cell>
          <cell r="BP169" t="str">
            <v xml:space="preserve"> </v>
          </cell>
          <cell r="BQ169" t="str">
            <v xml:space="preserve"> </v>
          </cell>
          <cell r="BR169" t="str">
            <v>6.742</v>
          </cell>
          <cell r="BS169" t="str">
            <v>NACQ</v>
          </cell>
          <cell r="BT169" t="str">
            <v>6.25</v>
          </cell>
          <cell r="BU169" t="str">
            <v>9.875</v>
          </cell>
          <cell r="BV169" t="str">
            <v>12.25</v>
          </cell>
        </row>
        <row r="170">
          <cell r="A170">
            <v>21905617</v>
          </cell>
          <cell r="B170" t="str">
            <v>DELANOTTE</v>
          </cell>
          <cell r="C170" t="str">
            <v>MAËL</v>
          </cell>
          <cell r="D170" t="str">
            <v>modif</v>
          </cell>
          <cell r="E170" t="str">
            <v>DEF</v>
          </cell>
          <cell r="F170" t="str">
            <v>DEF</v>
          </cell>
          <cell r="G170" t="str">
            <v>9.688</v>
          </cell>
          <cell r="H170" t="str">
            <v>AJ</v>
          </cell>
          <cell r="I170" t="str">
            <v>'341/583</v>
          </cell>
          <cell r="J170" t="str">
            <v>6.9</v>
          </cell>
          <cell r="L170" t="str">
            <v>4.5</v>
          </cell>
          <cell r="M170" t="str">
            <v xml:space="preserve"> </v>
          </cell>
          <cell r="N170" t="str">
            <v xml:space="preserve"> </v>
          </cell>
          <cell r="O170" t="str">
            <v xml:space="preserve"> </v>
          </cell>
          <cell r="P170" t="str">
            <v xml:space="preserve"> </v>
          </cell>
          <cell r="Q170" t="str">
            <v xml:space="preserve"> </v>
          </cell>
          <cell r="R170" t="str">
            <v xml:space="preserve"> </v>
          </cell>
          <cell r="S170" t="str">
            <v xml:space="preserve"> </v>
          </cell>
          <cell r="T170" t="str">
            <v xml:space="preserve"> </v>
          </cell>
          <cell r="U170" t="str">
            <v xml:space="preserve"> </v>
          </cell>
          <cell r="V170" t="str">
            <v>4.5</v>
          </cell>
          <cell r="W170" t="str">
            <v xml:space="preserve"> </v>
          </cell>
          <cell r="X170" t="str">
            <v xml:space="preserve"> </v>
          </cell>
          <cell r="Y170" t="str">
            <v xml:space="preserve"> </v>
          </cell>
          <cell r="Z170" t="str">
            <v xml:space="preserve"> </v>
          </cell>
          <cell r="AA170" t="str">
            <v xml:space="preserve"> </v>
          </cell>
          <cell r="AB170" t="str">
            <v xml:space="preserve"> </v>
          </cell>
          <cell r="AC170" t="str">
            <v xml:space="preserve"> </v>
          </cell>
          <cell r="AD170" t="str">
            <v>10.5</v>
          </cell>
          <cell r="AE170" t="str">
            <v xml:space="preserve"> </v>
          </cell>
          <cell r="AF170" t="str">
            <v xml:space="preserve"> </v>
          </cell>
          <cell r="AG170" t="str">
            <v xml:space="preserve"> </v>
          </cell>
          <cell r="AH170" t="str">
            <v xml:space="preserve"> </v>
          </cell>
          <cell r="AI170" t="str">
            <v xml:space="preserve"> </v>
          </cell>
          <cell r="AJ170" t="str">
            <v xml:space="preserve"> </v>
          </cell>
          <cell r="AK170" t="str">
            <v xml:space="preserve"> </v>
          </cell>
          <cell r="AL170" t="str">
            <v xml:space="preserve"> </v>
          </cell>
          <cell r="AM170" t="str">
            <v xml:space="preserve"> </v>
          </cell>
          <cell r="AN170" t="str">
            <v>10.5</v>
          </cell>
          <cell r="AO170" t="str">
            <v xml:space="preserve"> </v>
          </cell>
          <cell r="AP170" t="str">
            <v xml:space="preserve"> </v>
          </cell>
          <cell r="AQ170" t="str">
            <v xml:space="preserve"> </v>
          </cell>
          <cell r="AR170" t="str">
            <v xml:space="preserve"> </v>
          </cell>
          <cell r="AS170" t="str">
            <v xml:space="preserve"> </v>
          </cell>
          <cell r="AT170" t="str">
            <v xml:space="preserve"> </v>
          </cell>
          <cell r="AU170" t="str">
            <v xml:space="preserve"> </v>
          </cell>
          <cell r="AV170" t="str">
            <v>11.294</v>
          </cell>
          <cell r="AW170" t="str">
            <v>ACQ</v>
          </cell>
          <cell r="AX170" t="str">
            <v>9.955</v>
          </cell>
          <cell r="AY170" t="str">
            <v>12.633</v>
          </cell>
          <cell r="AZ170" t="str">
            <v>15.2</v>
          </cell>
          <cell r="BA170">
            <v>13</v>
          </cell>
          <cell r="BB170" t="str">
            <v xml:space="preserve"> </v>
          </cell>
          <cell r="BC170" t="str">
            <v xml:space="preserve"> </v>
          </cell>
          <cell r="BD170" t="str">
            <v xml:space="preserve"> </v>
          </cell>
          <cell r="BE170" t="str">
            <v xml:space="preserve"> </v>
          </cell>
          <cell r="BF170" t="str">
            <v xml:space="preserve"> </v>
          </cell>
          <cell r="BG170" t="str">
            <v xml:space="preserve"> </v>
          </cell>
          <cell r="BH170" t="str">
            <v>9.7</v>
          </cell>
          <cell r="BI170" t="str">
            <v xml:space="preserve"> </v>
          </cell>
          <cell r="BJ170" t="str">
            <v xml:space="preserve"> </v>
          </cell>
          <cell r="BK170" t="str">
            <v xml:space="preserve"> </v>
          </cell>
          <cell r="BL170" t="str">
            <v xml:space="preserve"> </v>
          </cell>
          <cell r="BM170" t="str">
            <v xml:space="preserve"> </v>
          </cell>
          <cell r="BN170" t="str">
            <v xml:space="preserve"> </v>
          </cell>
          <cell r="BO170" t="str">
            <v xml:space="preserve"> </v>
          </cell>
          <cell r="BP170" t="str">
            <v xml:space="preserve"> </v>
          </cell>
          <cell r="BQ170" t="str">
            <v xml:space="preserve"> </v>
          </cell>
          <cell r="BR170" t="str">
            <v>8.108</v>
          </cell>
          <cell r="BS170" t="str">
            <v>NACQ</v>
          </cell>
          <cell r="BT170">
            <v>10</v>
          </cell>
          <cell r="BU170" t="str">
            <v>8.325</v>
          </cell>
          <cell r="BV170" t="str">
            <v>12.65</v>
          </cell>
        </row>
        <row r="171">
          <cell r="A171">
            <v>21916895</v>
          </cell>
          <cell r="B171" t="str">
            <v>DEPENWEILLER</v>
          </cell>
          <cell r="C171" t="str">
            <v>PAULINE</v>
          </cell>
          <cell r="D171" t="str">
            <v xml:space="preserve"> </v>
          </cell>
          <cell r="E171" t="str">
            <v>12.843</v>
          </cell>
          <cell r="F171" t="str">
            <v>ADM</v>
          </cell>
          <cell r="G171" t="str">
            <v>12.843</v>
          </cell>
          <cell r="H171" t="str">
            <v>ADM</v>
          </cell>
          <cell r="I171" t="str">
            <v>'23/583</v>
          </cell>
          <cell r="J171" t="str">
            <v>14.04</v>
          </cell>
          <cell r="L171">
            <v>13</v>
          </cell>
          <cell r="M171" t="str">
            <v xml:space="preserve"> </v>
          </cell>
          <cell r="N171" t="str">
            <v xml:space="preserve"> </v>
          </cell>
          <cell r="O171" t="str">
            <v xml:space="preserve"> </v>
          </cell>
          <cell r="P171" t="str">
            <v xml:space="preserve"> </v>
          </cell>
          <cell r="Q171" t="str">
            <v xml:space="preserve"> </v>
          </cell>
          <cell r="R171" t="str">
            <v xml:space="preserve"> </v>
          </cell>
          <cell r="S171" t="str">
            <v xml:space="preserve"> </v>
          </cell>
          <cell r="T171">
            <v>13</v>
          </cell>
          <cell r="U171" t="str">
            <v xml:space="preserve"> </v>
          </cell>
          <cell r="V171" t="str">
            <v xml:space="preserve"> </v>
          </cell>
          <cell r="W171" t="str">
            <v xml:space="preserve"> </v>
          </cell>
          <cell r="X171" t="str">
            <v xml:space="preserve"> </v>
          </cell>
          <cell r="Y171" t="str">
            <v xml:space="preserve"> </v>
          </cell>
          <cell r="Z171" t="str">
            <v xml:space="preserve"> </v>
          </cell>
          <cell r="AA171" t="str">
            <v xml:space="preserve"> </v>
          </cell>
          <cell r="AB171" t="str">
            <v xml:space="preserve"> </v>
          </cell>
          <cell r="AC171" t="str">
            <v xml:space="preserve"> </v>
          </cell>
          <cell r="AD171" t="str">
            <v>15.6</v>
          </cell>
          <cell r="AE171" t="str">
            <v xml:space="preserve"> </v>
          </cell>
          <cell r="AF171" t="str">
            <v xml:space="preserve"> </v>
          </cell>
          <cell r="AG171" t="str">
            <v xml:space="preserve"> </v>
          </cell>
          <cell r="AH171" t="str">
            <v xml:space="preserve"> </v>
          </cell>
          <cell r="AI171" t="str">
            <v xml:space="preserve"> </v>
          </cell>
          <cell r="AJ171" t="str">
            <v xml:space="preserve"> </v>
          </cell>
          <cell r="AK171" t="str">
            <v xml:space="preserve"> </v>
          </cell>
          <cell r="AL171" t="str">
            <v>15.6</v>
          </cell>
          <cell r="AM171" t="str">
            <v xml:space="preserve"> </v>
          </cell>
          <cell r="AN171" t="str">
            <v xml:space="preserve"> </v>
          </cell>
          <cell r="AO171" t="str">
            <v xml:space="preserve"> </v>
          </cell>
          <cell r="AP171" t="str">
            <v xml:space="preserve"> </v>
          </cell>
          <cell r="AQ171" t="str">
            <v xml:space="preserve"> </v>
          </cell>
          <cell r="AR171" t="str">
            <v xml:space="preserve"> </v>
          </cell>
          <cell r="AS171" t="str">
            <v xml:space="preserve"> </v>
          </cell>
          <cell r="AT171" t="str">
            <v xml:space="preserve"> </v>
          </cell>
          <cell r="AU171" t="str">
            <v xml:space="preserve"> </v>
          </cell>
          <cell r="AV171" t="str">
            <v>13.282</v>
          </cell>
          <cell r="AW171" t="str">
            <v>ACQ</v>
          </cell>
          <cell r="AX171" t="str">
            <v>12.23</v>
          </cell>
          <cell r="AY171" t="str">
            <v>14.333</v>
          </cell>
          <cell r="AZ171" t="str">
            <v xml:space="preserve"> </v>
          </cell>
          <cell r="BA171" t="str">
            <v xml:space="preserve"> </v>
          </cell>
          <cell r="BB171" t="str">
            <v xml:space="preserve"> </v>
          </cell>
          <cell r="BC171" t="str">
            <v xml:space="preserve"> </v>
          </cell>
          <cell r="BD171" t="str">
            <v xml:space="preserve"> </v>
          </cell>
          <cell r="BE171">
            <v>14</v>
          </cell>
          <cell r="BF171">
            <v>15</v>
          </cell>
          <cell r="BG171" t="str">
            <v xml:space="preserve"> </v>
          </cell>
          <cell r="BH171" t="str">
            <v xml:space="preserve"> </v>
          </cell>
          <cell r="BI171" t="str">
            <v xml:space="preserve"> </v>
          </cell>
          <cell r="BJ171">
            <v>14</v>
          </cell>
          <cell r="BK171" t="str">
            <v xml:space="preserve"> </v>
          </cell>
          <cell r="BL171" t="str">
            <v xml:space="preserve"> </v>
          </cell>
          <cell r="BM171" t="str">
            <v xml:space="preserve"> </v>
          </cell>
          <cell r="BN171" t="str">
            <v xml:space="preserve"> </v>
          </cell>
          <cell r="BO171" t="str">
            <v xml:space="preserve"> </v>
          </cell>
          <cell r="BP171" t="str">
            <v xml:space="preserve"> </v>
          </cell>
          <cell r="BQ171" t="str">
            <v xml:space="preserve"> </v>
          </cell>
          <cell r="BR171" t="str">
            <v>13.063</v>
          </cell>
          <cell r="BS171" t="str">
            <v>ACQ</v>
          </cell>
          <cell r="BT171" t="str">
            <v>12.265</v>
          </cell>
          <cell r="BU171" t="str">
            <v>9.925</v>
          </cell>
          <cell r="BV171" t="str">
            <v>11.35</v>
          </cell>
        </row>
        <row r="172">
          <cell r="A172">
            <v>21902007</v>
          </cell>
          <cell r="B172" t="str">
            <v>DEREYGER</v>
          </cell>
          <cell r="C172" t="str">
            <v>BAPTISTE</v>
          </cell>
          <cell r="D172" t="str">
            <v xml:space="preserve"> </v>
          </cell>
          <cell r="E172" t="str">
            <v>8.884</v>
          </cell>
          <cell r="F172" t="str">
            <v>AJ</v>
          </cell>
          <cell r="G172" t="str">
            <v>8.884</v>
          </cell>
          <cell r="H172" t="str">
            <v>AJ</v>
          </cell>
          <cell r="I172" t="str">
            <v>'439/583</v>
          </cell>
          <cell r="J172" t="str">
            <v>10.1</v>
          </cell>
          <cell r="L172" t="str">
            <v>11.5</v>
          </cell>
          <cell r="M172" t="str">
            <v xml:space="preserve"> </v>
          </cell>
          <cell r="N172" t="str">
            <v xml:space="preserve"> </v>
          </cell>
          <cell r="O172" t="str">
            <v>11.5</v>
          </cell>
          <cell r="P172" t="str">
            <v xml:space="preserve"> </v>
          </cell>
          <cell r="Q172" t="str">
            <v xml:space="preserve"> </v>
          </cell>
          <cell r="R172" t="str">
            <v xml:space="preserve"> </v>
          </cell>
          <cell r="S172" t="str">
            <v xml:space="preserve"> </v>
          </cell>
          <cell r="T172" t="str">
            <v xml:space="preserve"> </v>
          </cell>
          <cell r="U172" t="str">
            <v xml:space="preserve"> </v>
          </cell>
          <cell r="V172" t="str">
            <v xml:space="preserve"> </v>
          </cell>
          <cell r="W172" t="str">
            <v xml:space="preserve"> </v>
          </cell>
          <cell r="X172" t="str">
            <v xml:space="preserve"> </v>
          </cell>
          <cell r="Y172" t="str">
            <v xml:space="preserve"> </v>
          </cell>
          <cell r="Z172" t="str">
            <v xml:space="preserve"> </v>
          </cell>
          <cell r="AA172" t="str">
            <v xml:space="preserve"> </v>
          </cell>
          <cell r="AB172" t="str">
            <v xml:space="preserve"> </v>
          </cell>
          <cell r="AC172" t="str">
            <v xml:space="preserve"> </v>
          </cell>
          <cell r="AD172">
            <v>8</v>
          </cell>
          <cell r="AE172" t="str">
            <v xml:space="preserve"> </v>
          </cell>
          <cell r="AF172" t="str">
            <v xml:space="preserve"> </v>
          </cell>
          <cell r="AG172">
            <v>8</v>
          </cell>
          <cell r="AH172" t="str">
            <v xml:space="preserve"> </v>
          </cell>
          <cell r="AI172" t="str">
            <v xml:space="preserve"> </v>
          </cell>
          <cell r="AJ172" t="str">
            <v xml:space="preserve"> </v>
          </cell>
          <cell r="AK172" t="str">
            <v xml:space="preserve"> </v>
          </cell>
          <cell r="AL172" t="str">
            <v xml:space="preserve"> </v>
          </cell>
          <cell r="AM172" t="str">
            <v xml:space="preserve"> </v>
          </cell>
          <cell r="AN172" t="str">
            <v xml:space="preserve"> </v>
          </cell>
          <cell r="AO172" t="str">
            <v xml:space="preserve"> </v>
          </cell>
          <cell r="AP172" t="str">
            <v xml:space="preserve"> </v>
          </cell>
          <cell r="AQ172" t="str">
            <v xml:space="preserve"> </v>
          </cell>
          <cell r="AR172" t="str">
            <v xml:space="preserve"> </v>
          </cell>
          <cell r="AS172" t="str">
            <v xml:space="preserve"> </v>
          </cell>
          <cell r="AT172" t="str">
            <v xml:space="preserve"> </v>
          </cell>
          <cell r="AU172" t="str">
            <v xml:space="preserve"> </v>
          </cell>
          <cell r="AV172" t="str">
            <v>10.988</v>
          </cell>
          <cell r="AW172" t="str">
            <v>ACQ</v>
          </cell>
          <cell r="AX172" t="str">
            <v>11.075</v>
          </cell>
          <cell r="AY172" t="str">
            <v>10.9</v>
          </cell>
          <cell r="AZ172" t="str">
            <v xml:space="preserve"> </v>
          </cell>
          <cell r="BA172" t="str">
            <v xml:space="preserve"> </v>
          </cell>
          <cell r="BB172" t="str">
            <v xml:space="preserve"> </v>
          </cell>
          <cell r="BC172" t="str">
            <v xml:space="preserve"> </v>
          </cell>
          <cell r="BD172" t="str">
            <v>9.7</v>
          </cell>
          <cell r="BE172" t="str">
            <v xml:space="preserve"> </v>
          </cell>
          <cell r="BF172" t="str">
            <v xml:space="preserve"> </v>
          </cell>
          <cell r="BG172" t="str">
            <v xml:space="preserve"> </v>
          </cell>
          <cell r="BH172" t="str">
            <v xml:space="preserve"> </v>
          </cell>
          <cell r="BI172" t="str">
            <v xml:space="preserve"> </v>
          </cell>
          <cell r="BJ172" t="str">
            <v xml:space="preserve"> </v>
          </cell>
          <cell r="BK172" t="str">
            <v xml:space="preserve"> </v>
          </cell>
          <cell r="BL172" t="str">
            <v xml:space="preserve"> </v>
          </cell>
          <cell r="BM172" t="str">
            <v xml:space="preserve"> </v>
          </cell>
          <cell r="BN172" t="str">
            <v>9.5</v>
          </cell>
          <cell r="BO172" t="str">
            <v xml:space="preserve"> </v>
          </cell>
          <cell r="BP172" t="str">
            <v>13.5</v>
          </cell>
          <cell r="BQ172" t="str">
            <v xml:space="preserve"> </v>
          </cell>
          <cell r="BR172" t="str">
            <v>7.527</v>
          </cell>
          <cell r="BS172" t="str">
            <v>NACQ</v>
          </cell>
          <cell r="BT172" t="str">
            <v>4.38</v>
          </cell>
          <cell r="BU172" t="str">
            <v>6.075</v>
          </cell>
          <cell r="BV172" t="str">
            <v>7.65</v>
          </cell>
        </row>
        <row r="173">
          <cell r="A173">
            <v>21910028</v>
          </cell>
          <cell r="B173" t="str">
            <v>DEROSES</v>
          </cell>
          <cell r="C173" t="str">
            <v>NICOLAS JUNIOR</v>
          </cell>
          <cell r="D173" t="str">
            <v>modif</v>
          </cell>
          <cell r="E173" t="str">
            <v>DEF</v>
          </cell>
          <cell r="F173" t="str">
            <v>DEF</v>
          </cell>
          <cell r="G173" t="str">
            <v>11.651</v>
          </cell>
          <cell r="H173" t="str">
            <v>ADM</v>
          </cell>
          <cell r="I173" t="str">
            <v>'69/583</v>
          </cell>
          <cell r="J173" t="str">
            <v>13.64</v>
          </cell>
          <cell r="L173">
            <v>13</v>
          </cell>
          <cell r="M173" t="str">
            <v xml:space="preserve"> </v>
          </cell>
          <cell r="N173" t="str">
            <v xml:space="preserve"> </v>
          </cell>
          <cell r="O173" t="str">
            <v xml:space="preserve"> </v>
          </cell>
          <cell r="P173" t="str">
            <v xml:space="preserve"> </v>
          </cell>
          <cell r="Q173" t="str">
            <v xml:space="preserve"> </v>
          </cell>
          <cell r="R173" t="str">
            <v xml:space="preserve"> </v>
          </cell>
          <cell r="S173" t="str">
            <v xml:space="preserve"> </v>
          </cell>
          <cell r="T173">
            <v>13</v>
          </cell>
          <cell r="U173" t="str">
            <v xml:space="preserve"> </v>
          </cell>
          <cell r="V173" t="str">
            <v xml:space="preserve"> </v>
          </cell>
          <cell r="W173" t="str">
            <v xml:space="preserve"> </v>
          </cell>
          <cell r="X173" t="str">
            <v xml:space="preserve"> </v>
          </cell>
          <cell r="Y173" t="str">
            <v xml:space="preserve"> </v>
          </cell>
          <cell r="Z173" t="str">
            <v xml:space="preserve"> </v>
          </cell>
          <cell r="AA173" t="str">
            <v xml:space="preserve"> </v>
          </cell>
          <cell r="AB173" t="str">
            <v xml:space="preserve"> </v>
          </cell>
          <cell r="AC173" t="str">
            <v xml:space="preserve"> </v>
          </cell>
          <cell r="AD173" t="str">
            <v>14.6</v>
          </cell>
          <cell r="AE173" t="str">
            <v xml:space="preserve"> </v>
          </cell>
          <cell r="AF173" t="str">
            <v xml:space="preserve"> </v>
          </cell>
          <cell r="AG173" t="str">
            <v xml:space="preserve"> </v>
          </cell>
          <cell r="AH173" t="str">
            <v xml:space="preserve"> </v>
          </cell>
          <cell r="AI173" t="str">
            <v xml:space="preserve"> </v>
          </cell>
          <cell r="AJ173" t="str">
            <v xml:space="preserve"> </v>
          </cell>
          <cell r="AK173" t="str">
            <v xml:space="preserve"> </v>
          </cell>
          <cell r="AL173" t="str">
            <v>14.6</v>
          </cell>
          <cell r="AM173" t="str">
            <v xml:space="preserve"> </v>
          </cell>
          <cell r="AN173" t="str">
            <v xml:space="preserve"> </v>
          </cell>
          <cell r="AO173" t="str">
            <v xml:space="preserve"> </v>
          </cell>
          <cell r="AP173" t="str">
            <v xml:space="preserve"> </v>
          </cell>
          <cell r="AQ173" t="str">
            <v xml:space="preserve"> </v>
          </cell>
          <cell r="AR173" t="str">
            <v xml:space="preserve"> </v>
          </cell>
          <cell r="AS173" t="str">
            <v xml:space="preserve"> </v>
          </cell>
          <cell r="AT173" t="str">
            <v xml:space="preserve"> </v>
          </cell>
          <cell r="AU173" t="str">
            <v xml:space="preserve"> </v>
          </cell>
          <cell r="AV173" t="str">
            <v>11.328</v>
          </cell>
          <cell r="AW173" t="str">
            <v>ACQ</v>
          </cell>
          <cell r="AX173" t="str">
            <v>11.055</v>
          </cell>
          <cell r="AY173" t="str">
            <v>11.6</v>
          </cell>
          <cell r="AZ173" t="str">
            <v xml:space="preserve"> </v>
          </cell>
          <cell r="BA173" t="str">
            <v xml:space="preserve"> </v>
          </cell>
          <cell r="BB173" t="str">
            <v xml:space="preserve"> </v>
          </cell>
          <cell r="BC173" t="str">
            <v xml:space="preserve"> </v>
          </cell>
          <cell r="BD173" t="str">
            <v xml:space="preserve"> </v>
          </cell>
          <cell r="BE173">
            <v>12</v>
          </cell>
          <cell r="BF173" t="str">
            <v>10.5</v>
          </cell>
          <cell r="BG173" t="str">
            <v xml:space="preserve"> </v>
          </cell>
          <cell r="BH173" t="str">
            <v xml:space="preserve"> </v>
          </cell>
          <cell r="BI173" t="str">
            <v xml:space="preserve"> </v>
          </cell>
          <cell r="BJ173" t="str">
            <v>12.3</v>
          </cell>
          <cell r="BK173" t="str">
            <v xml:space="preserve"> </v>
          </cell>
          <cell r="BL173" t="str">
            <v xml:space="preserve"> </v>
          </cell>
          <cell r="BM173" t="str">
            <v xml:space="preserve"> </v>
          </cell>
          <cell r="BN173" t="str">
            <v xml:space="preserve"> </v>
          </cell>
          <cell r="BO173" t="str">
            <v xml:space="preserve"> </v>
          </cell>
          <cell r="BP173" t="str">
            <v xml:space="preserve"> </v>
          </cell>
          <cell r="BQ173" t="str">
            <v xml:space="preserve"> </v>
          </cell>
          <cell r="BR173" t="str">
            <v>11.892</v>
          </cell>
          <cell r="BS173" t="str">
            <v>ACQ</v>
          </cell>
          <cell r="BT173" t="str">
            <v>11.25</v>
          </cell>
          <cell r="BU173" t="str">
            <v>9.875</v>
          </cell>
          <cell r="BV173" t="str">
            <v>12.25</v>
          </cell>
        </row>
        <row r="174">
          <cell r="A174">
            <v>21811930</v>
          </cell>
          <cell r="B174" t="str">
            <v>DETTWILLER</v>
          </cell>
          <cell r="C174" t="str">
            <v>EMILIEN</v>
          </cell>
          <cell r="D174" t="str">
            <v>modif</v>
          </cell>
          <cell r="E174" t="str">
            <v>DEF</v>
          </cell>
          <cell r="F174" t="str">
            <v>DEF</v>
          </cell>
          <cell r="G174" t="str">
            <v>12.029</v>
          </cell>
          <cell r="H174" t="str">
            <v>ADM</v>
          </cell>
          <cell r="I174" t="str">
            <v>'44/583</v>
          </cell>
          <cell r="J174" t="str">
            <v>11.4</v>
          </cell>
          <cell r="L174">
            <v>9</v>
          </cell>
          <cell r="M174" t="str">
            <v xml:space="preserve"> </v>
          </cell>
          <cell r="N174" t="str">
            <v xml:space="preserve"> </v>
          </cell>
          <cell r="O174" t="str">
            <v xml:space="preserve"> </v>
          </cell>
          <cell r="P174" t="str">
            <v xml:space="preserve"> </v>
          </cell>
          <cell r="Q174" t="str">
            <v xml:space="preserve"> </v>
          </cell>
          <cell r="R174">
            <v>9</v>
          </cell>
          <cell r="S174" t="str">
            <v xml:space="preserve"> </v>
          </cell>
          <cell r="T174" t="str">
            <v xml:space="preserve"> </v>
          </cell>
          <cell r="U174" t="str">
            <v xml:space="preserve"> </v>
          </cell>
          <cell r="V174" t="str">
            <v xml:space="preserve"> </v>
          </cell>
          <cell r="W174" t="str">
            <v xml:space="preserve"> </v>
          </cell>
          <cell r="X174" t="str">
            <v xml:space="preserve"> </v>
          </cell>
          <cell r="Y174" t="str">
            <v xml:space="preserve"> </v>
          </cell>
          <cell r="Z174" t="str">
            <v xml:space="preserve"> </v>
          </cell>
          <cell r="AA174" t="str">
            <v xml:space="preserve"> </v>
          </cell>
          <cell r="AB174" t="str">
            <v xml:space="preserve"> </v>
          </cell>
          <cell r="AC174" t="str">
            <v xml:space="preserve"> </v>
          </cell>
          <cell r="AD174">
            <v>15</v>
          </cell>
          <cell r="AE174" t="str">
            <v xml:space="preserve"> </v>
          </cell>
          <cell r="AF174" t="str">
            <v xml:space="preserve"> </v>
          </cell>
          <cell r="AG174" t="str">
            <v xml:space="preserve"> </v>
          </cell>
          <cell r="AH174" t="str">
            <v xml:space="preserve"> </v>
          </cell>
          <cell r="AI174" t="str">
            <v xml:space="preserve"> </v>
          </cell>
          <cell r="AJ174">
            <v>15</v>
          </cell>
          <cell r="AK174" t="str">
            <v xml:space="preserve"> </v>
          </cell>
          <cell r="AL174" t="str">
            <v xml:space="preserve"> </v>
          </cell>
          <cell r="AM174" t="str">
            <v xml:space="preserve"> </v>
          </cell>
          <cell r="AN174" t="str">
            <v xml:space="preserve"> </v>
          </cell>
          <cell r="AO174" t="str">
            <v xml:space="preserve"> </v>
          </cell>
          <cell r="AP174" t="str">
            <v xml:space="preserve"> </v>
          </cell>
          <cell r="AQ174" t="str">
            <v xml:space="preserve"> </v>
          </cell>
          <cell r="AR174" t="str">
            <v xml:space="preserve"> </v>
          </cell>
          <cell r="AS174" t="str">
            <v xml:space="preserve"> </v>
          </cell>
          <cell r="AT174" t="str">
            <v xml:space="preserve"> </v>
          </cell>
          <cell r="AU174" t="str">
            <v xml:space="preserve"> </v>
          </cell>
          <cell r="AV174" t="str">
            <v>13.241</v>
          </cell>
          <cell r="AW174" t="str">
            <v>ACQ</v>
          </cell>
          <cell r="AX174" t="str">
            <v>11.165</v>
          </cell>
          <cell r="AY174" t="str">
            <v>15.317</v>
          </cell>
          <cell r="AZ174" t="str">
            <v xml:space="preserve"> </v>
          </cell>
          <cell r="BA174" t="str">
            <v xml:space="preserve"> </v>
          </cell>
          <cell r="BB174" t="str">
            <v xml:space="preserve"> </v>
          </cell>
          <cell r="BC174" t="str">
            <v>16.25</v>
          </cell>
          <cell r="BD174" t="str">
            <v xml:space="preserve"> </v>
          </cell>
          <cell r="BE174" t="str">
            <v xml:space="preserve"> </v>
          </cell>
          <cell r="BF174" t="str">
            <v xml:space="preserve"> </v>
          </cell>
          <cell r="BG174" t="str">
            <v xml:space="preserve"> </v>
          </cell>
          <cell r="BH174" t="str">
            <v>13.7</v>
          </cell>
          <cell r="BI174" t="str">
            <v xml:space="preserve"> </v>
          </cell>
          <cell r="BJ174" t="str">
            <v xml:space="preserve"> </v>
          </cell>
          <cell r="BK174" t="str">
            <v xml:space="preserve"> </v>
          </cell>
          <cell r="BL174" t="str">
            <v xml:space="preserve"> </v>
          </cell>
          <cell r="BM174">
            <v>16</v>
          </cell>
          <cell r="BN174" t="str">
            <v xml:space="preserve"> </v>
          </cell>
          <cell r="BO174" t="str">
            <v xml:space="preserve"> </v>
          </cell>
          <cell r="BP174" t="str">
            <v xml:space="preserve"> </v>
          </cell>
          <cell r="BQ174" t="str">
            <v xml:space="preserve"> </v>
          </cell>
          <cell r="BR174" t="str">
            <v>12.133</v>
          </cell>
          <cell r="BS174" t="str">
            <v>ACQ</v>
          </cell>
          <cell r="BT174">
            <v>9</v>
          </cell>
          <cell r="BU174" t="str">
            <v>12.05</v>
          </cell>
          <cell r="BV174" t="str">
            <v>12.6</v>
          </cell>
        </row>
        <row r="175">
          <cell r="A175">
            <v>21908741</v>
          </cell>
          <cell r="B175" t="str">
            <v>DEUSCHER</v>
          </cell>
          <cell r="C175" t="str">
            <v>STEPHEN</v>
          </cell>
          <cell r="D175" t="str">
            <v>modif</v>
          </cell>
          <cell r="E175" t="str">
            <v>11.178</v>
          </cell>
          <cell r="F175" t="str">
            <v>ADM</v>
          </cell>
          <cell r="G175" t="str">
            <v>11.228</v>
          </cell>
          <cell r="H175" t="str">
            <v>ADM</v>
          </cell>
          <cell r="I175" t="str">
            <v>'108/583</v>
          </cell>
          <cell r="J175" t="str">
            <v>13.998</v>
          </cell>
          <cell r="L175" t="str">
            <v>14.33</v>
          </cell>
          <cell r="M175" t="str">
            <v xml:space="preserve"> </v>
          </cell>
          <cell r="N175" t="str">
            <v xml:space="preserve"> </v>
          </cell>
          <cell r="O175" t="str">
            <v xml:space="preserve"> </v>
          </cell>
          <cell r="P175" t="str">
            <v xml:space="preserve"> </v>
          </cell>
          <cell r="Q175" t="str">
            <v xml:space="preserve"> </v>
          </cell>
          <cell r="R175" t="str">
            <v xml:space="preserve"> </v>
          </cell>
          <cell r="S175" t="str">
            <v xml:space="preserve"> </v>
          </cell>
          <cell r="T175" t="str">
            <v xml:space="preserve"> </v>
          </cell>
          <cell r="U175" t="str">
            <v xml:space="preserve"> </v>
          </cell>
          <cell r="V175" t="str">
            <v xml:space="preserve"> </v>
          </cell>
          <cell r="W175" t="str">
            <v xml:space="preserve"> </v>
          </cell>
          <cell r="X175" t="str">
            <v xml:space="preserve"> </v>
          </cell>
          <cell r="Y175" t="str">
            <v xml:space="preserve"> </v>
          </cell>
          <cell r="Z175" t="str">
            <v xml:space="preserve"> </v>
          </cell>
          <cell r="AA175" t="str">
            <v xml:space="preserve"> </v>
          </cell>
          <cell r="AB175" t="str">
            <v>14.33</v>
          </cell>
          <cell r="AC175" t="str">
            <v xml:space="preserve"> </v>
          </cell>
          <cell r="AD175" t="str">
            <v>13.5</v>
          </cell>
          <cell r="AE175" t="str">
            <v xml:space="preserve"> </v>
          </cell>
          <cell r="AF175" t="str">
            <v xml:space="preserve"> </v>
          </cell>
          <cell r="AG175" t="str">
            <v xml:space="preserve"> </v>
          </cell>
          <cell r="AH175" t="str">
            <v xml:space="preserve"> </v>
          </cell>
          <cell r="AI175" t="str">
            <v xml:space="preserve"> </v>
          </cell>
          <cell r="AJ175" t="str">
            <v xml:space="preserve"> </v>
          </cell>
          <cell r="AK175" t="str">
            <v xml:space="preserve"> </v>
          </cell>
          <cell r="AL175" t="str">
            <v xml:space="preserve"> </v>
          </cell>
          <cell r="AM175" t="str">
            <v xml:space="preserve"> </v>
          </cell>
          <cell r="AN175" t="str">
            <v xml:space="preserve"> </v>
          </cell>
          <cell r="AO175" t="str">
            <v xml:space="preserve"> </v>
          </cell>
          <cell r="AP175" t="str">
            <v xml:space="preserve"> </v>
          </cell>
          <cell r="AQ175" t="str">
            <v xml:space="preserve"> </v>
          </cell>
          <cell r="AR175" t="str">
            <v xml:space="preserve"> </v>
          </cell>
          <cell r="AS175" t="str">
            <v xml:space="preserve"> </v>
          </cell>
          <cell r="AT175" t="str">
            <v>13.5</v>
          </cell>
          <cell r="AU175" t="str">
            <v xml:space="preserve"> </v>
          </cell>
          <cell r="AV175" t="str">
            <v>11.585</v>
          </cell>
          <cell r="AW175" t="str">
            <v>ACQ</v>
          </cell>
          <cell r="AX175" t="str">
            <v>11.67</v>
          </cell>
          <cell r="AY175" t="str">
            <v>11.5</v>
          </cell>
          <cell r="AZ175">
            <v>8</v>
          </cell>
          <cell r="BA175" t="str">
            <v xml:space="preserve"> </v>
          </cell>
          <cell r="BB175" t="str">
            <v xml:space="preserve"> </v>
          </cell>
          <cell r="BC175" t="str">
            <v xml:space="preserve"> </v>
          </cell>
          <cell r="BD175">
            <v>14</v>
          </cell>
          <cell r="BE175" t="str">
            <v xml:space="preserve"> </v>
          </cell>
          <cell r="BF175" t="str">
            <v xml:space="preserve"> </v>
          </cell>
          <cell r="BG175" t="str">
            <v>12.5</v>
          </cell>
          <cell r="BH175" t="str">
            <v xml:space="preserve"> </v>
          </cell>
          <cell r="BI175" t="str">
            <v xml:space="preserve"> </v>
          </cell>
          <cell r="BJ175" t="str">
            <v xml:space="preserve"> </v>
          </cell>
          <cell r="BK175" t="str">
            <v xml:space="preserve"> </v>
          </cell>
          <cell r="BL175" t="str">
            <v xml:space="preserve"> </v>
          </cell>
          <cell r="BM175" t="str">
            <v xml:space="preserve"> </v>
          </cell>
          <cell r="BN175" t="str">
            <v xml:space="preserve"> </v>
          </cell>
          <cell r="BO175" t="str">
            <v xml:space="preserve"> </v>
          </cell>
          <cell r="BP175" t="str">
            <v xml:space="preserve"> </v>
          </cell>
          <cell r="BQ175" t="str">
            <v xml:space="preserve"> </v>
          </cell>
          <cell r="BR175" t="str">
            <v>10.192</v>
          </cell>
          <cell r="BS175" t="str">
            <v>ACQ</v>
          </cell>
          <cell r="BT175" t="str">
            <v>12.75</v>
          </cell>
          <cell r="BU175" t="str">
            <v>8.375</v>
          </cell>
          <cell r="BV175" t="str">
            <v>8.75</v>
          </cell>
        </row>
        <row r="176">
          <cell r="A176">
            <v>21909183</v>
          </cell>
          <cell r="B176" t="str">
            <v>DEVILLIERSE</v>
          </cell>
          <cell r="C176" t="str">
            <v>LILIAN</v>
          </cell>
          <cell r="D176" t="str">
            <v xml:space="preserve"> </v>
          </cell>
          <cell r="E176" t="str">
            <v>11.324</v>
          </cell>
          <cell r="F176" t="str">
            <v>ADM</v>
          </cell>
          <cell r="G176" t="str">
            <v>11.324</v>
          </cell>
          <cell r="H176" t="str">
            <v>ADM</v>
          </cell>
          <cell r="I176" t="str">
            <v>'96/583</v>
          </cell>
          <cell r="J176" t="str">
            <v>13.8</v>
          </cell>
          <cell r="L176">
            <v>17</v>
          </cell>
          <cell r="M176" t="str">
            <v xml:space="preserve"> </v>
          </cell>
          <cell r="N176" t="str">
            <v xml:space="preserve"> </v>
          </cell>
          <cell r="O176">
            <v>17</v>
          </cell>
          <cell r="P176" t="str">
            <v xml:space="preserve"> </v>
          </cell>
          <cell r="Q176" t="str">
            <v xml:space="preserve"> </v>
          </cell>
          <cell r="R176" t="str">
            <v xml:space="preserve"> </v>
          </cell>
          <cell r="S176" t="str">
            <v xml:space="preserve"> </v>
          </cell>
          <cell r="T176" t="str">
            <v xml:space="preserve"> </v>
          </cell>
          <cell r="U176" t="str">
            <v xml:space="preserve"> </v>
          </cell>
          <cell r="V176" t="str">
            <v xml:space="preserve"> </v>
          </cell>
          <cell r="W176" t="str">
            <v xml:space="preserve"> </v>
          </cell>
          <cell r="X176" t="str">
            <v xml:space="preserve"> </v>
          </cell>
          <cell r="Y176" t="str">
            <v xml:space="preserve"> </v>
          </cell>
          <cell r="Z176" t="str">
            <v xml:space="preserve"> </v>
          </cell>
          <cell r="AA176" t="str">
            <v xml:space="preserve"> </v>
          </cell>
          <cell r="AB176" t="str">
            <v xml:space="preserve"> </v>
          </cell>
          <cell r="AC176" t="str">
            <v xml:space="preserve"> </v>
          </cell>
          <cell r="AD176">
            <v>9</v>
          </cell>
          <cell r="AE176" t="str">
            <v xml:space="preserve"> </v>
          </cell>
          <cell r="AF176" t="str">
            <v xml:space="preserve"> </v>
          </cell>
          <cell r="AG176">
            <v>9</v>
          </cell>
          <cell r="AH176" t="str">
            <v xml:space="preserve"> </v>
          </cell>
          <cell r="AI176" t="str">
            <v xml:space="preserve"> </v>
          </cell>
          <cell r="AJ176" t="str">
            <v xml:space="preserve"> </v>
          </cell>
          <cell r="AK176" t="str">
            <v xml:space="preserve"> </v>
          </cell>
          <cell r="AL176" t="str">
            <v xml:space="preserve"> </v>
          </cell>
          <cell r="AM176" t="str">
            <v xml:space="preserve"> </v>
          </cell>
          <cell r="AN176" t="str">
            <v xml:space="preserve"> </v>
          </cell>
          <cell r="AO176" t="str">
            <v xml:space="preserve"> </v>
          </cell>
          <cell r="AP176" t="str">
            <v xml:space="preserve"> </v>
          </cell>
          <cell r="AQ176" t="str">
            <v xml:space="preserve"> </v>
          </cell>
          <cell r="AR176" t="str">
            <v xml:space="preserve"> </v>
          </cell>
          <cell r="AS176" t="str">
            <v xml:space="preserve"> </v>
          </cell>
          <cell r="AT176" t="str">
            <v xml:space="preserve"> </v>
          </cell>
          <cell r="AU176" t="str">
            <v xml:space="preserve"> </v>
          </cell>
          <cell r="AV176" t="str">
            <v>12.75</v>
          </cell>
          <cell r="AW176" t="str">
            <v>ACQ</v>
          </cell>
          <cell r="AX176" t="str">
            <v>12.5</v>
          </cell>
          <cell r="AY176">
            <v>13</v>
          </cell>
          <cell r="AZ176" t="str">
            <v xml:space="preserve"> </v>
          </cell>
          <cell r="BA176" t="str">
            <v xml:space="preserve"> </v>
          </cell>
          <cell r="BB176" t="str">
            <v xml:space="preserve"> </v>
          </cell>
          <cell r="BC176" t="str">
            <v>12.5</v>
          </cell>
          <cell r="BD176" t="str">
            <v xml:space="preserve"> </v>
          </cell>
          <cell r="BE176" t="str">
            <v xml:space="preserve"> </v>
          </cell>
          <cell r="BF176" t="str">
            <v xml:space="preserve"> </v>
          </cell>
          <cell r="BG176" t="str">
            <v xml:space="preserve"> </v>
          </cell>
          <cell r="BH176" t="str">
            <v xml:space="preserve"> </v>
          </cell>
          <cell r="BI176" t="str">
            <v xml:space="preserve"> </v>
          </cell>
          <cell r="BJ176" t="str">
            <v xml:space="preserve"> </v>
          </cell>
          <cell r="BK176" t="str">
            <v xml:space="preserve"> </v>
          </cell>
          <cell r="BL176">
            <v>13</v>
          </cell>
          <cell r="BM176" t="str">
            <v xml:space="preserve"> </v>
          </cell>
          <cell r="BN176" t="str">
            <v xml:space="preserve"> </v>
          </cell>
          <cell r="BO176" t="str">
            <v xml:space="preserve"> </v>
          </cell>
          <cell r="BP176" t="str">
            <v>13.5</v>
          </cell>
          <cell r="BQ176" t="str">
            <v xml:space="preserve"> </v>
          </cell>
          <cell r="BR176" t="str">
            <v>12.333</v>
          </cell>
          <cell r="BS176" t="str">
            <v>ACQ</v>
          </cell>
          <cell r="BT176">
            <v>14</v>
          </cell>
          <cell r="BU176" t="str">
            <v>10.55</v>
          </cell>
          <cell r="BV176" t="str">
            <v>12.1</v>
          </cell>
        </row>
        <row r="177">
          <cell r="A177">
            <v>21905792</v>
          </cell>
          <cell r="B177" t="str">
            <v>DIERCKS</v>
          </cell>
          <cell r="C177" t="str">
            <v>YVAN</v>
          </cell>
          <cell r="D177" t="str">
            <v xml:space="preserve"> </v>
          </cell>
          <cell r="E177" t="str">
            <v>10.702</v>
          </cell>
          <cell r="F177" t="str">
            <v>ADM</v>
          </cell>
          <cell r="G177" t="str">
            <v>10.702</v>
          </cell>
          <cell r="H177" t="str">
            <v>ADM</v>
          </cell>
          <cell r="I177" t="str">
            <v>'173/583</v>
          </cell>
          <cell r="J177" t="str">
            <v>12.72</v>
          </cell>
          <cell r="L177" t="str">
            <v>13.2</v>
          </cell>
          <cell r="M177" t="str">
            <v xml:space="preserve"> </v>
          </cell>
          <cell r="N177" t="str">
            <v xml:space="preserve"> </v>
          </cell>
          <cell r="O177" t="str">
            <v xml:space="preserve"> </v>
          </cell>
          <cell r="P177" t="str">
            <v xml:space="preserve"> </v>
          </cell>
          <cell r="Q177" t="str">
            <v xml:space="preserve"> </v>
          </cell>
          <cell r="R177" t="str">
            <v xml:space="preserve"> </v>
          </cell>
          <cell r="S177" t="str">
            <v xml:space="preserve"> </v>
          </cell>
          <cell r="T177" t="str">
            <v xml:space="preserve"> </v>
          </cell>
          <cell r="U177" t="str">
            <v xml:space="preserve"> </v>
          </cell>
          <cell r="V177" t="str">
            <v xml:space="preserve"> </v>
          </cell>
          <cell r="W177" t="str">
            <v xml:space="preserve"> </v>
          </cell>
          <cell r="X177" t="str">
            <v xml:space="preserve"> </v>
          </cell>
          <cell r="Y177" t="str">
            <v xml:space="preserve"> </v>
          </cell>
          <cell r="Z177" t="str">
            <v>13.2</v>
          </cell>
          <cell r="AA177" t="str">
            <v xml:space="preserve"> </v>
          </cell>
          <cell r="AB177" t="str">
            <v xml:space="preserve"> </v>
          </cell>
          <cell r="AC177" t="str">
            <v xml:space="preserve"> </v>
          </cell>
          <cell r="AD177">
            <v>12</v>
          </cell>
          <cell r="AE177" t="str">
            <v xml:space="preserve"> </v>
          </cell>
          <cell r="AF177" t="str">
            <v xml:space="preserve"> </v>
          </cell>
          <cell r="AG177" t="str">
            <v xml:space="preserve"> </v>
          </cell>
          <cell r="AH177" t="str">
            <v xml:space="preserve"> </v>
          </cell>
          <cell r="AI177" t="str">
            <v xml:space="preserve"> </v>
          </cell>
          <cell r="AJ177" t="str">
            <v xml:space="preserve"> </v>
          </cell>
          <cell r="AK177" t="str">
            <v xml:space="preserve"> </v>
          </cell>
          <cell r="AL177" t="str">
            <v xml:space="preserve"> </v>
          </cell>
          <cell r="AM177" t="str">
            <v xml:space="preserve"> </v>
          </cell>
          <cell r="AN177" t="str">
            <v xml:space="preserve"> </v>
          </cell>
          <cell r="AO177" t="str">
            <v xml:space="preserve"> </v>
          </cell>
          <cell r="AP177" t="str">
            <v xml:space="preserve"> </v>
          </cell>
          <cell r="AQ177" t="str">
            <v xml:space="preserve"> </v>
          </cell>
          <cell r="AR177">
            <v>12</v>
          </cell>
          <cell r="AS177" t="str">
            <v xml:space="preserve"> </v>
          </cell>
          <cell r="AT177" t="str">
            <v xml:space="preserve"> </v>
          </cell>
          <cell r="AU177" t="str">
            <v xml:space="preserve"> </v>
          </cell>
          <cell r="AV177" t="str">
            <v>11.433</v>
          </cell>
          <cell r="AW177" t="str">
            <v>ACQ</v>
          </cell>
          <cell r="AX177" t="str">
            <v>9.665</v>
          </cell>
          <cell r="AY177" t="str">
            <v>13.2</v>
          </cell>
          <cell r="AZ177" t="str">
            <v xml:space="preserve"> </v>
          </cell>
          <cell r="BA177" t="str">
            <v xml:space="preserve"> </v>
          </cell>
          <cell r="BB177" t="str">
            <v xml:space="preserve"> </v>
          </cell>
          <cell r="BC177" t="str">
            <v xml:space="preserve"> </v>
          </cell>
          <cell r="BD177" t="str">
            <v xml:space="preserve"> </v>
          </cell>
          <cell r="BE177">
            <v>8</v>
          </cell>
          <cell r="BF177" t="str">
            <v xml:space="preserve"> </v>
          </cell>
          <cell r="BG177" t="str">
            <v xml:space="preserve"> </v>
          </cell>
          <cell r="BH177" t="str">
            <v xml:space="preserve"> </v>
          </cell>
          <cell r="BI177" t="str">
            <v xml:space="preserve"> </v>
          </cell>
          <cell r="BJ177" t="str">
            <v xml:space="preserve"> </v>
          </cell>
          <cell r="BK177">
            <v>16</v>
          </cell>
          <cell r="BL177" t="str">
            <v xml:space="preserve"> </v>
          </cell>
          <cell r="BM177" t="str">
            <v xml:space="preserve"> </v>
          </cell>
          <cell r="BN177" t="str">
            <v>15.6</v>
          </cell>
          <cell r="BO177" t="str">
            <v xml:space="preserve"> </v>
          </cell>
          <cell r="BP177" t="str">
            <v xml:space="preserve"> </v>
          </cell>
          <cell r="BQ177" t="str">
            <v xml:space="preserve"> </v>
          </cell>
          <cell r="BR177" t="str">
            <v>11.05</v>
          </cell>
          <cell r="BS177" t="str">
            <v>ACQ</v>
          </cell>
          <cell r="BT177">
            <v>10</v>
          </cell>
          <cell r="BU177">
            <v>11</v>
          </cell>
          <cell r="BV177" t="str">
            <v>12.5</v>
          </cell>
        </row>
        <row r="178">
          <cell r="A178">
            <v>21908658</v>
          </cell>
          <cell r="B178" t="str">
            <v>DIETRICH</v>
          </cell>
          <cell r="C178" t="str">
            <v>RÉMI</v>
          </cell>
          <cell r="D178" t="str">
            <v xml:space="preserve"> </v>
          </cell>
          <cell r="E178" t="str">
            <v>11.638</v>
          </cell>
          <cell r="F178" t="str">
            <v>ADM</v>
          </cell>
          <cell r="G178" t="str">
            <v>11.638</v>
          </cell>
          <cell r="H178" t="str">
            <v>ADM</v>
          </cell>
          <cell r="I178" t="str">
            <v>'71/583</v>
          </cell>
          <cell r="J178" t="str">
            <v>10.1</v>
          </cell>
          <cell r="L178" t="str">
            <v>9.5</v>
          </cell>
          <cell r="M178" t="str">
            <v xml:space="preserve"> </v>
          </cell>
          <cell r="N178" t="str">
            <v xml:space="preserve"> </v>
          </cell>
          <cell r="O178" t="str">
            <v xml:space="preserve"> </v>
          </cell>
          <cell r="P178" t="str">
            <v xml:space="preserve"> </v>
          </cell>
          <cell r="Q178" t="str">
            <v xml:space="preserve"> </v>
          </cell>
          <cell r="R178" t="str">
            <v xml:space="preserve"> </v>
          </cell>
          <cell r="S178" t="str">
            <v>9.5</v>
          </cell>
          <cell r="T178" t="str">
            <v xml:space="preserve"> </v>
          </cell>
          <cell r="U178" t="str">
            <v xml:space="preserve"> </v>
          </cell>
          <cell r="V178" t="str">
            <v xml:space="preserve"> </v>
          </cell>
          <cell r="W178" t="str">
            <v xml:space="preserve"> </v>
          </cell>
          <cell r="X178" t="str">
            <v xml:space="preserve"> </v>
          </cell>
          <cell r="Y178" t="str">
            <v xml:space="preserve"> </v>
          </cell>
          <cell r="Z178" t="str">
            <v xml:space="preserve"> </v>
          </cell>
          <cell r="AA178" t="str">
            <v xml:space="preserve"> </v>
          </cell>
          <cell r="AB178" t="str">
            <v xml:space="preserve"> </v>
          </cell>
          <cell r="AC178" t="str">
            <v xml:space="preserve"> </v>
          </cell>
          <cell r="AD178">
            <v>11</v>
          </cell>
          <cell r="AE178" t="str">
            <v xml:space="preserve"> </v>
          </cell>
          <cell r="AF178" t="str">
            <v xml:space="preserve"> </v>
          </cell>
          <cell r="AG178" t="str">
            <v xml:space="preserve"> </v>
          </cell>
          <cell r="AH178" t="str">
            <v xml:space="preserve"> </v>
          </cell>
          <cell r="AI178" t="str">
            <v xml:space="preserve"> </v>
          </cell>
          <cell r="AJ178" t="str">
            <v xml:space="preserve"> </v>
          </cell>
          <cell r="AK178">
            <v>11</v>
          </cell>
          <cell r="AL178" t="str">
            <v xml:space="preserve"> </v>
          </cell>
          <cell r="AM178" t="str">
            <v xml:space="preserve"> </v>
          </cell>
          <cell r="AN178" t="str">
            <v xml:space="preserve"> </v>
          </cell>
          <cell r="AO178" t="str">
            <v xml:space="preserve"> </v>
          </cell>
          <cell r="AP178" t="str">
            <v xml:space="preserve"> </v>
          </cell>
          <cell r="AQ178" t="str">
            <v xml:space="preserve"> </v>
          </cell>
          <cell r="AR178" t="str">
            <v xml:space="preserve"> </v>
          </cell>
          <cell r="AS178" t="str">
            <v xml:space="preserve"> </v>
          </cell>
          <cell r="AT178" t="str">
            <v xml:space="preserve"> </v>
          </cell>
          <cell r="AU178" t="str">
            <v xml:space="preserve"> </v>
          </cell>
          <cell r="AV178" t="str">
            <v>13.011</v>
          </cell>
          <cell r="AW178" t="str">
            <v>ACQ</v>
          </cell>
          <cell r="AX178" t="str">
            <v>13.335</v>
          </cell>
          <cell r="AY178" t="str">
            <v>12.687</v>
          </cell>
          <cell r="AZ178" t="str">
            <v xml:space="preserve"> </v>
          </cell>
          <cell r="BA178" t="str">
            <v xml:space="preserve"> </v>
          </cell>
          <cell r="BB178" t="str">
            <v xml:space="preserve"> </v>
          </cell>
          <cell r="BC178" t="str">
            <v xml:space="preserve"> </v>
          </cell>
          <cell r="BD178" t="str">
            <v xml:space="preserve"> </v>
          </cell>
          <cell r="BE178" t="str">
            <v xml:space="preserve"> </v>
          </cell>
          <cell r="BF178" t="str">
            <v xml:space="preserve"> </v>
          </cell>
          <cell r="BG178" t="str">
            <v xml:space="preserve"> </v>
          </cell>
          <cell r="BH178" t="str">
            <v xml:space="preserve"> </v>
          </cell>
          <cell r="BI178" t="str">
            <v xml:space="preserve"> </v>
          </cell>
          <cell r="BJ178" t="str">
            <v>12.4</v>
          </cell>
          <cell r="BK178" t="str">
            <v xml:space="preserve"> </v>
          </cell>
          <cell r="BL178" t="str">
            <v xml:space="preserve"> </v>
          </cell>
          <cell r="BM178" t="str">
            <v>13.5</v>
          </cell>
          <cell r="BN178" t="str">
            <v xml:space="preserve"> </v>
          </cell>
          <cell r="BO178" t="str">
            <v>12.16</v>
          </cell>
          <cell r="BP178" t="str">
            <v xml:space="preserve"> </v>
          </cell>
          <cell r="BQ178" t="str">
            <v xml:space="preserve"> </v>
          </cell>
          <cell r="BR178" t="str">
            <v>10.535</v>
          </cell>
          <cell r="BS178" t="str">
            <v>ACQ</v>
          </cell>
          <cell r="BT178" t="str">
            <v>10.38</v>
          </cell>
          <cell r="BU178" t="str">
            <v>9.825</v>
          </cell>
          <cell r="BV178" t="str">
            <v>11.65</v>
          </cell>
        </row>
        <row r="179">
          <cell r="A179">
            <v>21900891</v>
          </cell>
          <cell r="B179" t="str">
            <v>DIOP</v>
          </cell>
          <cell r="C179" t="str">
            <v>DINÉ</v>
          </cell>
          <cell r="D179" t="str">
            <v>modif</v>
          </cell>
          <cell r="E179" t="str">
            <v>DEF</v>
          </cell>
          <cell r="F179" t="str">
            <v>DEF</v>
          </cell>
          <cell r="G179" t="str">
            <v>9.605</v>
          </cell>
          <cell r="H179" t="str">
            <v>AJ</v>
          </cell>
          <cell r="I179" t="str">
            <v>'353/583</v>
          </cell>
          <cell r="J179" t="str">
            <v>14.64</v>
          </cell>
          <cell r="L179" t="str">
            <v>12.4</v>
          </cell>
          <cell r="M179" t="str">
            <v xml:space="preserve"> </v>
          </cell>
          <cell r="N179" t="str">
            <v xml:space="preserve"> </v>
          </cell>
          <cell r="O179" t="str">
            <v xml:space="preserve"> </v>
          </cell>
          <cell r="P179" t="str">
            <v xml:space="preserve"> </v>
          </cell>
          <cell r="Q179" t="str">
            <v xml:space="preserve"> </v>
          </cell>
          <cell r="R179" t="str">
            <v xml:space="preserve"> </v>
          </cell>
          <cell r="S179" t="str">
            <v xml:space="preserve"> </v>
          </cell>
          <cell r="T179" t="str">
            <v xml:space="preserve"> </v>
          </cell>
          <cell r="U179" t="str">
            <v xml:space="preserve"> </v>
          </cell>
          <cell r="V179" t="str">
            <v xml:space="preserve"> </v>
          </cell>
          <cell r="W179" t="str">
            <v xml:space="preserve"> </v>
          </cell>
          <cell r="X179" t="str">
            <v>12.4</v>
          </cell>
          <cell r="Y179" t="str">
            <v xml:space="preserve"> </v>
          </cell>
          <cell r="Z179" t="str">
            <v xml:space="preserve"> </v>
          </cell>
          <cell r="AA179" t="str">
            <v xml:space="preserve"> </v>
          </cell>
          <cell r="AB179" t="str">
            <v xml:space="preserve"> </v>
          </cell>
          <cell r="AC179" t="str">
            <v xml:space="preserve"> </v>
          </cell>
          <cell r="AD179">
            <v>18</v>
          </cell>
          <cell r="AE179" t="str">
            <v xml:space="preserve"> </v>
          </cell>
          <cell r="AF179" t="str">
            <v xml:space="preserve"> </v>
          </cell>
          <cell r="AG179" t="str">
            <v xml:space="preserve"> </v>
          </cell>
          <cell r="AH179" t="str">
            <v xml:space="preserve"> </v>
          </cell>
          <cell r="AI179" t="str">
            <v xml:space="preserve"> </v>
          </cell>
          <cell r="AJ179" t="str">
            <v xml:space="preserve"> </v>
          </cell>
          <cell r="AK179" t="str">
            <v xml:space="preserve"> </v>
          </cell>
          <cell r="AL179" t="str">
            <v xml:space="preserve"> </v>
          </cell>
          <cell r="AM179" t="str">
            <v xml:space="preserve"> </v>
          </cell>
          <cell r="AN179" t="str">
            <v xml:space="preserve"> </v>
          </cell>
          <cell r="AO179" t="str">
            <v xml:space="preserve"> </v>
          </cell>
          <cell r="AP179">
            <v>18</v>
          </cell>
          <cell r="AQ179" t="str">
            <v xml:space="preserve"> </v>
          </cell>
          <cell r="AR179" t="str">
            <v xml:space="preserve"> </v>
          </cell>
          <cell r="AS179" t="str">
            <v xml:space="preserve"> </v>
          </cell>
          <cell r="AT179" t="str">
            <v xml:space="preserve"> </v>
          </cell>
          <cell r="AU179" t="str">
            <v xml:space="preserve"> </v>
          </cell>
          <cell r="AV179" t="str">
            <v>10.2</v>
          </cell>
          <cell r="AW179" t="str">
            <v>ACQ</v>
          </cell>
          <cell r="AX179">
            <v>7</v>
          </cell>
          <cell r="AY179" t="str">
            <v>13.4</v>
          </cell>
          <cell r="AZ179" t="str">
            <v xml:space="preserve"> </v>
          </cell>
          <cell r="BA179" t="str">
            <v xml:space="preserve"> </v>
          </cell>
          <cell r="BB179" t="str">
            <v xml:space="preserve"> </v>
          </cell>
          <cell r="BC179" t="str">
            <v xml:space="preserve"> </v>
          </cell>
          <cell r="BD179" t="str">
            <v xml:space="preserve"> </v>
          </cell>
          <cell r="BE179">
            <v>14</v>
          </cell>
          <cell r="BF179" t="str">
            <v xml:space="preserve"> </v>
          </cell>
          <cell r="BG179" t="str">
            <v xml:space="preserve"> </v>
          </cell>
          <cell r="BH179" t="str">
            <v xml:space="preserve"> </v>
          </cell>
          <cell r="BI179" t="str">
            <v xml:space="preserve"> </v>
          </cell>
          <cell r="BJ179" t="str">
            <v xml:space="preserve"> </v>
          </cell>
          <cell r="BK179" t="str">
            <v>DIS</v>
          </cell>
          <cell r="BL179" t="str">
            <v xml:space="preserve"> </v>
          </cell>
          <cell r="BM179" t="str">
            <v xml:space="preserve"> </v>
          </cell>
          <cell r="BN179" t="str">
            <v>12.8</v>
          </cell>
          <cell r="BO179" t="str">
            <v xml:space="preserve"> </v>
          </cell>
          <cell r="BP179" t="str">
            <v xml:space="preserve"> </v>
          </cell>
          <cell r="BQ179" t="str">
            <v xml:space="preserve"> </v>
          </cell>
          <cell r="BR179" t="str">
            <v>10.575</v>
          </cell>
          <cell r="BS179" t="str">
            <v>ACQ</v>
          </cell>
          <cell r="BT179">
            <v>10</v>
          </cell>
          <cell r="BU179" t="str">
            <v>8.525</v>
          </cell>
          <cell r="BV179" t="str">
            <v>9.55</v>
          </cell>
        </row>
        <row r="180">
          <cell r="A180">
            <v>21903726</v>
          </cell>
          <cell r="B180" t="str">
            <v>DIRRINGER</v>
          </cell>
          <cell r="C180" t="str">
            <v>THOMAS</v>
          </cell>
          <cell r="D180" t="str">
            <v xml:space="preserve"> </v>
          </cell>
          <cell r="E180" t="str">
            <v>DEF</v>
          </cell>
          <cell r="F180" t="str">
            <v>DEF</v>
          </cell>
          <cell r="G180" t="str">
            <v>DEF</v>
          </cell>
          <cell r="H180" t="str">
            <v>DEF</v>
          </cell>
          <cell r="J180" t="str">
            <v>DEF</v>
          </cell>
          <cell r="L180" t="str">
            <v>DEF</v>
          </cell>
          <cell r="M180" t="str">
            <v>ABI</v>
          </cell>
          <cell r="N180" t="str">
            <v xml:space="preserve"> </v>
          </cell>
          <cell r="O180" t="str">
            <v xml:space="preserve"> </v>
          </cell>
          <cell r="P180" t="str">
            <v xml:space="preserve"> </v>
          </cell>
          <cell r="Q180" t="str">
            <v xml:space="preserve"> </v>
          </cell>
          <cell r="R180" t="str">
            <v xml:space="preserve"> </v>
          </cell>
          <cell r="S180" t="str">
            <v xml:space="preserve"> </v>
          </cell>
          <cell r="T180" t="str">
            <v xml:space="preserve"> </v>
          </cell>
          <cell r="U180" t="str">
            <v xml:space="preserve"> </v>
          </cell>
          <cell r="V180" t="str">
            <v xml:space="preserve"> </v>
          </cell>
          <cell r="W180" t="str">
            <v xml:space="preserve"> </v>
          </cell>
          <cell r="X180" t="str">
            <v xml:space="preserve"> </v>
          </cell>
          <cell r="Y180" t="str">
            <v xml:space="preserve"> </v>
          </cell>
          <cell r="Z180" t="str">
            <v xml:space="preserve"> </v>
          </cell>
          <cell r="AA180" t="str">
            <v xml:space="preserve"> </v>
          </cell>
          <cell r="AB180" t="str">
            <v xml:space="preserve"> </v>
          </cell>
          <cell r="AC180" t="str">
            <v xml:space="preserve"> </v>
          </cell>
          <cell r="AD180" t="str">
            <v>DEF</v>
          </cell>
          <cell r="AE180" t="str">
            <v>ABI</v>
          </cell>
          <cell r="AF180" t="str">
            <v xml:space="preserve"> </v>
          </cell>
          <cell r="AG180" t="str">
            <v xml:space="preserve"> </v>
          </cell>
          <cell r="AH180" t="str">
            <v xml:space="preserve"> </v>
          </cell>
          <cell r="AI180" t="str">
            <v xml:space="preserve"> </v>
          </cell>
          <cell r="AJ180" t="str">
            <v xml:space="preserve"> </v>
          </cell>
          <cell r="AK180" t="str">
            <v xml:space="preserve"> </v>
          </cell>
          <cell r="AL180" t="str">
            <v xml:space="preserve"> </v>
          </cell>
          <cell r="AM180" t="str">
            <v xml:space="preserve"> </v>
          </cell>
          <cell r="AN180" t="str">
            <v xml:space="preserve"> </v>
          </cell>
          <cell r="AO180" t="str">
            <v xml:space="preserve"> </v>
          </cell>
          <cell r="AP180" t="str">
            <v xml:space="preserve"> </v>
          </cell>
          <cell r="AQ180" t="str">
            <v xml:space="preserve"> </v>
          </cell>
          <cell r="AR180" t="str">
            <v xml:space="preserve"> </v>
          </cell>
          <cell r="AS180" t="str">
            <v xml:space="preserve"> </v>
          </cell>
          <cell r="AT180" t="str">
            <v xml:space="preserve"> </v>
          </cell>
          <cell r="AU180" t="str">
            <v xml:space="preserve"> </v>
          </cell>
          <cell r="AV180" t="str">
            <v>7.73</v>
          </cell>
          <cell r="AW180" t="str">
            <v>NACQ</v>
          </cell>
          <cell r="AX180" t="str">
            <v>7.96</v>
          </cell>
          <cell r="AY180" t="str">
            <v>7.5</v>
          </cell>
          <cell r="AZ180" t="str">
            <v xml:space="preserve"> </v>
          </cell>
          <cell r="BA180" t="str">
            <v>15.5</v>
          </cell>
          <cell r="BB180">
            <v>7</v>
          </cell>
          <cell r="BC180" t="str">
            <v xml:space="preserve"> </v>
          </cell>
          <cell r="BD180" t="str">
            <v xml:space="preserve"> </v>
          </cell>
          <cell r="BE180" t="str">
            <v xml:space="preserve"> </v>
          </cell>
          <cell r="BF180" t="str">
            <v xml:space="preserve"> </v>
          </cell>
          <cell r="BG180" t="str">
            <v xml:space="preserve"> </v>
          </cell>
          <cell r="BH180" t="str">
            <v xml:space="preserve"> </v>
          </cell>
          <cell r="BI180" t="str">
            <v xml:space="preserve"> </v>
          </cell>
          <cell r="BJ180" t="str">
            <v xml:space="preserve"> </v>
          </cell>
          <cell r="BK180">
            <v>0</v>
          </cell>
          <cell r="BL180" t="str">
            <v xml:space="preserve"> </v>
          </cell>
          <cell r="BM180" t="str">
            <v xml:space="preserve"> </v>
          </cell>
          <cell r="BN180" t="str">
            <v xml:space="preserve"> </v>
          </cell>
          <cell r="BO180" t="str">
            <v xml:space="preserve"> </v>
          </cell>
          <cell r="BP180" t="str">
            <v xml:space="preserve"> </v>
          </cell>
          <cell r="BQ180" t="str">
            <v xml:space="preserve"> </v>
          </cell>
          <cell r="BR180" t="str">
            <v>7.333</v>
          </cell>
          <cell r="BS180" t="str">
            <v>NACQ</v>
          </cell>
          <cell r="BT180" t="str">
            <v>8.5</v>
          </cell>
          <cell r="BU180" t="str">
            <v>7.5</v>
          </cell>
          <cell r="BV180">
            <v>12</v>
          </cell>
        </row>
        <row r="181">
          <cell r="A181">
            <v>21816053</v>
          </cell>
          <cell r="B181" t="str">
            <v>DOERR</v>
          </cell>
          <cell r="C181" t="str">
            <v>ANTOINE</v>
          </cell>
          <cell r="D181" t="str">
            <v>modif</v>
          </cell>
          <cell r="E181" t="str">
            <v>DEF</v>
          </cell>
          <cell r="F181" t="str">
            <v>DEF</v>
          </cell>
          <cell r="G181" t="str">
            <v>9.721</v>
          </cell>
          <cell r="H181" t="str">
            <v>AJ</v>
          </cell>
          <cell r="I181" t="str">
            <v>'334/583</v>
          </cell>
          <cell r="J181" t="str">
            <v>10.1</v>
          </cell>
          <cell r="K181" t="str">
            <v>ACQ</v>
          </cell>
          <cell r="L181" t="str">
            <v xml:space="preserve"> </v>
          </cell>
          <cell r="M181" t="str">
            <v xml:space="preserve"> </v>
          </cell>
          <cell r="N181" t="str">
            <v xml:space="preserve"> </v>
          </cell>
          <cell r="O181" t="str">
            <v xml:space="preserve"> </v>
          </cell>
          <cell r="P181" t="str">
            <v xml:space="preserve"> </v>
          </cell>
          <cell r="Q181" t="str">
            <v xml:space="preserve"> </v>
          </cell>
          <cell r="R181" t="str">
            <v xml:space="preserve"> </v>
          </cell>
          <cell r="S181" t="str">
            <v xml:space="preserve"> </v>
          </cell>
          <cell r="T181" t="str">
            <v xml:space="preserve"> </v>
          </cell>
          <cell r="U181" t="str">
            <v xml:space="preserve"> </v>
          </cell>
          <cell r="V181" t="str">
            <v xml:space="preserve"> </v>
          </cell>
          <cell r="W181" t="str">
            <v xml:space="preserve"> </v>
          </cell>
          <cell r="X181" t="str">
            <v xml:space="preserve"> </v>
          </cell>
          <cell r="Y181" t="str">
            <v xml:space="preserve"> </v>
          </cell>
          <cell r="Z181" t="str">
            <v xml:space="preserve"> </v>
          </cell>
          <cell r="AA181" t="str">
            <v xml:space="preserve"> </v>
          </cell>
          <cell r="AB181" t="str">
            <v xml:space="preserve"> </v>
          </cell>
          <cell r="AC181" t="str">
            <v xml:space="preserve"> </v>
          </cell>
          <cell r="AD181" t="str">
            <v xml:space="preserve"> </v>
          </cell>
          <cell r="AE181" t="str">
            <v xml:space="preserve"> </v>
          </cell>
          <cell r="AF181" t="str">
            <v xml:space="preserve"> </v>
          </cell>
          <cell r="AG181" t="str">
            <v xml:space="preserve"> </v>
          </cell>
          <cell r="AH181" t="str">
            <v xml:space="preserve"> </v>
          </cell>
          <cell r="AI181" t="str">
            <v xml:space="preserve"> </v>
          </cell>
          <cell r="AJ181" t="str">
            <v xml:space="preserve"> </v>
          </cell>
          <cell r="AK181" t="str">
            <v xml:space="preserve"> </v>
          </cell>
          <cell r="AL181" t="str">
            <v xml:space="preserve"> </v>
          </cell>
          <cell r="AM181" t="str">
            <v xml:space="preserve"> </v>
          </cell>
          <cell r="AN181" t="str">
            <v xml:space="preserve"> </v>
          </cell>
          <cell r="AO181" t="str">
            <v xml:space="preserve"> </v>
          </cell>
          <cell r="AP181" t="str">
            <v xml:space="preserve"> </v>
          </cell>
          <cell r="AQ181" t="str">
            <v xml:space="preserve"> </v>
          </cell>
          <cell r="AR181" t="str">
            <v xml:space="preserve"> </v>
          </cell>
          <cell r="AS181" t="str">
            <v xml:space="preserve"> </v>
          </cell>
          <cell r="AT181" t="str">
            <v xml:space="preserve"> </v>
          </cell>
          <cell r="AU181" t="str">
            <v xml:space="preserve"> </v>
          </cell>
          <cell r="AV181" t="str">
            <v>10.679</v>
          </cell>
          <cell r="AW181" t="str">
            <v>ACQ</v>
          </cell>
          <cell r="AX181" t="str">
            <v>9.295</v>
          </cell>
          <cell r="AY181" t="str">
            <v>12.063</v>
          </cell>
          <cell r="AZ181" t="str">
            <v xml:space="preserve"> </v>
          </cell>
          <cell r="BA181" t="str">
            <v xml:space="preserve"> </v>
          </cell>
          <cell r="BB181" t="str">
            <v xml:space="preserve"> </v>
          </cell>
          <cell r="BC181" t="str">
            <v xml:space="preserve"> </v>
          </cell>
          <cell r="BD181" t="str">
            <v xml:space="preserve"> </v>
          </cell>
          <cell r="BE181" t="str">
            <v xml:space="preserve"> </v>
          </cell>
          <cell r="BF181" t="str">
            <v xml:space="preserve"> </v>
          </cell>
          <cell r="BG181" t="str">
            <v xml:space="preserve"> </v>
          </cell>
          <cell r="BH181" t="str">
            <v xml:space="preserve"> </v>
          </cell>
          <cell r="BI181" t="str">
            <v xml:space="preserve"> </v>
          </cell>
          <cell r="BJ181" t="str">
            <v xml:space="preserve"> </v>
          </cell>
          <cell r="BK181" t="str">
            <v xml:space="preserve"> </v>
          </cell>
          <cell r="BL181" t="str">
            <v xml:space="preserve"> </v>
          </cell>
          <cell r="BM181" t="str">
            <v xml:space="preserve"> </v>
          </cell>
          <cell r="BN181" t="str">
            <v xml:space="preserve"> </v>
          </cell>
          <cell r="BO181" t="str">
            <v xml:space="preserve"> </v>
          </cell>
          <cell r="BP181" t="str">
            <v xml:space="preserve"> </v>
          </cell>
          <cell r="BQ181" t="str">
            <v xml:space="preserve"> </v>
          </cell>
          <cell r="BR181" t="str">
            <v>9.308</v>
          </cell>
          <cell r="BS181" t="str">
            <v>NACQ</v>
          </cell>
          <cell r="BT181" t="str">
            <v>9.5</v>
          </cell>
          <cell r="BU181" t="str">
            <v>8.25</v>
          </cell>
          <cell r="BV181" t="str">
            <v>10.5</v>
          </cell>
        </row>
        <row r="182">
          <cell r="A182">
            <v>21908713</v>
          </cell>
          <cell r="B182" t="str">
            <v>DOGAN</v>
          </cell>
          <cell r="C182" t="str">
            <v>CELIA</v>
          </cell>
          <cell r="D182" t="str">
            <v xml:space="preserve"> </v>
          </cell>
          <cell r="E182" t="str">
            <v>9.889</v>
          </cell>
          <cell r="F182" t="str">
            <v>AJ</v>
          </cell>
          <cell r="G182" t="str">
            <v>9.889</v>
          </cell>
          <cell r="H182" t="str">
            <v>AJ</v>
          </cell>
          <cell r="I182" t="str">
            <v>'305/583</v>
          </cell>
          <cell r="J182" t="str">
            <v>14.5</v>
          </cell>
          <cell r="L182" t="str">
            <v>17.5</v>
          </cell>
          <cell r="M182" t="str">
            <v xml:space="preserve"> </v>
          </cell>
          <cell r="N182" t="str">
            <v xml:space="preserve"> </v>
          </cell>
          <cell r="O182" t="str">
            <v xml:space="preserve"> </v>
          </cell>
          <cell r="P182" t="str">
            <v>17.5</v>
          </cell>
          <cell r="Q182" t="str">
            <v xml:space="preserve"> </v>
          </cell>
          <cell r="R182" t="str">
            <v xml:space="preserve"> </v>
          </cell>
          <cell r="S182" t="str">
            <v xml:space="preserve"> </v>
          </cell>
          <cell r="T182" t="str">
            <v xml:space="preserve"> </v>
          </cell>
          <cell r="U182" t="str">
            <v xml:space="preserve"> </v>
          </cell>
          <cell r="V182" t="str">
            <v xml:space="preserve"> </v>
          </cell>
          <cell r="W182" t="str">
            <v xml:space="preserve"> </v>
          </cell>
          <cell r="X182" t="str">
            <v xml:space="preserve"> </v>
          </cell>
          <cell r="Y182" t="str">
            <v xml:space="preserve"> </v>
          </cell>
          <cell r="Z182" t="str">
            <v xml:space="preserve"> </v>
          </cell>
          <cell r="AA182" t="str">
            <v xml:space="preserve"> </v>
          </cell>
          <cell r="AB182" t="str">
            <v xml:space="preserve"> </v>
          </cell>
          <cell r="AC182" t="str">
            <v xml:space="preserve"> </v>
          </cell>
          <cell r="AD182">
            <v>10</v>
          </cell>
          <cell r="AE182" t="str">
            <v xml:space="preserve"> </v>
          </cell>
          <cell r="AF182" t="str">
            <v xml:space="preserve"> </v>
          </cell>
          <cell r="AG182" t="str">
            <v xml:space="preserve"> </v>
          </cell>
          <cell r="AH182">
            <v>10</v>
          </cell>
          <cell r="AI182" t="str">
            <v xml:space="preserve"> </v>
          </cell>
          <cell r="AJ182" t="str">
            <v xml:space="preserve"> </v>
          </cell>
          <cell r="AK182" t="str">
            <v xml:space="preserve"> </v>
          </cell>
          <cell r="AL182" t="str">
            <v xml:space="preserve"> </v>
          </cell>
          <cell r="AM182" t="str">
            <v xml:space="preserve"> </v>
          </cell>
          <cell r="AN182" t="str">
            <v xml:space="preserve"> </v>
          </cell>
          <cell r="AO182" t="str">
            <v xml:space="preserve"> </v>
          </cell>
          <cell r="AP182" t="str">
            <v xml:space="preserve"> </v>
          </cell>
          <cell r="AQ182" t="str">
            <v xml:space="preserve"> </v>
          </cell>
          <cell r="AR182" t="str">
            <v xml:space="preserve"> </v>
          </cell>
          <cell r="AS182" t="str">
            <v xml:space="preserve"> </v>
          </cell>
          <cell r="AT182" t="str">
            <v xml:space="preserve"> </v>
          </cell>
          <cell r="AU182" t="str">
            <v xml:space="preserve"> </v>
          </cell>
          <cell r="AV182" t="str">
            <v>9.408</v>
          </cell>
          <cell r="AW182" t="str">
            <v>NACQ</v>
          </cell>
          <cell r="AX182" t="str">
            <v>9.615</v>
          </cell>
          <cell r="AY182" t="str">
            <v>9.2</v>
          </cell>
          <cell r="AZ182" t="str">
            <v xml:space="preserve"> </v>
          </cell>
          <cell r="BA182" t="str">
            <v xml:space="preserve"> </v>
          </cell>
          <cell r="BB182" t="str">
            <v xml:space="preserve"> </v>
          </cell>
          <cell r="BC182" t="str">
            <v xml:space="preserve"> </v>
          </cell>
          <cell r="BD182" t="str">
            <v xml:space="preserve"> </v>
          </cell>
          <cell r="BE182">
            <v>14</v>
          </cell>
          <cell r="BF182" t="str">
            <v xml:space="preserve"> </v>
          </cell>
          <cell r="BG182" t="str">
            <v xml:space="preserve"> </v>
          </cell>
          <cell r="BH182" t="str">
            <v xml:space="preserve"> </v>
          </cell>
          <cell r="BI182" t="str">
            <v xml:space="preserve"> </v>
          </cell>
          <cell r="BJ182" t="str">
            <v xml:space="preserve"> </v>
          </cell>
          <cell r="BK182">
            <v>0</v>
          </cell>
          <cell r="BL182" t="str">
            <v xml:space="preserve"> </v>
          </cell>
          <cell r="BM182" t="str">
            <v xml:space="preserve"> </v>
          </cell>
          <cell r="BN182" t="str">
            <v>13.6</v>
          </cell>
          <cell r="BO182" t="str">
            <v xml:space="preserve"> </v>
          </cell>
          <cell r="BP182" t="str">
            <v xml:space="preserve"> </v>
          </cell>
          <cell r="BQ182" t="str">
            <v xml:space="preserve"> </v>
          </cell>
          <cell r="BR182" t="str">
            <v>10.483</v>
          </cell>
          <cell r="BS182" t="str">
            <v>ACQ</v>
          </cell>
          <cell r="BT182" t="str">
            <v>10.5</v>
          </cell>
          <cell r="BU182" t="str">
            <v>8.275</v>
          </cell>
          <cell r="BV182" t="str">
            <v>9.55</v>
          </cell>
        </row>
        <row r="183">
          <cell r="A183">
            <v>21805695</v>
          </cell>
          <cell r="B183" t="str">
            <v>DOPPLER</v>
          </cell>
          <cell r="C183" t="str">
            <v>LUCAS</v>
          </cell>
          <cell r="D183" t="str">
            <v xml:space="preserve"> </v>
          </cell>
          <cell r="E183" t="str">
            <v>10.021</v>
          </cell>
          <cell r="F183" t="str">
            <v>ADM</v>
          </cell>
          <cell r="G183" t="str">
            <v>10.021</v>
          </cell>
          <cell r="H183" t="str">
            <v>ADM</v>
          </cell>
          <cell r="I183" t="str">
            <v>'281/583</v>
          </cell>
          <cell r="J183" t="str">
            <v>10.1</v>
          </cell>
          <cell r="K183" t="str">
            <v>ACQ</v>
          </cell>
          <cell r="L183" t="str">
            <v xml:space="preserve"> </v>
          </cell>
          <cell r="M183" t="str">
            <v xml:space="preserve"> </v>
          </cell>
          <cell r="N183" t="str">
            <v xml:space="preserve"> </v>
          </cell>
          <cell r="O183" t="str">
            <v xml:space="preserve"> </v>
          </cell>
          <cell r="P183" t="str">
            <v xml:space="preserve"> </v>
          </cell>
          <cell r="Q183" t="str">
            <v xml:space="preserve"> </v>
          </cell>
          <cell r="R183" t="str">
            <v xml:space="preserve"> </v>
          </cell>
          <cell r="S183" t="str">
            <v xml:space="preserve"> </v>
          </cell>
          <cell r="T183" t="str">
            <v xml:space="preserve"> </v>
          </cell>
          <cell r="U183" t="str">
            <v xml:space="preserve"> </v>
          </cell>
          <cell r="V183" t="str">
            <v xml:space="preserve"> </v>
          </cell>
          <cell r="W183" t="str">
            <v xml:space="preserve"> </v>
          </cell>
          <cell r="X183" t="str">
            <v xml:space="preserve"> </v>
          </cell>
          <cell r="Y183" t="str">
            <v xml:space="preserve"> </v>
          </cell>
          <cell r="Z183" t="str">
            <v xml:space="preserve"> </v>
          </cell>
          <cell r="AA183" t="str">
            <v xml:space="preserve"> </v>
          </cell>
          <cell r="AB183" t="str">
            <v xml:space="preserve"> </v>
          </cell>
          <cell r="AC183" t="str">
            <v xml:space="preserve"> </v>
          </cell>
          <cell r="AD183" t="str">
            <v xml:space="preserve"> </v>
          </cell>
          <cell r="AE183" t="str">
            <v xml:space="preserve"> </v>
          </cell>
          <cell r="AF183" t="str">
            <v xml:space="preserve"> </v>
          </cell>
          <cell r="AG183" t="str">
            <v xml:space="preserve"> </v>
          </cell>
          <cell r="AH183" t="str">
            <v xml:space="preserve"> </v>
          </cell>
          <cell r="AI183" t="str">
            <v xml:space="preserve"> </v>
          </cell>
          <cell r="AJ183" t="str">
            <v xml:space="preserve"> </v>
          </cell>
          <cell r="AK183" t="str">
            <v xml:space="preserve"> </v>
          </cell>
          <cell r="AL183" t="str">
            <v xml:space="preserve"> </v>
          </cell>
          <cell r="AM183" t="str">
            <v xml:space="preserve"> </v>
          </cell>
          <cell r="AN183" t="str">
            <v xml:space="preserve"> </v>
          </cell>
          <cell r="AO183" t="str">
            <v xml:space="preserve"> </v>
          </cell>
          <cell r="AP183" t="str">
            <v xml:space="preserve"> </v>
          </cell>
          <cell r="AQ183" t="str">
            <v xml:space="preserve"> </v>
          </cell>
          <cell r="AR183" t="str">
            <v xml:space="preserve"> </v>
          </cell>
          <cell r="AS183" t="str">
            <v xml:space="preserve"> </v>
          </cell>
          <cell r="AT183" t="str">
            <v xml:space="preserve"> </v>
          </cell>
          <cell r="AU183" t="str">
            <v xml:space="preserve"> </v>
          </cell>
          <cell r="AV183" t="str">
            <v>10.813</v>
          </cell>
          <cell r="AW183" t="str">
            <v>ACQ</v>
          </cell>
          <cell r="AX183" t="str">
            <v xml:space="preserve"> </v>
          </cell>
          <cell r="AY183" t="str">
            <v xml:space="preserve"> </v>
          </cell>
          <cell r="AZ183" t="str">
            <v xml:space="preserve"> </v>
          </cell>
          <cell r="BA183" t="str">
            <v xml:space="preserve"> </v>
          </cell>
          <cell r="BB183" t="str">
            <v xml:space="preserve"> </v>
          </cell>
          <cell r="BC183" t="str">
            <v xml:space="preserve"> </v>
          </cell>
          <cell r="BD183" t="str">
            <v xml:space="preserve"> </v>
          </cell>
          <cell r="BE183" t="str">
            <v xml:space="preserve"> </v>
          </cell>
          <cell r="BF183" t="str">
            <v xml:space="preserve"> </v>
          </cell>
          <cell r="BG183" t="str">
            <v xml:space="preserve"> </v>
          </cell>
          <cell r="BH183" t="str">
            <v xml:space="preserve"> </v>
          </cell>
          <cell r="BI183" t="str">
            <v xml:space="preserve"> </v>
          </cell>
          <cell r="BJ183" t="str">
            <v xml:space="preserve"> </v>
          </cell>
          <cell r="BK183" t="str">
            <v xml:space="preserve"> </v>
          </cell>
          <cell r="BL183" t="str">
            <v xml:space="preserve"> </v>
          </cell>
          <cell r="BM183" t="str">
            <v xml:space="preserve"> </v>
          </cell>
          <cell r="BN183" t="str">
            <v xml:space="preserve"> </v>
          </cell>
          <cell r="BO183" t="str">
            <v xml:space="preserve"> </v>
          </cell>
          <cell r="BP183" t="str">
            <v xml:space="preserve"> </v>
          </cell>
          <cell r="BQ183" t="str">
            <v xml:space="preserve"> </v>
          </cell>
          <cell r="BR183" t="str">
            <v>7.475</v>
          </cell>
          <cell r="BS183" t="str">
            <v>NACQ</v>
          </cell>
          <cell r="BT183" t="str">
            <v>4.75</v>
          </cell>
          <cell r="BU183">
            <v>8</v>
          </cell>
          <cell r="BV183" t="str">
            <v>12.5</v>
          </cell>
        </row>
        <row r="184">
          <cell r="A184">
            <v>21912560</v>
          </cell>
          <cell r="B184" t="str">
            <v>DORIATH</v>
          </cell>
          <cell r="C184" t="str">
            <v>ARTHUR</v>
          </cell>
          <cell r="D184" t="str">
            <v xml:space="preserve"> </v>
          </cell>
          <cell r="E184" t="str">
            <v>9.613</v>
          </cell>
          <cell r="F184" t="str">
            <v>AJ</v>
          </cell>
          <cell r="G184" t="str">
            <v>9.613</v>
          </cell>
          <cell r="H184" t="str">
            <v>AJ</v>
          </cell>
          <cell r="I184" t="str">
            <v>'351/583</v>
          </cell>
          <cell r="J184" t="str">
            <v>10.2</v>
          </cell>
          <cell r="L184">
            <v>9</v>
          </cell>
          <cell r="M184" t="str">
            <v xml:space="preserve"> </v>
          </cell>
          <cell r="N184" t="str">
            <v xml:space="preserve"> </v>
          </cell>
          <cell r="O184" t="str">
            <v xml:space="preserve"> </v>
          </cell>
          <cell r="P184" t="str">
            <v xml:space="preserve"> </v>
          </cell>
          <cell r="Q184" t="str">
            <v xml:space="preserve"> </v>
          </cell>
          <cell r="R184" t="str">
            <v xml:space="preserve"> </v>
          </cell>
          <cell r="S184">
            <v>9</v>
          </cell>
          <cell r="T184" t="str">
            <v xml:space="preserve"> </v>
          </cell>
          <cell r="U184" t="str">
            <v xml:space="preserve"> </v>
          </cell>
          <cell r="V184" t="str">
            <v xml:space="preserve"> </v>
          </cell>
          <cell r="W184" t="str">
            <v xml:space="preserve"> </v>
          </cell>
          <cell r="X184" t="str">
            <v xml:space="preserve"> </v>
          </cell>
          <cell r="Y184" t="str">
            <v xml:space="preserve"> </v>
          </cell>
          <cell r="Z184" t="str">
            <v xml:space="preserve"> </v>
          </cell>
          <cell r="AA184" t="str">
            <v xml:space="preserve"> </v>
          </cell>
          <cell r="AB184" t="str">
            <v xml:space="preserve"> </v>
          </cell>
          <cell r="AC184" t="str">
            <v xml:space="preserve"> </v>
          </cell>
          <cell r="AD184">
            <v>12</v>
          </cell>
          <cell r="AE184" t="str">
            <v xml:space="preserve"> </v>
          </cell>
          <cell r="AF184" t="str">
            <v xml:space="preserve"> </v>
          </cell>
          <cell r="AG184" t="str">
            <v xml:space="preserve"> </v>
          </cell>
          <cell r="AH184" t="str">
            <v xml:space="preserve"> </v>
          </cell>
          <cell r="AI184" t="str">
            <v xml:space="preserve"> </v>
          </cell>
          <cell r="AJ184" t="str">
            <v xml:space="preserve"> </v>
          </cell>
          <cell r="AK184">
            <v>12</v>
          </cell>
          <cell r="AL184" t="str">
            <v xml:space="preserve"> </v>
          </cell>
          <cell r="AM184" t="str">
            <v xml:space="preserve"> </v>
          </cell>
          <cell r="AN184" t="str">
            <v xml:space="preserve"> </v>
          </cell>
          <cell r="AO184" t="str">
            <v xml:space="preserve"> </v>
          </cell>
          <cell r="AP184" t="str">
            <v xml:space="preserve"> </v>
          </cell>
          <cell r="AQ184" t="str">
            <v xml:space="preserve"> </v>
          </cell>
          <cell r="AR184" t="str">
            <v xml:space="preserve"> </v>
          </cell>
          <cell r="AS184" t="str">
            <v xml:space="preserve"> </v>
          </cell>
          <cell r="AT184" t="str">
            <v xml:space="preserve"> </v>
          </cell>
          <cell r="AU184" t="str">
            <v xml:space="preserve"> </v>
          </cell>
          <cell r="AV184" t="str">
            <v>9.765</v>
          </cell>
          <cell r="AW184" t="str">
            <v>NACQ</v>
          </cell>
          <cell r="AX184" t="str">
            <v>8.83</v>
          </cell>
          <cell r="AY184" t="str">
            <v>10.7</v>
          </cell>
          <cell r="AZ184" t="str">
            <v xml:space="preserve"> </v>
          </cell>
          <cell r="BA184" t="str">
            <v xml:space="preserve"> </v>
          </cell>
          <cell r="BB184" t="str">
            <v xml:space="preserve"> </v>
          </cell>
          <cell r="BC184" t="str">
            <v xml:space="preserve"> </v>
          </cell>
          <cell r="BD184" t="str">
            <v xml:space="preserve"> </v>
          </cell>
          <cell r="BE184" t="str">
            <v xml:space="preserve"> </v>
          </cell>
          <cell r="BF184" t="str">
            <v xml:space="preserve"> </v>
          </cell>
          <cell r="BG184" t="str">
            <v xml:space="preserve"> </v>
          </cell>
          <cell r="BH184" t="str">
            <v xml:space="preserve"> </v>
          </cell>
          <cell r="BI184" t="str">
            <v xml:space="preserve"> </v>
          </cell>
          <cell r="BJ184" t="str">
            <v>13.6</v>
          </cell>
          <cell r="BK184" t="str">
            <v xml:space="preserve"> </v>
          </cell>
          <cell r="BL184" t="str">
            <v xml:space="preserve"> </v>
          </cell>
          <cell r="BM184" t="str">
            <v xml:space="preserve"> </v>
          </cell>
          <cell r="BN184" t="str">
            <v>9.5</v>
          </cell>
          <cell r="BO184" t="str">
            <v xml:space="preserve"> </v>
          </cell>
          <cell r="BP184">
            <v>9</v>
          </cell>
          <cell r="BQ184" t="str">
            <v xml:space="preserve"> </v>
          </cell>
          <cell r="BR184" t="str">
            <v>11.058</v>
          </cell>
          <cell r="BS184" t="str">
            <v>ACQ</v>
          </cell>
          <cell r="BT184">
            <v>9</v>
          </cell>
          <cell r="BU184" t="str">
            <v>9.1</v>
          </cell>
          <cell r="BV184" t="str">
            <v>12.2</v>
          </cell>
        </row>
        <row r="185">
          <cell r="A185">
            <v>21906450</v>
          </cell>
          <cell r="B185" t="str">
            <v>DOUÉ</v>
          </cell>
          <cell r="C185" t="str">
            <v>HUGO</v>
          </cell>
          <cell r="D185" t="str">
            <v xml:space="preserve"> </v>
          </cell>
          <cell r="E185" t="str">
            <v>8.796</v>
          </cell>
          <cell r="F185" t="str">
            <v>AJ</v>
          </cell>
          <cell r="G185" t="str">
            <v>8.796</v>
          </cell>
          <cell r="H185" t="str">
            <v>AJ</v>
          </cell>
          <cell r="I185" t="str">
            <v>'454/583</v>
          </cell>
          <cell r="J185" t="str">
            <v>12.55</v>
          </cell>
          <cell r="L185">
            <v>12</v>
          </cell>
          <cell r="M185" t="str">
            <v xml:space="preserve"> </v>
          </cell>
          <cell r="N185" t="str">
            <v xml:space="preserve"> </v>
          </cell>
          <cell r="O185" t="str">
            <v xml:space="preserve"> </v>
          </cell>
          <cell r="P185" t="str">
            <v xml:space="preserve"> </v>
          </cell>
          <cell r="Q185" t="str">
            <v xml:space="preserve"> </v>
          </cell>
          <cell r="R185" t="str">
            <v xml:space="preserve"> </v>
          </cell>
          <cell r="S185">
            <v>12</v>
          </cell>
          <cell r="T185" t="str">
            <v xml:space="preserve"> </v>
          </cell>
          <cell r="U185" t="str">
            <v xml:space="preserve"> </v>
          </cell>
          <cell r="V185" t="str">
            <v xml:space="preserve"> </v>
          </cell>
          <cell r="W185" t="str">
            <v xml:space="preserve"> </v>
          </cell>
          <cell r="X185" t="str">
            <v xml:space="preserve"> </v>
          </cell>
          <cell r="Y185" t="str">
            <v xml:space="preserve"> </v>
          </cell>
          <cell r="Z185" t="str">
            <v xml:space="preserve"> </v>
          </cell>
          <cell r="AA185" t="str">
            <v xml:space="preserve"> </v>
          </cell>
          <cell r="AB185" t="str">
            <v xml:space="preserve"> </v>
          </cell>
          <cell r="AC185" t="str">
            <v xml:space="preserve"> </v>
          </cell>
          <cell r="AD185" t="str">
            <v>13.375</v>
          </cell>
          <cell r="AE185" t="str">
            <v xml:space="preserve"> </v>
          </cell>
          <cell r="AF185" t="str">
            <v xml:space="preserve"> </v>
          </cell>
          <cell r="AG185" t="str">
            <v xml:space="preserve"> </v>
          </cell>
          <cell r="AH185" t="str">
            <v xml:space="preserve"> </v>
          </cell>
          <cell r="AI185" t="str">
            <v xml:space="preserve"> </v>
          </cell>
          <cell r="AJ185" t="str">
            <v xml:space="preserve"> </v>
          </cell>
          <cell r="AK185" t="str">
            <v>13.375</v>
          </cell>
          <cell r="AL185" t="str">
            <v xml:space="preserve"> </v>
          </cell>
          <cell r="AM185" t="str">
            <v xml:space="preserve"> </v>
          </cell>
          <cell r="AN185" t="str">
            <v xml:space="preserve"> </v>
          </cell>
          <cell r="AO185" t="str">
            <v xml:space="preserve"> </v>
          </cell>
          <cell r="AP185" t="str">
            <v xml:space="preserve"> </v>
          </cell>
          <cell r="AQ185" t="str">
            <v xml:space="preserve"> </v>
          </cell>
          <cell r="AR185" t="str">
            <v xml:space="preserve"> </v>
          </cell>
          <cell r="AS185" t="str">
            <v xml:space="preserve"> </v>
          </cell>
          <cell r="AT185" t="str">
            <v xml:space="preserve"> </v>
          </cell>
          <cell r="AU185" t="str">
            <v xml:space="preserve"> </v>
          </cell>
          <cell r="AV185" t="str">
            <v>11.315</v>
          </cell>
          <cell r="AW185" t="str">
            <v>ACQ</v>
          </cell>
          <cell r="AX185" t="str">
            <v>10.13</v>
          </cell>
          <cell r="AY185" t="str">
            <v>12.5</v>
          </cell>
          <cell r="AZ185" t="str">
            <v>15.4</v>
          </cell>
          <cell r="BA185" t="str">
            <v>11.5</v>
          </cell>
          <cell r="BB185" t="str">
            <v xml:space="preserve"> </v>
          </cell>
          <cell r="BC185" t="str">
            <v xml:space="preserve"> </v>
          </cell>
          <cell r="BD185" t="str">
            <v xml:space="preserve"> </v>
          </cell>
          <cell r="BE185" t="str">
            <v xml:space="preserve"> </v>
          </cell>
          <cell r="BF185" t="str">
            <v xml:space="preserve"> </v>
          </cell>
          <cell r="BG185" t="str">
            <v xml:space="preserve"> </v>
          </cell>
          <cell r="BH185" t="str">
            <v>10.6</v>
          </cell>
          <cell r="BI185" t="str">
            <v xml:space="preserve"> </v>
          </cell>
          <cell r="BJ185" t="str">
            <v xml:space="preserve"> </v>
          </cell>
          <cell r="BK185" t="str">
            <v xml:space="preserve"> </v>
          </cell>
          <cell r="BL185" t="str">
            <v xml:space="preserve"> </v>
          </cell>
          <cell r="BM185" t="str">
            <v xml:space="preserve"> </v>
          </cell>
          <cell r="BN185" t="str">
            <v xml:space="preserve"> </v>
          </cell>
          <cell r="BO185" t="str">
            <v xml:space="preserve"> </v>
          </cell>
          <cell r="BP185" t="str">
            <v xml:space="preserve"> </v>
          </cell>
          <cell r="BQ185" t="str">
            <v xml:space="preserve"> </v>
          </cell>
          <cell r="BR185" t="str">
            <v>7.75</v>
          </cell>
          <cell r="BS185" t="str">
            <v>NACQ</v>
          </cell>
          <cell r="BT185">
            <v>8</v>
          </cell>
          <cell r="BU185" t="str">
            <v>8.35</v>
          </cell>
          <cell r="BV185" t="str">
            <v>11.7</v>
          </cell>
        </row>
        <row r="186">
          <cell r="A186">
            <v>21910619</v>
          </cell>
          <cell r="B186" t="str">
            <v>DREYER</v>
          </cell>
          <cell r="C186" t="str">
            <v>MATHIAS</v>
          </cell>
          <cell r="D186" t="str">
            <v xml:space="preserve"> </v>
          </cell>
          <cell r="E186" t="str">
            <v>10.138</v>
          </cell>
          <cell r="F186" t="str">
            <v>ADM</v>
          </cell>
          <cell r="G186" t="str">
            <v>10.138</v>
          </cell>
          <cell r="H186" t="str">
            <v>ADM</v>
          </cell>
          <cell r="I186" t="str">
            <v>'265/583</v>
          </cell>
          <cell r="J186" t="str">
            <v>10.5</v>
          </cell>
          <cell r="L186">
            <v>10</v>
          </cell>
          <cell r="M186" t="str">
            <v xml:space="preserve"> </v>
          </cell>
          <cell r="N186" t="str">
            <v xml:space="preserve"> </v>
          </cell>
          <cell r="O186" t="str">
            <v xml:space="preserve"> </v>
          </cell>
          <cell r="P186" t="str">
            <v xml:space="preserve"> </v>
          </cell>
          <cell r="Q186" t="str">
            <v xml:space="preserve"> </v>
          </cell>
          <cell r="R186" t="str">
            <v xml:space="preserve"> </v>
          </cell>
          <cell r="S186">
            <v>10</v>
          </cell>
          <cell r="T186" t="str">
            <v xml:space="preserve"> </v>
          </cell>
          <cell r="U186" t="str">
            <v xml:space="preserve"> </v>
          </cell>
          <cell r="V186" t="str">
            <v xml:space="preserve"> </v>
          </cell>
          <cell r="W186" t="str">
            <v xml:space="preserve"> </v>
          </cell>
          <cell r="X186" t="str">
            <v xml:space="preserve"> </v>
          </cell>
          <cell r="Y186" t="str">
            <v xml:space="preserve"> </v>
          </cell>
          <cell r="Z186" t="str">
            <v xml:space="preserve"> </v>
          </cell>
          <cell r="AA186" t="str">
            <v xml:space="preserve"> </v>
          </cell>
          <cell r="AB186" t="str">
            <v xml:space="preserve"> </v>
          </cell>
          <cell r="AC186" t="str">
            <v xml:space="preserve"> </v>
          </cell>
          <cell r="AD186" t="str">
            <v>11.25</v>
          </cell>
          <cell r="AE186" t="str">
            <v xml:space="preserve"> </v>
          </cell>
          <cell r="AF186" t="str">
            <v xml:space="preserve"> </v>
          </cell>
          <cell r="AG186" t="str">
            <v xml:space="preserve"> </v>
          </cell>
          <cell r="AH186" t="str">
            <v xml:space="preserve"> </v>
          </cell>
          <cell r="AI186" t="str">
            <v xml:space="preserve"> </v>
          </cell>
          <cell r="AJ186" t="str">
            <v xml:space="preserve"> </v>
          </cell>
          <cell r="AK186" t="str">
            <v>11.25</v>
          </cell>
          <cell r="AL186" t="str">
            <v xml:space="preserve"> </v>
          </cell>
          <cell r="AM186" t="str">
            <v xml:space="preserve"> </v>
          </cell>
          <cell r="AN186" t="str">
            <v xml:space="preserve"> </v>
          </cell>
          <cell r="AO186" t="str">
            <v xml:space="preserve"> </v>
          </cell>
          <cell r="AP186" t="str">
            <v xml:space="preserve"> </v>
          </cell>
          <cell r="AQ186" t="str">
            <v xml:space="preserve"> </v>
          </cell>
          <cell r="AR186" t="str">
            <v xml:space="preserve"> </v>
          </cell>
          <cell r="AS186" t="str">
            <v xml:space="preserve"> </v>
          </cell>
          <cell r="AT186" t="str">
            <v xml:space="preserve"> </v>
          </cell>
          <cell r="AU186" t="str">
            <v xml:space="preserve"> </v>
          </cell>
          <cell r="AV186" t="str">
            <v>12.649</v>
          </cell>
          <cell r="AW186" t="str">
            <v>ACQ</v>
          </cell>
          <cell r="AX186" t="str">
            <v>11.98</v>
          </cell>
          <cell r="AY186" t="str">
            <v>13.317</v>
          </cell>
          <cell r="AZ186" t="str">
            <v>15.6</v>
          </cell>
          <cell r="BA186" t="str">
            <v>9.5</v>
          </cell>
          <cell r="BB186" t="str">
            <v xml:space="preserve"> </v>
          </cell>
          <cell r="BC186" t="str">
            <v xml:space="preserve"> </v>
          </cell>
          <cell r="BD186" t="str">
            <v xml:space="preserve"> </v>
          </cell>
          <cell r="BE186" t="str">
            <v xml:space="preserve"> </v>
          </cell>
          <cell r="BF186" t="str">
            <v xml:space="preserve"> </v>
          </cell>
          <cell r="BG186" t="str">
            <v xml:space="preserve"> </v>
          </cell>
          <cell r="BH186" t="str">
            <v>14.85</v>
          </cell>
          <cell r="BI186" t="str">
            <v xml:space="preserve"> </v>
          </cell>
          <cell r="BJ186" t="str">
            <v xml:space="preserve"> </v>
          </cell>
          <cell r="BK186" t="str">
            <v xml:space="preserve"> </v>
          </cell>
          <cell r="BL186" t="str">
            <v xml:space="preserve"> </v>
          </cell>
          <cell r="BM186" t="str">
            <v xml:space="preserve"> </v>
          </cell>
          <cell r="BN186" t="str">
            <v xml:space="preserve"> </v>
          </cell>
          <cell r="BO186" t="str">
            <v xml:space="preserve"> </v>
          </cell>
          <cell r="BP186" t="str">
            <v xml:space="preserve"> </v>
          </cell>
          <cell r="BQ186" t="str">
            <v xml:space="preserve"> </v>
          </cell>
          <cell r="BR186" t="str">
            <v>9.008</v>
          </cell>
          <cell r="BS186" t="str">
            <v>NACQ</v>
          </cell>
          <cell r="BT186" t="str">
            <v>9.5</v>
          </cell>
          <cell r="BU186" t="str">
            <v>10.025</v>
          </cell>
          <cell r="BV186" t="str">
            <v>12.05</v>
          </cell>
        </row>
        <row r="187">
          <cell r="A187">
            <v>21809212</v>
          </cell>
          <cell r="B187" t="str">
            <v>DRONSART</v>
          </cell>
          <cell r="C187" t="str">
            <v>SARAH</v>
          </cell>
          <cell r="D187" t="str">
            <v xml:space="preserve"> </v>
          </cell>
          <cell r="E187" t="str">
            <v>DEF</v>
          </cell>
          <cell r="F187" t="str">
            <v>DEF</v>
          </cell>
          <cell r="G187" t="str">
            <v>DEF</v>
          </cell>
          <cell r="H187" t="str">
            <v>DEF</v>
          </cell>
          <cell r="J187" t="str">
            <v>4.72</v>
          </cell>
          <cell r="L187">
            <v>3</v>
          </cell>
          <cell r="M187" t="str">
            <v xml:space="preserve"> </v>
          </cell>
          <cell r="N187" t="str">
            <v xml:space="preserve"> </v>
          </cell>
          <cell r="O187" t="str">
            <v xml:space="preserve"> </v>
          </cell>
          <cell r="P187" t="str">
            <v xml:space="preserve"> </v>
          </cell>
          <cell r="Q187" t="str">
            <v xml:space="preserve"> </v>
          </cell>
          <cell r="R187" t="str">
            <v xml:space="preserve"> </v>
          </cell>
          <cell r="S187" t="str">
            <v xml:space="preserve"> </v>
          </cell>
          <cell r="T187">
            <v>3</v>
          </cell>
          <cell r="U187" t="str">
            <v xml:space="preserve"> </v>
          </cell>
          <cell r="V187" t="str">
            <v xml:space="preserve"> </v>
          </cell>
          <cell r="W187" t="str">
            <v xml:space="preserve"> </v>
          </cell>
          <cell r="X187" t="str">
            <v xml:space="preserve"> </v>
          </cell>
          <cell r="Y187" t="str">
            <v xml:space="preserve"> </v>
          </cell>
          <cell r="Z187" t="str">
            <v xml:space="preserve"> </v>
          </cell>
          <cell r="AA187" t="str">
            <v xml:space="preserve"> </v>
          </cell>
          <cell r="AB187" t="str">
            <v xml:space="preserve"> </v>
          </cell>
          <cell r="AC187" t="str">
            <v xml:space="preserve"> </v>
          </cell>
          <cell r="AD187" t="str">
            <v>7.3</v>
          </cell>
          <cell r="AE187" t="str">
            <v xml:space="preserve"> </v>
          </cell>
          <cell r="AF187" t="str">
            <v xml:space="preserve"> </v>
          </cell>
          <cell r="AG187" t="str">
            <v xml:space="preserve"> </v>
          </cell>
          <cell r="AH187" t="str">
            <v xml:space="preserve"> </v>
          </cell>
          <cell r="AI187" t="str">
            <v xml:space="preserve"> </v>
          </cell>
          <cell r="AJ187" t="str">
            <v xml:space="preserve"> </v>
          </cell>
          <cell r="AK187" t="str">
            <v xml:space="preserve"> </v>
          </cell>
          <cell r="AL187" t="str">
            <v>7.3</v>
          </cell>
          <cell r="AM187" t="str">
            <v xml:space="preserve"> </v>
          </cell>
          <cell r="AN187" t="str">
            <v xml:space="preserve"> </v>
          </cell>
          <cell r="AO187" t="str">
            <v xml:space="preserve"> </v>
          </cell>
          <cell r="AP187" t="str">
            <v xml:space="preserve"> </v>
          </cell>
          <cell r="AQ187" t="str">
            <v xml:space="preserve"> </v>
          </cell>
          <cell r="AR187" t="str">
            <v xml:space="preserve"> </v>
          </cell>
          <cell r="AS187" t="str">
            <v xml:space="preserve"> </v>
          </cell>
          <cell r="AT187" t="str">
            <v xml:space="preserve"> </v>
          </cell>
          <cell r="AU187" t="str">
            <v xml:space="preserve"> </v>
          </cell>
          <cell r="AV187" t="str">
            <v>DEF</v>
          </cell>
          <cell r="AW187" t="str">
            <v>DEF</v>
          </cell>
          <cell r="AX187" t="str">
            <v>6.835</v>
          </cell>
          <cell r="AY187" t="str">
            <v>DEF</v>
          </cell>
          <cell r="AZ187" t="str">
            <v xml:space="preserve"> </v>
          </cell>
          <cell r="BA187" t="str">
            <v xml:space="preserve"> </v>
          </cell>
          <cell r="BB187" t="str">
            <v xml:space="preserve"> </v>
          </cell>
          <cell r="BC187" t="str">
            <v xml:space="preserve"> </v>
          </cell>
          <cell r="BD187" t="str">
            <v xml:space="preserve"> </v>
          </cell>
          <cell r="BE187" t="str">
            <v xml:space="preserve"> </v>
          </cell>
          <cell r="BF187" t="str">
            <v xml:space="preserve"> </v>
          </cell>
          <cell r="BG187" t="str">
            <v xml:space="preserve"> </v>
          </cell>
          <cell r="BH187">
            <v>5</v>
          </cell>
          <cell r="BI187" t="str">
            <v xml:space="preserve"> </v>
          </cell>
          <cell r="BJ187" t="str">
            <v xml:space="preserve"> </v>
          </cell>
          <cell r="BK187" t="str">
            <v>ABI</v>
          </cell>
          <cell r="BL187">
            <v>5</v>
          </cell>
          <cell r="BM187" t="str">
            <v xml:space="preserve"> </v>
          </cell>
          <cell r="BN187" t="str">
            <v xml:space="preserve"> </v>
          </cell>
          <cell r="BO187" t="str">
            <v xml:space="preserve"> </v>
          </cell>
          <cell r="BP187" t="str">
            <v xml:space="preserve"> </v>
          </cell>
          <cell r="BQ187" t="str">
            <v xml:space="preserve"> </v>
          </cell>
          <cell r="BR187" t="str">
            <v>2.347</v>
          </cell>
          <cell r="BS187" t="str">
            <v>NACQ</v>
          </cell>
          <cell r="BT187" t="str">
            <v>.5</v>
          </cell>
          <cell r="BU187" t="str">
            <v>3.315</v>
          </cell>
          <cell r="BV187" t="str">
            <v>5.63</v>
          </cell>
        </row>
        <row r="188">
          <cell r="A188">
            <v>21900179</v>
          </cell>
          <cell r="B188" t="str">
            <v>DRU</v>
          </cell>
          <cell r="C188" t="str">
            <v>MARGAUX</v>
          </cell>
          <cell r="D188" t="str">
            <v xml:space="preserve"> </v>
          </cell>
          <cell r="E188" t="str">
            <v>13.108</v>
          </cell>
          <cell r="F188" t="str">
            <v>ADM</v>
          </cell>
          <cell r="G188" t="str">
            <v>13.108</v>
          </cell>
          <cell r="H188" t="str">
            <v>ADM</v>
          </cell>
          <cell r="I188" t="str">
            <v>'21/583</v>
          </cell>
          <cell r="J188" t="str">
            <v>13.4</v>
          </cell>
          <cell r="L188">
            <v>14</v>
          </cell>
          <cell r="M188" t="str">
            <v xml:space="preserve"> </v>
          </cell>
          <cell r="N188" t="str">
            <v xml:space="preserve"> </v>
          </cell>
          <cell r="O188" t="str">
            <v xml:space="preserve"> </v>
          </cell>
          <cell r="P188" t="str">
            <v xml:space="preserve"> </v>
          </cell>
          <cell r="Q188" t="str">
            <v xml:space="preserve"> </v>
          </cell>
          <cell r="R188" t="str">
            <v xml:space="preserve"> </v>
          </cell>
          <cell r="S188">
            <v>14</v>
          </cell>
          <cell r="T188" t="str">
            <v xml:space="preserve"> </v>
          </cell>
          <cell r="U188" t="str">
            <v xml:space="preserve"> </v>
          </cell>
          <cell r="V188" t="str">
            <v xml:space="preserve"> </v>
          </cell>
          <cell r="W188" t="str">
            <v xml:space="preserve"> </v>
          </cell>
          <cell r="X188" t="str">
            <v xml:space="preserve"> </v>
          </cell>
          <cell r="Y188" t="str">
            <v xml:space="preserve"> </v>
          </cell>
          <cell r="Z188" t="str">
            <v xml:space="preserve"> </v>
          </cell>
          <cell r="AA188" t="str">
            <v xml:space="preserve"> </v>
          </cell>
          <cell r="AB188" t="str">
            <v xml:space="preserve"> </v>
          </cell>
          <cell r="AC188" t="str">
            <v xml:space="preserve"> </v>
          </cell>
          <cell r="AD188" t="str">
            <v>12.5</v>
          </cell>
          <cell r="AE188" t="str">
            <v xml:space="preserve"> </v>
          </cell>
          <cell r="AF188" t="str">
            <v xml:space="preserve"> </v>
          </cell>
          <cell r="AG188" t="str">
            <v xml:space="preserve"> </v>
          </cell>
          <cell r="AH188" t="str">
            <v xml:space="preserve"> </v>
          </cell>
          <cell r="AI188" t="str">
            <v xml:space="preserve"> </v>
          </cell>
          <cell r="AJ188" t="str">
            <v xml:space="preserve"> </v>
          </cell>
          <cell r="AK188" t="str">
            <v>12.5</v>
          </cell>
          <cell r="AL188" t="str">
            <v xml:space="preserve"> </v>
          </cell>
          <cell r="AM188" t="str">
            <v xml:space="preserve"> </v>
          </cell>
          <cell r="AN188" t="str">
            <v xml:space="preserve"> </v>
          </cell>
          <cell r="AO188" t="str">
            <v xml:space="preserve"> </v>
          </cell>
          <cell r="AP188" t="str">
            <v xml:space="preserve"> </v>
          </cell>
          <cell r="AQ188" t="str">
            <v xml:space="preserve"> </v>
          </cell>
          <cell r="AR188" t="str">
            <v xml:space="preserve"> </v>
          </cell>
          <cell r="AS188" t="str">
            <v xml:space="preserve"> </v>
          </cell>
          <cell r="AT188" t="str">
            <v xml:space="preserve"> </v>
          </cell>
          <cell r="AU188" t="str">
            <v xml:space="preserve"> </v>
          </cell>
          <cell r="AV188" t="str">
            <v>12.691</v>
          </cell>
          <cell r="AW188" t="str">
            <v>ACQ</v>
          </cell>
          <cell r="AX188" t="str">
            <v>13.485</v>
          </cell>
          <cell r="AY188" t="str">
            <v>11.897</v>
          </cell>
          <cell r="AZ188" t="str">
            <v>14.6</v>
          </cell>
          <cell r="BA188">
            <v>9</v>
          </cell>
          <cell r="BB188" t="str">
            <v xml:space="preserve"> </v>
          </cell>
          <cell r="BC188" t="str">
            <v xml:space="preserve"> </v>
          </cell>
          <cell r="BD188" t="str">
            <v xml:space="preserve"> </v>
          </cell>
          <cell r="BE188" t="str">
            <v xml:space="preserve"> </v>
          </cell>
          <cell r="BF188" t="str">
            <v xml:space="preserve"> </v>
          </cell>
          <cell r="BG188" t="str">
            <v xml:space="preserve"> </v>
          </cell>
          <cell r="BH188" t="str">
            <v xml:space="preserve"> </v>
          </cell>
          <cell r="BI188" t="str">
            <v xml:space="preserve"> </v>
          </cell>
          <cell r="BJ188" t="str">
            <v xml:space="preserve"> </v>
          </cell>
          <cell r="BK188" t="str">
            <v xml:space="preserve"> </v>
          </cell>
          <cell r="BL188" t="str">
            <v xml:space="preserve"> </v>
          </cell>
          <cell r="BM188" t="str">
            <v xml:space="preserve"> </v>
          </cell>
          <cell r="BN188" t="str">
            <v xml:space="preserve"> </v>
          </cell>
          <cell r="BO188" t="str">
            <v>12.09</v>
          </cell>
          <cell r="BP188" t="str">
            <v xml:space="preserve"> </v>
          </cell>
          <cell r="BQ188" t="str">
            <v xml:space="preserve"> </v>
          </cell>
          <cell r="BR188" t="str">
            <v>13.075</v>
          </cell>
          <cell r="BS188" t="str">
            <v>ACQ</v>
          </cell>
          <cell r="BT188">
            <v>16</v>
          </cell>
          <cell r="BU188" t="str">
            <v>9.175</v>
          </cell>
          <cell r="BV188" t="str">
            <v>13.35</v>
          </cell>
        </row>
        <row r="189">
          <cell r="A189">
            <v>21901656</v>
          </cell>
          <cell r="B189" t="str">
            <v>DUBOIS</v>
          </cell>
          <cell r="C189" t="str">
            <v>TRISTAN</v>
          </cell>
          <cell r="D189" t="str">
            <v xml:space="preserve"> </v>
          </cell>
          <cell r="E189" t="str">
            <v>14.094</v>
          </cell>
          <cell r="F189" t="str">
            <v>ADM</v>
          </cell>
          <cell r="G189" t="str">
            <v>14.094</v>
          </cell>
          <cell r="H189" t="str">
            <v>ADM</v>
          </cell>
          <cell r="I189" t="str">
            <v>'4/583</v>
          </cell>
          <cell r="J189" t="str">
            <v>14.8</v>
          </cell>
          <cell r="L189">
            <v>18</v>
          </cell>
          <cell r="M189" t="str">
            <v xml:space="preserve"> </v>
          </cell>
          <cell r="N189" t="str">
            <v xml:space="preserve"> </v>
          </cell>
          <cell r="O189" t="str">
            <v xml:space="preserve"> </v>
          </cell>
          <cell r="P189" t="str">
            <v xml:space="preserve"> </v>
          </cell>
          <cell r="Q189" t="str">
            <v xml:space="preserve"> </v>
          </cell>
          <cell r="R189" t="str">
            <v xml:space="preserve"> </v>
          </cell>
          <cell r="S189" t="str">
            <v xml:space="preserve"> </v>
          </cell>
          <cell r="T189" t="str">
            <v xml:space="preserve"> </v>
          </cell>
          <cell r="U189" t="str">
            <v xml:space="preserve"> </v>
          </cell>
          <cell r="V189" t="str">
            <v xml:space="preserve"> </v>
          </cell>
          <cell r="W189" t="str">
            <v xml:space="preserve"> </v>
          </cell>
          <cell r="X189" t="str">
            <v xml:space="preserve"> </v>
          </cell>
          <cell r="Y189" t="str">
            <v xml:space="preserve"> </v>
          </cell>
          <cell r="Z189" t="str">
            <v xml:space="preserve"> </v>
          </cell>
          <cell r="AA189" t="str">
            <v xml:space="preserve"> </v>
          </cell>
          <cell r="AB189" t="str">
            <v xml:space="preserve"> </v>
          </cell>
          <cell r="AC189">
            <v>18</v>
          </cell>
          <cell r="AD189">
            <v>10</v>
          </cell>
          <cell r="AE189" t="str">
            <v xml:space="preserve"> </v>
          </cell>
          <cell r="AF189" t="str">
            <v xml:space="preserve"> </v>
          </cell>
          <cell r="AG189" t="str">
            <v xml:space="preserve"> </v>
          </cell>
          <cell r="AH189" t="str">
            <v xml:space="preserve"> </v>
          </cell>
          <cell r="AI189" t="str">
            <v xml:space="preserve"> </v>
          </cell>
          <cell r="AJ189" t="str">
            <v xml:space="preserve"> </v>
          </cell>
          <cell r="AK189" t="str">
            <v xml:space="preserve"> </v>
          </cell>
          <cell r="AL189" t="str">
            <v xml:space="preserve"> </v>
          </cell>
          <cell r="AM189" t="str">
            <v xml:space="preserve"> </v>
          </cell>
          <cell r="AN189" t="str">
            <v xml:space="preserve"> </v>
          </cell>
          <cell r="AO189" t="str">
            <v xml:space="preserve"> </v>
          </cell>
          <cell r="AP189" t="str">
            <v xml:space="preserve"> </v>
          </cell>
          <cell r="AQ189" t="str">
            <v xml:space="preserve"> </v>
          </cell>
          <cell r="AR189" t="str">
            <v xml:space="preserve"> </v>
          </cell>
          <cell r="AS189" t="str">
            <v xml:space="preserve"> </v>
          </cell>
          <cell r="AT189" t="str">
            <v xml:space="preserve"> </v>
          </cell>
          <cell r="AU189">
            <v>10</v>
          </cell>
          <cell r="AV189" t="str">
            <v>13.014</v>
          </cell>
          <cell r="AW189" t="str">
            <v>ACQ</v>
          </cell>
          <cell r="AX189" t="str">
            <v>15.26</v>
          </cell>
          <cell r="AY189" t="str">
            <v>10.767</v>
          </cell>
          <cell r="AZ189" t="str">
            <v>10.8</v>
          </cell>
          <cell r="BA189" t="str">
            <v xml:space="preserve"> </v>
          </cell>
          <cell r="BB189" t="str">
            <v xml:space="preserve"> </v>
          </cell>
          <cell r="BC189" t="str">
            <v xml:space="preserve"> </v>
          </cell>
          <cell r="BD189">
            <v>8</v>
          </cell>
          <cell r="BE189" t="str">
            <v xml:space="preserve"> </v>
          </cell>
          <cell r="BF189" t="str">
            <v xml:space="preserve"> </v>
          </cell>
          <cell r="BG189" t="str">
            <v>13.5</v>
          </cell>
          <cell r="BH189" t="str">
            <v xml:space="preserve"> </v>
          </cell>
          <cell r="BI189" t="str">
            <v xml:space="preserve"> </v>
          </cell>
          <cell r="BJ189" t="str">
            <v xml:space="preserve"> </v>
          </cell>
          <cell r="BK189" t="str">
            <v xml:space="preserve"> </v>
          </cell>
          <cell r="BL189" t="str">
            <v xml:space="preserve"> </v>
          </cell>
          <cell r="BM189" t="str">
            <v xml:space="preserve"> </v>
          </cell>
          <cell r="BN189" t="str">
            <v xml:space="preserve"> </v>
          </cell>
          <cell r="BO189" t="str">
            <v xml:space="preserve"> </v>
          </cell>
          <cell r="BP189" t="str">
            <v xml:space="preserve"> </v>
          </cell>
          <cell r="BQ189" t="str">
            <v xml:space="preserve"> </v>
          </cell>
          <cell r="BR189" t="str">
            <v>12.968</v>
          </cell>
          <cell r="BS189" t="str">
            <v>ACQ</v>
          </cell>
          <cell r="BT189" t="str">
            <v>16.88</v>
          </cell>
          <cell r="BU189" t="str">
            <v>10.025</v>
          </cell>
          <cell r="BV189" t="str">
            <v>10.05</v>
          </cell>
        </row>
        <row r="190">
          <cell r="A190">
            <v>21815434</v>
          </cell>
          <cell r="B190" t="str">
            <v>DUGENNE</v>
          </cell>
          <cell r="C190" t="str">
            <v>SALOMÉ</v>
          </cell>
          <cell r="D190" t="str">
            <v>modif</v>
          </cell>
          <cell r="E190" t="str">
            <v>10.705</v>
          </cell>
          <cell r="F190" t="str">
            <v>ADM</v>
          </cell>
          <cell r="G190" t="str">
            <v>11.68</v>
          </cell>
          <cell r="H190" t="str">
            <v>ADM</v>
          </cell>
          <cell r="I190" t="str">
            <v>'65/583</v>
          </cell>
          <cell r="J190" t="str">
            <v>10.15</v>
          </cell>
          <cell r="K190" t="str">
            <v>ACQ</v>
          </cell>
          <cell r="L190" t="str">
            <v xml:space="preserve"> </v>
          </cell>
          <cell r="M190" t="str">
            <v xml:space="preserve"> </v>
          </cell>
          <cell r="N190" t="str">
            <v xml:space="preserve"> </v>
          </cell>
          <cell r="O190" t="str">
            <v xml:space="preserve"> </v>
          </cell>
          <cell r="P190" t="str">
            <v xml:space="preserve"> </v>
          </cell>
          <cell r="Q190" t="str">
            <v xml:space="preserve"> </v>
          </cell>
          <cell r="R190" t="str">
            <v xml:space="preserve"> </v>
          </cell>
          <cell r="S190" t="str">
            <v xml:space="preserve"> </v>
          </cell>
          <cell r="T190" t="str">
            <v xml:space="preserve"> </v>
          </cell>
          <cell r="U190" t="str">
            <v xml:space="preserve"> </v>
          </cell>
          <cell r="V190" t="str">
            <v xml:space="preserve"> </v>
          </cell>
          <cell r="W190" t="str">
            <v xml:space="preserve"> </v>
          </cell>
          <cell r="X190" t="str">
            <v xml:space="preserve"> </v>
          </cell>
          <cell r="Y190" t="str">
            <v xml:space="preserve"> </v>
          </cell>
          <cell r="Z190" t="str">
            <v xml:space="preserve"> </v>
          </cell>
          <cell r="AA190" t="str">
            <v xml:space="preserve"> </v>
          </cell>
          <cell r="AB190" t="str">
            <v xml:space="preserve"> </v>
          </cell>
          <cell r="AC190" t="str">
            <v xml:space="preserve"> </v>
          </cell>
          <cell r="AD190" t="str">
            <v xml:space="preserve"> </v>
          </cell>
          <cell r="AE190" t="str">
            <v xml:space="preserve"> </v>
          </cell>
          <cell r="AF190" t="str">
            <v xml:space="preserve"> </v>
          </cell>
          <cell r="AG190" t="str">
            <v xml:space="preserve"> </v>
          </cell>
          <cell r="AH190" t="str">
            <v xml:space="preserve"> </v>
          </cell>
          <cell r="AI190" t="str">
            <v xml:space="preserve"> </v>
          </cell>
          <cell r="AJ190" t="str">
            <v xml:space="preserve"> </v>
          </cell>
          <cell r="AK190" t="str">
            <v xml:space="preserve"> </v>
          </cell>
          <cell r="AL190" t="str">
            <v xml:space="preserve"> </v>
          </cell>
          <cell r="AM190" t="str">
            <v xml:space="preserve"> </v>
          </cell>
          <cell r="AN190" t="str">
            <v xml:space="preserve"> </v>
          </cell>
          <cell r="AO190" t="str">
            <v xml:space="preserve"> </v>
          </cell>
          <cell r="AP190" t="str">
            <v xml:space="preserve"> </v>
          </cell>
          <cell r="AQ190" t="str">
            <v xml:space="preserve"> </v>
          </cell>
          <cell r="AR190" t="str">
            <v xml:space="preserve"> </v>
          </cell>
          <cell r="AS190" t="str">
            <v xml:space="preserve"> </v>
          </cell>
          <cell r="AT190" t="str">
            <v xml:space="preserve"> </v>
          </cell>
          <cell r="AU190" t="str">
            <v xml:space="preserve"> </v>
          </cell>
          <cell r="AV190" t="str">
            <v>11.208</v>
          </cell>
          <cell r="AW190" t="str">
            <v>ACQ</v>
          </cell>
          <cell r="AX190" t="str">
            <v>11.165</v>
          </cell>
          <cell r="AY190" t="str">
            <v>11.25</v>
          </cell>
          <cell r="AZ190" t="str">
            <v xml:space="preserve"> </v>
          </cell>
          <cell r="BA190" t="str">
            <v xml:space="preserve"> </v>
          </cell>
          <cell r="BB190" t="str">
            <v xml:space="preserve"> </v>
          </cell>
          <cell r="BC190" t="str">
            <v xml:space="preserve"> </v>
          </cell>
          <cell r="BD190" t="str">
            <v xml:space="preserve"> </v>
          </cell>
          <cell r="BE190" t="str">
            <v>12.5</v>
          </cell>
          <cell r="BF190" t="str">
            <v xml:space="preserve"> </v>
          </cell>
          <cell r="BG190" t="str">
            <v xml:space="preserve"> </v>
          </cell>
          <cell r="BH190" t="str">
            <v xml:space="preserve"> </v>
          </cell>
          <cell r="BI190" t="str">
            <v xml:space="preserve"> </v>
          </cell>
          <cell r="BJ190" t="str">
            <v xml:space="preserve"> </v>
          </cell>
          <cell r="BK190" t="str">
            <v>9.75</v>
          </cell>
          <cell r="BL190" t="str">
            <v xml:space="preserve"> </v>
          </cell>
          <cell r="BM190" t="str">
            <v xml:space="preserve"> </v>
          </cell>
          <cell r="BN190" t="str">
            <v>11.5</v>
          </cell>
          <cell r="BO190" t="str">
            <v xml:space="preserve"> </v>
          </cell>
          <cell r="BP190" t="str">
            <v xml:space="preserve"> </v>
          </cell>
          <cell r="BQ190" t="str">
            <v xml:space="preserve"> </v>
          </cell>
          <cell r="BR190" t="str">
            <v>11.633</v>
          </cell>
          <cell r="BS190" t="str">
            <v>ACQ</v>
          </cell>
          <cell r="BT190" t="str">
            <v xml:space="preserve"> </v>
          </cell>
          <cell r="BU190" t="str">
            <v xml:space="preserve"> </v>
          </cell>
          <cell r="BV190" t="str">
            <v xml:space="preserve"> </v>
          </cell>
        </row>
        <row r="191">
          <cell r="A191">
            <v>21903334</v>
          </cell>
          <cell r="B191" t="str">
            <v>DUGUÉPÉROUX</v>
          </cell>
          <cell r="C191" t="str">
            <v>GAËL</v>
          </cell>
          <cell r="D191" t="str">
            <v xml:space="preserve"> </v>
          </cell>
          <cell r="E191" t="str">
            <v>13.678</v>
          </cell>
          <cell r="F191" t="str">
            <v>ADM</v>
          </cell>
          <cell r="G191" t="str">
            <v>13.678</v>
          </cell>
          <cell r="H191" t="str">
            <v>ADM</v>
          </cell>
          <cell r="I191" t="str">
            <v>'8/583</v>
          </cell>
          <cell r="J191" t="str">
            <v>16.4</v>
          </cell>
          <cell r="L191">
            <v>17</v>
          </cell>
          <cell r="M191" t="str">
            <v xml:space="preserve"> </v>
          </cell>
          <cell r="N191" t="str">
            <v xml:space="preserve"> </v>
          </cell>
          <cell r="O191" t="str">
            <v xml:space="preserve"> </v>
          </cell>
          <cell r="P191" t="str">
            <v xml:space="preserve"> </v>
          </cell>
          <cell r="Q191" t="str">
            <v xml:space="preserve"> </v>
          </cell>
          <cell r="R191" t="str">
            <v xml:space="preserve"> </v>
          </cell>
          <cell r="S191">
            <v>17</v>
          </cell>
          <cell r="T191" t="str">
            <v xml:space="preserve"> </v>
          </cell>
          <cell r="U191" t="str">
            <v xml:space="preserve"> </v>
          </cell>
          <cell r="V191" t="str">
            <v xml:space="preserve"> </v>
          </cell>
          <cell r="W191" t="str">
            <v xml:space="preserve"> </v>
          </cell>
          <cell r="X191" t="str">
            <v xml:space="preserve"> </v>
          </cell>
          <cell r="Y191" t="str">
            <v xml:space="preserve"> </v>
          </cell>
          <cell r="Z191" t="str">
            <v xml:space="preserve"> </v>
          </cell>
          <cell r="AA191" t="str">
            <v xml:space="preserve"> </v>
          </cell>
          <cell r="AB191" t="str">
            <v xml:space="preserve"> </v>
          </cell>
          <cell r="AC191" t="str">
            <v xml:space="preserve"> </v>
          </cell>
          <cell r="AD191" t="str">
            <v>15.5</v>
          </cell>
          <cell r="AE191" t="str">
            <v xml:space="preserve"> </v>
          </cell>
          <cell r="AF191" t="str">
            <v xml:space="preserve"> </v>
          </cell>
          <cell r="AG191" t="str">
            <v xml:space="preserve"> </v>
          </cell>
          <cell r="AH191" t="str">
            <v xml:space="preserve"> </v>
          </cell>
          <cell r="AI191" t="str">
            <v xml:space="preserve"> </v>
          </cell>
          <cell r="AJ191" t="str">
            <v xml:space="preserve"> </v>
          </cell>
          <cell r="AK191" t="str">
            <v>15.5</v>
          </cell>
          <cell r="AL191" t="str">
            <v xml:space="preserve"> </v>
          </cell>
          <cell r="AM191" t="str">
            <v xml:space="preserve"> </v>
          </cell>
          <cell r="AN191" t="str">
            <v xml:space="preserve"> </v>
          </cell>
          <cell r="AO191" t="str">
            <v xml:space="preserve"> </v>
          </cell>
          <cell r="AP191" t="str">
            <v xml:space="preserve"> </v>
          </cell>
          <cell r="AQ191" t="str">
            <v xml:space="preserve"> </v>
          </cell>
          <cell r="AR191" t="str">
            <v xml:space="preserve"> </v>
          </cell>
          <cell r="AS191" t="str">
            <v xml:space="preserve"> </v>
          </cell>
          <cell r="AT191" t="str">
            <v xml:space="preserve"> </v>
          </cell>
          <cell r="AU191" t="str">
            <v xml:space="preserve"> </v>
          </cell>
          <cell r="AV191" t="str">
            <v>13.651</v>
          </cell>
          <cell r="AW191" t="str">
            <v>ACQ</v>
          </cell>
          <cell r="AX191" t="str">
            <v>12.835</v>
          </cell>
          <cell r="AY191" t="str">
            <v>14.467</v>
          </cell>
          <cell r="AZ191" t="str">
            <v>14.7</v>
          </cell>
          <cell r="BA191">
            <v>13</v>
          </cell>
          <cell r="BB191" t="str">
            <v xml:space="preserve"> </v>
          </cell>
          <cell r="BC191" t="str">
            <v xml:space="preserve"> </v>
          </cell>
          <cell r="BD191" t="str">
            <v xml:space="preserve"> </v>
          </cell>
          <cell r="BE191" t="str">
            <v xml:space="preserve"> </v>
          </cell>
          <cell r="BF191" t="str">
            <v xml:space="preserve"> </v>
          </cell>
          <cell r="BG191" t="str">
            <v xml:space="preserve"> </v>
          </cell>
          <cell r="BH191" t="str">
            <v>15.7</v>
          </cell>
          <cell r="BI191" t="str">
            <v xml:space="preserve"> </v>
          </cell>
          <cell r="BJ191" t="str">
            <v xml:space="preserve"> </v>
          </cell>
          <cell r="BK191" t="str">
            <v xml:space="preserve"> </v>
          </cell>
          <cell r="BL191" t="str">
            <v xml:space="preserve"> </v>
          </cell>
          <cell r="BM191" t="str">
            <v xml:space="preserve"> </v>
          </cell>
          <cell r="BN191" t="str">
            <v xml:space="preserve"> </v>
          </cell>
          <cell r="BO191" t="str">
            <v xml:space="preserve"> </v>
          </cell>
          <cell r="BP191" t="str">
            <v xml:space="preserve"> </v>
          </cell>
          <cell r="BQ191" t="str">
            <v xml:space="preserve"> </v>
          </cell>
          <cell r="BR191" t="str">
            <v>12.642</v>
          </cell>
          <cell r="BS191" t="str">
            <v>ACQ</v>
          </cell>
          <cell r="BT191">
            <v>14</v>
          </cell>
          <cell r="BU191" t="str">
            <v>12.05</v>
          </cell>
          <cell r="BV191" t="str">
            <v>13.6</v>
          </cell>
        </row>
        <row r="192">
          <cell r="A192">
            <v>21905258</v>
          </cell>
          <cell r="B192" t="str">
            <v>DUMOULIN</v>
          </cell>
          <cell r="C192" t="str">
            <v>VALENTIN</v>
          </cell>
          <cell r="D192" t="str">
            <v xml:space="preserve"> </v>
          </cell>
          <cell r="E192" t="str">
            <v>10.014</v>
          </cell>
          <cell r="F192" t="str">
            <v>ADM</v>
          </cell>
          <cell r="G192" t="str">
            <v>10.014</v>
          </cell>
          <cell r="H192" t="str">
            <v>ADM</v>
          </cell>
          <cell r="I192" t="str">
            <v>'283/583</v>
          </cell>
          <cell r="J192" t="str">
            <v>15.65</v>
          </cell>
          <cell r="L192" t="str">
            <v>16.5</v>
          </cell>
          <cell r="M192" t="str">
            <v xml:space="preserve"> </v>
          </cell>
          <cell r="N192" t="str">
            <v xml:space="preserve"> </v>
          </cell>
          <cell r="O192" t="str">
            <v xml:space="preserve"> </v>
          </cell>
          <cell r="P192" t="str">
            <v xml:space="preserve"> </v>
          </cell>
          <cell r="Q192" t="str">
            <v xml:space="preserve"> </v>
          </cell>
          <cell r="R192" t="str">
            <v xml:space="preserve"> </v>
          </cell>
          <cell r="S192" t="str">
            <v>16.5</v>
          </cell>
          <cell r="T192" t="str">
            <v xml:space="preserve"> </v>
          </cell>
          <cell r="U192" t="str">
            <v xml:space="preserve"> </v>
          </cell>
          <cell r="V192" t="str">
            <v xml:space="preserve"> </v>
          </cell>
          <cell r="W192" t="str">
            <v xml:space="preserve"> </v>
          </cell>
          <cell r="X192" t="str">
            <v xml:space="preserve"> </v>
          </cell>
          <cell r="Y192" t="str">
            <v xml:space="preserve"> </v>
          </cell>
          <cell r="Z192" t="str">
            <v xml:space="preserve"> </v>
          </cell>
          <cell r="AA192" t="str">
            <v xml:space="preserve"> </v>
          </cell>
          <cell r="AB192" t="str">
            <v xml:space="preserve"> </v>
          </cell>
          <cell r="AC192" t="str">
            <v xml:space="preserve"> </v>
          </cell>
          <cell r="AD192" t="str">
            <v>14.375</v>
          </cell>
          <cell r="AE192" t="str">
            <v xml:space="preserve"> </v>
          </cell>
          <cell r="AF192" t="str">
            <v xml:space="preserve"> </v>
          </cell>
          <cell r="AG192" t="str">
            <v xml:space="preserve"> </v>
          </cell>
          <cell r="AH192" t="str">
            <v xml:space="preserve"> </v>
          </cell>
          <cell r="AI192" t="str">
            <v xml:space="preserve"> </v>
          </cell>
          <cell r="AJ192" t="str">
            <v xml:space="preserve"> </v>
          </cell>
          <cell r="AK192" t="str">
            <v>14.375</v>
          </cell>
          <cell r="AL192" t="str">
            <v xml:space="preserve"> </v>
          </cell>
          <cell r="AM192" t="str">
            <v xml:space="preserve"> </v>
          </cell>
          <cell r="AN192" t="str">
            <v xml:space="preserve"> </v>
          </cell>
          <cell r="AO192" t="str">
            <v xml:space="preserve"> </v>
          </cell>
          <cell r="AP192" t="str">
            <v xml:space="preserve"> </v>
          </cell>
          <cell r="AQ192" t="str">
            <v xml:space="preserve"> </v>
          </cell>
          <cell r="AR192" t="str">
            <v xml:space="preserve"> </v>
          </cell>
          <cell r="AS192" t="str">
            <v xml:space="preserve"> </v>
          </cell>
          <cell r="AT192" t="str">
            <v xml:space="preserve"> </v>
          </cell>
          <cell r="AU192" t="str">
            <v xml:space="preserve"> </v>
          </cell>
          <cell r="AV192" t="str">
            <v>14.426</v>
          </cell>
          <cell r="AW192" t="str">
            <v>ACQ</v>
          </cell>
          <cell r="AX192" t="str">
            <v>12.185</v>
          </cell>
          <cell r="AY192" t="str">
            <v>16.667</v>
          </cell>
          <cell r="AZ192" t="str">
            <v>16.3</v>
          </cell>
          <cell r="BA192" t="str">
            <v>16.5</v>
          </cell>
          <cell r="BB192" t="str">
            <v xml:space="preserve"> </v>
          </cell>
          <cell r="BC192" t="str">
            <v xml:space="preserve"> </v>
          </cell>
          <cell r="BD192" t="str">
            <v xml:space="preserve"> </v>
          </cell>
          <cell r="BE192" t="str">
            <v xml:space="preserve"> </v>
          </cell>
          <cell r="BF192" t="str">
            <v xml:space="preserve"> </v>
          </cell>
          <cell r="BG192" t="str">
            <v xml:space="preserve"> </v>
          </cell>
          <cell r="BH192" t="str">
            <v>17.2</v>
          </cell>
          <cell r="BI192" t="str">
            <v xml:space="preserve"> </v>
          </cell>
          <cell r="BJ192" t="str">
            <v xml:space="preserve"> </v>
          </cell>
          <cell r="BK192" t="str">
            <v xml:space="preserve"> </v>
          </cell>
          <cell r="BL192" t="str">
            <v xml:space="preserve"> </v>
          </cell>
          <cell r="BM192" t="str">
            <v xml:space="preserve"> </v>
          </cell>
          <cell r="BN192" t="str">
            <v xml:space="preserve"> </v>
          </cell>
          <cell r="BO192" t="str">
            <v xml:space="preserve"> </v>
          </cell>
          <cell r="BP192" t="str">
            <v xml:space="preserve"> </v>
          </cell>
          <cell r="BQ192" t="str">
            <v xml:space="preserve"> </v>
          </cell>
          <cell r="BR192" t="str">
            <v>9.308</v>
          </cell>
          <cell r="BS192" t="str">
            <v>NACQ</v>
          </cell>
          <cell r="BT192" t="str">
            <v>9.25</v>
          </cell>
          <cell r="BU192" t="str">
            <v>8.825</v>
          </cell>
          <cell r="BV192" t="str">
            <v>11.65</v>
          </cell>
        </row>
        <row r="193">
          <cell r="A193">
            <v>21905145</v>
          </cell>
          <cell r="B193" t="str">
            <v>DUPUITS</v>
          </cell>
          <cell r="C193" t="str">
            <v>YELENA</v>
          </cell>
          <cell r="D193" t="str">
            <v xml:space="preserve"> </v>
          </cell>
          <cell r="E193" t="str">
            <v>8.224</v>
          </cell>
          <cell r="F193" t="str">
            <v>AJ</v>
          </cell>
          <cell r="G193" t="str">
            <v>8.224</v>
          </cell>
          <cell r="H193" t="str">
            <v>AJ</v>
          </cell>
          <cell r="I193" t="str">
            <v>'512/583</v>
          </cell>
          <cell r="J193" t="str">
            <v>10.65</v>
          </cell>
          <cell r="L193">
            <v>8</v>
          </cell>
          <cell r="M193" t="str">
            <v xml:space="preserve"> </v>
          </cell>
          <cell r="N193" t="str">
            <v xml:space="preserve"> </v>
          </cell>
          <cell r="O193" t="str">
            <v xml:space="preserve"> </v>
          </cell>
          <cell r="P193" t="str">
            <v xml:space="preserve"> </v>
          </cell>
          <cell r="Q193" t="str">
            <v xml:space="preserve"> </v>
          </cell>
          <cell r="R193" t="str">
            <v xml:space="preserve"> </v>
          </cell>
          <cell r="S193">
            <v>8</v>
          </cell>
          <cell r="T193" t="str">
            <v xml:space="preserve"> </v>
          </cell>
          <cell r="U193" t="str">
            <v xml:space="preserve"> </v>
          </cell>
          <cell r="V193" t="str">
            <v xml:space="preserve"> </v>
          </cell>
          <cell r="W193" t="str">
            <v xml:space="preserve"> </v>
          </cell>
          <cell r="X193" t="str">
            <v xml:space="preserve"> </v>
          </cell>
          <cell r="Y193" t="str">
            <v xml:space="preserve"> </v>
          </cell>
          <cell r="Z193" t="str">
            <v xml:space="preserve"> </v>
          </cell>
          <cell r="AA193" t="str">
            <v xml:space="preserve"> </v>
          </cell>
          <cell r="AB193" t="str">
            <v xml:space="preserve"> </v>
          </cell>
          <cell r="AC193" t="str">
            <v xml:space="preserve"> </v>
          </cell>
          <cell r="AD193" t="str">
            <v>14.625</v>
          </cell>
          <cell r="AE193" t="str">
            <v xml:space="preserve"> </v>
          </cell>
          <cell r="AF193" t="str">
            <v xml:space="preserve"> </v>
          </cell>
          <cell r="AG193" t="str">
            <v xml:space="preserve"> </v>
          </cell>
          <cell r="AH193" t="str">
            <v xml:space="preserve"> </v>
          </cell>
          <cell r="AI193" t="str">
            <v xml:space="preserve"> </v>
          </cell>
          <cell r="AJ193" t="str">
            <v xml:space="preserve"> </v>
          </cell>
          <cell r="AK193" t="str">
            <v>14.625</v>
          </cell>
          <cell r="AL193" t="str">
            <v xml:space="preserve"> </v>
          </cell>
          <cell r="AM193" t="str">
            <v xml:space="preserve"> </v>
          </cell>
          <cell r="AN193" t="str">
            <v xml:space="preserve"> </v>
          </cell>
          <cell r="AO193" t="str">
            <v xml:space="preserve"> </v>
          </cell>
          <cell r="AP193" t="str">
            <v xml:space="preserve"> </v>
          </cell>
          <cell r="AQ193" t="str">
            <v xml:space="preserve"> </v>
          </cell>
          <cell r="AR193" t="str">
            <v xml:space="preserve"> </v>
          </cell>
          <cell r="AS193" t="str">
            <v xml:space="preserve"> </v>
          </cell>
          <cell r="AT193" t="str">
            <v xml:space="preserve"> </v>
          </cell>
          <cell r="AU193" t="str">
            <v xml:space="preserve"> </v>
          </cell>
          <cell r="AV193" t="str">
            <v>9.306</v>
          </cell>
          <cell r="AW193" t="str">
            <v>NACQ</v>
          </cell>
          <cell r="AX193" t="str">
            <v>7.665</v>
          </cell>
          <cell r="AY193" t="str">
            <v>10.947</v>
          </cell>
          <cell r="AZ193" t="str">
            <v>10.9</v>
          </cell>
          <cell r="BA193">
            <v>7</v>
          </cell>
          <cell r="BB193" t="str">
            <v xml:space="preserve"> </v>
          </cell>
          <cell r="BC193" t="str">
            <v xml:space="preserve"> </v>
          </cell>
          <cell r="BD193" t="str">
            <v xml:space="preserve"> </v>
          </cell>
          <cell r="BE193" t="str">
            <v xml:space="preserve"> </v>
          </cell>
          <cell r="BF193" t="str">
            <v xml:space="preserve"> </v>
          </cell>
          <cell r="BG193" t="str">
            <v xml:space="preserve"> </v>
          </cell>
          <cell r="BH193" t="str">
            <v xml:space="preserve"> </v>
          </cell>
          <cell r="BI193" t="str">
            <v xml:space="preserve"> </v>
          </cell>
          <cell r="BJ193" t="str">
            <v xml:space="preserve"> </v>
          </cell>
          <cell r="BK193" t="str">
            <v xml:space="preserve"> </v>
          </cell>
          <cell r="BL193" t="str">
            <v xml:space="preserve"> </v>
          </cell>
          <cell r="BM193" t="str">
            <v xml:space="preserve"> </v>
          </cell>
          <cell r="BN193" t="str">
            <v xml:space="preserve"> </v>
          </cell>
          <cell r="BO193" t="str">
            <v>14.94</v>
          </cell>
          <cell r="BP193" t="str">
            <v xml:space="preserve"> </v>
          </cell>
          <cell r="BQ193" t="str">
            <v xml:space="preserve"> </v>
          </cell>
          <cell r="BR193" t="str">
            <v>9.167</v>
          </cell>
          <cell r="BS193" t="str">
            <v>NACQ</v>
          </cell>
          <cell r="BT193">
            <v>10</v>
          </cell>
          <cell r="BU193" t="str">
            <v>8.65</v>
          </cell>
          <cell r="BV193" t="str">
            <v>13.3</v>
          </cell>
        </row>
        <row r="194">
          <cell r="A194">
            <v>21713888</v>
          </cell>
          <cell r="B194" t="str">
            <v>DURR</v>
          </cell>
          <cell r="C194" t="str">
            <v>OSCAR</v>
          </cell>
          <cell r="D194" t="str">
            <v xml:space="preserve"> </v>
          </cell>
          <cell r="E194" t="str">
            <v>11.583</v>
          </cell>
          <cell r="F194" t="str">
            <v>ADM</v>
          </cell>
          <cell r="G194" t="str">
            <v>11.583</v>
          </cell>
          <cell r="H194" t="str">
            <v>ADM</v>
          </cell>
          <cell r="I194" t="str">
            <v>'77/583</v>
          </cell>
          <cell r="J194" t="str">
            <v>13.42</v>
          </cell>
          <cell r="K194" t="str">
            <v>ACQ</v>
          </cell>
          <cell r="L194" t="str">
            <v xml:space="preserve"> </v>
          </cell>
          <cell r="M194" t="str">
            <v xml:space="preserve"> </v>
          </cell>
          <cell r="N194" t="str">
            <v xml:space="preserve"> </v>
          </cell>
          <cell r="O194" t="str">
            <v xml:space="preserve"> </v>
          </cell>
          <cell r="P194" t="str">
            <v xml:space="preserve"> </v>
          </cell>
          <cell r="Q194" t="str">
            <v xml:space="preserve"> </v>
          </cell>
          <cell r="R194" t="str">
            <v xml:space="preserve"> </v>
          </cell>
          <cell r="S194" t="str">
            <v xml:space="preserve"> </v>
          </cell>
          <cell r="T194" t="str">
            <v xml:space="preserve"> </v>
          </cell>
          <cell r="U194" t="str">
            <v xml:space="preserve"> </v>
          </cell>
          <cell r="V194" t="str">
            <v xml:space="preserve"> </v>
          </cell>
          <cell r="W194" t="str">
            <v xml:space="preserve"> </v>
          </cell>
          <cell r="X194" t="str">
            <v xml:space="preserve"> </v>
          </cell>
          <cell r="Y194" t="str">
            <v xml:space="preserve"> </v>
          </cell>
          <cell r="Z194" t="str">
            <v xml:space="preserve"> </v>
          </cell>
          <cell r="AA194" t="str">
            <v xml:space="preserve"> </v>
          </cell>
          <cell r="AB194" t="str">
            <v xml:space="preserve"> </v>
          </cell>
          <cell r="AC194" t="str">
            <v xml:space="preserve"> </v>
          </cell>
          <cell r="AD194" t="str">
            <v xml:space="preserve"> </v>
          </cell>
          <cell r="AE194" t="str">
            <v xml:space="preserve"> </v>
          </cell>
          <cell r="AF194" t="str">
            <v xml:space="preserve"> </v>
          </cell>
          <cell r="AG194" t="str">
            <v xml:space="preserve"> </v>
          </cell>
          <cell r="AH194" t="str">
            <v xml:space="preserve"> </v>
          </cell>
          <cell r="AI194" t="str">
            <v xml:space="preserve"> </v>
          </cell>
          <cell r="AJ194" t="str">
            <v xml:space="preserve"> </v>
          </cell>
          <cell r="AK194" t="str">
            <v xml:space="preserve"> </v>
          </cell>
          <cell r="AL194" t="str">
            <v xml:space="preserve"> </v>
          </cell>
          <cell r="AM194" t="str">
            <v xml:space="preserve"> </v>
          </cell>
          <cell r="AN194" t="str">
            <v xml:space="preserve"> </v>
          </cell>
          <cell r="AO194" t="str">
            <v xml:space="preserve"> </v>
          </cell>
          <cell r="AP194" t="str">
            <v xml:space="preserve"> </v>
          </cell>
          <cell r="AQ194" t="str">
            <v xml:space="preserve"> </v>
          </cell>
          <cell r="AR194" t="str">
            <v xml:space="preserve"> </v>
          </cell>
          <cell r="AS194" t="str">
            <v xml:space="preserve"> </v>
          </cell>
          <cell r="AT194" t="str">
            <v xml:space="preserve"> </v>
          </cell>
          <cell r="AU194" t="str">
            <v xml:space="preserve"> </v>
          </cell>
          <cell r="AV194" t="str">
            <v>12.427</v>
          </cell>
          <cell r="AW194" t="str">
            <v>ACQ</v>
          </cell>
          <cell r="AX194" t="str">
            <v>12.17</v>
          </cell>
          <cell r="AY194" t="str">
            <v>12.683</v>
          </cell>
          <cell r="AZ194" t="str">
            <v xml:space="preserve"> </v>
          </cell>
          <cell r="BA194" t="str">
            <v xml:space="preserve"> </v>
          </cell>
          <cell r="BB194" t="str">
            <v xml:space="preserve"> </v>
          </cell>
          <cell r="BC194" t="str">
            <v xml:space="preserve"> </v>
          </cell>
          <cell r="BD194" t="str">
            <v>10.3</v>
          </cell>
          <cell r="BE194">
            <v>15</v>
          </cell>
          <cell r="BF194" t="str">
            <v xml:space="preserve"> </v>
          </cell>
          <cell r="BG194" t="str">
            <v xml:space="preserve"> </v>
          </cell>
          <cell r="BH194" t="str">
            <v xml:space="preserve"> </v>
          </cell>
          <cell r="BI194" t="str">
            <v>12.75</v>
          </cell>
          <cell r="BJ194" t="str">
            <v xml:space="preserve"> </v>
          </cell>
          <cell r="BK194" t="str">
            <v xml:space="preserve"> </v>
          </cell>
          <cell r="BL194" t="str">
            <v xml:space="preserve"> </v>
          </cell>
          <cell r="BM194" t="str">
            <v xml:space="preserve"> </v>
          </cell>
          <cell r="BN194" t="str">
            <v xml:space="preserve"> </v>
          </cell>
          <cell r="BO194" t="str">
            <v xml:space="preserve"> </v>
          </cell>
          <cell r="BP194" t="str">
            <v xml:space="preserve"> </v>
          </cell>
          <cell r="BQ194" t="str">
            <v xml:space="preserve"> </v>
          </cell>
          <cell r="BR194" t="str">
            <v>11.15</v>
          </cell>
          <cell r="BS194" t="str">
            <v>ACQ</v>
          </cell>
          <cell r="BT194" t="str">
            <v xml:space="preserve"> </v>
          </cell>
          <cell r="BU194" t="str">
            <v xml:space="preserve"> </v>
          </cell>
          <cell r="BV194" t="str">
            <v xml:space="preserve"> </v>
          </cell>
        </row>
        <row r="195">
          <cell r="A195">
            <v>21903438</v>
          </cell>
          <cell r="B195" t="str">
            <v>DUSART</v>
          </cell>
          <cell r="C195" t="str">
            <v>JULIETTE</v>
          </cell>
          <cell r="D195" t="str">
            <v xml:space="preserve"> </v>
          </cell>
          <cell r="E195" t="str">
            <v>7.282</v>
          </cell>
          <cell r="F195" t="str">
            <v>AJ</v>
          </cell>
          <cell r="G195" t="str">
            <v>7.282</v>
          </cell>
          <cell r="H195" t="str">
            <v>AJ</v>
          </cell>
          <cell r="I195" t="str">
            <v>'557/583</v>
          </cell>
          <cell r="J195" t="str">
            <v>9.02</v>
          </cell>
          <cell r="L195" t="str">
            <v>3.7</v>
          </cell>
          <cell r="M195" t="str">
            <v xml:space="preserve"> </v>
          </cell>
          <cell r="N195" t="str">
            <v xml:space="preserve"> </v>
          </cell>
          <cell r="O195" t="str">
            <v xml:space="preserve"> </v>
          </cell>
          <cell r="P195" t="str">
            <v xml:space="preserve"> </v>
          </cell>
          <cell r="Q195" t="str">
            <v xml:space="preserve"> </v>
          </cell>
          <cell r="R195" t="str">
            <v xml:space="preserve"> </v>
          </cell>
          <cell r="S195" t="str">
            <v xml:space="preserve"> </v>
          </cell>
          <cell r="T195" t="str">
            <v xml:space="preserve"> </v>
          </cell>
          <cell r="U195" t="str">
            <v>3.7</v>
          </cell>
          <cell r="V195" t="str">
            <v xml:space="preserve"> </v>
          </cell>
          <cell r="W195" t="str">
            <v xml:space="preserve"> </v>
          </cell>
          <cell r="X195" t="str">
            <v xml:space="preserve"> </v>
          </cell>
          <cell r="Y195" t="str">
            <v xml:space="preserve"> </v>
          </cell>
          <cell r="Z195" t="str">
            <v xml:space="preserve"> </v>
          </cell>
          <cell r="AA195" t="str">
            <v xml:space="preserve"> </v>
          </cell>
          <cell r="AB195" t="str">
            <v xml:space="preserve"> </v>
          </cell>
          <cell r="AC195" t="str">
            <v xml:space="preserve"> </v>
          </cell>
          <cell r="AD195">
            <v>17</v>
          </cell>
          <cell r="AE195" t="str">
            <v xml:space="preserve"> </v>
          </cell>
          <cell r="AF195" t="str">
            <v xml:space="preserve"> </v>
          </cell>
          <cell r="AG195" t="str">
            <v xml:space="preserve"> </v>
          </cell>
          <cell r="AH195" t="str">
            <v xml:space="preserve"> </v>
          </cell>
          <cell r="AI195" t="str">
            <v xml:space="preserve"> </v>
          </cell>
          <cell r="AJ195" t="str">
            <v xml:space="preserve"> </v>
          </cell>
          <cell r="AK195" t="str">
            <v xml:space="preserve"> </v>
          </cell>
          <cell r="AL195" t="str">
            <v xml:space="preserve"> </v>
          </cell>
          <cell r="AM195">
            <v>17</v>
          </cell>
          <cell r="AN195" t="str">
            <v xml:space="preserve"> </v>
          </cell>
          <cell r="AO195" t="str">
            <v xml:space="preserve"> </v>
          </cell>
          <cell r="AP195" t="str">
            <v xml:space="preserve"> </v>
          </cell>
          <cell r="AQ195" t="str">
            <v xml:space="preserve"> </v>
          </cell>
          <cell r="AR195" t="str">
            <v xml:space="preserve"> </v>
          </cell>
          <cell r="AS195" t="str">
            <v xml:space="preserve"> </v>
          </cell>
          <cell r="AT195" t="str">
            <v xml:space="preserve"> </v>
          </cell>
          <cell r="AU195" t="str">
            <v xml:space="preserve"> </v>
          </cell>
          <cell r="AV195" t="str">
            <v>7.164</v>
          </cell>
          <cell r="AW195" t="str">
            <v>NACQ</v>
          </cell>
          <cell r="AX195" t="str">
            <v>8.495</v>
          </cell>
          <cell r="AY195" t="str">
            <v>5.833</v>
          </cell>
          <cell r="AZ195" t="str">
            <v xml:space="preserve"> </v>
          </cell>
          <cell r="BA195">
            <v>5</v>
          </cell>
          <cell r="BB195">
            <v>9</v>
          </cell>
          <cell r="BC195" t="str">
            <v xml:space="preserve"> </v>
          </cell>
          <cell r="BD195" t="str">
            <v xml:space="preserve"> </v>
          </cell>
          <cell r="BE195" t="str">
            <v xml:space="preserve"> </v>
          </cell>
          <cell r="BF195" t="str">
            <v xml:space="preserve"> </v>
          </cell>
          <cell r="BG195" t="str">
            <v xml:space="preserve"> </v>
          </cell>
          <cell r="BH195" t="str">
            <v xml:space="preserve"> </v>
          </cell>
          <cell r="BI195" t="str">
            <v xml:space="preserve"> </v>
          </cell>
          <cell r="BJ195" t="str">
            <v xml:space="preserve"> </v>
          </cell>
          <cell r="BK195" t="str">
            <v>3.5</v>
          </cell>
          <cell r="BL195" t="str">
            <v xml:space="preserve"> </v>
          </cell>
          <cell r="BM195" t="str">
            <v xml:space="preserve"> </v>
          </cell>
          <cell r="BN195" t="str">
            <v xml:space="preserve"> </v>
          </cell>
          <cell r="BO195" t="str">
            <v xml:space="preserve"> </v>
          </cell>
          <cell r="BP195" t="str">
            <v xml:space="preserve"> </v>
          </cell>
          <cell r="BQ195" t="str">
            <v xml:space="preserve"> </v>
          </cell>
          <cell r="BR195" t="str">
            <v>8.952</v>
          </cell>
          <cell r="BS195" t="str">
            <v>NACQ</v>
          </cell>
          <cell r="BT195" t="str">
            <v>8.38</v>
          </cell>
          <cell r="BU195" t="str">
            <v>9.925</v>
          </cell>
          <cell r="BV195" t="str">
            <v>12.35</v>
          </cell>
        </row>
        <row r="196">
          <cell r="A196">
            <v>21801076</v>
          </cell>
          <cell r="B196" t="str">
            <v>DUSEHU</v>
          </cell>
          <cell r="C196" t="str">
            <v>CHLOÉ</v>
          </cell>
          <cell r="D196" t="str">
            <v xml:space="preserve"> </v>
          </cell>
          <cell r="E196" t="str">
            <v>10.809</v>
          </cell>
          <cell r="F196" t="str">
            <v>ADM</v>
          </cell>
          <cell r="G196" t="str">
            <v>10.809</v>
          </cell>
          <cell r="H196" t="str">
            <v>ADM</v>
          </cell>
          <cell r="I196" t="str">
            <v>'157/583</v>
          </cell>
          <cell r="J196" t="str">
            <v>11.7</v>
          </cell>
          <cell r="K196" t="str">
            <v>ACQ</v>
          </cell>
          <cell r="L196" t="str">
            <v xml:space="preserve"> </v>
          </cell>
          <cell r="M196" t="str">
            <v xml:space="preserve"> </v>
          </cell>
          <cell r="N196" t="str">
            <v xml:space="preserve"> </v>
          </cell>
          <cell r="O196" t="str">
            <v xml:space="preserve"> </v>
          </cell>
          <cell r="P196" t="str">
            <v xml:space="preserve"> </v>
          </cell>
          <cell r="Q196" t="str">
            <v xml:space="preserve"> </v>
          </cell>
          <cell r="R196" t="str">
            <v xml:space="preserve"> </v>
          </cell>
          <cell r="S196" t="str">
            <v xml:space="preserve"> </v>
          </cell>
          <cell r="T196" t="str">
            <v xml:space="preserve"> </v>
          </cell>
          <cell r="U196" t="str">
            <v xml:space="preserve"> </v>
          </cell>
          <cell r="V196" t="str">
            <v xml:space="preserve"> </v>
          </cell>
          <cell r="W196" t="str">
            <v xml:space="preserve"> </v>
          </cell>
          <cell r="X196" t="str">
            <v xml:space="preserve"> </v>
          </cell>
          <cell r="Y196" t="str">
            <v xml:space="preserve"> </v>
          </cell>
          <cell r="Z196" t="str">
            <v xml:space="preserve"> </v>
          </cell>
          <cell r="AA196" t="str">
            <v xml:space="preserve"> </v>
          </cell>
          <cell r="AB196" t="str">
            <v xml:space="preserve"> </v>
          </cell>
          <cell r="AC196" t="str">
            <v xml:space="preserve"> </v>
          </cell>
          <cell r="AD196" t="str">
            <v xml:space="preserve"> </v>
          </cell>
          <cell r="AE196" t="str">
            <v xml:space="preserve"> </v>
          </cell>
          <cell r="AF196" t="str">
            <v xml:space="preserve"> </v>
          </cell>
          <cell r="AG196" t="str">
            <v xml:space="preserve"> </v>
          </cell>
          <cell r="AH196" t="str">
            <v xml:space="preserve"> </v>
          </cell>
          <cell r="AI196" t="str">
            <v xml:space="preserve"> </v>
          </cell>
          <cell r="AJ196" t="str">
            <v xml:space="preserve"> </v>
          </cell>
          <cell r="AK196" t="str">
            <v xml:space="preserve"> </v>
          </cell>
          <cell r="AL196" t="str">
            <v xml:space="preserve"> </v>
          </cell>
          <cell r="AM196" t="str">
            <v xml:space="preserve"> </v>
          </cell>
          <cell r="AN196" t="str">
            <v xml:space="preserve"> </v>
          </cell>
          <cell r="AO196" t="str">
            <v xml:space="preserve"> </v>
          </cell>
          <cell r="AP196" t="str">
            <v xml:space="preserve"> </v>
          </cell>
          <cell r="AQ196" t="str">
            <v xml:space="preserve"> </v>
          </cell>
          <cell r="AR196" t="str">
            <v xml:space="preserve"> </v>
          </cell>
          <cell r="AS196" t="str">
            <v xml:space="preserve"> </v>
          </cell>
          <cell r="AT196" t="str">
            <v xml:space="preserve"> </v>
          </cell>
          <cell r="AU196" t="str">
            <v xml:space="preserve"> </v>
          </cell>
          <cell r="AV196" t="str">
            <v>11.54</v>
          </cell>
          <cell r="AW196" t="str">
            <v>ACQ</v>
          </cell>
          <cell r="AX196" t="str">
            <v xml:space="preserve"> </v>
          </cell>
          <cell r="AY196" t="str">
            <v xml:space="preserve"> </v>
          </cell>
          <cell r="AZ196" t="str">
            <v xml:space="preserve"> </v>
          </cell>
          <cell r="BA196" t="str">
            <v xml:space="preserve"> </v>
          </cell>
          <cell r="BB196" t="str">
            <v xml:space="preserve"> </v>
          </cell>
          <cell r="BC196" t="str">
            <v xml:space="preserve"> </v>
          </cell>
          <cell r="BD196" t="str">
            <v xml:space="preserve"> </v>
          </cell>
          <cell r="BE196" t="str">
            <v xml:space="preserve"> </v>
          </cell>
          <cell r="BF196" t="str">
            <v xml:space="preserve"> </v>
          </cell>
          <cell r="BG196" t="str">
            <v xml:space="preserve"> </v>
          </cell>
          <cell r="BH196" t="str">
            <v xml:space="preserve"> </v>
          </cell>
          <cell r="BI196" t="str">
            <v xml:space="preserve"> </v>
          </cell>
          <cell r="BJ196" t="str">
            <v xml:space="preserve"> </v>
          </cell>
          <cell r="BK196" t="str">
            <v xml:space="preserve"> </v>
          </cell>
          <cell r="BL196" t="str">
            <v xml:space="preserve"> </v>
          </cell>
          <cell r="BM196" t="str">
            <v xml:space="preserve"> </v>
          </cell>
          <cell r="BN196" t="str">
            <v xml:space="preserve"> </v>
          </cell>
          <cell r="BO196" t="str">
            <v xml:space="preserve"> </v>
          </cell>
          <cell r="BP196" t="str">
            <v xml:space="preserve"> </v>
          </cell>
          <cell r="BQ196" t="str">
            <v xml:space="preserve"> </v>
          </cell>
          <cell r="BR196" t="str">
            <v>11.335</v>
          </cell>
          <cell r="BS196" t="str">
            <v>ACQ</v>
          </cell>
          <cell r="BT196" t="str">
            <v xml:space="preserve"> </v>
          </cell>
          <cell r="BU196" t="str">
            <v xml:space="preserve"> </v>
          </cell>
          <cell r="BV196" t="str">
            <v xml:space="preserve"> </v>
          </cell>
        </row>
        <row r="197">
          <cell r="A197">
            <v>21801674</v>
          </cell>
          <cell r="B197" t="str">
            <v>DUTENDAS</v>
          </cell>
          <cell r="C197" t="str">
            <v>DIMITRI</v>
          </cell>
          <cell r="D197" t="str">
            <v xml:space="preserve"> </v>
          </cell>
          <cell r="E197" t="str">
            <v>DEF</v>
          </cell>
          <cell r="F197" t="str">
            <v>DEF</v>
          </cell>
          <cell r="G197" t="str">
            <v>DEF</v>
          </cell>
          <cell r="H197" t="str">
            <v>DEF</v>
          </cell>
          <cell r="J197" t="str">
            <v>16.7</v>
          </cell>
          <cell r="K197" t="str">
            <v>ACQ</v>
          </cell>
          <cell r="L197" t="str">
            <v xml:space="preserve"> </v>
          </cell>
          <cell r="M197" t="str">
            <v xml:space="preserve"> </v>
          </cell>
          <cell r="N197" t="str">
            <v xml:space="preserve"> </v>
          </cell>
          <cell r="O197" t="str">
            <v xml:space="preserve"> </v>
          </cell>
          <cell r="P197" t="str">
            <v xml:space="preserve"> </v>
          </cell>
          <cell r="Q197" t="str">
            <v xml:space="preserve"> </v>
          </cell>
          <cell r="R197" t="str">
            <v xml:space="preserve"> </v>
          </cell>
          <cell r="S197" t="str">
            <v xml:space="preserve"> </v>
          </cell>
          <cell r="T197" t="str">
            <v xml:space="preserve"> </v>
          </cell>
          <cell r="U197" t="str">
            <v xml:space="preserve"> </v>
          </cell>
          <cell r="V197" t="str">
            <v xml:space="preserve"> </v>
          </cell>
          <cell r="W197" t="str">
            <v xml:space="preserve"> </v>
          </cell>
          <cell r="X197" t="str">
            <v xml:space="preserve"> </v>
          </cell>
          <cell r="Y197" t="str">
            <v xml:space="preserve"> </v>
          </cell>
          <cell r="Z197" t="str">
            <v xml:space="preserve"> </v>
          </cell>
          <cell r="AA197" t="str">
            <v xml:space="preserve"> </v>
          </cell>
          <cell r="AB197" t="str">
            <v xml:space="preserve"> </v>
          </cell>
          <cell r="AC197" t="str">
            <v xml:space="preserve"> </v>
          </cell>
          <cell r="AD197" t="str">
            <v xml:space="preserve"> </v>
          </cell>
          <cell r="AE197" t="str">
            <v xml:space="preserve"> </v>
          </cell>
          <cell r="AF197" t="str">
            <v xml:space="preserve"> </v>
          </cell>
          <cell r="AG197" t="str">
            <v xml:space="preserve"> </v>
          </cell>
          <cell r="AH197" t="str">
            <v xml:space="preserve"> </v>
          </cell>
          <cell r="AI197" t="str">
            <v xml:space="preserve"> </v>
          </cell>
          <cell r="AJ197" t="str">
            <v xml:space="preserve"> </v>
          </cell>
          <cell r="AK197" t="str">
            <v xml:space="preserve"> </v>
          </cell>
          <cell r="AL197" t="str">
            <v xml:space="preserve"> </v>
          </cell>
          <cell r="AM197" t="str">
            <v xml:space="preserve"> </v>
          </cell>
          <cell r="AN197" t="str">
            <v xml:space="preserve"> </v>
          </cell>
          <cell r="AO197" t="str">
            <v xml:space="preserve"> </v>
          </cell>
          <cell r="AP197" t="str">
            <v xml:space="preserve"> </v>
          </cell>
          <cell r="AQ197" t="str">
            <v xml:space="preserve"> </v>
          </cell>
          <cell r="AR197" t="str">
            <v xml:space="preserve"> </v>
          </cell>
          <cell r="AS197" t="str">
            <v xml:space="preserve"> </v>
          </cell>
          <cell r="AT197" t="str">
            <v xml:space="preserve"> </v>
          </cell>
          <cell r="AU197" t="str">
            <v xml:space="preserve"> </v>
          </cell>
          <cell r="AV197" t="str">
            <v>10.75</v>
          </cell>
          <cell r="AW197" t="str">
            <v>ACQ</v>
          </cell>
          <cell r="AX197" t="str">
            <v xml:space="preserve"> </v>
          </cell>
          <cell r="AY197" t="str">
            <v xml:space="preserve"> </v>
          </cell>
          <cell r="AZ197" t="str">
            <v xml:space="preserve"> </v>
          </cell>
          <cell r="BA197" t="str">
            <v xml:space="preserve"> </v>
          </cell>
          <cell r="BB197" t="str">
            <v xml:space="preserve"> </v>
          </cell>
          <cell r="BC197" t="str">
            <v xml:space="preserve"> </v>
          </cell>
          <cell r="BD197" t="str">
            <v xml:space="preserve"> </v>
          </cell>
          <cell r="BE197" t="str">
            <v xml:space="preserve"> </v>
          </cell>
          <cell r="BF197" t="str">
            <v xml:space="preserve"> </v>
          </cell>
          <cell r="BG197" t="str">
            <v xml:space="preserve"> </v>
          </cell>
          <cell r="BH197" t="str">
            <v xml:space="preserve"> </v>
          </cell>
          <cell r="BI197" t="str">
            <v xml:space="preserve"> </v>
          </cell>
          <cell r="BJ197" t="str">
            <v xml:space="preserve"> </v>
          </cell>
          <cell r="BK197" t="str">
            <v xml:space="preserve"> </v>
          </cell>
          <cell r="BL197" t="str">
            <v xml:space="preserve"> </v>
          </cell>
          <cell r="BM197" t="str">
            <v xml:space="preserve"> </v>
          </cell>
          <cell r="BN197" t="str">
            <v xml:space="preserve"> </v>
          </cell>
          <cell r="BO197" t="str">
            <v xml:space="preserve"> </v>
          </cell>
          <cell r="BP197" t="str">
            <v xml:space="preserve"> </v>
          </cell>
          <cell r="BQ197" t="str">
            <v xml:space="preserve"> </v>
          </cell>
          <cell r="BR197" t="str">
            <v>9.883</v>
          </cell>
          <cell r="BS197" t="str">
            <v>NACQ</v>
          </cell>
          <cell r="BT197" t="str">
            <v>12.25</v>
          </cell>
          <cell r="BU197">
            <v>6</v>
          </cell>
          <cell r="BV197" t="str">
            <v>DIS</v>
          </cell>
        </row>
        <row r="198">
          <cell r="A198">
            <v>21818705</v>
          </cell>
          <cell r="B198" t="str">
            <v>ED-DAHBY</v>
          </cell>
          <cell r="C198" t="str">
            <v>MOHAMED</v>
          </cell>
          <cell r="D198" t="str">
            <v xml:space="preserve"> </v>
          </cell>
          <cell r="E198" t="str">
            <v>8.542</v>
          </cell>
          <cell r="F198" t="str">
            <v>AJ</v>
          </cell>
          <cell r="G198" t="str">
            <v>8.542</v>
          </cell>
          <cell r="H198" t="str">
            <v>AJ</v>
          </cell>
          <cell r="I198" t="str">
            <v>'486/583</v>
          </cell>
          <cell r="J198" t="str">
            <v>11.582</v>
          </cell>
          <cell r="L198" t="str">
            <v>8.17</v>
          </cell>
          <cell r="M198" t="str">
            <v>8.17</v>
          </cell>
          <cell r="N198" t="str">
            <v xml:space="preserve"> </v>
          </cell>
          <cell r="O198" t="str">
            <v xml:space="preserve"> </v>
          </cell>
          <cell r="P198" t="str">
            <v xml:space="preserve"> </v>
          </cell>
          <cell r="Q198" t="str">
            <v xml:space="preserve"> </v>
          </cell>
          <cell r="R198" t="str">
            <v xml:space="preserve"> </v>
          </cell>
          <cell r="S198" t="str">
            <v xml:space="preserve"> </v>
          </cell>
          <cell r="T198" t="str">
            <v xml:space="preserve"> </v>
          </cell>
          <cell r="U198" t="str">
            <v xml:space="preserve"> </v>
          </cell>
          <cell r="V198" t="str">
            <v xml:space="preserve"> </v>
          </cell>
          <cell r="W198" t="str">
            <v xml:space="preserve"> </v>
          </cell>
          <cell r="X198" t="str">
            <v xml:space="preserve"> </v>
          </cell>
          <cell r="Y198" t="str">
            <v xml:space="preserve"> </v>
          </cell>
          <cell r="Z198" t="str">
            <v xml:space="preserve"> </v>
          </cell>
          <cell r="AA198" t="str">
            <v xml:space="preserve"> </v>
          </cell>
          <cell r="AB198" t="str">
            <v xml:space="preserve"> </v>
          </cell>
          <cell r="AC198" t="str">
            <v xml:space="preserve"> </v>
          </cell>
          <cell r="AD198" t="str">
            <v>16.7</v>
          </cell>
          <cell r="AE198" t="str">
            <v xml:space="preserve"> </v>
          </cell>
          <cell r="AF198" t="str">
            <v xml:space="preserve"> </v>
          </cell>
          <cell r="AG198" t="str">
            <v xml:space="preserve"> </v>
          </cell>
          <cell r="AH198" t="str">
            <v xml:space="preserve"> </v>
          </cell>
          <cell r="AI198" t="str">
            <v xml:space="preserve"> </v>
          </cell>
          <cell r="AJ198" t="str">
            <v xml:space="preserve"> </v>
          </cell>
          <cell r="AK198" t="str">
            <v xml:space="preserve"> </v>
          </cell>
          <cell r="AL198" t="str">
            <v xml:space="preserve"> </v>
          </cell>
          <cell r="AM198" t="str">
            <v xml:space="preserve"> </v>
          </cell>
          <cell r="AN198" t="str">
            <v xml:space="preserve"> </v>
          </cell>
          <cell r="AO198" t="str">
            <v xml:space="preserve"> </v>
          </cell>
          <cell r="AP198" t="str">
            <v xml:space="preserve"> </v>
          </cell>
          <cell r="AQ198" t="str">
            <v xml:space="preserve"> </v>
          </cell>
          <cell r="AR198" t="str">
            <v xml:space="preserve"> </v>
          </cell>
          <cell r="AS198" t="str">
            <v xml:space="preserve"> </v>
          </cell>
          <cell r="AT198" t="str">
            <v xml:space="preserve"> </v>
          </cell>
          <cell r="AU198" t="str">
            <v xml:space="preserve"> </v>
          </cell>
          <cell r="AV198" t="str">
            <v>11.313</v>
          </cell>
          <cell r="AW198" t="str">
            <v>ACQ</v>
          </cell>
          <cell r="AX198" t="str">
            <v>8.5</v>
          </cell>
          <cell r="AY198" t="str">
            <v>14.125</v>
          </cell>
          <cell r="AZ198" t="str">
            <v xml:space="preserve"> </v>
          </cell>
          <cell r="BA198" t="str">
            <v xml:space="preserve"> </v>
          </cell>
          <cell r="BB198" t="str">
            <v xml:space="preserve"> </v>
          </cell>
          <cell r="BC198" t="str">
            <v xml:space="preserve"> </v>
          </cell>
          <cell r="BD198" t="str">
            <v xml:space="preserve"> </v>
          </cell>
          <cell r="BE198" t="str">
            <v xml:space="preserve"> </v>
          </cell>
          <cell r="BF198" t="str">
            <v xml:space="preserve"> </v>
          </cell>
          <cell r="BG198" t="str">
            <v xml:space="preserve"> </v>
          </cell>
          <cell r="BH198" t="str">
            <v xml:space="preserve"> </v>
          </cell>
          <cell r="BI198" t="str">
            <v xml:space="preserve"> </v>
          </cell>
          <cell r="BJ198" t="str">
            <v xml:space="preserve"> </v>
          </cell>
          <cell r="BK198" t="str">
            <v xml:space="preserve"> </v>
          </cell>
          <cell r="BL198" t="str">
            <v xml:space="preserve"> </v>
          </cell>
          <cell r="BM198" t="str">
            <v xml:space="preserve"> </v>
          </cell>
          <cell r="BN198" t="str">
            <v xml:space="preserve"> </v>
          </cell>
          <cell r="BO198" t="str">
            <v xml:space="preserve"> </v>
          </cell>
          <cell r="BP198" t="str">
            <v xml:space="preserve"> </v>
          </cell>
          <cell r="BQ198" t="str">
            <v xml:space="preserve"> </v>
          </cell>
          <cell r="BR198" t="str">
            <v>8.4</v>
          </cell>
          <cell r="BS198" t="str">
            <v>NACQ</v>
          </cell>
          <cell r="BT198" t="str">
            <v>6.5</v>
          </cell>
          <cell r="BU198" t="str">
            <v>8.35</v>
          </cell>
          <cell r="BV198" t="str">
            <v>12.7</v>
          </cell>
        </row>
        <row r="199">
          <cell r="A199">
            <v>21813490</v>
          </cell>
          <cell r="B199" t="str">
            <v>EDDOUAISSI</v>
          </cell>
          <cell r="C199" t="str">
            <v>FARES</v>
          </cell>
          <cell r="D199" t="str">
            <v xml:space="preserve"> </v>
          </cell>
          <cell r="E199" t="str">
            <v>11.184</v>
          </cell>
          <cell r="F199" t="str">
            <v>ADM</v>
          </cell>
          <cell r="G199" t="str">
            <v>11.184</v>
          </cell>
          <cell r="H199" t="str">
            <v>ADM</v>
          </cell>
          <cell r="I199" t="str">
            <v>'112/583</v>
          </cell>
          <cell r="J199" t="str">
            <v>14.2</v>
          </cell>
          <cell r="K199" t="str">
            <v>ACQ</v>
          </cell>
          <cell r="L199" t="str">
            <v xml:space="preserve"> </v>
          </cell>
          <cell r="M199" t="str">
            <v xml:space="preserve"> </v>
          </cell>
          <cell r="N199" t="str">
            <v xml:space="preserve"> </v>
          </cell>
          <cell r="O199" t="str">
            <v xml:space="preserve"> </v>
          </cell>
          <cell r="P199" t="str">
            <v xml:space="preserve"> </v>
          </cell>
          <cell r="Q199" t="str">
            <v xml:space="preserve"> </v>
          </cell>
          <cell r="R199" t="str">
            <v xml:space="preserve"> </v>
          </cell>
          <cell r="S199" t="str">
            <v xml:space="preserve"> </v>
          </cell>
          <cell r="T199" t="str">
            <v xml:space="preserve"> </v>
          </cell>
          <cell r="U199" t="str">
            <v xml:space="preserve"> </v>
          </cell>
          <cell r="V199" t="str">
            <v xml:space="preserve"> </v>
          </cell>
          <cell r="W199" t="str">
            <v xml:space="preserve"> </v>
          </cell>
          <cell r="X199" t="str">
            <v xml:space="preserve"> </v>
          </cell>
          <cell r="Y199" t="str">
            <v xml:space="preserve"> </v>
          </cell>
          <cell r="Z199" t="str">
            <v xml:space="preserve"> </v>
          </cell>
          <cell r="AA199" t="str">
            <v xml:space="preserve"> </v>
          </cell>
          <cell r="AB199" t="str">
            <v xml:space="preserve"> </v>
          </cell>
          <cell r="AC199" t="str">
            <v xml:space="preserve"> </v>
          </cell>
          <cell r="AD199" t="str">
            <v xml:space="preserve"> </v>
          </cell>
          <cell r="AE199" t="str">
            <v xml:space="preserve"> </v>
          </cell>
          <cell r="AF199" t="str">
            <v xml:space="preserve"> </v>
          </cell>
          <cell r="AG199" t="str">
            <v xml:space="preserve"> </v>
          </cell>
          <cell r="AH199" t="str">
            <v xml:space="preserve"> </v>
          </cell>
          <cell r="AI199" t="str">
            <v xml:space="preserve"> </v>
          </cell>
          <cell r="AJ199" t="str">
            <v xml:space="preserve"> </v>
          </cell>
          <cell r="AK199" t="str">
            <v xml:space="preserve"> </v>
          </cell>
          <cell r="AL199" t="str">
            <v xml:space="preserve"> </v>
          </cell>
          <cell r="AM199" t="str">
            <v xml:space="preserve"> </v>
          </cell>
          <cell r="AN199" t="str">
            <v xml:space="preserve"> </v>
          </cell>
          <cell r="AO199" t="str">
            <v xml:space="preserve"> </v>
          </cell>
          <cell r="AP199" t="str">
            <v xml:space="preserve"> </v>
          </cell>
          <cell r="AQ199" t="str">
            <v xml:space="preserve"> </v>
          </cell>
          <cell r="AR199" t="str">
            <v xml:space="preserve"> </v>
          </cell>
          <cell r="AS199" t="str">
            <v xml:space="preserve"> </v>
          </cell>
          <cell r="AT199" t="str">
            <v xml:space="preserve"> </v>
          </cell>
          <cell r="AU199" t="str">
            <v xml:space="preserve"> </v>
          </cell>
          <cell r="AV199" t="str">
            <v>10.1</v>
          </cell>
          <cell r="AW199" t="str">
            <v>ACQ</v>
          </cell>
          <cell r="AX199" t="str">
            <v xml:space="preserve"> </v>
          </cell>
          <cell r="AY199" t="str">
            <v xml:space="preserve"> </v>
          </cell>
          <cell r="AZ199" t="str">
            <v xml:space="preserve"> </v>
          </cell>
          <cell r="BA199" t="str">
            <v xml:space="preserve"> </v>
          </cell>
          <cell r="BB199" t="str">
            <v xml:space="preserve"> </v>
          </cell>
          <cell r="BC199" t="str">
            <v xml:space="preserve"> </v>
          </cell>
          <cell r="BD199" t="str">
            <v xml:space="preserve"> </v>
          </cell>
          <cell r="BE199" t="str">
            <v xml:space="preserve"> </v>
          </cell>
          <cell r="BF199" t="str">
            <v xml:space="preserve"> </v>
          </cell>
          <cell r="BG199" t="str">
            <v xml:space="preserve"> </v>
          </cell>
          <cell r="BH199" t="str">
            <v xml:space="preserve"> </v>
          </cell>
          <cell r="BI199" t="str">
            <v xml:space="preserve"> </v>
          </cell>
          <cell r="BJ199" t="str">
            <v xml:space="preserve"> </v>
          </cell>
          <cell r="BK199" t="str">
            <v xml:space="preserve"> </v>
          </cell>
          <cell r="BL199" t="str">
            <v xml:space="preserve"> </v>
          </cell>
          <cell r="BM199" t="str">
            <v xml:space="preserve"> </v>
          </cell>
          <cell r="BN199" t="str">
            <v xml:space="preserve"> </v>
          </cell>
          <cell r="BO199" t="str">
            <v xml:space="preserve"> </v>
          </cell>
          <cell r="BP199" t="str">
            <v xml:space="preserve"> </v>
          </cell>
          <cell r="BQ199" t="str">
            <v xml:space="preserve"> </v>
          </cell>
          <cell r="BR199" t="str">
            <v>11.082</v>
          </cell>
          <cell r="BS199" t="str">
            <v>ACQ</v>
          </cell>
          <cell r="BT199" t="str">
            <v xml:space="preserve"> </v>
          </cell>
          <cell r="BU199" t="str">
            <v xml:space="preserve"> </v>
          </cell>
          <cell r="BV199" t="str">
            <v xml:space="preserve"> </v>
          </cell>
        </row>
        <row r="200">
          <cell r="A200">
            <v>21910870</v>
          </cell>
          <cell r="B200" t="str">
            <v>EDER</v>
          </cell>
          <cell r="C200" t="str">
            <v>LUC</v>
          </cell>
          <cell r="D200" t="str">
            <v xml:space="preserve"> </v>
          </cell>
          <cell r="E200" t="str">
            <v>9.58</v>
          </cell>
          <cell r="F200" t="str">
            <v>AJ</v>
          </cell>
          <cell r="G200" t="str">
            <v>9.58</v>
          </cell>
          <cell r="H200" t="str">
            <v>AJ</v>
          </cell>
          <cell r="I200" t="str">
            <v>'356/583</v>
          </cell>
          <cell r="J200" t="str">
            <v>13.2</v>
          </cell>
          <cell r="L200">
            <v>14</v>
          </cell>
          <cell r="M200" t="str">
            <v xml:space="preserve"> </v>
          </cell>
          <cell r="N200" t="str">
            <v xml:space="preserve"> </v>
          </cell>
          <cell r="O200" t="str">
            <v xml:space="preserve"> </v>
          </cell>
          <cell r="P200" t="str">
            <v xml:space="preserve"> </v>
          </cell>
          <cell r="Q200" t="str">
            <v xml:space="preserve"> </v>
          </cell>
          <cell r="R200" t="str">
            <v xml:space="preserve"> </v>
          </cell>
          <cell r="S200" t="str">
            <v xml:space="preserve"> </v>
          </cell>
          <cell r="T200" t="str">
            <v xml:space="preserve"> </v>
          </cell>
          <cell r="U200" t="str">
            <v xml:space="preserve"> </v>
          </cell>
          <cell r="V200" t="str">
            <v xml:space="preserve"> </v>
          </cell>
          <cell r="W200" t="str">
            <v xml:space="preserve"> </v>
          </cell>
          <cell r="X200" t="str">
            <v xml:space="preserve"> </v>
          </cell>
          <cell r="Y200" t="str">
            <v xml:space="preserve"> </v>
          </cell>
          <cell r="Z200" t="str">
            <v xml:space="preserve"> </v>
          </cell>
          <cell r="AA200">
            <v>14</v>
          </cell>
          <cell r="AB200" t="str">
            <v xml:space="preserve"> </v>
          </cell>
          <cell r="AC200" t="str">
            <v xml:space="preserve"> </v>
          </cell>
          <cell r="AD200">
            <v>12</v>
          </cell>
          <cell r="AE200" t="str">
            <v xml:space="preserve"> </v>
          </cell>
          <cell r="AF200" t="str">
            <v xml:space="preserve"> </v>
          </cell>
          <cell r="AG200" t="str">
            <v xml:space="preserve"> </v>
          </cell>
          <cell r="AH200" t="str">
            <v xml:space="preserve"> </v>
          </cell>
          <cell r="AI200" t="str">
            <v xml:space="preserve"> </v>
          </cell>
          <cell r="AJ200" t="str">
            <v xml:space="preserve"> </v>
          </cell>
          <cell r="AK200" t="str">
            <v xml:space="preserve"> </v>
          </cell>
          <cell r="AL200" t="str">
            <v xml:space="preserve"> </v>
          </cell>
          <cell r="AM200" t="str">
            <v xml:space="preserve"> </v>
          </cell>
          <cell r="AN200" t="str">
            <v xml:space="preserve"> </v>
          </cell>
          <cell r="AO200" t="str">
            <v xml:space="preserve"> </v>
          </cell>
          <cell r="AP200" t="str">
            <v xml:space="preserve"> </v>
          </cell>
          <cell r="AQ200" t="str">
            <v xml:space="preserve"> </v>
          </cell>
          <cell r="AR200" t="str">
            <v xml:space="preserve"> </v>
          </cell>
          <cell r="AS200">
            <v>12</v>
          </cell>
          <cell r="AT200" t="str">
            <v xml:space="preserve"> </v>
          </cell>
          <cell r="AU200" t="str">
            <v xml:space="preserve"> </v>
          </cell>
          <cell r="AV200" t="str">
            <v>12.124</v>
          </cell>
          <cell r="AW200" t="str">
            <v>ACQ</v>
          </cell>
          <cell r="AX200" t="str">
            <v>11.08</v>
          </cell>
          <cell r="AY200" t="str">
            <v>13.167</v>
          </cell>
          <cell r="AZ200" t="str">
            <v xml:space="preserve"> </v>
          </cell>
          <cell r="BA200" t="str">
            <v xml:space="preserve"> </v>
          </cell>
          <cell r="BB200" t="str">
            <v xml:space="preserve"> </v>
          </cell>
          <cell r="BC200" t="str">
            <v xml:space="preserve"> </v>
          </cell>
          <cell r="BD200" t="str">
            <v xml:space="preserve"> </v>
          </cell>
          <cell r="BE200">
            <v>11</v>
          </cell>
          <cell r="BF200" t="str">
            <v>16.5</v>
          </cell>
          <cell r="BG200" t="str">
            <v xml:space="preserve"> </v>
          </cell>
          <cell r="BH200" t="str">
            <v xml:space="preserve"> </v>
          </cell>
          <cell r="BI200" t="str">
            <v xml:space="preserve"> </v>
          </cell>
          <cell r="BJ200">
            <v>12</v>
          </cell>
          <cell r="BK200" t="str">
            <v xml:space="preserve"> </v>
          </cell>
          <cell r="BL200" t="str">
            <v xml:space="preserve"> </v>
          </cell>
          <cell r="BM200" t="str">
            <v xml:space="preserve"> </v>
          </cell>
          <cell r="BN200" t="str">
            <v xml:space="preserve"> </v>
          </cell>
          <cell r="BO200" t="str">
            <v xml:space="preserve"> </v>
          </cell>
          <cell r="BP200" t="str">
            <v xml:space="preserve"> </v>
          </cell>
          <cell r="BQ200" t="str">
            <v xml:space="preserve"> </v>
          </cell>
          <cell r="BR200" t="str">
            <v>9.133</v>
          </cell>
          <cell r="BS200" t="str">
            <v>NACQ</v>
          </cell>
          <cell r="BT200" t="str">
            <v>7.875</v>
          </cell>
          <cell r="BU200" t="str">
            <v>10.325</v>
          </cell>
          <cell r="BV200" t="str">
            <v>13.15</v>
          </cell>
        </row>
        <row r="201">
          <cell r="A201">
            <v>21908962</v>
          </cell>
          <cell r="B201" t="str">
            <v>EHRBURGER</v>
          </cell>
          <cell r="C201" t="str">
            <v>LUCAS</v>
          </cell>
          <cell r="D201" t="str">
            <v xml:space="preserve"> </v>
          </cell>
          <cell r="E201" t="str">
            <v>9.21</v>
          </cell>
          <cell r="F201" t="str">
            <v>AJ</v>
          </cell>
          <cell r="G201" t="str">
            <v>9.21</v>
          </cell>
          <cell r="H201" t="str">
            <v>AJ</v>
          </cell>
          <cell r="I201" t="str">
            <v>'404/583</v>
          </cell>
          <cell r="J201" t="str">
            <v>9.98</v>
          </cell>
          <cell r="L201" t="str">
            <v>11.5</v>
          </cell>
          <cell r="M201" t="str">
            <v xml:space="preserve"> </v>
          </cell>
          <cell r="N201" t="str">
            <v>11.5</v>
          </cell>
          <cell r="O201" t="str">
            <v xml:space="preserve"> </v>
          </cell>
          <cell r="P201" t="str">
            <v xml:space="preserve"> </v>
          </cell>
          <cell r="Q201" t="str">
            <v xml:space="preserve"> </v>
          </cell>
          <cell r="R201" t="str">
            <v xml:space="preserve"> </v>
          </cell>
          <cell r="S201" t="str">
            <v xml:space="preserve"> </v>
          </cell>
          <cell r="T201" t="str">
            <v xml:space="preserve"> </v>
          </cell>
          <cell r="U201" t="str">
            <v xml:space="preserve"> </v>
          </cell>
          <cell r="V201" t="str">
            <v xml:space="preserve"> </v>
          </cell>
          <cell r="W201" t="str">
            <v xml:space="preserve"> </v>
          </cell>
          <cell r="X201" t="str">
            <v xml:space="preserve"> </v>
          </cell>
          <cell r="Y201" t="str">
            <v xml:space="preserve"> </v>
          </cell>
          <cell r="Z201" t="str">
            <v xml:space="preserve"> </v>
          </cell>
          <cell r="AA201" t="str">
            <v xml:space="preserve"> </v>
          </cell>
          <cell r="AB201" t="str">
            <v xml:space="preserve"> </v>
          </cell>
          <cell r="AC201" t="str">
            <v xml:space="preserve"> </v>
          </cell>
          <cell r="AD201" t="str">
            <v>7.7</v>
          </cell>
          <cell r="AE201" t="str">
            <v xml:space="preserve"> </v>
          </cell>
          <cell r="AF201" t="str">
            <v>7.7</v>
          </cell>
          <cell r="AG201" t="str">
            <v xml:space="preserve"> </v>
          </cell>
          <cell r="AH201" t="str">
            <v xml:space="preserve"> </v>
          </cell>
          <cell r="AI201" t="str">
            <v xml:space="preserve"> </v>
          </cell>
          <cell r="AJ201" t="str">
            <v xml:space="preserve"> </v>
          </cell>
          <cell r="AK201" t="str">
            <v xml:space="preserve"> </v>
          </cell>
          <cell r="AL201" t="str">
            <v xml:space="preserve"> </v>
          </cell>
          <cell r="AM201" t="str">
            <v xml:space="preserve"> </v>
          </cell>
          <cell r="AN201" t="str">
            <v xml:space="preserve"> </v>
          </cell>
          <cell r="AO201" t="str">
            <v xml:space="preserve"> </v>
          </cell>
          <cell r="AP201" t="str">
            <v xml:space="preserve"> </v>
          </cell>
          <cell r="AQ201" t="str">
            <v xml:space="preserve"> </v>
          </cell>
          <cell r="AR201" t="str">
            <v xml:space="preserve"> </v>
          </cell>
          <cell r="AS201" t="str">
            <v xml:space="preserve"> </v>
          </cell>
          <cell r="AT201" t="str">
            <v xml:space="preserve"> </v>
          </cell>
          <cell r="AU201" t="str">
            <v xml:space="preserve"> </v>
          </cell>
          <cell r="AV201" t="str">
            <v>9.551</v>
          </cell>
          <cell r="AW201" t="str">
            <v>NACQ</v>
          </cell>
          <cell r="AX201" t="str">
            <v>9.335</v>
          </cell>
          <cell r="AY201" t="str">
            <v>9.767</v>
          </cell>
          <cell r="AZ201" t="str">
            <v>12.8</v>
          </cell>
          <cell r="BA201" t="str">
            <v xml:space="preserve"> </v>
          </cell>
          <cell r="BB201" t="str">
            <v xml:space="preserve"> </v>
          </cell>
          <cell r="BC201" t="str">
            <v xml:space="preserve"> </v>
          </cell>
          <cell r="BD201">
            <v>3</v>
          </cell>
          <cell r="BE201" t="str">
            <v xml:space="preserve"> </v>
          </cell>
          <cell r="BF201" t="str">
            <v xml:space="preserve"> </v>
          </cell>
          <cell r="BG201" t="str">
            <v>13.5</v>
          </cell>
          <cell r="BH201" t="str">
            <v xml:space="preserve"> </v>
          </cell>
          <cell r="BI201" t="str">
            <v xml:space="preserve"> </v>
          </cell>
          <cell r="BJ201" t="str">
            <v xml:space="preserve"> </v>
          </cell>
          <cell r="BK201" t="str">
            <v xml:space="preserve"> </v>
          </cell>
          <cell r="BL201" t="str">
            <v xml:space="preserve"> </v>
          </cell>
          <cell r="BM201" t="str">
            <v xml:space="preserve"> </v>
          </cell>
          <cell r="BN201" t="str">
            <v xml:space="preserve"> </v>
          </cell>
          <cell r="BO201" t="str">
            <v xml:space="preserve"> </v>
          </cell>
          <cell r="BP201" t="str">
            <v xml:space="preserve"> </v>
          </cell>
          <cell r="BQ201" t="str">
            <v xml:space="preserve"> </v>
          </cell>
          <cell r="BR201" t="str">
            <v>11.433</v>
          </cell>
          <cell r="BS201" t="str">
            <v>ACQ</v>
          </cell>
          <cell r="BT201" t="str">
            <v>11.5</v>
          </cell>
          <cell r="BU201" t="str">
            <v>9.25</v>
          </cell>
          <cell r="BV201" t="str">
            <v>12.5</v>
          </cell>
        </row>
        <row r="202">
          <cell r="A202">
            <v>21911820</v>
          </cell>
          <cell r="B202" t="str">
            <v>EHRHARD</v>
          </cell>
          <cell r="C202" t="str">
            <v>LOWEN</v>
          </cell>
          <cell r="D202" t="str">
            <v xml:space="preserve"> </v>
          </cell>
          <cell r="E202" t="str">
            <v>7.647</v>
          </cell>
          <cell r="F202" t="str">
            <v>AJ</v>
          </cell>
          <cell r="G202" t="str">
            <v>7.647</v>
          </cell>
          <cell r="H202" t="str">
            <v>AJ</v>
          </cell>
          <cell r="I202" t="str">
            <v>'547/583</v>
          </cell>
          <cell r="J202" t="str">
            <v>6.46</v>
          </cell>
          <cell r="L202" t="str">
            <v>5.3</v>
          </cell>
          <cell r="M202" t="str">
            <v xml:space="preserve"> </v>
          </cell>
          <cell r="N202" t="str">
            <v xml:space="preserve"> </v>
          </cell>
          <cell r="O202" t="str">
            <v xml:space="preserve"> </v>
          </cell>
          <cell r="P202" t="str">
            <v xml:space="preserve"> </v>
          </cell>
          <cell r="Q202" t="str">
            <v xml:space="preserve"> </v>
          </cell>
          <cell r="R202" t="str">
            <v xml:space="preserve"> </v>
          </cell>
          <cell r="S202" t="str">
            <v xml:space="preserve"> </v>
          </cell>
          <cell r="T202" t="str">
            <v xml:space="preserve"> </v>
          </cell>
          <cell r="U202" t="str">
            <v>5.3</v>
          </cell>
          <cell r="V202" t="str">
            <v xml:space="preserve"> </v>
          </cell>
          <cell r="W202" t="str">
            <v xml:space="preserve"> </v>
          </cell>
          <cell r="X202" t="str">
            <v xml:space="preserve"> </v>
          </cell>
          <cell r="Y202" t="str">
            <v xml:space="preserve"> </v>
          </cell>
          <cell r="Z202" t="str">
            <v xml:space="preserve"> </v>
          </cell>
          <cell r="AA202" t="str">
            <v xml:space="preserve"> </v>
          </cell>
          <cell r="AB202" t="str">
            <v xml:space="preserve"> </v>
          </cell>
          <cell r="AC202" t="str">
            <v xml:space="preserve"> </v>
          </cell>
          <cell r="AD202" t="str">
            <v>8.2</v>
          </cell>
          <cell r="AE202" t="str">
            <v xml:space="preserve"> </v>
          </cell>
          <cell r="AF202" t="str">
            <v xml:space="preserve"> </v>
          </cell>
          <cell r="AG202" t="str">
            <v xml:space="preserve"> </v>
          </cell>
          <cell r="AH202" t="str">
            <v xml:space="preserve"> </v>
          </cell>
          <cell r="AI202" t="str">
            <v xml:space="preserve"> </v>
          </cell>
          <cell r="AJ202" t="str">
            <v xml:space="preserve"> </v>
          </cell>
          <cell r="AK202" t="str">
            <v xml:space="preserve"> </v>
          </cell>
          <cell r="AL202" t="str">
            <v xml:space="preserve"> </v>
          </cell>
          <cell r="AM202" t="str">
            <v>8.2</v>
          </cell>
          <cell r="AN202" t="str">
            <v xml:space="preserve"> </v>
          </cell>
          <cell r="AO202" t="str">
            <v xml:space="preserve"> </v>
          </cell>
          <cell r="AP202" t="str">
            <v xml:space="preserve"> </v>
          </cell>
          <cell r="AQ202" t="str">
            <v xml:space="preserve"> </v>
          </cell>
          <cell r="AR202" t="str">
            <v xml:space="preserve"> </v>
          </cell>
          <cell r="AS202" t="str">
            <v xml:space="preserve"> </v>
          </cell>
          <cell r="AT202" t="str">
            <v xml:space="preserve"> </v>
          </cell>
          <cell r="AU202" t="str">
            <v xml:space="preserve"> </v>
          </cell>
          <cell r="AV202" t="str">
            <v>9.128</v>
          </cell>
          <cell r="AW202" t="str">
            <v>NACQ</v>
          </cell>
          <cell r="AX202" t="str">
            <v>9.255</v>
          </cell>
          <cell r="AY202">
            <v>9</v>
          </cell>
          <cell r="AZ202" t="str">
            <v xml:space="preserve"> </v>
          </cell>
          <cell r="BA202">
            <v>8</v>
          </cell>
          <cell r="BB202">
            <v>10</v>
          </cell>
          <cell r="BC202" t="str">
            <v xml:space="preserve"> </v>
          </cell>
          <cell r="BD202" t="str">
            <v xml:space="preserve"> </v>
          </cell>
          <cell r="BE202" t="str">
            <v xml:space="preserve"> </v>
          </cell>
          <cell r="BF202" t="str">
            <v xml:space="preserve"> </v>
          </cell>
          <cell r="BG202" t="str">
            <v xml:space="preserve"> </v>
          </cell>
          <cell r="BH202" t="str">
            <v xml:space="preserve"> </v>
          </cell>
          <cell r="BI202" t="str">
            <v xml:space="preserve"> </v>
          </cell>
          <cell r="BJ202" t="str">
            <v xml:space="preserve"> </v>
          </cell>
          <cell r="BK202">
            <v>9</v>
          </cell>
          <cell r="BL202" t="str">
            <v xml:space="preserve"> </v>
          </cell>
          <cell r="BM202" t="str">
            <v xml:space="preserve"> </v>
          </cell>
          <cell r="BN202" t="str">
            <v xml:space="preserve"> </v>
          </cell>
          <cell r="BO202" t="str">
            <v xml:space="preserve"> </v>
          </cell>
          <cell r="BP202" t="str">
            <v xml:space="preserve"> </v>
          </cell>
          <cell r="BQ202" t="str">
            <v xml:space="preserve"> </v>
          </cell>
          <cell r="BR202" t="str">
            <v>7.702</v>
          </cell>
          <cell r="BS202" t="str">
            <v>NACQ</v>
          </cell>
          <cell r="BT202" t="str">
            <v>7.38</v>
          </cell>
          <cell r="BU202" t="str">
            <v>9.475</v>
          </cell>
          <cell r="BV202" t="str">
            <v>12.95</v>
          </cell>
        </row>
        <row r="203">
          <cell r="A203">
            <v>21808070</v>
          </cell>
          <cell r="B203" t="str">
            <v>EISENMANN</v>
          </cell>
          <cell r="C203" t="str">
            <v>ELIOTT</v>
          </cell>
          <cell r="D203" t="str">
            <v>modif</v>
          </cell>
          <cell r="E203" t="str">
            <v>DEF</v>
          </cell>
          <cell r="F203" t="str">
            <v>DEF</v>
          </cell>
          <cell r="G203" t="str">
            <v>10.761</v>
          </cell>
          <cell r="H203" t="str">
            <v>ADM</v>
          </cell>
          <cell r="I203" t="str">
            <v>'164/583</v>
          </cell>
          <cell r="J203" t="str">
            <v>9.4</v>
          </cell>
          <cell r="L203">
            <v>10</v>
          </cell>
          <cell r="M203" t="str">
            <v xml:space="preserve"> </v>
          </cell>
          <cell r="N203" t="str">
            <v xml:space="preserve"> </v>
          </cell>
          <cell r="O203" t="str">
            <v xml:space="preserve"> </v>
          </cell>
          <cell r="P203" t="str">
            <v xml:space="preserve"> </v>
          </cell>
          <cell r="Q203" t="str">
            <v xml:space="preserve"> </v>
          </cell>
          <cell r="R203" t="str">
            <v xml:space="preserve"> </v>
          </cell>
          <cell r="S203" t="str">
            <v xml:space="preserve"> </v>
          </cell>
          <cell r="T203" t="str">
            <v xml:space="preserve"> </v>
          </cell>
          <cell r="U203" t="str">
            <v xml:space="preserve"> </v>
          </cell>
          <cell r="V203" t="str">
            <v xml:space="preserve"> </v>
          </cell>
          <cell r="W203" t="str">
            <v xml:space="preserve"> </v>
          </cell>
          <cell r="X203" t="str">
            <v xml:space="preserve"> </v>
          </cell>
          <cell r="Y203">
            <v>10</v>
          </cell>
          <cell r="Z203" t="str">
            <v xml:space="preserve"> </v>
          </cell>
          <cell r="AA203" t="str">
            <v xml:space="preserve"> </v>
          </cell>
          <cell r="AB203" t="str">
            <v xml:space="preserve"> </v>
          </cell>
          <cell r="AC203" t="str">
            <v xml:space="preserve"> </v>
          </cell>
          <cell r="AD203" t="str">
            <v>8.5</v>
          </cell>
          <cell r="AE203" t="str">
            <v xml:space="preserve"> </v>
          </cell>
          <cell r="AF203" t="str">
            <v xml:space="preserve"> </v>
          </cell>
          <cell r="AG203" t="str">
            <v xml:space="preserve"> </v>
          </cell>
          <cell r="AH203" t="str">
            <v xml:space="preserve"> </v>
          </cell>
          <cell r="AI203" t="str">
            <v xml:space="preserve"> </v>
          </cell>
          <cell r="AJ203" t="str">
            <v xml:space="preserve"> </v>
          </cell>
          <cell r="AK203" t="str">
            <v xml:space="preserve"> </v>
          </cell>
          <cell r="AL203" t="str">
            <v xml:space="preserve"> </v>
          </cell>
          <cell r="AM203" t="str">
            <v xml:space="preserve"> </v>
          </cell>
          <cell r="AN203" t="str">
            <v xml:space="preserve"> </v>
          </cell>
          <cell r="AO203" t="str">
            <v xml:space="preserve"> </v>
          </cell>
          <cell r="AP203" t="str">
            <v xml:space="preserve"> </v>
          </cell>
          <cell r="AQ203" t="str">
            <v>8.5</v>
          </cell>
          <cell r="AR203" t="str">
            <v xml:space="preserve"> </v>
          </cell>
          <cell r="AS203" t="str">
            <v xml:space="preserve"> </v>
          </cell>
          <cell r="AT203" t="str">
            <v xml:space="preserve"> </v>
          </cell>
          <cell r="AU203" t="str">
            <v xml:space="preserve"> </v>
          </cell>
          <cell r="AV203" t="str">
            <v>13.445</v>
          </cell>
          <cell r="AW203" t="str">
            <v>ACQ</v>
          </cell>
          <cell r="AX203" t="str">
            <v>11.19</v>
          </cell>
          <cell r="AY203" t="str">
            <v>15.7</v>
          </cell>
          <cell r="AZ203" t="str">
            <v>18.8</v>
          </cell>
          <cell r="BA203">
            <v>11</v>
          </cell>
          <cell r="BB203" t="str">
            <v xml:space="preserve"> </v>
          </cell>
          <cell r="BC203" t="str">
            <v xml:space="preserve"> </v>
          </cell>
          <cell r="BD203" t="str">
            <v xml:space="preserve"> </v>
          </cell>
          <cell r="BE203" t="str">
            <v xml:space="preserve"> </v>
          </cell>
          <cell r="BF203" t="str">
            <v xml:space="preserve"> </v>
          </cell>
          <cell r="BG203" t="str">
            <v xml:space="preserve"> </v>
          </cell>
          <cell r="BH203" t="str">
            <v>17.3</v>
          </cell>
          <cell r="BI203" t="str">
            <v xml:space="preserve"> </v>
          </cell>
          <cell r="BJ203" t="str">
            <v xml:space="preserve"> </v>
          </cell>
          <cell r="BK203" t="str">
            <v xml:space="preserve"> </v>
          </cell>
          <cell r="BL203" t="str">
            <v xml:space="preserve"> </v>
          </cell>
          <cell r="BM203" t="str">
            <v xml:space="preserve"> </v>
          </cell>
          <cell r="BN203" t="str">
            <v xml:space="preserve"> </v>
          </cell>
          <cell r="BO203" t="str">
            <v xml:space="preserve"> </v>
          </cell>
          <cell r="BP203" t="str">
            <v xml:space="preserve"> </v>
          </cell>
          <cell r="BQ203" t="str">
            <v xml:space="preserve"> </v>
          </cell>
          <cell r="BR203" t="str">
            <v>12.167</v>
          </cell>
          <cell r="BS203" t="str">
            <v>ACQ</v>
          </cell>
          <cell r="BT203" t="str">
            <v>11.25</v>
          </cell>
          <cell r="BU203" t="str">
            <v>10.75</v>
          </cell>
          <cell r="BV203">
            <v>15</v>
          </cell>
        </row>
        <row r="204">
          <cell r="A204">
            <v>21905629</v>
          </cell>
          <cell r="B204" t="str">
            <v>EL ARABI</v>
          </cell>
          <cell r="C204" t="str">
            <v>ZAKARIA</v>
          </cell>
          <cell r="D204" t="str">
            <v xml:space="preserve"> </v>
          </cell>
          <cell r="E204" t="str">
            <v>8.7</v>
          </cell>
          <cell r="F204" t="str">
            <v>AJ</v>
          </cell>
          <cell r="G204" t="str">
            <v>8.7</v>
          </cell>
          <cell r="H204" t="str">
            <v>AJ</v>
          </cell>
          <cell r="I204" t="str">
            <v>'474/583</v>
          </cell>
          <cell r="J204" t="str">
            <v>11.1</v>
          </cell>
          <cell r="L204" t="str">
            <v>10.5</v>
          </cell>
          <cell r="M204" t="str">
            <v xml:space="preserve"> </v>
          </cell>
          <cell r="N204" t="str">
            <v xml:space="preserve"> </v>
          </cell>
          <cell r="O204" t="str">
            <v xml:space="preserve"> </v>
          </cell>
          <cell r="P204" t="str">
            <v xml:space="preserve"> </v>
          </cell>
          <cell r="Q204" t="str">
            <v xml:space="preserve"> </v>
          </cell>
          <cell r="R204" t="str">
            <v xml:space="preserve"> </v>
          </cell>
          <cell r="S204" t="str">
            <v>10.5</v>
          </cell>
          <cell r="T204" t="str">
            <v xml:space="preserve"> </v>
          </cell>
          <cell r="U204" t="str">
            <v xml:space="preserve"> </v>
          </cell>
          <cell r="V204" t="str">
            <v xml:space="preserve"> </v>
          </cell>
          <cell r="W204" t="str">
            <v xml:space="preserve"> </v>
          </cell>
          <cell r="X204" t="str">
            <v xml:space="preserve"> </v>
          </cell>
          <cell r="Y204" t="str">
            <v xml:space="preserve"> </v>
          </cell>
          <cell r="Z204" t="str">
            <v xml:space="preserve"> </v>
          </cell>
          <cell r="AA204" t="str">
            <v xml:space="preserve"> </v>
          </cell>
          <cell r="AB204" t="str">
            <v xml:space="preserve"> </v>
          </cell>
          <cell r="AC204" t="str">
            <v xml:space="preserve"> </v>
          </cell>
          <cell r="AD204">
            <v>12</v>
          </cell>
          <cell r="AE204" t="str">
            <v xml:space="preserve"> </v>
          </cell>
          <cell r="AF204" t="str">
            <v xml:space="preserve"> </v>
          </cell>
          <cell r="AG204" t="str">
            <v xml:space="preserve"> </v>
          </cell>
          <cell r="AH204" t="str">
            <v xml:space="preserve"> </v>
          </cell>
          <cell r="AI204" t="str">
            <v xml:space="preserve"> </v>
          </cell>
          <cell r="AJ204" t="str">
            <v xml:space="preserve"> </v>
          </cell>
          <cell r="AK204">
            <v>12</v>
          </cell>
          <cell r="AL204" t="str">
            <v xml:space="preserve"> </v>
          </cell>
          <cell r="AM204" t="str">
            <v xml:space="preserve"> </v>
          </cell>
          <cell r="AN204" t="str">
            <v xml:space="preserve"> </v>
          </cell>
          <cell r="AO204" t="str">
            <v xml:space="preserve"> </v>
          </cell>
          <cell r="AP204" t="str">
            <v xml:space="preserve"> </v>
          </cell>
          <cell r="AQ204" t="str">
            <v xml:space="preserve"> </v>
          </cell>
          <cell r="AR204" t="str">
            <v xml:space="preserve"> </v>
          </cell>
          <cell r="AS204" t="str">
            <v xml:space="preserve"> </v>
          </cell>
          <cell r="AT204" t="str">
            <v xml:space="preserve"> </v>
          </cell>
          <cell r="AU204" t="str">
            <v xml:space="preserve"> </v>
          </cell>
          <cell r="AV204" t="str">
            <v>10.381</v>
          </cell>
          <cell r="AW204" t="str">
            <v>ACQ</v>
          </cell>
          <cell r="AX204" t="str">
            <v>10.495</v>
          </cell>
          <cell r="AY204" t="str">
            <v>10.267</v>
          </cell>
          <cell r="AZ204" t="str">
            <v>14.2</v>
          </cell>
          <cell r="BA204">
            <v>14</v>
          </cell>
          <cell r="BB204" t="str">
            <v xml:space="preserve"> </v>
          </cell>
          <cell r="BC204" t="str">
            <v xml:space="preserve"> </v>
          </cell>
          <cell r="BD204" t="str">
            <v xml:space="preserve"> </v>
          </cell>
          <cell r="BE204" t="str">
            <v xml:space="preserve"> </v>
          </cell>
          <cell r="BF204" t="str">
            <v xml:space="preserve"> </v>
          </cell>
          <cell r="BG204" t="str">
            <v xml:space="preserve"> </v>
          </cell>
          <cell r="BH204" t="str">
            <v>2.6</v>
          </cell>
          <cell r="BI204" t="str">
            <v xml:space="preserve"> </v>
          </cell>
          <cell r="BJ204" t="str">
            <v xml:space="preserve"> </v>
          </cell>
          <cell r="BK204" t="str">
            <v xml:space="preserve"> </v>
          </cell>
          <cell r="BL204" t="str">
            <v xml:space="preserve"> </v>
          </cell>
          <cell r="BM204" t="str">
            <v xml:space="preserve"> </v>
          </cell>
          <cell r="BN204" t="str">
            <v xml:space="preserve"> </v>
          </cell>
          <cell r="BO204" t="str">
            <v xml:space="preserve"> </v>
          </cell>
          <cell r="BP204" t="str">
            <v xml:space="preserve"> </v>
          </cell>
          <cell r="BQ204" t="str">
            <v xml:space="preserve"> </v>
          </cell>
          <cell r="BR204" t="str">
            <v>8.4</v>
          </cell>
          <cell r="BS204" t="str">
            <v>NACQ</v>
          </cell>
          <cell r="BT204" t="str">
            <v>7.75</v>
          </cell>
          <cell r="BU204" t="str">
            <v>8.65</v>
          </cell>
          <cell r="BV204" t="str">
            <v>11.3</v>
          </cell>
        </row>
        <row r="205">
          <cell r="A205">
            <v>21802923</v>
          </cell>
          <cell r="B205" t="str">
            <v>EL FAQIR</v>
          </cell>
          <cell r="C205" t="str">
            <v>ENZO</v>
          </cell>
          <cell r="D205" t="str">
            <v>modif</v>
          </cell>
          <cell r="E205" t="str">
            <v>DEF</v>
          </cell>
          <cell r="F205" t="str">
            <v>DEF</v>
          </cell>
          <cell r="G205" t="str">
            <v>10.256</v>
          </cell>
          <cell r="H205" t="str">
            <v>ADM</v>
          </cell>
          <cell r="I205" t="str">
            <v>'245/583</v>
          </cell>
          <cell r="J205" t="str">
            <v>10.4</v>
          </cell>
          <cell r="K205" t="str">
            <v>ACQ</v>
          </cell>
          <cell r="L205" t="str">
            <v xml:space="preserve"> </v>
          </cell>
          <cell r="M205" t="str">
            <v xml:space="preserve"> </v>
          </cell>
          <cell r="N205" t="str">
            <v xml:space="preserve"> </v>
          </cell>
          <cell r="O205" t="str">
            <v xml:space="preserve"> </v>
          </cell>
          <cell r="P205" t="str">
            <v xml:space="preserve"> </v>
          </cell>
          <cell r="Q205" t="str">
            <v xml:space="preserve"> </v>
          </cell>
          <cell r="R205" t="str">
            <v xml:space="preserve"> </v>
          </cell>
          <cell r="S205" t="str">
            <v xml:space="preserve"> </v>
          </cell>
          <cell r="T205" t="str">
            <v xml:space="preserve"> </v>
          </cell>
          <cell r="U205" t="str">
            <v xml:space="preserve"> </v>
          </cell>
          <cell r="V205" t="str">
            <v xml:space="preserve"> </v>
          </cell>
          <cell r="W205" t="str">
            <v xml:space="preserve"> </v>
          </cell>
          <cell r="X205" t="str">
            <v xml:space="preserve"> </v>
          </cell>
          <cell r="Y205" t="str">
            <v xml:space="preserve"> </v>
          </cell>
          <cell r="Z205" t="str">
            <v xml:space="preserve"> </v>
          </cell>
          <cell r="AA205" t="str">
            <v xml:space="preserve"> </v>
          </cell>
          <cell r="AB205" t="str">
            <v xml:space="preserve"> </v>
          </cell>
          <cell r="AC205" t="str">
            <v xml:space="preserve"> </v>
          </cell>
          <cell r="AD205" t="str">
            <v xml:space="preserve"> </v>
          </cell>
          <cell r="AE205" t="str">
            <v xml:space="preserve"> </v>
          </cell>
          <cell r="AF205" t="str">
            <v xml:space="preserve"> </v>
          </cell>
          <cell r="AG205" t="str">
            <v xml:space="preserve"> </v>
          </cell>
          <cell r="AH205" t="str">
            <v xml:space="preserve"> </v>
          </cell>
          <cell r="AI205" t="str">
            <v xml:space="preserve"> </v>
          </cell>
          <cell r="AJ205" t="str">
            <v xml:space="preserve"> </v>
          </cell>
          <cell r="AK205" t="str">
            <v xml:space="preserve"> </v>
          </cell>
          <cell r="AL205" t="str">
            <v xml:space="preserve"> </v>
          </cell>
          <cell r="AM205" t="str">
            <v xml:space="preserve"> </v>
          </cell>
          <cell r="AN205" t="str">
            <v xml:space="preserve"> </v>
          </cell>
          <cell r="AO205" t="str">
            <v xml:space="preserve"> </v>
          </cell>
          <cell r="AP205" t="str">
            <v xml:space="preserve"> </v>
          </cell>
          <cell r="AQ205" t="str">
            <v xml:space="preserve"> </v>
          </cell>
          <cell r="AR205" t="str">
            <v xml:space="preserve"> </v>
          </cell>
          <cell r="AS205" t="str">
            <v xml:space="preserve"> </v>
          </cell>
          <cell r="AT205" t="str">
            <v xml:space="preserve"> </v>
          </cell>
          <cell r="AU205" t="str">
            <v xml:space="preserve"> </v>
          </cell>
          <cell r="AV205" t="str">
            <v>12.055</v>
          </cell>
          <cell r="AW205" t="str">
            <v>ACQ</v>
          </cell>
          <cell r="AX205" t="str">
            <v>11.235</v>
          </cell>
          <cell r="AY205" t="str">
            <v>12.875</v>
          </cell>
          <cell r="AZ205" t="str">
            <v xml:space="preserve"> </v>
          </cell>
          <cell r="BA205" t="str">
            <v xml:space="preserve"> </v>
          </cell>
          <cell r="BB205" t="str">
            <v xml:space="preserve"> </v>
          </cell>
          <cell r="BC205" t="str">
            <v xml:space="preserve"> </v>
          </cell>
          <cell r="BD205" t="str">
            <v xml:space="preserve"> </v>
          </cell>
          <cell r="BE205" t="str">
            <v xml:space="preserve"> </v>
          </cell>
          <cell r="BF205" t="str">
            <v xml:space="preserve"> </v>
          </cell>
          <cell r="BG205" t="str">
            <v xml:space="preserve"> </v>
          </cell>
          <cell r="BH205" t="str">
            <v xml:space="preserve"> </v>
          </cell>
          <cell r="BI205" t="str">
            <v xml:space="preserve"> </v>
          </cell>
          <cell r="BJ205" t="str">
            <v xml:space="preserve"> </v>
          </cell>
          <cell r="BK205" t="str">
            <v xml:space="preserve"> </v>
          </cell>
          <cell r="BL205" t="str">
            <v xml:space="preserve"> </v>
          </cell>
          <cell r="BM205" t="str">
            <v xml:space="preserve"> </v>
          </cell>
          <cell r="BN205" t="str">
            <v xml:space="preserve"> </v>
          </cell>
          <cell r="BO205" t="str">
            <v xml:space="preserve"> </v>
          </cell>
          <cell r="BP205" t="str">
            <v xml:space="preserve"> </v>
          </cell>
          <cell r="BQ205" t="str">
            <v xml:space="preserve"> </v>
          </cell>
          <cell r="BR205" t="str">
            <v>11.8</v>
          </cell>
          <cell r="BS205" t="str">
            <v>ACQ</v>
          </cell>
          <cell r="BT205" t="str">
            <v>10.5</v>
          </cell>
          <cell r="BU205" t="str">
            <v>11.5</v>
          </cell>
          <cell r="BV205">
            <v>15</v>
          </cell>
        </row>
        <row r="206">
          <cell r="A206">
            <v>21911888</v>
          </cell>
          <cell r="B206" t="str">
            <v>EL KHADER</v>
          </cell>
          <cell r="C206" t="str">
            <v>HASSAN</v>
          </cell>
          <cell r="D206" t="str">
            <v xml:space="preserve"> </v>
          </cell>
          <cell r="E206" t="str">
            <v>DEF</v>
          </cell>
          <cell r="F206" t="str">
            <v>DEF</v>
          </cell>
          <cell r="G206" t="str">
            <v>DEF</v>
          </cell>
          <cell r="H206" t="str">
            <v>DEF</v>
          </cell>
          <cell r="J206" t="str">
            <v>DEF</v>
          </cell>
          <cell r="L206" t="str">
            <v>DEF</v>
          </cell>
          <cell r="M206" t="str">
            <v xml:space="preserve"> </v>
          </cell>
          <cell r="N206" t="str">
            <v xml:space="preserve"> </v>
          </cell>
          <cell r="O206" t="str">
            <v>ABI</v>
          </cell>
          <cell r="P206" t="str">
            <v xml:space="preserve"> </v>
          </cell>
          <cell r="Q206" t="str">
            <v xml:space="preserve"> 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  <cell r="Z206" t="str">
            <v xml:space="preserve"> </v>
          </cell>
          <cell r="AA206" t="str">
            <v xml:space="preserve"> </v>
          </cell>
          <cell r="AB206" t="str">
            <v xml:space="preserve"> </v>
          </cell>
          <cell r="AC206" t="str">
            <v xml:space="preserve"> </v>
          </cell>
          <cell r="AD206" t="str">
            <v>DEF</v>
          </cell>
          <cell r="AE206" t="str">
            <v xml:space="preserve"> </v>
          </cell>
          <cell r="AF206" t="str">
            <v xml:space="preserve"> </v>
          </cell>
          <cell r="AG206" t="str">
            <v>ABI</v>
          </cell>
          <cell r="AH206" t="str">
            <v xml:space="preserve"> </v>
          </cell>
          <cell r="AI206" t="str">
            <v xml:space="preserve"> </v>
          </cell>
          <cell r="AJ206" t="str">
            <v xml:space="preserve"> </v>
          </cell>
          <cell r="AK206" t="str">
            <v xml:space="preserve"> </v>
          </cell>
          <cell r="AL206" t="str">
            <v xml:space="preserve"> </v>
          </cell>
          <cell r="AM206" t="str">
            <v xml:space="preserve"> </v>
          </cell>
          <cell r="AN206" t="str">
            <v xml:space="preserve"> </v>
          </cell>
          <cell r="AO206" t="str">
            <v xml:space="preserve"> </v>
          </cell>
          <cell r="AP206" t="str">
            <v xml:space="preserve"> </v>
          </cell>
          <cell r="AQ206" t="str">
            <v xml:space="preserve"> </v>
          </cell>
          <cell r="AR206" t="str">
            <v xml:space="preserve"> </v>
          </cell>
          <cell r="AS206" t="str">
            <v xml:space="preserve"> </v>
          </cell>
          <cell r="AT206" t="str">
            <v xml:space="preserve"> </v>
          </cell>
          <cell r="AU206" t="str">
            <v xml:space="preserve"> </v>
          </cell>
          <cell r="AV206" t="str">
            <v>DEF</v>
          </cell>
          <cell r="AW206" t="str">
            <v>DEF</v>
          </cell>
          <cell r="AX206" t="str">
            <v>DEF</v>
          </cell>
          <cell r="AY206" t="str">
            <v>DEF</v>
          </cell>
          <cell r="AZ206" t="str">
            <v xml:space="preserve"> </v>
          </cell>
          <cell r="BA206" t="str">
            <v xml:space="preserve"> </v>
          </cell>
          <cell r="BB206" t="str">
            <v xml:space="preserve"> </v>
          </cell>
          <cell r="BC206" t="str">
            <v xml:space="preserve"> </v>
          </cell>
          <cell r="BD206">
            <v>7</v>
          </cell>
          <cell r="BE206" t="str">
            <v>ABI</v>
          </cell>
          <cell r="BF206" t="str">
            <v xml:space="preserve"> </v>
          </cell>
          <cell r="BG206" t="str">
            <v xml:space="preserve"> </v>
          </cell>
          <cell r="BH206" t="str">
            <v xml:space="preserve"> </v>
          </cell>
          <cell r="BI206" t="str">
            <v>ABI</v>
          </cell>
          <cell r="BJ206" t="str">
            <v xml:space="preserve"> </v>
          </cell>
          <cell r="BK206" t="str">
            <v xml:space="preserve"> </v>
          </cell>
          <cell r="BL206" t="str">
            <v xml:space="preserve"> </v>
          </cell>
          <cell r="BM206" t="str">
            <v xml:space="preserve"> </v>
          </cell>
          <cell r="BN206" t="str">
            <v xml:space="preserve"> </v>
          </cell>
          <cell r="BO206" t="str">
            <v xml:space="preserve"> </v>
          </cell>
          <cell r="BP206" t="str">
            <v xml:space="preserve"> </v>
          </cell>
          <cell r="BQ206" t="str">
            <v xml:space="preserve"> </v>
          </cell>
          <cell r="BR206" t="str">
            <v>DEF</v>
          </cell>
          <cell r="BS206" t="str">
            <v>DEF</v>
          </cell>
          <cell r="BT206" t="str">
            <v>ABI</v>
          </cell>
          <cell r="BU206" t="str">
            <v>7.625</v>
          </cell>
          <cell r="BV206" t="str">
            <v>9.75</v>
          </cell>
        </row>
        <row r="207">
          <cell r="A207">
            <v>21910526</v>
          </cell>
          <cell r="B207" t="str">
            <v>EL MOUTAKI</v>
          </cell>
          <cell r="C207" t="str">
            <v>ELIAS</v>
          </cell>
          <cell r="D207" t="str">
            <v xml:space="preserve"> </v>
          </cell>
          <cell r="E207" t="str">
            <v>8.633</v>
          </cell>
          <cell r="F207" t="str">
            <v>AJ</v>
          </cell>
          <cell r="G207" t="str">
            <v>8.633</v>
          </cell>
          <cell r="H207" t="str">
            <v>AJ</v>
          </cell>
          <cell r="I207" t="str">
            <v>'477/583</v>
          </cell>
          <cell r="J207" t="str">
            <v>9.12</v>
          </cell>
          <cell r="L207">
            <v>7</v>
          </cell>
          <cell r="M207" t="str">
            <v xml:space="preserve"> </v>
          </cell>
          <cell r="N207" t="str">
            <v xml:space="preserve"> </v>
          </cell>
          <cell r="O207" t="str">
            <v xml:space="preserve"> </v>
          </cell>
          <cell r="P207" t="str">
            <v xml:space="preserve"> </v>
          </cell>
          <cell r="Q207" t="str">
            <v xml:space="preserve"> </v>
          </cell>
          <cell r="R207" t="str">
            <v xml:space="preserve"> </v>
          </cell>
          <cell r="S207" t="str">
            <v xml:space="preserve"> </v>
          </cell>
          <cell r="T207">
            <v>7</v>
          </cell>
          <cell r="U207" t="str">
            <v xml:space="preserve"> </v>
          </cell>
          <cell r="V207" t="str">
            <v xml:space="preserve"> </v>
          </cell>
          <cell r="W207" t="str">
            <v xml:space="preserve"> </v>
          </cell>
          <cell r="X207" t="str">
            <v xml:space="preserve"> </v>
          </cell>
          <cell r="Y207" t="str">
            <v xml:space="preserve"> </v>
          </cell>
          <cell r="Z207" t="str">
            <v xml:space="preserve"> </v>
          </cell>
          <cell r="AA207" t="str">
            <v xml:space="preserve"> </v>
          </cell>
          <cell r="AB207" t="str">
            <v xml:space="preserve"> </v>
          </cell>
          <cell r="AC207" t="str">
            <v xml:space="preserve"> </v>
          </cell>
          <cell r="AD207" t="str">
            <v>12.3</v>
          </cell>
          <cell r="AE207" t="str">
            <v xml:space="preserve"> </v>
          </cell>
          <cell r="AF207" t="str">
            <v xml:space="preserve"> </v>
          </cell>
          <cell r="AG207" t="str">
            <v xml:space="preserve"> </v>
          </cell>
          <cell r="AH207" t="str">
            <v xml:space="preserve"> </v>
          </cell>
          <cell r="AI207" t="str">
            <v xml:space="preserve"> </v>
          </cell>
          <cell r="AJ207" t="str">
            <v xml:space="preserve"> </v>
          </cell>
          <cell r="AK207" t="str">
            <v xml:space="preserve"> </v>
          </cell>
          <cell r="AL207" t="str">
            <v>12.3</v>
          </cell>
          <cell r="AM207" t="str">
            <v xml:space="preserve"> </v>
          </cell>
          <cell r="AN207" t="str">
            <v xml:space="preserve"> </v>
          </cell>
          <cell r="AO207" t="str">
            <v xml:space="preserve"> </v>
          </cell>
          <cell r="AP207" t="str">
            <v xml:space="preserve"> </v>
          </cell>
          <cell r="AQ207" t="str">
            <v xml:space="preserve"> </v>
          </cell>
          <cell r="AR207" t="str">
            <v xml:space="preserve"> </v>
          </cell>
          <cell r="AS207" t="str">
            <v xml:space="preserve"> </v>
          </cell>
          <cell r="AT207" t="str">
            <v xml:space="preserve"> </v>
          </cell>
          <cell r="AU207" t="str">
            <v xml:space="preserve"> </v>
          </cell>
          <cell r="AV207" t="str">
            <v>10.469</v>
          </cell>
          <cell r="AW207" t="str">
            <v>ACQ</v>
          </cell>
          <cell r="AX207" t="str">
            <v>10.47</v>
          </cell>
          <cell r="AY207" t="str">
            <v>10.467</v>
          </cell>
          <cell r="AZ207" t="str">
            <v xml:space="preserve"> </v>
          </cell>
          <cell r="BA207" t="str">
            <v xml:space="preserve"> </v>
          </cell>
          <cell r="BB207" t="str">
            <v xml:space="preserve"> </v>
          </cell>
          <cell r="BC207" t="str">
            <v xml:space="preserve"> </v>
          </cell>
          <cell r="BD207" t="str">
            <v xml:space="preserve"> </v>
          </cell>
          <cell r="BE207" t="str">
            <v xml:space="preserve"> </v>
          </cell>
          <cell r="BF207" t="str">
            <v xml:space="preserve"> </v>
          </cell>
          <cell r="BG207" t="str">
            <v xml:space="preserve"> </v>
          </cell>
          <cell r="BH207" t="str">
            <v>9.4</v>
          </cell>
          <cell r="BI207" t="str">
            <v xml:space="preserve"> </v>
          </cell>
          <cell r="BJ207" t="str">
            <v xml:space="preserve"> </v>
          </cell>
          <cell r="BK207" t="str">
            <v>10.5</v>
          </cell>
          <cell r="BL207" t="str">
            <v>11.5</v>
          </cell>
          <cell r="BM207" t="str">
            <v xml:space="preserve"> </v>
          </cell>
          <cell r="BN207" t="str">
            <v xml:space="preserve"> </v>
          </cell>
          <cell r="BO207" t="str">
            <v xml:space="preserve"> </v>
          </cell>
          <cell r="BP207" t="str">
            <v xml:space="preserve"> </v>
          </cell>
          <cell r="BQ207" t="str">
            <v xml:space="preserve"> </v>
          </cell>
          <cell r="BR207" t="str">
            <v>8.192</v>
          </cell>
          <cell r="BS207" t="str">
            <v>NACQ</v>
          </cell>
          <cell r="BT207" t="str">
            <v>4.25</v>
          </cell>
          <cell r="BU207" t="str">
            <v>9.525</v>
          </cell>
          <cell r="BV207" t="str">
            <v>12.55</v>
          </cell>
        </row>
        <row r="208">
          <cell r="A208">
            <v>21908449</v>
          </cell>
          <cell r="B208" t="str">
            <v>ENDT</v>
          </cell>
          <cell r="C208" t="str">
            <v>CYRIL</v>
          </cell>
          <cell r="D208" t="str">
            <v xml:space="preserve"> </v>
          </cell>
          <cell r="E208" t="str">
            <v>12.218</v>
          </cell>
          <cell r="F208" t="str">
            <v>ADM</v>
          </cell>
          <cell r="G208" t="str">
            <v>12.218</v>
          </cell>
          <cell r="H208" t="str">
            <v>ADM</v>
          </cell>
          <cell r="I208" t="str">
            <v>'36/583</v>
          </cell>
          <cell r="J208" t="str">
            <v>14.5</v>
          </cell>
          <cell r="L208" t="str">
            <v>14.5</v>
          </cell>
          <cell r="M208" t="str">
            <v xml:space="preserve"> </v>
          </cell>
          <cell r="N208" t="str">
            <v xml:space="preserve"> </v>
          </cell>
          <cell r="O208" t="str">
            <v xml:space="preserve"> </v>
          </cell>
          <cell r="P208" t="str">
            <v xml:space="preserve"> </v>
          </cell>
          <cell r="Q208" t="str">
            <v xml:space="preserve"> </v>
          </cell>
          <cell r="R208" t="str">
            <v xml:space="preserve"> </v>
          </cell>
          <cell r="S208" t="str">
            <v xml:space="preserve"> </v>
          </cell>
          <cell r="T208" t="str">
            <v xml:space="preserve"> </v>
          </cell>
          <cell r="U208" t="str">
            <v xml:space="preserve"> </v>
          </cell>
          <cell r="V208" t="str">
            <v xml:space="preserve"> </v>
          </cell>
          <cell r="W208" t="str">
            <v xml:space="preserve"> </v>
          </cell>
          <cell r="X208" t="str">
            <v xml:space="preserve"> </v>
          </cell>
          <cell r="Y208" t="str">
            <v xml:space="preserve"> </v>
          </cell>
          <cell r="Z208" t="str">
            <v xml:space="preserve"> </v>
          </cell>
          <cell r="AA208" t="str">
            <v xml:space="preserve"> </v>
          </cell>
          <cell r="AB208" t="str">
            <v>14.5</v>
          </cell>
          <cell r="AC208" t="str">
            <v xml:space="preserve"> </v>
          </cell>
          <cell r="AD208" t="str">
            <v>14.5</v>
          </cell>
          <cell r="AE208" t="str">
            <v xml:space="preserve"> </v>
          </cell>
          <cell r="AF208" t="str">
            <v xml:space="preserve"> </v>
          </cell>
          <cell r="AG208" t="str">
            <v xml:space="preserve"> </v>
          </cell>
          <cell r="AH208" t="str">
            <v xml:space="preserve"> </v>
          </cell>
          <cell r="AI208" t="str">
            <v xml:space="preserve"> </v>
          </cell>
          <cell r="AJ208" t="str">
            <v xml:space="preserve"> </v>
          </cell>
          <cell r="AK208" t="str">
            <v xml:space="preserve"> </v>
          </cell>
          <cell r="AL208" t="str">
            <v xml:space="preserve"> </v>
          </cell>
          <cell r="AM208" t="str">
            <v xml:space="preserve"> </v>
          </cell>
          <cell r="AN208" t="str">
            <v xml:space="preserve"> </v>
          </cell>
          <cell r="AO208" t="str">
            <v xml:space="preserve"> </v>
          </cell>
          <cell r="AP208" t="str">
            <v xml:space="preserve"> </v>
          </cell>
          <cell r="AQ208" t="str">
            <v xml:space="preserve"> </v>
          </cell>
          <cell r="AR208" t="str">
            <v xml:space="preserve"> </v>
          </cell>
          <cell r="AS208" t="str">
            <v xml:space="preserve"> </v>
          </cell>
          <cell r="AT208" t="str">
            <v>14.5</v>
          </cell>
          <cell r="AU208" t="str">
            <v xml:space="preserve"> </v>
          </cell>
          <cell r="AV208" t="str">
            <v>13.15</v>
          </cell>
          <cell r="AW208" t="str">
            <v>ACQ</v>
          </cell>
          <cell r="AX208" t="str">
            <v>15.05</v>
          </cell>
          <cell r="AY208" t="str">
            <v>11.25</v>
          </cell>
          <cell r="AZ208" t="str">
            <v xml:space="preserve"> </v>
          </cell>
          <cell r="BA208" t="str">
            <v xml:space="preserve"> </v>
          </cell>
          <cell r="BB208" t="str">
            <v xml:space="preserve"> </v>
          </cell>
          <cell r="BC208" t="str">
            <v>10.75</v>
          </cell>
          <cell r="BD208" t="str">
            <v xml:space="preserve"> </v>
          </cell>
          <cell r="BE208" t="str">
            <v xml:space="preserve"> </v>
          </cell>
          <cell r="BF208" t="str">
            <v xml:space="preserve"> </v>
          </cell>
          <cell r="BG208" t="str">
            <v xml:space="preserve"> </v>
          </cell>
          <cell r="BH208">
            <v>8</v>
          </cell>
          <cell r="BI208" t="str">
            <v xml:space="preserve"> </v>
          </cell>
          <cell r="BJ208" t="str">
            <v xml:space="preserve"> </v>
          </cell>
          <cell r="BK208" t="str">
            <v xml:space="preserve"> </v>
          </cell>
          <cell r="BL208" t="str">
            <v xml:space="preserve"> </v>
          </cell>
          <cell r="BM208">
            <v>15</v>
          </cell>
          <cell r="BN208" t="str">
            <v xml:space="preserve"> </v>
          </cell>
          <cell r="BO208" t="str">
            <v xml:space="preserve"> </v>
          </cell>
          <cell r="BP208" t="str">
            <v xml:space="preserve"> </v>
          </cell>
          <cell r="BQ208" t="str">
            <v xml:space="preserve"> </v>
          </cell>
          <cell r="BR208" t="str">
            <v>10.125</v>
          </cell>
          <cell r="BS208" t="str">
            <v>ACQ</v>
          </cell>
          <cell r="BT208" t="str">
            <v>9.4</v>
          </cell>
          <cell r="BU208" t="str">
            <v>11.525</v>
          </cell>
          <cell r="BV208" t="str">
            <v>13.05</v>
          </cell>
        </row>
        <row r="209">
          <cell r="A209">
            <v>21912873</v>
          </cell>
          <cell r="B209" t="str">
            <v>ENJOLVY</v>
          </cell>
          <cell r="C209" t="str">
            <v>YVANNA</v>
          </cell>
          <cell r="D209" t="str">
            <v>modif</v>
          </cell>
          <cell r="E209" t="str">
            <v>DEF</v>
          </cell>
          <cell r="F209" t="str">
            <v>DEF</v>
          </cell>
          <cell r="G209" t="str">
            <v>10.789</v>
          </cell>
          <cell r="H209" t="str">
            <v>ADM</v>
          </cell>
          <cell r="I209" t="str">
            <v>'158/583</v>
          </cell>
          <cell r="J209" t="str">
            <v>15.8</v>
          </cell>
          <cell r="L209">
            <v>15</v>
          </cell>
          <cell r="M209" t="str">
            <v xml:space="preserve"> </v>
          </cell>
          <cell r="N209" t="str">
            <v xml:space="preserve"> </v>
          </cell>
          <cell r="O209">
            <v>15</v>
          </cell>
          <cell r="P209" t="str">
            <v xml:space="preserve"> </v>
          </cell>
          <cell r="Q209" t="str">
            <v xml:space="preserve"> </v>
          </cell>
          <cell r="R209" t="str">
            <v xml:space="preserve"> </v>
          </cell>
          <cell r="S209" t="str">
            <v xml:space="preserve"> </v>
          </cell>
          <cell r="T209" t="str">
            <v xml:space="preserve"> </v>
          </cell>
          <cell r="U209" t="str">
            <v xml:space="preserve"> </v>
          </cell>
          <cell r="V209" t="str">
            <v xml:space="preserve"> </v>
          </cell>
          <cell r="W209" t="str">
            <v xml:space="preserve"> </v>
          </cell>
          <cell r="X209" t="str">
            <v xml:space="preserve"> </v>
          </cell>
          <cell r="Y209" t="str">
            <v xml:space="preserve"> </v>
          </cell>
          <cell r="Z209" t="str">
            <v xml:space="preserve"> </v>
          </cell>
          <cell r="AA209" t="str">
            <v xml:space="preserve"> </v>
          </cell>
          <cell r="AB209" t="str">
            <v xml:space="preserve"> </v>
          </cell>
          <cell r="AC209" t="str">
            <v xml:space="preserve"> </v>
          </cell>
          <cell r="AD209">
            <v>17</v>
          </cell>
          <cell r="AE209" t="str">
            <v xml:space="preserve"> </v>
          </cell>
          <cell r="AF209" t="str">
            <v xml:space="preserve"> </v>
          </cell>
          <cell r="AG209">
            <v>17</v>
          </cell>
          <cell r="AH209" t="str">
            <v xml:space="preserve"> </v>
          </cell>
          <cell r="AI209" t="str">
            <v xml:space="preserve"> </v>
          </cell>
          <cell r="AJ209" t="str">
            <v xml:space="preserve"> </v>
          </cell>
          <cell r="AK209" t="str">
            <v xml:space="preserve"> </v>
          </cell>
          <cell r="AL209" t="str">
            <v xml:space="preserve"> </v>
          </cell>
          <cell r="AM209" t="str">
            <v xml:space="preserve"> </v>
          </cell>
          <cell r="AN209" t="str">
            <v xml:space="preserve"> </v>
          </cell>
          <cell r="AO209" t="str">
            <v xml:space="preserve"> </v>
          </cell>
          <cell r="AP209" t="str">
            <v xml:space="preserve"> </v>
          </cell>
          <cell r="AQ209" t="str">
            <v xml:space="preserve"> </v>
          </cell>
          <cell r="AR209" t="str">
            <v xml:space="preserve"> </v>
          </cell>
          <cell r="AS209" t="str">
            <v xml:space="preserve"> </v>
          </cell>
          <cell r="AT209" t="str">
            <v xml:space="preserve"> </v>
          </cell>
          <cell r="AU209" t="str">
            <v xml:space="preserve"> </v>
          </cell>
          <cell r="AV209" t="str">
            <v>11.438</v>
          </cell>
          <cell r="AW209" t="str">
            <v>ACQ</v>
          </cell>
          <cell r="AX209" t="str">
            <v>7.5</v>
          </cell>
          <cell r="AY209" t="str">
            <v>15.375</v>
          </cell>
          <cell r="AZ209" t="str">
            <v xml:space="preserve"> </v>
          </cell>
          <cell r="BA209" t="str">
            <v xml:space="preserve"> </v>
          </cell>
          <cell r="BB209" t="str">
            <v xml:space="preserve"> </v>
          </cell>
          <cell r="BC209" t="str">
            <v>14.25</v>
          </cell>
          <cell r="BD209" t="str">
            <v xml:space="preserve"> </v>
          </cell>
          <cell r="BE209" t="str">
            <v xml:space="preserve"> </v>
          </cell>
          <cell r="BF209" t="str">
            <v xml:space="preserve"> </v>
          </cell>
          <cell r="BG209" t="str">
            <v xml:space="preserve"> </v>
          </cell>
          <cell r="BH209" t="str">
            <v xml:space="preserve"> </v>
          </cell>
          <cell r="BI209" t="str">
            <v xml:space="preserve"> </v>
          </cell>
          <cell r="BJ209" t="str">
            <v xml:space="preserve"> </v>
          </cell>
          <cell r="BK209" t="str">
            <v xml:space="preserve"> </v>
          </cell>
          <cell r="BL209" t="str">
            <v>16.5</v>
          </cell>
          <cell r="BM209" t="str">
            <v xml:space="preserve"> </v>
          </cell>
          <cell r="BN209" t="str">
            <v xml:space="preserve"> </v>
          </cell>
          <cell r="BO209" t="str">
            <v xml:space="preserve"> </v>
          </cell>
          <cell r="BP209" t="str">
            <v>DIS</v>
          </cell>
          <cell r="BQ209" t="str">
            <v xml:space="preserve"> </v>
          </cell>
          <cell r="BR209" t="str">
            <v>11.05</v>
          </cell>
          <cell r="BS209" t="str">
            <v>ACQ</v>
          </cell>
          <cell r="BT209" t="str">
            <v>11.375</v>
          </cell>
          <cell r="BU209" t="str">
            <v>9.5</v>
          </cell>
          <cell r="BV209">
            <v>13</v>
          </cell>
        </row>
        <row r="210">
          <cell r="A210">
            <v>21903152</v>
          </cell>
          <cell r="B210" t="str">
            <v>ENSMINGER</v>
          </cell>
          <cell r="C210" t="str">
            <v>CHLOÉ</v>
          </cell>
          <cell r="D210" t="str">
            <v xml:space="preserve"> </v>
          </cell>
          <cell r="E210" t="str">
            <v>9.677</v>
          </cell>
          <cell r="F210" t="str">
            <v>AJ</v>
          </cell>
          <cell r="G210" t="str">
            <v>9.677</v>
          </cell>
          <cell r="H210" t="str">
            <v>AJ</v>
          </cell>
          <cell r="I210" t="str">
            <v>'344/583</v>
          </cell>
          <cell r="J210" t="str">
            <v>10.9</v>
          </cell>
          <cell r="L210" t="str">
            <v>10.5</v>
          </cell>
          <cell r="M210" t="str">
            <v xml:space="preserve"> </v>
          </cell>
          <cell r="N210" t="str">
            <v xml:space="preserve"> </v>
          </cell>
          <cell r="O210" t="str">
            <v xml:space="preserve"> </v>
          </cell>
          <cell r="P210" t="str">
            <v xml:space="preserve"> </v>
          </cell>
          <cell r="Q210" t="str">
            <v xml:space="preserve"> </v>
          </cell>
          <cell r="R210" t="str">
            <v xml:space="preserve"> </v>
          </cell>
          <cell r="S210" t="str">
            <v xml:space="preserve"> </v>
          </cell>
          <cell r="T210" t="str">
            <v>10.5</v>
          </cell>
          <cell r="U210" t="str">
            <v xml:space="preserve"> </v>
          </cell>
          <cell r="V210" t="str">
            <v xml:space="preserve"> </v>
          </cell>
          <cell r="W210" t="str">
            <v xml:space="preserve"> </v>
          </cell>
          <cell r="X210" t="str">
            <v xml:space="preserve"> </v>
          </cell>
          <cell r="Y210" t="str">
            <v xml:space="preserve"> </v>
          </cell>
          <cell r="Z210" t="str">
            <v xml:space="preserve"> </v>
          </cell>
          <cell r="AA210" t="str">
            <v xml:space="preserve"> </v>
          </cell>
          <cell r="AB210" t="str">
            <v xml:space="preserve"> </v>
          </cell>
          <cell r="AC210" t="str">
            <v xml:space="preserve"> </v>
          </cell>
          <cell r="AD210" t="str">
            <v>11.5</v>
          </cell>
          <cell r="AE210" t="str">
            <v xml:space="preserve"> </v>
          </cell>
          <cell r="AF210" t="str">
            <v xml:space="preserve"> </v>
          </cell>
          <cell r="AG210" t="str">
            <v xml:space="preserve"> </v>
          </cell>
          <cell r="AH210" t="str">
            <v xml:space="preserve"> </v>
          </cell>
          <cell r="AI210" t="str">
            <v xml:space="preserve"> </v>
          </cell>
          <cell r="AJ210" t="str">
            <v xml:space="preserve"> </v>
          </cell>
          <cell r="AK210" t="str">
            <v xml:space="preserve"> </v>
          </cell>
          <cell r="AL210" t="str">
            <v>11.5</v>
          </cell>
          <cell r="AM210" t="str">
            <v xml:space="preserve"> </v>
          </cell>
          <cell r="AN210" t="str">
            <v xml:space="preserve"> </v>
          </cell>
          <cell r="AO210" t="str">
            <v xml:space="preserve"> </v>
          </cell>
          <cell r="AP210" t="str">
            <v xml:space="preserve"> </v>
          </cell>
          <cell r="AQ210" t="str">
            <v xml:space="preserve"> </v>
          </cell>
          <cell r="AR210" t="str">
            <v xml:space="preserve"> </v>
          </cell>
          <cell r="AS210" t="str">
            <v xml:space="preserve"> </v>
          </cell>
          <cell r="AT210" t="str">
            <v xml:space="preserve"> </v>
          </cell>
          <cell r="AU210" t="str">
            <v xml:space="preserve"> </v>
          </cell>
          <cell r="AV210" t="str">
            <v>10.499</v>
          </cell>
          <cell r="AW210" t="str">
            <v>ACQ</v>
          </cell>
          <cell r="AX210" t="str">
            <v>10.165</v>
          </cell>
          <cell r="AY210" t="str">
            <v>10.833</v>
          </cell>
          <cell r="AZ210" t="str">
            <v xml:space="preserve"> </v>
          </cell>
          <cell r="BA210" t="str">
            <v xml:space="preserve"> </v>
          </cell>
          <cell r="BB210" t="str">
            <v xml:space="preserve"> </v>
          </cell>
          <cell r="BC210" t="str">
            <v xml:space="preserve"> </v>
          </cell>
          <cell r="BD210" t="str">
            <v xml:space="preserve"> </v>
          </cell>
          <cell r="BE210" t="str">
            <v xml:space="preserve"> </v>
          </cell>
          <cell r="BF210" t="str">
            <v xml:space="preserve"> </v>
          </cell>
          <cell r="BG210" t="str">
            <v xml:space="preserve"> </v>
          </cell>
          <cell r="BH210">
            <v>10</v>
          </cell>
          <cell r="BI210" t="str">
            <v xml:space="preserve"> </v>
          </cell>
          <cell r="BJ210" t="str">
            <v xml:space="preserve"> </v>
          </cell>
          <cell r="BK210" t="str">
            <v>9.5</v>
          </cell>
          <cell r="BL210">
            <v>13</v>
          </cell>
          <cell r="BM210" t="str">
            <v xml:space="preserve"> </v>
          </cell>
          <cell r="BN210" t="str">
            <v xml:space="preserve"> </v>
          </cell>
          <cell r="BO210" t="str">
            <v xml:space="preserve"> </v>
          </cell>
          <cell r="BP210" t="str">
            <v xml:space="preserve"> </v>
          </cell>
          <cell r="BQ210" t="str">
            <v xml:space="preserve"> </v>
          </cell>
          <cell r="BR210" t="str">
            <v>11.175</v>
          </cell>
          <cell r="BS210" t="str">
            <v>ACQ</v>
          </cell>
          <cell r="BT210" t="str">
            <v>11.25</v>
          </cell>
          <cell r="BU210" t="str">
            <v>8.625</v>
          </cell>
          <cell r="BV210" t="str">
            <v>11.75</v>
          </cell>
        </row>
        <row r="211">
          <cell r="A211">
            <v>21902291</v>
          </cell>
          <cell r="B211" t="str">
            <v>ESTEVES DA SILVA</v>
          </cell>
          <cell r="C211" t="str">
            <v>PAULO</v>
          </cell>
          <cell r="D211" t="str">
            <v xml:space="preserve"> </v>
          </cell>
          <cell r="E211" t="str">
            <v>8.256</v>
          </cell>
          <cell r="F211" t="str">
            <v>AJ</v>
          </cell>
          <cell r="G211" t="str">
            <v>8.256</v>
          </cell>
          <cell r="H211" t="str">
            <v>AJ</v>
          </cell>
          <cell r="I211" t="str">
            <v>'508/583</v>
          </cell>
          <cell r="J211" t="str">
            <v>9.15</v>
          </cell>
          <cell r="L211">
            <v>8</v>
          </cell>
          <cell r="M211" t="str">
            <v xml:space="preserve"> </v>
          </cell>
          <cell r="N211" t="str">
            <v xml:space="preserve"> </v>
          </cell>
          <cell r="O211" t="str">
            <v xml:space="preserve"> </v>
          </cell>
          <cell r="P211" t="str">
            <v xml:space="preserve"> </v>
          </cell>
          <cell r="Q211" t="str">
            <v xml:space="preserve"> </v>
          </cell>
          <cell r="R211" t="str">
            <v xml:space="preserve"> </v>
          </cell>
          <cell r="S211">
            <v>8</v>
          </cell>
          <cell r="T211" t="str">
            <v xml:space="preserve"> </v>
          </cell>
          <cell r="U211" t="str">
            <v xml:space="preserve"> </v>
          </cell>
          <cell r="V211" t="str">
            <v xml:space="preserve"> </v>
          </cell>
          <cell r="W211" t="str">
            <v xml:space="preserve"> </v>
          </cell>
          <cell r="X211" t="str">
            <v xml:space="preserve"> </v>
          </cell>
          <cell r="Y211" t="str">
            <v xml:space="preserve"> </v>
          </cell>
          <cell r="Z211" t="str">
            <v xml:space="preserve"> </v>
          </cell>
          <cell r="AA211" t="str">
            <v xml:space="preserve"> </v>
          </cell>
          <cell r="AB211" t="str">
            <v xml:space="preserve"> </v>
          </cell>
          <cell r="AC211" t="str">
            <v xml:space="preserve"> </v>
          </cell>
          <cell r="AD211" t="str">
            <v>10.875</v>
          </cell>
          <cell r="AE211" t="str">
            <v xml:space="preserve"> </v>
          </cell>
          <cell r="AF211" t="str">
            <v xml:space="preserve"> </v>
          </cell>
          <cell r="AG211" t="str">
            <v xml:space="preserve"> </v>
          </cell>
          <cell r="AH211" t="str">
            <v xml:space="preserve"> </v>
          </cell>
          <cell r="AI211" t="str">
            <v xml:space="preserve"> </v>
          </cell>
          <cell r="AJ211" t="str">
            <v xml:space="preserve"> </v>
          </cell>
          <cell r="AK211" t="str">
            <v>10.875</v>
          </cell>
          <cell r="AL211" t="str">
            <v xml:space="preserve"> </v>
          </cell>
          <cell r="AM211" t="str">
            <v xml:space="preserve"> </v>
          </cell>
          <cell r="AN211" t="str">
            <v xml:space="preserve"> </v>
          </cell>
          <cell r="AO211" t="str">
            <v xml:space="preserve"> </v>
          </cell>
          <cell r="AP211" t="str">
            <v xml:space="preserve"> </v>
          </cell>
          <cell r="AQ211" t="str">
            <v xml:space="preserve"> </v>
          </cell>
          <cell r="AR211" t="str">
            <v xml:space="preserve"> </v>
          </cell>
          <cell r="AS211" t="str">
            <v xml:space="preserve"> </v>
          </cell>
          <cell r="AT211" t="str">
            <v xml:space="preserve"> </v>
          </cell>
          <cell r="AU211" t="str">
            <v xml:space="preserve"> </v>
          </cell>
          <cell r="AV211" t="str">
            <v>8.465</v>
          </cell>
          <cell r="AW211" t="str">
            <v>NACQ</v>
          </cell>
          <cell r="AX211" t="str">
            <v>7.83</v>
          </cell>
          <cell r="AY211" t="str">
            <v>9.1</v>
          </cell>
          <cell r="AZ211" t="str">
            <v>11.3</v>
          </cell>
          <cell r="BA211">
            <v>10</v>
          </cell>
          <cell r="BB211" t="str">
            <v xml:space="preserve"> </v>
          </cell>
          <cell r="BC211" t="str">
            <v xml:space="preserve"> </v>
          </cell>
          <cell r="BD211" t="str">
            <v xml:space="preserve"> </v>
          </cell>
          <cell r="BE211" t="str">
            <v xml:space="preserve"> </v>
          </cell>
          <cell r="BF211" t="str">
            <v xml:space="preserve"> </v>
          </cell>
          <cell r="BG211" t="str">
            <v xml:space="preserve"> </v>
          </cell>
          <cell r="BH211">
            <v>6</v>
          </cell>
          <cell r="BI211" t="str">
            <v xml:space="preserve"> </v>
          </cell>
          <cell r="BJ211" t="str">
            <v xml:space="preserve"> </v>
          </cell>
          <cell r="BK211" t="str">
            <v xml:space="preserve"> </v>
          </cell>
          <cell r="BL211" t="str">
            <v xml:space="preserve"> </v>
          </cell>
          <cell r="BM211" t="str">
            <v xml:space="preserve"> </v>
          </cell>
          <cell r="BN211" t="str">
            <v xml:space="preserve"> </v>
          </cell>
          <cell r="BO211" t="str">
            <v xml:space="preserve"> </v>
          </cell>
          <cell r="BP211" t="str">
            <v xml:space="preserve"> </v>
          </cell>
          <cell r="BQ211" t="str">
            <v xml:space="preserve"> </v>
          </cell>
          <cell r="BR211" t="str">
            <v>9.517</v>
          </cell>
          <cell r="BS211" t="str">
            <v>NACQ</v>
          </cell>
          <cell r="BT211" t="str">
            <v>9.25</v>
          </cell>
          <cell r="BU211" t="str">
            <v>8.65</v>
          </cell>
          <cell r="BV211" t="str">
            <v>11.3</v>
          </cell>
        </row>
        <row r="212">
          <cell r="A212">
            <v>21902329</v>
          </cell>
          <cell r="B212" t="str">
            <v>FALLAH</v>
          </cell>
          <cell r="C212" t="str">
            <v>ELIAS</v>
          </cell>
          <cell r="D212" t="str">
            <v xml:space="preserve"> </v>
          </cell>
          <cell r="E212" t="str">
            <v>8.735</v>
          </cell>
          <cell r="F212" t="str">
            <v>AJ</v>
          </cell>
          <cell r="G212" t="str">
            <v>8.735</v>
          </cell>
          <cell r="H212" t="str">
            <v>AJ</v>
          </cell>
          <cell r="I212" t="str">
            <v>'468/583</v>
          </cell>
          <cell r="J212" t="str">
            <v>10.4</v>
          </cell>
          <cell r="L212">
            <v>12</v>
          </cell>
          <cell r="M212" t="str">
            <v xml:space="preserve"> </v>
          </cell>
          <cell r="N212" t="str">
            <v xml:space="preserve"> </v>
          </cell>
          <cell r="O212" t="str">
            <v xml:space="preserve"> </v>
          </cell>
          <cell r="P212" t="str">
            <v xml:space="preserve"> </v>
          </cell>
          <cell r="Q212" t="str">
            <v xml:space="preserve"> </v>
          </cell>
          <cell r="R212" t="str">
            <v xml:space="preserve"> </v>
          </cell>
          <cell r="S212">
            <v>12</v>
          </cell>
          <cell r="T212" t="str">
            <v xml:space="preserve"> </v>
          </cell>
          <cell r="U212" t="str">
            <v xml:space="preserve"> </v>
          </cell>
          <cell r="V212" t="str">
            <v xml:space="preserve"> </v>
          </cell>
          <cell r="W212" t="str">
            <v xml:space="preserve"> </v>
          </cell>
          <cell r="X212" t="str">
            <v xml:space="preserve"> </v>
          </cell>
          <cell r="Y212" t="str">
            <v xml:space="preserve"> </v>
          </cell>
          <cell r="Z212" t="str">
            <v xml:space="preserve"> </v>
          </cell>
          <cell r="AA212" t="str">
            <v xml:space="preserve"> </v>
          </cell>
          <cell r="AB212" t="str">
            <v xml:space="preserve"> </v>
          </cell>
          <cell r="AC212" t="str">
            <v xml:space="preserve"> </v>
          </cell>
          <cell r="AD212">
            <v>8</v>
          </cell>
          <cell r="AE212" t="str">
            <v xml:space="preserve"> </v>
          </cell>
          <cell r="AF212" t="str">
            <v xml:space="preserve"> </v>
          </cell>
          <cell r="AG212" t="str">
            <v xml:space="preserve"> </v>
          </cell>
          <cell r="AH212" t="str">
            <v xml:space="preserve"> </v>
          </cell>
          <cell r="AI212" t="str">
            <v xml:space="preserve"> </v>
          </cell>
          <cell r="AJ212" t="str">
            <v xml:space="preserve"> </v>
          </cell>
          <cell r="AK212">
            <v>8</v>
          </cell>
          <cell r="AL212" t="str">
            <v xml:space="preserve"> </v>
          </cell>
          <cell r="AM212" t="str">
            <v xml:space="preserve"> </v>
          </cell>
          <cell r="AN212" t="str">
            <v xml:space="preserve"> </v>
          </cell>
          <cell r="AO212" t="str">
            <v xml:space="preserve"> </v>
          </cell>
          <cell r="AP212" t="str">
            <v xml:space="preserve"> </v>
          </cell>
          <cell r="AQ212" t="str">
            <v xml:space="preserve"> </v>
          </cell>
          <cell r="AR212" t="str">
            <v xml:space="preserve"> </v>
          </cell>
          <cell r="AS212" t="str">
            <v xml:space="preserve"> </v>
          </cell>
          <cell r="AT212" t="str">
            <v xml:space="preserve"> </v>
          </cell>
          <cell r="AU212" t="str">
            <v xml:space="preserve"> </v>
          </cell>
          <cell r="AV212" t="str">
            <v>9.326</v>
          </cell>
          <cell r="AW212" t="str">
            <v>NACQ</v>
          </cell>
          <cell r="AX212" t="str">
            <v>9.785</v>
          </cell>
          <cell r="AY212" t="str">
            <v>8.867</v>
          </cell>
          <cell r="AZ212" t="str">
            <v>9.6</v>
          </cell>
          <cell r="BA212">
            <v>12</v>
          </cell>
          <cell r="BB212" t="str">
            <v xml:space="preserve"> </v>
          </cell>
          <cell r="BC212" t="str">
            <v xml:space="preserve"> </v>
          </cell>
          <cell r="BD212" t="str">
            <v xml:space="preserve"> </v>
          </cell>
          <cell r="BE212" t="str">
            <v xml:space="preserve"> </v>
          </cell>
          <cell r="BF212" t="str">
            <v xml:space="preserve"> </v>
          </cell>
          <cell r="BG212" t="str">
            <v xml:space="preserve"> </v>
          </cell>
          <cell r="BH212">
            <v>5</v>
          </cell>
          <cell r="BI212" t="str">
            <v xml:space="preserve"> </v>
          </cell>
          <cell r="BJ212" t="str">
            <v xml:space="preserve"> </v>
          </cell>
          <cell r="BK212" t="str">
            <v xml:space="preserve"> </v>
          </cell>
          <cell r="BL212" t="str">
            <v xml:space="preserve"> </v>
          </cell>
          <cell r="BM212" t="str">
            <v xml:space="preserve"> </v>
          </cell>
          <cell r="BN212" t="str">
            <v xml:space="preserve"> </v>
          </cell>
          <cell r="BO212" t="str">
            <v xml:space="preserve"> </v>
          </cell>
          <cell r="BP212" t="str">
            <v xml:space="preserve"> </v>
          </cell>
          <cell r="BQ212" t="str">
            <v xml:space="preserve"> </v>
          </cell>
          <cell r="BR212" t="str">
            <v>8.458</v>
          </cell>
          <cell r="BS212" t="str">
            <v>NACQ</v>
          </cell>
          <cell r="BT212" t="str">
            <v>10.5</v>
          </cell>
          <cell r="BU212" t="str">
            <v>5.775</v>
          </cell>
          <cell r="BV212" t="str">
            <v>5.05</v>
          </cell>
        </row>
        <row r="213">
          <cell r="A213">
            <v>21902331</v>
          </cell>
          <cell r="B213" t="str">
            <v>FASSY</v>
          </cell>
          <cell r="C213" t="str">
            <v>ANTHONY</v>
          </cell>
          <cell r="D213" t="str">
            <v xml:space="preserve"> </v>
          </cell>
          <cell r="E213" t="str">
            <v>7.989</v>
          </cell>
          <cell r="F213" t="str">
            <v>AJ</v>
          </cell>
          <cell r="G213" t="str">
            <v>7.989</v>
          </cell>
          <cell r="H213" t="str">
            <v>AJ</v>
          </cell>
          <cell r="I213" t="str">
            <v>'527/583</v>
          </cell>
          <cell r="J213" t="str">
            <v>7.7</v>
          </cell>
          <cell r="L213" t="str">
            <v>7.5</v>
          </cell>
          <cell r="M213" t="str">
            <v xml:space="preserve"> </v>
          </cell>
          <cell r="N213" t="str">
            <v xml:space="preserve"> </v>
          </cell>
          <cell r="O213" t="str">
            <v xml:space="preserve"> </v>
          </cell>
          <cell r="P213" t="str">
            <v xml:space="preserve"> </v>
          </cell>
          <cell r="Q213" t="str">
            <v xml:space="preserve"> </v>
          </cell>
          <cell r="R213" t="str">
            <v xml:space="preserve"> </v>
          </cell>
          <cell r="S213" t="str">
            <v xml:space="preserve"> </v>
          </cell>
          <cell r="T213" t="str">
            <v xml:space="preserve"> </v>
          </cell>
          <cell r="U213" t="str">
            <v xml:space="preserve"> </v>
          </cell>
          <cell r="V213" t="str">
            <v>7.5</v>
          </cell>
          <cell r="W213" t="str">
            <v xml:space="preserve"> </v>
          </cell>
          <cell r="X213" t="str">
            <v xml:space="preserve"> </v>
          </cell>
          <cell r="Y213" t="str">
            <v xml:space="preserve"> </v>
          </cell>
          <cell r="Z213" t="str">
            <v xml:space="preserve"> </v>
          </cell>
          <cell r="AA213" t="str">
            <v xml:space="preserve"> </v>
          </cell>
          <cell r="AB213" t="str">
            <v xml:space="preserve"> </v>
          </cell>
          <cell r="AC213" t="str">
            <v xml:space="preserve"> </v>
          </cell>
          <cell r="AD213">
            <v>8</v>
          </cell>
          <cell r="AE213" t="str">
            <v xml:space="preserve"> </v>
          </cell>
          <cell r="AF213" t="str">
            <v xml:space="preserve"> </v>
          </cell>
          <cell r="AG213" t="str">
            <v xml:space="preserve"> </v>
          </cell>
          <cell r="AH213" t="str">
            <v xml:space="preserve"> </v>
          </cell>
          <cell r="AI213" t="str">
            <v xml:space="preserve"> </v>
          </cell>
          <cell r="AJ213" t="str">
            <v xml:space="preserve"> </v>
          </cell>
          <cell r="AK213" t="str">
            <v xml:space="preserve"> </v>
          </cell>
          <cell r="AL213" t="str">
            <v xml:space="preserve"> </v>
          </cell>
          <cell r="AM213" t="str">
            <v xml:space="preserve"> </v>
          </cell>
          <cell r="AN213">
            <v>8</v>
          </cell>
          <cell r="AO213" t="str">
            <v xml:space="preserve"> </v>
          </cell>
          <cell r="AP213" t="str">
            <v xml:space="preserve"> </v>
          </cell>
          <cell r="AQ213" t="str">
            <v xml:space="preserve"> </v>
          </cell>
          <cell r="AR213" t="str">
            <v xml:space="preserve"> </v>
          </cell>
          <cell r="AS213" t="str">
            <v xml:space="preserve"> </v>
          </cell>
          <cell r="AT213" t="str">
            <v xml:space="preserve"> </v>
          </cell>
          <cell r="AU213" t="str">
            <v xml:space="preserve"> </v>
          </cell>
          <cell r="AV213" t="str">
            <v>10.409</v>
          </cell>
          <cell r="AW213" t="str">
            <v>ACQ</v>
          </cell>
          <cell r="AX213" t="str">
            <v>8.65</v>
          </cell>
          <cell r="AY213" t="str">
            <v>12.167</v>
          </cell>
          <cell r="AZ213" t="str">
            <v xml:space="preserve"> </v>
          </cell>
          <cell r="BA213" t="str">
            <v xml:space="preserve"> </v>
          </cell>
          <cell r="BB213" t="str">
            <v xml:space="preserve"> </v>
          </cell>
          <cell r="BC213" t="str">
            <v>7.5</v>
          </cell>
          <cell r="BD213" t="str">
            <v xml:space="preserve"> </v>
          </cell>
          <cell r="BE213" t="str">
            <v xml:space="preserve"> </v>
          </cell>
          <cell r="BF213" t="str">
            <v xml:space="preserve"> </v>
          </cell>
          <cell r="BG213" t="str">
            <v xml:space="preserve"> </v>
          </cell>
          <cell r="BH213" t="str">
            <v xml:space="preserve"> </v>
          </cell>
          <cell r="BI213" t="str">
            <v xml:space="preserve"> </v>
          </cell>
          <cell r="BJ213" t="str">
            <v xml:space="preserve"> </v>
          </cell>
          <cell r="BK213" t="str">
            <v xml:space="preserve"> </v>
          </cell>
          <cell r="BL213">
            <v>15</v>
          </cell>
          <cell r="BM213" t="str">
            <v xml:space="preserve"> </v>
          </cell>
          <cell r="BN213" t="str">
            <v xml:space="preserve"> </v>
          </cell>
          <cell r="BO213" t="str">
            <v xml:space="preserve"> </v>
          </cell>
          <cell r="BP213">
            <v>14</v>
          </cell>
          <cell r="BQ213" t="str">
            <v xml:space="preserve"> </v>
          </cell>
          <cell r="BR213" t="str">
            <v>9.092</v>
          </cell>
          <cell r="BS213" t="str">
            <v>NACQ</v>
          </cell>
          <cell r="BT213">
            <v>9</v>
          </cell>
          <cell r="BU213" t="str">
            <v>9.075</v>
          </cell>
          <cell r="BV213" t="str">
            <v>11.65</v>
          </cell>
        </row>
        <row r="214">
          <cell r="A214">
            <v>21910990</v>
          </cell>
          <cell r="B214" t="str">
            <v>FAUSSER</v>
          </cell>
          <cell r="C214" t="str">
            <v>THEO</v>
          </cell>
          <cell r="D214" t="str">
            <v xml:space="preserve"> </v>
          </cell>
          <cell r="E214" t="str">
            <v>DEF</v>
          </cell>
          <cell r="F214" t="str">
            <v>DEF</v>
          </cell>
          <cell r="G214" t="str">
            <v>DEF</v>
          </cell>
          <cell r="H214" t="str">
            <v>DEF</v>
          </cell>
          <cell r="J214" t="str">
            <v>11.2</v>
          </cell>
          <cell r="L214">
            <v>9</v>
          </cell>
          <cell r="M214" t="str">
            <v xml:space="preserve"> </v>
          </cell>
          <cell r="N214" t="str">
            <v xml:space="preserve"> </v>
          </cell>
          <cell r="O214" t="str">
            <v xml:space="preserve"> </v>
          </cell>
          <cell r="P214" t="str">
            <v xml:space="preserve"> </v>
          </cell>
          <cell r="Q214" t="str">
            <v xml:space="preserve"> </v>
          </cell>
          <cell r="R214" t="str">
            <v xml:space="preserve"> </v>
          </cell>
          <cell r="S214">
            <v>9</v>
          </cell>
          <cell r="T214" t="str">
            <v xml:space="preserve"> </v>
          </cell>
          <cell r="U214" t="str">
            <v xml:space="preserve"> </v>
          </cell>
          <cell r="V214" t="str">
            <v xml:space="preserve"> </v>
          </cell>
          <cell r="W214" t="str">
            <v xml:space="preserve"> </v>
          </cell>
          <cell r="X214" t="str">
            <v xml:space="preserve"> </v>
          </cell>
          <cell r="Y214" t="str">
            <v xml:space="preserve"> </v>
          </cell>
          <cell r="Z214" t="str">
            <v xml:space="preserve"> </v>
          </cell>
          <cell r="AA214" t="str">
            <v xml:space="preserve"> </v>
          </cell>
          <cell r="AB214" t="str">
            <v xml:space="preserve"> </v>
          </cell>
          <cell r="AC214" t="str">
            <v xml:space="preserve"> </v>
          </cell>
          <cell r="AD214" t="str">
            <v>14.5</v>
          </cell>
          <cell r="AE214" t="str">
            <v xml:space="preserve"> </v>
          </cell>
          <cell r="AF214" t="str">
            <v xml:space="preserve"> </v>
          </cell>
          <cell r="AG214" t="str">
            <v xml:space="preserve"> </v>
          </cell>
          <cell r="AH214" t="str">
            <v xml:space="preserve"> </v>
          </cell>
          <cell r="AI214" t="str">
            <v xml:space="preserve"> </v>
          </cell>
          <cell r="AJ214" t="str">
            <v xml:space="preserve"> </v>
          </cell>
          <cell r="AK214" t="str">
            <v>14.5</v>
          </cell>
          <cell r="AL214" t="str">
            <v xml:space="preserve"> </v>
          </cell>
          <cell r="AM214" t="str">
            <v xml:space="preserve"> </v>
          </cell>
          <cell r="AN214" t="str">
            <v xml:space="preserve"> </v>
          </cell>
          <cell r="AO214" t="str">
            <v xml:space="preserve"> </v>
          </cell>
          <cell r="AP214" t="str">
            <v xml:space="preserve"> </v>
          </cell>
          <cell r="AQ214" t="str">
            <v xml:space="preserve"> </v>
          </cell>
          <cell r="AR214" t="str">
            <v xml:space="preserve"> </v>
          </cell>
          <cell r="AS214" t="str">
            <v xml:space="preserve"> </v>
          </cell>
          <cell r="AT214" t="str">
            <v xml:space="preserve"> </v>
          </cell>
          <cell r="AU214" t="str">
            <v xml:space="preserve"> </v>
          </cell>
          <cell r="AV214" t="str">
            <v>9.668</v>
          </cell>
          <cell r="AW214" t="str">
            <v>NACQ</v>
          </cell>
          <cell r="AX214" t="str">
            <v>8.165</v>
          </cell>
          <cell r="AY214" t="str">
            <v>11.17</v>
          </cell>
          <cell r="AZ214">
            <v>15</v>
          </cell>
          <cell r="BA214" t="str">
            <v>5.5</v>
          </cell>
          <cell r="BB214" t="str">
            <v xml:space="preserve"> </v>
          </cell>
          <cell r="BC214" t="str">
            <v xml:space="preserve"> </v>
          </cell>
          <cell r="BD214" t="str">
            <v xml:space="preserve"> </v>
          </cell>
          <cell r="BE214" t="str">
            <v xml:space="preserve"> </v>
          </cell>
          <cell r="BF214" t="str">
            <v xml:space="preserve"> </v>
          </cell>
          <cell r="BG214" t="str">
            <v xml:space="preserve"> </v>
          </cell>
          <cell r="BH214" t="str">
            <v xml:space="preserve"> </v>
          </cell>
          <cell r="BI214" t="str">
            <v xml:space="preserve"> </v>
          </cell>
          <cell r="BJ214" t="str">
            <v xml:space="preserve"> </v>
          </cell>
          <cell r="BK214" t="str">
            <v xml:space="preserve"> </v>
          </cell>
          <cell r="BL214" t="str">
            <v xml:space="preserve"> </v>
          </cell>
          <cell r="BM214" t="str">
            <v xml:space="preserve"> </v>
          </cell>
          <cell r="BN214" t="str">
            <v xml:space="preserve"> </v>
          </cell>
          <cell r="BO214" t="str">
            <v>13.01</v>
          </cell>
          <cell r="BP214" t="str">
            <v xml:space="preserve"> </v>
          </cell>
          <cell r="BQ214" t="str">
            <v xml:space="preserve"> </v>
          </cell>
          <cell r="BR214" t="str">
            <v>8.775</v>
          </cell>
          <cell r="BS214" t="str">
            <v>NACQ</v>
          </cell>
          <cell r="BT214" t="str">
            <v>11.25</v>
          </cell>
          <cell r="BU214" t="str">
            <v>8.125</v>
          </cell>
          <cell r="BV214" t="str">
            <v>11.25</v>
          </cell>
        </row>
        <row r="215">
          <cell r="A215">
            <v>21912760</v>
          </cell>
          <cell r="B215" t="str">
            <v>FAUX</v>
          </cell>
          <cell r="C215" t="str">
            <v>CLÉO</v>
          </cell>
          <cell r="D215" t="str">
            <v xml:space="preserve"> </v>
          </cell>
          <cell r="E215" t="str">
            <v>9.057</v>
          </cell>
          <cell r="F215" t="str">
            <v>AJ</v>
          </cell>
          <cell r="G215" t="str">
            <v>9.057</v>
          </cell>
          <cell r="H215" t="str">
            <v>AJ</v>
          </cell>
          <cell r="I215" t="str">
            <v>'422/583</v>
          </cell>
          <cell r="J215" t="str">
            <v>11.7</v>
          </cell>
          <cell r="L215" t="str">
            <v>10.5</v>
          </cell>
          <cell r="M215" t="str">
            <v xml:space="preserve"> </v>
          </cell>
          <cell r="N215" t="str">
            <v xml:space="preserve"> </v>
          </cell>
          <cell r="O215" t="str">
            <v>10.5</v>
          </cell>
          <cell r="P215" t="str">
            <v xml:space="preserve"> </v>
          </cell>
          <cell r="Q215" t="str">
            <v xml:space="preserve"> </v>
          </cell>
          <cell r="R215" t="str">
            <v xml:space="preserve"> </v>
          </cell>
          <cell r="S215" t="str">
            <v xml:space="preserve"> </v>
          </cell>
          <cell r="T215" t="str">
            <v xml:space="preserve"> </v>
          </cell>
          <cell r="U215" t="str">
            <v xml:space="preserve"> </v>
          </cell>
          <cell r="V215" t="str">
            <v xml:space="preserve"> </v>
          </cell>
          <cell r="W215" t="str">
            <v xml:space="preserve"> </v>
          </cell>
          <cell r="X215" t="str">
            <v xml:space="preserve"> </v>
          </cell>
          <cell r="Y215" t="str">
            <v xml:space="preserve"> </v>
          </cell>
          <cell r="Z215" t="str">
            <v xml:space="preserve"> </v>
          </cell>
          <cell r="AA215" t="str">
            <v xml:space="preserve"> </v>
          </cell>
          <cell r="AB215" t="str">
            <v xml:space="preserve"> </v>
          </cell>
          <cell r="AC215" t="str">
            <v xml:space="preserve"> </v>
          </cell>
          <cell r="AD215" t="str">
            <v>13.5</v>
          </cell>
          <cell r="AE215" t="str">
            <v xml:space="preserve"> </v>
          </cell>
          <cell r="AF215" t="str">
            <v xml:space="preserve"> </v>
          </cell>
          <cell r="AG215" t="str">
            <v>13.5</v>
          </cell>
          <cell r="AH215" t="str">
            <v xml:space="preserve"> </v>
          </cell>
          <cell r="AI215" t="str">
            <v xml:space="preserve"> </v>
          </cell>
          <cell r="AJ215" t="str">
            <v xml:space="preserve"> </v>
          </cell>
          <cell r="AK215" t="str">
            <v xml:space="preserve"> </v>
          </cell>
          <cell r="AL215" t="str">
            <v xml:space="preserve"> </v>
          </cell>
          <cell r="AM215" t="str">
            <v xml:space="preserve"> </v>
          </cell>
          <cell r="AN215" t="str">
            <v xml:space="preserve"> </v>
          </cell>
          <cell r="AO215" t="str">
            <v xml:space="preserve"> </v>
          </cell>
          <cell r="AP215" t="str">
            <v xml:space="preserve"> </v>
          </cell>
          <cell r="AQ215" t="str">
            <v xml:space="preserve"> </v>
          </cell>
          <cell r="AR215" t="str">
            <v xml:space="preserve"> </v>
          </cell>
          <cell r="AS215" t="str">
            <v xml:space="preserve"> </v>
          </cell>
          <cell r="AT215" t="str">
            <v xml:space="preserve"> </v>
          </cell>
          <cell r="AU215" t="str">
            <v xml:space="preserve"> </v>
          </cell>
          <cell r="AV215" t="str">
            <v>11.604</v>
          </cell>
          <cell r="AW215" t="str">
            <v>ACQ</v>
          </cell>
          <cell r="AX215" t="str">
            <v>9.375</v>
          </cell>
          <cell r="AY215" t="str">
            <v>13.833</v>
          </cell>
          <cell r="AZ215" t="str">
            <v xml:space="preserve"> </v>
          </cell>
          <cell r="BA215" t="str">
            <v xml:space="preserve"> </v>
          </cell>
          <cell r="BB215" t="str">
            <v xml:space="preserve"> </v>
          </cell>
          <cell r="BC215" t="str">
            <v>16.5</v>
          </cell>
          <cell r="BD215" t="str">
            <v xml:space="preserve"> </v>
          </cell>
          <cell r="BE215" t="str">
            <v xml:space="preserve"> </v>
          </cell>
          <cell r="BF215" t="str">
            <v xml:space="preserve"> </v>
          </cell>
          <cell r="BG215" t="str">
            <v xml:space="preserve"> </v>
          </cell>
          <cell r="BH215" t="str">
            <v xml:space="preserve"> </v>
          </cell>
          <cell r="BI215" t="str">
            <v xml:space="preserve"> </v>
          </cell>
          <cell r="BJ215" t="str">
            <v xml:space="preserve"> </v>
          </cell>
          <cell r="BK215" t="str">
            <v xml:space="preserve"> </v>
          </cell>
          <cell r="BL215">
            <v>15</v>
          </cell>
          <cell r="BM215" t="str">
            <v xml:space="preserve"> </v>
          </cell>
          <cell r="BN215" t="str">
            <v xml:space="preserve"> </v>
          </cell>
          <cell r="BO215" t="str">
            <v xml:space="preserve"> </v>
          </cell>
          <cell r="BP215">
            <v>10</v>
          </cell>
          <cell r="BQ215" t="str">
            <v xml:space="preserve"> </v>
          </cell>
          <cell r="BR215" t="str">
            <v>8.867</v>
          </cell>
          <cell r="BS215" t="str">
            <v>NACQ</v>
          </cell>
          <cell r="BT215">
            <v>8</v>
          </cell>
          <cell r="BU215" t="str">
            <v>7.45</v>
          </cell>
          <cell r="BV215" t="str">
            <v>9.9</v>
          </cell>
        </row>
        <row r="216">
          <cell r="A216">
            <v>21906508</v>
          </cell>
          <cell r="B216" t="str">
            <v>FELDER</v>
          </cell>
          <cell r="C216" t="str">
            <v>CAMILLE</v>
          </cell>
          <cell r="D216" t="str">
            <v xml:space="preserve"> </v>
          </cell>
          <cell r="E216" t="str">
            <v>11.293</v>
          </cell>
          <cell r="F216" t="str">
            <v>ADM</v>
          </cell>
          <cell r="G216" t="str">
            <v>11.293</v>
          </cell>
          <cell r="H216" t="str">
            <v>ADM</v>
          </cell>
          <cell r="I216" t="str">
            <v>'101/583</v>
          </cell>
          <cell r="J216" t="str">
            <v>13.06</v>
          </cell>
          <cell r="L216" t="str">
            <v>11.3</v>
          </cell>
          <cell r="M216" t="str">
            <v xml:space="preserve"> </v>
          </cell>
          <cell r="N216" t="str">
            <v xml:space="preserve"> </v>
          </cell>
          <cell r="O216" t="str">
            <v xml:space="preserve"> </v>
          </cell>
          <cell r="P216" t="str">
            <v xml:space="preserve"> </v>
          </cell>
          <cell r="Q216" t="str">
            <v xml:space="preserve"> </v>
          </cell>
          <cell r="R216" t="str">
            <v xml:space="preserve"> </v>
          </cell>
          <cell r="S216" t="str">
            <v xml:space="preserve"> </v>
          </cell>
          <cell r="T216" t="str">
            <v xml:space="preserve"> </v>
          </cell>
          <cell r="U216" t="str">
            <v>11.3</v>
          </cell>
          <cell r="V216" t="str">
            <v xml:space="preserve"> </v>
          </cell>
          <cell r="W216" t="str">
            <v xml:space="preserve"> </v>
          </cell>
          <cell r="X216" t="str">
            <v xml:space="preserve"> </v>
          </cell>
          <cell r="Y216" t="str">
            <v xml:space="preserve"> </v>
          </cell>
          <cell r="Z216" t="str">
            <v xml:space="preserve"> </v>
          </cell>
          <cell r="AA216" t="str">
            <v xml:space="preserve"> </v>
          </cell>
          <cell r="AB216" t="str">
            <v xml:space="preserve"> </v>
          </cell>
          <cell r="AC216" t="str">
            <v xml:space="preserve"> </v>
          </cell>
          <cell r="AD216" t="str">
            <v>15.7</v>
          </cell>
          <cell r="AE216" t="str">
            <v xml:space="preserve"> </v>
          </cell>
          <cell r="AF216" t="str">
            <v xml:space="preserve"> </v>
          </cell>
          <cell r="AG216" t="str">
            <v xml:space="preserve"> </v>
          </cell>
          <cell r="AH216" t="str">
            <v xml:space="preserve"> </v>
          </cell>
          <cell r="AI216" t="str">
            <v xml:space="preserve"> </v>
          </cell>
          <cell r="AJ216" t="str">
            <v xml:space="preserve"> </v>
          </cell>
          <cell r="AK216" t="str">
            <v xml:space="preserve"> </v>
          </cell>
          <cell r="AL216" t="str">
            <v xml:space="preserve"> </v>
          </cell>
          <cell r="AM216" t="str">
            <v>15.7</v>
          </cell>
          <cell r="AN216" t="str">
            <v xml:space="preserve"> </v>
          </cell>
          <cell r="AO216" t="str">
            <v xml:space="preserve"> </v>
          </cell>
          <cell r="AP216" t="str">
            <v xml:space="preserve"> </v>
          </cell>
          <cell r="AQ216" t="str">
            <v xml:space="preserve"> </v>
          </cell>
          <cell r="AR216" t="str">
            <v xml:space="preserve"> </v>
          </cell>
          <cell r="AS216" t="str">
            <v xml:space="preserve"> </v>
          </cell>
          <cell r="AT216" t="str">
            <v xml:space="preserve"> </v>
          </cell>
          <cell r="AU216" t="str">
            <v xml:space="preserve"> </v>
          </cell>
          <cell r="AV216" t="str">
            <v>10.949</v>
          </cell>
          <cell r="AW216" t="str">
            <v>ACQ</v>
          </cell>
          <cell r="AX216" t="str">
            <v>10.83</v>
          </cell>
          <cell r="AY216" t="str">
            <v>11.067</v>
          </cell>
          <cell r="AZ216" t="str">
            <v>10.7</v>
          </cell>
          <cell r="BA216" t="str">
            <v xml:space="preserve"> </v>
          </cell>
          <cell r="BB216" t="str">
            <v xml:space="preserve"> </v>
          </cell>
          <cell r="BC216" t="str">
            <v xml:space="preserve"> </v>
          </cell>
          <cell r="BD216" t="str">
            <v xml:space="preserve"> </v>
          </cell>
          <cell r="BE216" t="str">
            <v xml:space="preserve"> </v>
          </cell>
          <cell r="BF216" t="str">
            <v xml:space="preserve"> </v>
          </cell>
          <cell r="BG216" t="str">
            <v xml:space="preserve"> </v>
          </cell>
          <cell r="BH216" t="str">
            <v xml:space="preserve"> </v>
          </cell>
          <cell r="BI216" t="str">
            <v xml:space="preserve"> </v>
          </cell>
          <cell r="BJ216" t="str">
            <v xml:space="preserve"> </v>
          </cell>
          <cell r="BK216" t="str">
            <v>9.5</v>
          </cell>
          <cell r="BL216" t="str">
            <v xml:space="preserve"> </v>
          </cell>
          <cell r="BM216" t="str">
            <v xml:space="preserve"> </v>
          </cell>
          <cell r="BN216">
            <v>13</v>
          </cell>
          <cell r="BO216" t="str">
            <v xml:space="preserve"> </v>
          </cell>
          <cell r="BP216" t="str">
            <v xml:space="preserve"> </v>
          </cell>
          <cell r="BQ216" t="str">
            <v xml:space="preserve"> </v>
          </cell>
          <cell r="BR216" t="str">
            <v>10.933</v>
          </cell>
          <cell r="BS216" t="str">
            <v>ACQ</v>
          </cell>
          <cell r="BT216" t="str">
            <v>12.25</v>
          </cell>
          <cell r="BU216" t="str">
            <v>9.9</v>
          </cell>
          <cell r="BV216" t="str">
            <v>10.8</v>
          </cell>
        </row>
        <row r="217">
          <cell r="A217">
            <v>21908469</v>
          </cell>
          <cell r="B217" t="str">
            <v>FERREIRA</v>
          </cell>
          <cell r="C217" t="str">
            <v>ENZO</v>
          </cell>
          <cell r="D217" t="str">
            <v>modif</v>
          </cell>
          <cell r="E217" t="str">
            <v>DEF</v>
          </cell>
          <cell r="F217" t="str">
            <v>DEF</v>
          </cell>
          <cell r="G217" t="str">
            <v>9.952</v>
          </cell>
          <cell r="H217" t="str">
            <v>AJ</v>
          </cell>
          <cell r="I217" t="str">
            <v>'292/583</v>
          </cell>
          <cell r="J217" t="str">
            <v>8.5</v>
          </cell>
          <cell r="L217" t="str">
            <v>6.5</v>
          </cell>
          <cell r="M217" t="str">
            <v xml:space="preserve"> </v>
          </cell>
          <cell r="N217" t="str">
            <v xml:space="preserve"> </v>
          </cell>
          <cell r="O217" t="str">
            <v xml:space="preserve"> </v>
          </cell>
          <cell r="P217" t="str">
            <v xml:space="preserve"> </v>
          </cell>
          <cell r="Q217" t="str">
            <v xml:space="preserve"> </v>
          </cell>
          <cell r="R217" t="str">
            <v xml:space="preserve"> </v>
          </cell>
          <cell r="S217" t="str">
            <v>6.5</v>
          </cell>
          <cell r="T217" t="str">
            <v xml:space="preserve"> </v>
          </cell>
          <cell r="U217" t="str">
            <v xml:space="preserve"> </v>
          </cell>
          <cell r="V217" t="str">
            <v xml:space="preserve"> </v>
          </cell>
          <cell r="W217" t="str">
            <v xml:space="preserve"> </v>
          </cell>
          <cell r="X217" t="str">
            <v xml:space="preserve"> </v>
          </cell>
          <cell r="Y217" t="str">
            <v xml:space="preserve"> </v>
          </cell>
          <cell r="Z217" t="str">
            <v xml:space="preserve"> </v>
          </cell>
          <cell r="AA217" t="str">
            <v xml:space="preserve"> </v>
          </cell>
          <cell r="AB217" t="str">
            <v xml:space="preserve"> </v>
          </cell>
          <cell r="AC217" t="str">
            <v xml:space="preserve"> </v>
          </cell>
          <cell r="AD217" t="str">
            <v>11.5</v>
          </cell>
          <cell r="AE217" t="str">
            <v xml:space="preserve"> </v>
          </cell>
          <cell r="AF217" t="str">
            <v xml:space="preserve"> </v>
          </cell>
          <cell r="AG217" t="str">
            <v xml:space="preserve"> </v>
          </cell>
          <cell r="AH217" t="str">
            <v xml:space="preserve"> </v>
          </cell>
          <cell r="AI217" t="str">
            <v xml:space="preserve"> </v>
          </cell>
          <cell r="AJ217" t="str">
            <v xml:space="preserve"> </v>
          </cell>
          <cell r="AK217" t="str">
            <v>11.5</v>
          </cell>
          <cell r="AL217" t="str">
            <v xml:space="preserve"> </v>
          </cell>
          <cell r="AM217" t="str">
            <v xml:space="preserve"> </v>
          </cell>
          <cell r="AN217" t="str">
            <v xml:space="preserve"> </v>
          </cell>
          <cell r="AO217" t="str">
            <v xml:space="preserve"> </v>
          </cell>
          <cell r="AP217" t="str">
            <v xml:space="preserve"> </v>
          </cell>
          <cell r="AQ217" t="str">
            <v xml:space="preserve"> </v>
          </cell>
          <cell r="AR217" t="str">
            <v xml:space="preserve"> </v>
          </cell>
          <cell r="AS217" t="str">
            <v xml:space="preserve"> </v>
          </cell>
          <cell r="AT217" t="str">
            <v xml:space="preserve"> </v>
          </cell>
          <cell r="AU217" t="str">
            <v xml:space="preserve"> </v>
          </cell>
          <cell r="AV217" t="str">
            <v>12.104</v>
          </cell>
          <cell r="AW217" t="str">
            <v>ACQ</v>
          </cell>
          <cell r="AX217" t="str">
            <v>10.665</v>
          </cell>
          <cell r="AY217" t="str">
            <v>13.543</v>
          </cell>
          <cell r="AZ217" t="str">
            <v xml:space="preserve"> </v>
          </cell>
          <cell r="BA217" t="str">
            <v xml:space="preserve"> </v>
          </cell>
          <cell r="BB217" t="str">
            <v xml:space="preserve"> </v>
          </cell>
          <cell r="BC217" t="str">
            <v xml:space="preserve"> </v>
          </cell>
          <cell r="BD217" t="str">
            <v xml:space="preserve"> </v>
          </cell>
          <cell r="BE217" t="str">
            <v xml:space="preserve"> </v>
          </cell>
          <cell r="BF217" t="str">
            <v xml:space="preserve"> </v>
          </cell>
          <cell r="BG217" t="str">
            <v xml:space="preserve"> </v>
          </cell>
          <cell r="BH217" t="str">
            <v xml:space="preserve"> </v>
          </cell>
          <cell r="BI217" t="str">
            <v xml:space="preserve"> </v>
          </cell>
          <cell r="BJ217" t="str">
            <v>13.9</v>
          </cell>
          <cell r="BK217" t="str">
            <v xml:space="preserve"> </v>
          </cell>
          <cell r="BL217" t="str">
            <v xml:space="preserve"> </v>
          </cell>
          <cell r="BM217" t="str">
            <v>15.5</v>
          </cell>
          <cell r="BN217" t="str">
            <v xml:space="preserve"> </v>
          </cell>
          <cell r="BO217" t="str">
            <v>11.23</v>
          </cell>
          <cell r="BP217" t="str">
            <v xml:space="preserve"> </v>
          </cell>
          <cell r="BQ217" t="str">
            <v xml:space="preserve"> </v>
          </cell>
          <cell r="BR217" t="str">
            <v>9.963</v>
          </cell>
          <cell r="BS217" t="str">
            <v>NACQ</v>
          </cell>
          <cell r="BT217" t="str">
            <v>9.69</v>
          </cell>
          <cell r="BU217" t="str">
            <v>8.5</v>
          </cell>
          <cell r="BV217">
            <v>11</v>
          </cell>
        </row>
        <row r="218">
          <cell r="A218">
            <v>21811400</v>
          </cell>
          <cell r="B218" t="str">
            <v>FERY</v>
          </cell>
          <cell r="C218" t="str">
            <v>ARTHUR</v>
          </cell>
          <cell r="D218" t="str">
            <v xml:space="preserve"> </v>
          </cell>
          <cell r="E218" t="str">
            <v>11.68</v>
          </cell>
          <cell r="F218" t="str">
            <v>ADM</v>
          </cell>
          <cell r="G218" t="str">
            <v>11.68</v>
          </cell>
          <cell r="H218" t="str">
            <v>ADM</v>
          </cell>
          <cell r="I218" t="str">
            <v>'65/583</v>
          </cell>
          <cell r="J218" t="str">
            <v>12.7</v>
          </cell>
          <cell r="L218" t="str">
            <v>14.5</v>
          </cell>
          <cell r="M218" t="str">
            <v xml:space="preserve"> </v>
          </cell>
          <cell r="N218" t="str">
            <v xml:space="preserve"> </v>
          </cell>
          <cell r="O218" t="str">
            <v xml:space="preserve"> </v>
          </cell>
          <cell r="P218" t="str">
            <v xml:space="preserve"> </v>
          </cell>
          <cell r="Q218" t="str">
            <v xml:space="preserve"> </v>
          </cell>
          <cell r="R218" t="str">
            <v xml:space="preserve"> </v>
          </cell>
          <cell r="S218" t="str">
            <v xml:space="preserve"> </v>
          </cell>
          <cell r="T218" t="str">
            <v xml:space="preserve"> </v>
          </cell>
          <cell r="U218" t="str">
            <v xml:space="preserve"> </v>
          </cell>
          <cell r="V218" t="str">
            <v>14.5</v>
          </cell>
          <cell r="W218" t="str">
            <v xml:space="preserve"> </v>
          </cell>
          <cell r="X218" t="str">
            <v xml:space="preserve"> </v>
          </cell>
          <cell r="Y218" t="str">
            <v xml:space="preserve"> </v>
          </cell>
          <cell r="Z218" t="str">
            <v xml:space="preserve"> </v>
          </cell>
          <cell r="AA218" t="str">
            <v xml:space="preserve"> </v>
          </cell>
          <cell r="AB218" t="str">
            <v xml:space="preserve"> </v>
          </cell>
          <cell r="AC218" t="str">
            <v xml:space="preserve"> </v>
          </cell>
          <cell r="AD218">
            <v>10</v>
          </cell>
          <cell r="AE218" t="str">
            <v xml:space="preserve"> </v>
          </cell>
          <cell r="AF218" t="str">
            <v xml:space="preserve"> </v>
          </cell>
          <cell r="AG218" t="str">
            <v xml:space="preserve"> </v>
          </cell>
          <cell r="AH218" t="str">
            <v xml:space="preserve"> </v>
          </cell>
          <cell r="AI218" t="str">
            <v xml:space="preserve"> </v>
          </cell>
          <cell r="AJ218" t="str">
            <v xml:space="preserve"> </v>
          </cell>
          <cell r="AK218" t="str">
            <v xml:space="preserve"> </v>
          </cell>
          <cell r="AL218" t="str">
            <v xml:space="preserve"> </v>
          </cell>
          <cell r="AM218" t="str">
            <v xml:space="preserve"> </v>
          </cell>
          <cell r="AN218">
            <v>10</v>
          </cell>
          <cell r="AO218" t="str">
            <v xml:space="preserve"> </v>
          </cell>
          <cell r="AP218" t="str">
            <v xml:space="preserve"> </v>
          </cell>
          <cell r="AQ218" t="str">
            <v xml:space="preserve"> </v>
          </cell>
          <cell r="AR218" t="str">
            <v xml:space="preserve"> </v>
          </cell>
          <cell r="AS218" t="str">
            <v xml:space="preserve"> </v>
          </cell>
          <cell r="AT218" t="str">
            <v xml:space="preserve"> </v>
          </cell>
          <cell r="AU218" t="str">
            <v xml:space="preserve"> </v>
          </cell>
          <cell r="AV218" t="str">
            <v>12.674</v>
          </cell>
          <cell r="AW218" t="str">
            <v>ACQ</v>
          </cell>
          <cell r="AX218" t="str">
            <v>11.315</v>
          </cell>
          <cell r="AY218" t="str">
            <v>14.033</v>
          </cell>
          <cell r="AZ218" t="str">
            <v>14.6</v>
          </cell>
          <cell r="BA218">
            <v>15</v>
          </cell>
          <cell r="BB218" t="str">
            <v xml:space="preserve"> </v>
          </cell>
          <cell r="BC218" t="str">
            <v xml:space="preserve"> </v>
          </cell>
          <cell r="BD218" t="str">
            <v xml:space="preserve"> </v>
          </cell>
          <cell r="BE218" t="str">
            <v xml:space="preserve"> </v>
          </cell>
          <cell r="BF218" t="str">
            <v xml:space="preserve"> </v>
          </cell>
          <cell r="BG218" t="str">
            <v xml:space="preserve"> </v>
          </cell>
          <cell r="BH218" t="str">
            <v xml:space="preserve"> </v>
          </cell>
          <cell r="BI218" t="str">
            <v xml:space="preserve"> </v>
          </cell>
          <cell r="BJ218" t="str">
            <v xml:space="preserve"> </v>
          </cell>
          <cell r="BK218" t="str">
            <v xml:space="preserve"> </v>
          </cell>
          <cell r="BL218" t="str">
            <v xml:space="preserve"> </v>
          </cell>
          <cell r="BM218" t="str">
            <v xml:space="preserve"> </v>
          </cell>
          <cell r="BN218" t="str">
            <v xml:space="preserve"> </v>
          </cell>
          <cell r="BO218" t="str">
            <v xml:space="preserve"> </v>
          </cell>
          <cell r="BP218" t="str">
            <v xml:space="preserve"> </v>
          </cell>
          <cell r="BQ218" t="str">
            <v>12.5</v>
          </cell>
          <cell r="BR218" t="str">
            <v>11.333</v>
          </cell>
          <cell r="BS218" t="str">
            <v>ACQ</v>
          </cell>
          <cell r="BT218" t="str">
            <v>12.25</v>
          </cell>
          <cell r="BU218" t="str">
            <v>9.5</v>
          </cell>
          <cell r="BV218">
            <v>12</v>
          </cell>
        </row>
        <row r="219">
          <cell r="A219">
            <v>21902852</v>
          </cell>
          <cell r="B219" t="str">
            <v>FIMBEL</v>
          </cell>
          <cell r="C219" t="str">
            <v>MATHIEU</v>
          </cell>
          <cell r="D219" t="str">
            <v xml:space="preserve"> </v>
          </cell>
          <cell r="E219" t="str">
            <v>10.221</v>
          </cell>
          <cell r="F219" t="str">
            <v>ADM</v>
          </cell>
          <cell r="G219" t="str">
            <v>10.221</v>
          </cell>
          <cell r="H219" t="str">
            <v>ADM</v>
          </cell>
          <cell r="I219" t="str">
            <v>'251/583</v>
          </cell>
          <cell r="J219" t="str">
            <v>9.94</v>
          </cell>
          <cell r="L219" t="str">
            <v>10.5</v>
          </cell>
          <cell r="M219" t="str">
            <v xml:space="preserve"> </v>
          </cell>
          <cell r="N219" t="str">
            <v xml:space="preserve"> </v>
          </cell>
          <cell r="O219" t="str">
            <v xml:space="preserve"> </v>
          </cell>
          <cell r="P219" t="str">
            <v xml:space="preserve"> </v>
          </cell>
          <cell r="Q219" t="str">
            <v xml:space="preserve"> </v>
          </cell>
          <cell r="R219" t="str">
            <v xml:space="preserve"> </v>
          </cell>
          <cell r="S219" t="str">
            <v xml:space="preserve"> </v>
          </cell>
          <cell r="T219" t="str">
            <v xml:space="preserve"> </v>
          </cell>
          <cell r="U219" t="str">
            <v>10.5</v>
          </cell>
          <cell r="V219" t="str">
            <v xml:space="preserve"> </v>
          </cell>
          <cell r="W219" t="str">
            <v xml:space="preserve"> </v>
          </cell>
          <cell r="X219" t="str">
            <v xml:space="preserve"> </v>
          </cell>
          <cell r="Y219" t="str">
            <v xml:space="preserve"> </v>
          </cell>
          <cell r="Z219" t="str">
            <v xml:space="preserve"> </v>
          </cell>
          <cell r="AA219" t="str">
            <v xml:space="preserve"> </v>
          </cell>
          <cell r="AB219" t="str">
            <v xml:space="preserve"> </v>
          </cell>
          <cell r="AC219" t="str">
            <v xml:space="preserve"> </v>
          </cell>
          <cell r="AD219" t="str">
            <v>9.1</v>
          </cell>
          <cell r="AE219" t="str">
            <v xml:space="preserve"> </v>
          </cell>
          <cell r="AF219" t="str">
            <v xml:space="preserve"> </v>
          </cell>
          <cell r="AG219" t="str">
            <v xml:space="preserve"> </v>
          </cell>
          <cell r="AH219" t="str">
            <v xml:space="preserve"> </v>
          </cell>
          <cell r="AI219" t="str">
            <v xml:space="preserve"> </v>
          </cell>
          <cell r="AJ219" t="str">
            <v xml:space="preserve"> </v>
          </cell>
          <cell r="AK219" t="str">
            <v xml:space="preserve"> </v>
          </cell>
          <cell r="AL219" t="str">
            <v xml:space="preserve"> </v>
          </cell>
          <cell r="AM219" t="str">
            <v>9.1</v>
          </cell>
          <cell r="AN219" t="str">
            <v xml:space="preserve"> </v>
          </cell>
          <cell r="AO219" t="str">
            <v xml:space="preserve"> </v>
          </cell>
          <cell r="AP219" t="str">
            <v xml:space="preserve"> </v>
          </cell>
          <cell r="AQ219" t="str">
            <v xml:space="preserve"> </v>
          </cell>
          <cell r="AR219" t="str">
            <v xml:space="preserve"> </v>
          </cell>
          <cell r="AS219" t="str">
            <v xml:space="preserve"> </v>
          </cell>
          <cell r="AT219" t="str">
            <v xml:space="preserve"> </v>
          </cell>
          <cell r="AU219" t="str">
            <v xml:space="preserve"> </v>
          </cell>
          <cell r="AV219" t="str">
            <v>12.11</v>
          </cell>
          <cell r="AW219" t="str">
            <v>ACQ</v>
          </cell>
          <cell r="AX219" t="str">
            <v>11.17</v>
          </cell>
          <cell r="AY219" t="str">
            <v>13.05</v>
          </cell>
          <cell r="AZ219" t="str">
            <v>10.9</v>
          </cell>
          <cell r="BA219" t="str">
            <v xml:space="preserve"> </v>
          </cell>
          <cell r="BB219" t="str">
            <v xml:space="preserve"> </v>
          </cell>
          <cell r="BC219" t="str">
            <v xml:space="preserve"> </v>
          </cell>
          <cell r="BD219" t="str">
            <v xml:space="preserve"> </v>
          </cell>
          <cell r="BE219" t="str">
            <v xml:space="preserve"> </v>
          </cell>
          <cell r="BF219" t="str">
            <v xml:space="preserve"> </v>
          </cell>
          <cell r="BG219" t="str">
            <v xml:space="preserve"> </v>
          </cell>
          <cell r="BH219" t="str">
            <v xml:space="preserve"> </v>
          </cell>
          <cell r="BI219" t="str">
            <v xml:space="preserve"> </v>
          </cell>
          <cell r="BJ219" t="str">
            <v xml:space="preserve"> </v>
          </cell>
          <cell r="BK219" t="str">
            <v>13.25</v>
          </cell>
          <cell r="BL219" t="str">
            <v xml:space="preserve"> </v>
          </cell>
          <cell r="BM219" t="str">
            <v xml:space="preserve"> </v>
          </cell>
          <cell r="BN219">
            <v>15</v>
          </cell>
          <cell r="BO219" t="str">
            <v xml:space="preserve"> </v>
          </cell>
          <cell r="BP219" t="str">
            <v xml:space="preserve"> </v>
          </cell>
          <cell r="BQ219" t="str">
            <v xml:space="preserve"> </v>
          </cell>
          <cell r="BR219" t="str">
            <v>9.6</v>
          </cell>
          <cell r="BS219" t="str">
            <v>NACQ</v>
          </cell>
          <cell r="BT219">
            <v>9</v>
          </cell>
          <cell r="BU219" t="str">
            <v>12.2</v>
          </cell>
          <cell r="BV219" t="str">
            <v>13.9</v>
          </cell>
        </row>
        <row r="220">
          <cell r="A220">
            <v>21902153</v>
          </cell>
          <cell r="B220" t="str">
            <v>FINANCE</v>
          </cell>
          <cell r="C220" t="str">
            <v>EDGAR</v>
          </cell>
          <cell r="D220" t="str">
            <v xml:space="preserve"> </v>
          </cell>
          <cell r="E220" t="str">
            <v>9.468</v>
          </cell>
          <cell r="F220" t="str">
            <v>AJ</v>
          </cell>
          <cell r="G220" t="str">
            <v>9.468</v>
          </cell>
          <cell r="H220" t="str">
            <v>AJ</v>
          </cell>
          <cell r="I220" t="str">
            <v>'371/583</v>
          </cell>
          <cell r="J220" t="str">
            <v>3.1</v>
          </cell>
          <cell r="L220" t="str">
            <v>.3</v>
          </cell>
          <cell r="M220" t="str">
            <v xml:space="preserve"> </v>
          </cell>
          <cell r="N220" t="str">
            <v xml:space="preserve"> </v>
          </cell>
          <cell r="O220" t="str">
            <v xml:space="preserve"> </v>
          </cell>
          <cell r="P220" t="str">
            <v xml:space="preserve"> </v>
          </cell>
          <cell r="Q220" t="str">
            <v xml:space="preserve"> </v>
          </cell>
          <cell r="R220" t="str">
            <v xml:space="preserve"> </v>
          </cell>
          <cell r="S220" t="str">
            <v xml:space="preserve"> </v>
          </cell>
          <cell r="T220" t="str">
            <v xml:space="preserve"> </v>
          </cell>
          <cell r="U220" t="str">
            <v>.3</v>
          </cell>
          <cell r="V220" t="str">
            <v xml:space="preserve"> </v>
          </cell>
          <cell r="W220" t="str">
            <v xml:space="preserve"> </v>
          </cell>
          <cell r="X220" t="str">
            <v xml:space="preserve"> </v>
          </cell>
          <cell r="Y220" t="str">
            <v xml:space="preserve"> </v>
          </cell>
          <cell r="Z220" t="str">
            <v xml:space="preserve"> </v>
          </cell>
          <cell r="AA220" t="str">
            <v xml:space="preserve"> </v>
          </cell>
          <cell r="AB220" t="str">
            <v xml:space="preserve"> </v>
          </cell>
          <cell r="AC220" t="str">
            <v xml:space="preserve"> </v>
          </cell>
          <cell r="AD220" t="str">
            <v>7.3</v>
          </cell>
          <cell r="AE220" t="str">
            <v xml:space="preserve"> </v>
          </cell>
          <cell r="AF220" t="str">
            <v xml:space="preserve"> </v>
          </cell>
          <cell r="AG220" t="str">
            <v xml:space="preserve"> </v>
          </cell>
          <cell r="AH220" t="str">
            <v xml:space="preserve"> </v>
          </cell>
          <cell r="AI220" t="str">
            <v xml:space="preserve"> </v>
          </cell>
          <cell r="AJ220" t="str">
            <v xml:space="preserve"> </v>
          </cell>
          <cell r="AK220" t="str">
            <v xml:space="preserve"> </v>
          </cell>
          <cell r="AL220" t="str">
            <v xml:space="preserve"> </v>
          </cell>
          <cell r="AM220" t="str">
            <v>7.3</v>
          </cell>
          <cell r="AN220" t="str">
            <v xml:space="preserve"> </v>
          </cell>
          <cell r="AO220" t="str">
            <v xml:space="preserve"> </v>
          </cell>
          <cell r="AP220" t="str">
            <v xml:space="preserve"> </v>
          </cell>
          <cell r="AQ220" t="str">
            <v xml:space="preserve"> </v>
          </cell>
          <cell r="AR220" t="str">
            <v xml:space="preserve"> </v>
          </cell>
          <cell r="AS220" t="str">
            <v xml:space="preserve"> </v>
          </cell>
          <cell r="AT220" t="str">
            <v xml:space="preserve"> </v>
          </cell>
          <cell r="AU220" t="str">
            <v xml:space="preserve"> </v>
          </cell>
          <cell r="AV220" t="str">
            <v>11.25</v>
          </cell>
          <cell r="AW220" t="str">
            <v>ACQ</v>
          </cell>
          <cell r="AX220" t="str">
            <v>8.5</v>
          </cell>
          <cell r="AY220">
            <v>14</v>
          </cell>
          <cell r="AZ220" t="str">
            <v xml:space="preserve"> </v>
          </cell>
          <cell r="BA220" t="str">
            <v>13.5</v>
          </cell>
          <cell r="BB220" t="str">
            <v xml:space="preserve"> </v>
          </cell>
          <cell r="BC220">
            <v>16</v>
          </cell>
          <cell r="BD220" t="str">
            <v xml:space="preserve"> </v>
          </cell>
          <cell r="BE220" t="str">
            <v xml:space="preserve"> </v>
          </cell>
          <cell r="BF220" t="str">
            <v xml:space="preserve"> </v>
          </cell>
          <cell r="BG220" t="str">
            <v xml:space="preserve"> </v>
          </cell>
          <cell r="BH220" t="str">
            <v xml:space="preserve"> </v>
          </cell>
          <cell r="BI220" t="str">
            <v xml:space="preserve"> </v>
          </cell>
          <cell r="BJ220" t="str">
            <v xml:space="preserve"> </v>
          </cell>
          <cell r="BK220" t="str">
            <v xml:space="preserve"> </v>
          </cell>
          <cell r="BL220" t="str">
            <v xml:space="preserve"> </v>
          </cell>
          <cell r="BM220" t="str">
            <v>12.5</v>
          </cell>
          <cell r="BN220" t="str">
            <v xml:space="preserve"> </v>
          </cell>
          <cell r="BO220" t="str">
            <v xml:space="preserve"> </v>
          </cell>
          <cell r="BP220" t="str">
            <v xml:space="preserve"> </v>
          </cell>
          <cell r="BQ220" t="str">
            <v xml:space="preserve"> </v>
          </cell>
          <cell r="BR220" t="str">
            <v>10.775</v>
          </cell>
          <cell r="BS220" t="str">
            <v>ACQ</v>
          </cell>
          <cell r="BT220" t="str">
            <v>10.6</v>
          </cell>
          <cell r="BU220" t="str">
            <v>10.15</v>
          </cell>
          <cell r="BV220" t="str">
            <v>11.3</v>
          </cell>
        </row>
        <row r="221">
          <cell r="A221">
            <v>21907151</v>
          </cell>
          <cell r="B221" t="str">
            <v>FISCHER</v>
          </cell>
          <cell r="C221" t="str">
            <v>MATTHIEU</v>
          </cell>
          <cell r="D221" t="str">
            <v xml:space="preserve"> </v>
          </cell>
          <cell r="E221" t="str">
            <v>7.934</v>
          </cell>
          <cell r="F221" t="str">
            <v>AJ</v>
          </cell>
          <cell r="G221" t="str">
            <v>7.934</v>
          </cell>
          <cell r="H221" t="str">
            <v>AJ</v>
          </cell>
          <cell r="I221" t="str">
            <v>'531/583</v>
          </cell>
          <cell r="J221">
            <v>12</v>
          </cell>
          <cell r="L221">
            <v>14</v>
          </cell>
          <cell r="M221" t="str">
            <v xml:space="preserve"> </v>
          </cell>
          <cell r="N221" t="str">
            <v xml:space="preserve"> </v>
          </cell>
          <cell r="O221" t="str">
            <v xml:space="preserve"> </v>
          </cell>
          <cell r="P221" t="str">
            <v xml:space="preserve"> </v>
          </cell>
          <cell r="Q221" t="str">
            <v xml:space="preserve"> </v>
          </cell>
          <cell r="R221" t="str">
            <v xml:space="preserve"> </v>
          </cell>
          <cell r="S221">
            <v>14</v>
          </cell>
          <cell r="T221" t="str">
            <v xml:space="preserve"> </v>
          </cell>
          <cell r="U221" t="str">
            <v xml:space="preserve"> </v>
          </cell>
          <cell r="V221" t="str">
            <v xml:space="preserve"> </v>
          </cell>
          <cell r="W221" t="str">
            <v xml:space="preserve"> </v>
          </cell>
          <cell r="X221" t="str">
            <v xml:space="preserve"> </v>
          </cell>
          <cell r="Y221" t="str">
            <v xml:space="preserve"> </v>
          </cell>
          <cell r="Z221" t="str">
            <v xml:space="preserve"> </v>
          </cell>
          <cell r="AA221" t="str">
            <v xml:space="preserve"> </v>
          </cell>
          <cell r="AB221" t="str">
            <v xml:space="preserve"> </v>
          </cell>
          <cell r="AC221" t="str">
            <v xml:space="preserve"> </v>
          </cell>
          <cell r="AD221">
            <v>9</v>
          </cell>
          <cell r="AE221" t="str">
            <v xml:space="preserve"> </v>
          </cell>
          <cell r="AF221" t="str">
            <v xml:space="preserve"> </v>
          </cell>
          <cell r="AG221" t="str">
            <v xml:space="preserve"> </v>
          </cell>
          <cell r="AH221" t="str">
            <v xml:space="preserve"> </v>
          </cell>
          <cell r="AI221" t="str">
            <v xml:space="preserve"> </v>
          </cell>
          <cell r="AJ221" t="str">
            <v xml:space="preserve"> </v>
          </cell>
          <cell r="AK221">
            <v>9</v>
          </cell>
          <cell r="AL221" t="str">
            <v xml:space="preserve"> </v>
          </cell>
          <cell r="AM221" t="str">
            <v xml:space="preserve"> </v>
          </cell>
          <cell r="AN221" t="str">
            <v xml:space="preserve"> </v>
          </cell>
          <cell r="AO221" t="str">
            <v xml:space="preserve"> </v>
          </cell>
          <cell r="AP221" t="str">
            <v xml:space="preserve"> </v>
          </cell>
          <cell r="AQ221" t="str">
            <v xml:space="preserve"> </v>
          </cell>
          <cell r="AR221" t="str">
            <v xml:space="preserve"> </v>
          </cell>
          <cell r="AS221" t="str">
            <v xml:space="preserve"> </v>
          </cell>
          <cell r="AT221" t="str">
            <v xml:space="preserve"> </v>
          </cell>
          <cell r="AU221" t="str">
            <v xml:space="preserve"> </v>
          </cell>
          <cell r="AV221" t="str">
            <v>6.825</v>
          </cell>
          <cell r="AW221" t="str">
            <v>NACQ</v>
          </cell>
          <cell r="AX221" t="str">
            <v>9.65</v>
          </cell>
          <cell r="AY221">
            <v>4</v>
          </cell>
          <cell r="AZ221">
            <v>4</v>
          </cell>
          <cell r="BA221">
            <v>8</v>
          </cell>
          <cell r="BB221" t="str">
            <v xml:space="preserve"> </v>
          </cell>
          <cell r="BC221" t="str">
            <v xml:space="preserve"> </v>
          </cell>
          <cell r="BD221" t="str">
            <v xml:space="preserve"> </v>
          </cell>
          <cell r="BE221" t="str">
            <v xml:space="preserve"> </v>
          </cell>
          <cell r="BF221" t="str">
            <v xml:space="preserve"> </v>
          </cell>
          <cell r="BG221" t="str">
            <v xml:space="preserve"> </v>
          </cell>
          <cell r="BH221">
            <v>0</v>
          </cell>
          <cell r="BI221" t="str">
            <v xml:space="preserve"> </v>
          </cell>
          <cell r="BJ221" t="str">
            <v xml:space="preserve"> </v>
          </cell>
          <cell r="BK221" t="str">
            <v xml:space="preserve"> </v>
          </cell>
          <cell r="BL221" t="str">
            <v xml:space="preserve"> </v>
          </cell>
          <cell r="BM221" t="str">
            <v xml:space="preserve"> </v>
          </cell>
          <cell r="BN221" t="str">
            <v xml:space="preserve"> </v>
          </cell>
          <cell r="BO221" t="str">
            <v xml:space="preserve"> </v>
          </cell>
          <cell r="BP221" t="str">
            <v xml:space="preserve"> </v>
          </cell>
          <cell r="BQ221" t="str">
            <v xml:space="preserve"> </v>
          </cell>
          <cell r="BR221" t="str">
            <v>7.533</v>
          </cell>
          <cell r="BS221" t="str">
            <v>NACQ</v>
          </cell>
          <cell r="BT221" t="str">
            <v>9.25</v>
          </cell>
          <cell r="BU221" t="str">
            <v>4.1</v>
          </cell>
          <cell r="BV221" t="str">
            <v>3.2</v>
          </cell>
        </row>
        <row r="222">
          <cell r="A222">
            <v>21906464</v>
          </cell>
          <cell r="B222" t="str">
            <v>FISCHER</v>
          </cell>
          <cell r="C222" t="str">
            <v>ANTONIN</v>
          </cell>
          <cell r="D222" t="str">
            <v xml:space="preserve"> </v>
          </cell>
          <cell r="E222" t="str">
            <v>11.137</v>
          </cell>
          <cell r="F222" t="str">
            <v>ADM</v>
          </cell>
          <cell r="G222" t="str">
            <v>11.137</v>
          </cell>
          <cell r="H222" t="str">
            <v>ADM</v>
          </cell>
          <cell r="I222" t="str">
            <v>'121/583</v>
          </cell>
          <cell r="J222" t="str">
            <v>10.85</v>
          </cell>
          <cell r="L222" t="str">
            <v>12.5</v>
          </cell>
          <cell r="M222" t="str">
            <v xml:space="preserve"> </v>
          </cell>
          <cell r="N222" t="str">
            <v xml:space="preserve"> </v>
          </cell>
          <cell r="O222" t="str">
            <v xml:space="preserve"> </v>
          </cell>
          <cell r="P222" t="str">
            <v xml:space="preserve"> </v>
          </cell>
          <cell r="Q222" t="str">
            <v xml:space="preserve"> </v>
          </cell>
          <cell r="R222" t="str">
            <v xml:space="preserve"> </v>
          </cell>
          <cell r="S222" t="str">
            <v>12.5</v>
          </cell>
          <cell r="T222" t="str">
            <v xml:space="preserve"> </v>
          </cell>
          <cell r="U222" t="str">
            <v xml:space="preserve"> </v>
          </cell>
          <cell r="V222" t="str">
            <v xml:space="preserve"> </v>
          </cell>
          <cell r="W222" t="str">
            <v xml:space="preserve"> </v>
          </cell>
          <cell r="X222" t="str">
            <v xml:space="preserve"> </v>
          </cell>
          <cell r="Y222" t="str">
            <v xml:space="preserve"> </v>
          </cell>
          <cell r="Z222" t="str">
            <v xml:space="preserve"> </v>
          </cell>
          <cell r="AA222" t="str">
            <v xml:space="preserve"> </v>
          </cell>
          <cell r="AB222" t="str">
            <v xml:space="preserve"> </v>
          </cell>
          <cell r="AC222" t="str">
            <v xml:space="preserve"> </v>
          </cell>
          <cell r="AD222" t="str">
            <v>8.375</v>
          </cell>
          <cell r="AE222" t="str">
            <v xml:space="preserve"> </v>
          </cell>
          <cell r="AF222" t="str">
            <v xml:space="preserve"> </v>
          </cell>
          <cell r="AG222" t="str">
            <v xml:space="preserve"> </v>
          </cell>
          <cell r="AH222" t="str">
            <v xml:space="preserve"> </v>
          </cell>
          <cell r="AI222" t="str">
            <v xml:space="preserve"> </v>
          </cell>
          <cell r="AJ222" t="str">
            <v xml:space="preserve"> </v>
          </cell>
          <cell r="AK222" t="str">
            <v>8.375</v>
          </cell>
          <cell r="AL222" t="str">
            <v xml:space="preserve"> </v>
          </cell>
          <cell r="AM222" t="str">
            <v xml:space="preserve"> </v>
          </cell>
          <cell r="AN222" t="str">
            <v xml:space="preserve"> </v>
          </cell>
          <cell r="AO222" t="str">
            <v xml:space="preserve"> </v>
          </cell>
          <cell r="AP222" t="str">
            <v xml:space="preserve"> </v>
          </cell>
          <cell r="AQ222" t="str">
            <v xml:space="preserve"> </v>
          </cell>
          <cell r="AR222" t="str">
            <v xml:space="preserve"> </v>
          </cell>
          <cell r="AS222" t="str">
            <v xml:space="preserve"> </v>
          </cell>
          <cell r="AT222" t="str">
            <v xml:space="preserve"> </v>
          </cell>
          <cell r="AU222" t="str">
            <v xml:space="preserve"> </v>
          </cell>
          <cell r="AV222" t="str">
            <v>11.677</v>
          </cell>
          <cell r="AW222" t="str">
            <v>ACQ</v>
          </cell>
          <cell r="AX222" t="str">
            <v>13.72</v>
          </cell>
          <cell r="AY222" t="str">
            <v>9.633</v>
          </cell>
          <cell r="AZ222" t="str">
            <v>9.2</v>
          </cell>
          <cell r="BA222" t="str">
            <v>10.5</v>
          </cell>
          <cell r="BB222" t="str">
            <v xml:space="preserve"> </v>
          </cell>
          <cell r="BC222" t="str">
            <v xml:space="preserve"> </v>
          </cell>
          <cell r="BD222" t="str">
            <v xml:space="preserve"> </v>
          </cell>
          <cell r="BE222" t="str">
            <v xml:space="preserve"> </v>
          </cell>
          <cell r="BF222" t="str">
            <v xml:space="preserve"> </v>
          </cell>
          <cell r="BG222" t="str">
            <v xml:space="preserve"> </v>
          </cell>
          <cell r="BH222" t="str">
            <v>9.2</v>
          </cell>
          <cell r="BI222" t="str">
            <v xml:space="preserve"> </v>
          </cell>
          <cell r="BJ222" t="str">
            <v xml:space="preserve"> </v>
          </cell>
          <cell r="BK222" t="str">
            <v xml:space="preserve"> </v>
          </cell>
          <cell r="BL222" t="str">
            <v xml:space="preserve"> </v>
          </cell>
          <cell r="BM222" t="str">
            <v xml:space="preserve"> </v>
          </cell>
          <cell r="BN222" t="str">
            <v xml:space="preserve"> </v>
          </cell>
          <cell r="BO222" t="str">
            <v xml:space="preserve"> </v>
          </cell>
          <cell r="BP222" t="str">
            <v xml:space="preserve"> </v>
          </cell>
          <cell r="BQ222" t="str">
            <v xml:space="preserve"> </v>
          </cell>
          <cell r="BR222" t="str">
            <v>10.783</v>
          </cell>
          <cell r="BS222" t="str">
            <v>ACQ</v>
          </cell>
          <cell r="BT222" t="str">
            <v>10.25</v>
          </cell>
          <cell r="BU222" t="str">
            <v>10.4</v>
          </cell>
          <cell r="BV222" t="str">
            <v>11.8</v>
          </cell>
        </row>
        <row r="223">
          <cell r="A223">
            <v>21716860</v>
          </cell>
          <cell r="B223" t="str">
            <v>FISCHER</v>
          </cell>
          <cell r="C223" t="str">
            <v>TIMOTHÉ</v>
          </cell>
          <cell r="D223" t="str">
            <v xml:space="preserve"> </v>
          </cell>
          <cell r="E223" t="str">
            <v>11.556</v>
          </cell>
          <cell r="F223" t="str">
            <v>ADM</v>
          </cell>
          <cell r="G223" t="str">
            <v>11.556</v>
          </cell>
          <cell r="H223" t="str">
            <v>ADM</v>
          </cell>
          <cell r="I223" t="str">
            <v>'81/583</v>
          </cell>
          <cell r="J223" t="str">
            <v>11.1</v>
          </cell>
          <cell r="L223" t="str">
            <v>10.5</v>
          </cell>
          <cell r="M223" t="str">
            <v xml:space="preserve"> </v>
          </cell>
          <cell r="N223" t="str">
            <v xml:space="preserve"> </v>
          </cell>
          <cell r="O223" t="str">
            <v xml:space="preserve"> </v>
          </cell>
          <cell r="P223" t="str">
            <v xml:space="preserve"> </v>
          </cell>
          <cell r="Q223" t="str">
            <v xml:space="preserve"> </v>
          </cell>
          <cell r="R223" t="str">
            <v xml:space="preserve"> </v>
          </cell>
          <cell r="S223" t="str">
            <v xml:space="preserve"> </v>
          </cell>
          <cell r="T223" t="str">
            <v xml:space="preserve"> </v>
          </cell>
          <cell r="U223" t="str">
            <v xml:space="preserve"> </v>
          </cell>
          <cell r="V223" t="str">
            <v xml:space="preserve"> </v>
          </cell>
          <cell r="W223" t="str">
            <v xml:space="preserve"> </v>
          </cell>
          <cell r="X223" t="str">
            <v xml:space="preserve"> </v>
          </cell>
          <cell r="Y223" t="str">
            <v xml:space="preserve"> </v>
          </cell>
          <cell r="Z223" t="str">
            <v xml:space="preserve"> </v>
          </cell>
          <cell r="AA223" t="str">
            <v xml:space="preserve"> </v>
          </cell>
          <cell r="AB223" t="str">
            <v xml:space="preserve"> </v>
          </cell>
          <cell r="AC223" t="str">
            <v xml:space="preserve"> </v>
          </cell>
          <cell r="AD223">
            <v>12</v>
          </cell>
          <cell r="AE223" t="str">
            <v xml:space="preserve"> </v>
          </cell>
          <cell r="AF223" t="str">
            <v xml:space="preserve"> </v>
          </cell>
          <cell r="AG223" t="str">
            <v xml:space="preserve"> </v>
          </cell>
          <cell r="AH223" t="str">
            <v xml:space="preserve"> </v>
          </cell>
          <cell r="AI223" t="str">
            <v xml:space="preserve"> </v>
          </cell>
          <cell r="AJ223" t="str">
            <v xml:space="preserve"> </v>
          </cell>
          <cell r="AK223" t="str">
            <v xml:space="preserve"> </v>
          </cell>
          <cell r="AL223">
            <v>12</v>
          </cell>
          <cell r="AM223" t="str">
            <v xml:space="preserve"> </v>
          </cell>
          <cell r="AN223" t="str">
            <v xml:space="preserve"> </v>
          </cell>
          <cell r="AO223" t="str">
            <v xml:space="preserve"> </v>
          </cell>
          <cell r="AP223" t="str">
            <v xml:space="preserve"> </v>
          </cell>
          <cell r="AQ223" t="str">
            <v xml:space="preserve"> </v>
          </cell>
          <cell r="AR223" t="str">
            <v xml:space="preserve"> </v>
          </cell>
          <cell r="AS223" t="str">
            <v xml:space="preserve"> </v>
          </cell>
          <cell r="AT223" t="str">
            <v xml:space="preserve"> </v>
          </cell>
          <cell r="AU223" t="str">
            <v xml:space="preserve"> </v>
          </cell>
          <cell r="AV223" t="str">
            <v>9.802</v>
          </cell>
          <cell r="AW223" t="str">
            <v>NACQ</v>
          </cell>
          <cell r="AX223" t="str">
            <v>9.17</v>
          </cell>
          <cell r="AY223" t="str">
            <v>10.433</v>
          </cell>
          <cell r="AZ223" t="str">
            <v xml:space="preserve"> </v>
          </cell>
          <cell r="BA223" t="str">
            <v xml:space="preserve"> </v>
          </cell>
          <cell r="BB223" t="str">
            <v xml:space="preserve"> </v>
          </cell>
          <cell r="BC223" t="str">
            <v xml:space="preserve"> </v>
          </cell>
          <cell r="BD223" t="str">
            <v xml:space="preserve"> </v>
          </cell>
          <cell r="BE223" t="str">
            <v xml:space="preserve"> </v>
          </cell>
          <cell r="BF223" t="str">
            <v xml:space="preserve"> </v>
          </cell>
          <cell r="BG223" t="str">
            <v>11.5</v>
          </cell>
          <cell r="BH223" t="str">
            <v>9.8</v>
          </cell>
          <cell r="BI223" t="str">
            <v xml:space="preserve"> </v>
          </cell>
          <cell r="BJ223" t="str">
            <v xml:space="preserve"> </v>
          </cell>
          <cell r="BK223">
            <v>10</v>
          </cell>
          <cell r="BL223" t="str">
            <v xml:space="preserve"> </v>
          </cell>
          <cell r="BM223" t="str">
            <v xml:space="preserve"> </v>
          </cell>
          <cell r="BN223" t="str">
            <v xml:space="preserve"> </v>
          </cell>
          <cell r="BO223" t="str">
            <v xml:space="preserve"> </v>
          </cell>
          <cell r="BP223" t="str">
            <v xml:space="preserve"> </v>
          </cell>
          <cell r="BQ223" t="str">
            <v xml:space="preserve"> </v>
          </cell>
          <cell r="BR223" t="str">
            <v>11.983</v>
          </cell>
          <cell r="BS223" t="str">
            <v>ACQ</v>
          </cell>
          <cell r="BT223">
            <v>13</v>
          </cell>
          <cell r="BU223" t="str">
            <v>7.4</v>
          </cell>
          <cell r="BV223" t="str">
            <v>9.8</v>
          </cell>
        </row>
        <row r="224">
          <cell r="A224">
            <v>21901560</v>
          </cell>
          <cell r="B224" t="str">
            <v>FISCHER</v>
          </cell>
          <cell r="C224" t="str">
            <v>MATHIEU</v>
          </cell>
          <cell r="D224" t="str">
            <v>modif</v>
          </cell>
          <cell r="E224" t="str">
            <v>DEF</v>
          </cell>
          <cell r="F224" t="str">
            <v>DEF</v>
          </cell>
          <cell r="G224" t="str">
            <v>9.252</v>
          </cell>
          <cell r="H224" t="str">
            <v>AJ</v>
          </cell>
          <cell r="I224" t="str">
            <v>'402/583</v>
          </cell>
          <cell r="J224" t="str">
            <v>8.598</v>
          </cell>
          <cell r="L224" t="str">
            <v>6.33</v>
          </cell>
          <cell r="M224" t="str">
            <v>6.33</v>
          </cell>
          <cell r="N224" t="str">
            <v xml:space="preserve"> </v>
          </cell>
          <cell r="O224" t="str">
            <v xml:space="preserve"> </v>
          </cell>
          <cell r="P224" t="str">
            <v xml:space="preserve"> </v>
          </cell>
          <cell r="Q224" t="str">
            <v xml:space="preserve"> </v>
          </cell>
          <cell r="R224" t="str">
            <v xml:space="preserve"> </v>
          </cell>
          <cell r="S224" t="str">
            <v xml:space="preserve"> </v>
          </cell>
          <cell r="T224" t="str">
            <v xml:space="preserve"> </v>
          </cell>
          <cell r="U224" t="str">
            <v xml:space="preserve"> </v>
          </cell>
          <cell r="V224" t="str">
            <v xml:space="preserve"> </v>
          </cell>
          <cell r="W224" t="str">
            <v xml:space="preserve"> </v>
          </cell>
          <cell r="X224" t="str">
            <v xml:space="preserve"> </v>
          </cell>
          <cell r="Y224" t="str">
            <v xml:space="preserve"> </v>
          </cell>
          <cell r="Z224" t="str">
            <v xml:space="preserve"> </v>
          </cell>
          <cell r="AA224" t="str">
            <v xml:space="preserve"> </v>
          </cell>
          <cell r="AB224" t="str">
            <v xml:space="preserve"> </v>
          </cell>
          <cell r="AC224" t="str">
            <v xml:space="preserve"> </v>
          </cell>
          <cell r="AD224">
            <v>12</v>
          </cell>
          <cell r="AE224">
            <v>12</v>
          </cell>
          <cell r="AF224" t="str">
            <v xml:space="preserve"> </v>
          </cell>
          <cell r="AG224" t="str">
            <v xml:space="preserve"> </v>
          </cell>
          <cell r="AH224" t="str">
            <v xml:space="preserve"> </v>
          </cell>
          <cell r="AI224" t="str">
            <v xml:space="preserve"> </v>
          </cell>
          <cell r="AJ224" t="str">
            <v xml:space="preserve"> </v>
          </cell>
          <cell r="AK224" t="str">
            <v xml:space="preserve"> </v>
          </cell>
          <cell r="AL224" t="str">
            <v xml:space="preserve"> </v>
          </cell>
          <cell r="AM224" t="str">
            <v xml:space="preserve"> </v>
          </cell>
          <cell r="AN224" t="str">
            <v xml:space="preserve"> </v>
          </cell>
          <cell r="AO224" t="str">
            <v xml:space="preserve"> </v>
          </cell>
          <cell r="AP224" t="str">
            <v xml:space="preserve"> </v>
          </cell>
          <cell r="AQ224" t="str">
            <v xml:space="preserve"> </v>
          </cell>
          <cell r="AR224" t="str">
            <v xml:space="preserve"> </v>
          </cell>
          <cell r="AS224" t="str">
            <v xml:space="preserve"> </v>
          </cell>
          <cell r="AT224" t="str">
            <v xml:space="preserve"> </v>
          </cell>
          <cell r="AU224" t="str">
            <v xml:space="preserve"> </v>
          </cell>
          <cell r="AV224" t="str">
            <v>10.505</v>
          </cell>
          <cell r="AW224" t="str">
            <v>ACQ</v>
          </cell>
          <cell r="AX224" t="str">
            <v>10.01</v>
          </cell>
          <cell r="AY224">
            <v>11</v>
          </cell>
          <cell r="AZ224" t="str">
            <v xml:space="preserve"> </v>
          </cell>
          <cell r="BA224" t="str">
            <v xml:space="preserve"> </v>
          </cell>
          <cell r="BB224" t="str">
            <v xml:space="preserve"> </v>
          </cell>
          <cell r="BC224">
            <v>13</v>
          </cell>
          <cell r="BD224" t="str">
            <v xml:space="preserve"> </v>
          </cell>
          <cell r="BE224" t="str">
            <v xml:space="preserve"> </v>
          </cell>
          <cell r="BF224" t="str">
            <v xml:space="preserve"> </v>
          </cell>
          <cell r="BG224" t="str">
            <v xml:space="preserve"> </v>
          </cell>
          <cell r="BH224" t="str">
            <v xml:space="preserve"> </v>
          </cell>
          <cell r="BI224" t="str">
            <v xml:space="preserve"> </v>
          </cell>
          <cell r="BJ224" t="str">
            <v xml:space="preserve"> </v>
          </cell>
          <cell r="BK224" t="str">
            <v xml:space="preserve"> </v>
          </cell>
          <cell r="BL224">
            <v>7</v>
          </cell>
          <cell r="BM224" t="str">
            <v xml:space="preserve"> </v>
          </cell>
          <cell r="BN224" t="str">
            <v xml:space="preserve"> </v>
          </cell>
          <cell r="BO224" t="str">
            <v xml:space="preserve"> </v>
          </cell>
          <cell r="BP224">
            <v>13</v>
          </cell>
          <cell r="BQ224" t="str">
            <v xml:space="preserve"> </v>
          </cell>
          <cell r="BR224" t="str">
            <v>8.642</v>
          </cell>
          <cell r="BS224" t="str">
            <v>NACQ</v>
          </cell>
          <cell r="BT224" t="str">
            <v>8.625</v>
          </cell>
          <cell r="BU224" t="str">
            <v>7.3</v>
          </cell>
          <cell r="BV224" t="str">
            <v>9.1</v>
          </cell>
        </row>
        <row r="225">
          <cell r="A225">
            <v>21901332</v>
          </cell>
          <cell r="B225" t="str">
            <v>FLAJOLET</v>
          </cell>
          <cell r="C225" t="str">
            <v>ARTHUR</v>
          </cell>
          <cell r="D225" t="str">
            <v>modif</v>
          </cell>
          <cell r="E225" t="str">
            <v>9.89</v>
          </cell>
          <cell r="F225" t="str">
            <v>AJ</v>
          </cell>
          <cell r="G225" t="str">
            <v>10.05</v>
          </cell>
          <cell r="H225" t="str">
            <v>ADM</v>
          </cell>
          <cell r="I225" t="str">
            <v>'273/583</v>
          </cell>
          <cell r="J225" t="str">
            <v>10.596</v>
          </cell>
          <cell r="L225" t="str">
            <v>11.66</v>
          </cell>
          <cell r="M225" t="str">
            <v xml:space="preserve"> </v>
          </cell>
          <cell r="N225" t="str">
            <v xml:space="preserve"> </v>
          </cell>
          <cell r="O225" t="str">
            <v xml:space="preserve"> </v>
          </cell>
          <cell r="P225" t="str">
            <v xml:space="preserve"> </v>
          </cell>
          <cell r="Q225" t="str">
            <v xml:space="preserve"> </v>
          </cell>
          <cell r="R225" t="str">
            <v xml:space="preserve"> </v>
          </cell>
          <cell r="S225" t="str">
            <v xml:space="preserve"> </v>
          </cell>
          <cell r="T225" t="str">
            <v xml:space="preserve"> </v>
          </cell>
          <cell r="U225" t="str">
            <v xml:space="preserve"> </v>
          </cell>
          <cell r="V225" t="str">
            <v xml:space="preserve"> </v>
          </cell>
          <cell r="W225" t="str">
            <v xml:space="preserve"> </v>
          </cell>
          <cell r="X225" t="str">
            <v xml:space="preserve"> </v>
          </cell>
          <cell r="Y225" t="str">
            <v xml:space="preserve"> </v>
          </cell>
          <cell r="Z225" t="str">
            <v xml:space="preserve"> </v>
          </cell>
          <cell r="AA225" t="str">
            <v xml:space="preserve"> </v>
          </cell>
          <cell r="AB225" t="str">
            <v>11.66</v>
          </cell>
          <cell r="AC225" t="str">
            <v xml:space="preserve"> </v>
          </cell>
          <cell r="AD225">
            <v>9</v>
          </cell>
          <cell r="AE225" t="str">
            <v xml:space="preserve"> </v>
          </cell>
          <cell r="AF225" t="str">
            <v xml:space="preserve"> </v>
          </cell>
          <cell r="AG225" t="str">
            <v xml:space="preserve"> </v>
          </cell>
          <cell r="AH225" t="str">
            <v xml:space="preserve"> </v>
          </cell>
          <cell r="AI225" t="str">
            <v xml:space="preserve"> </v>
          </cell>
          <cell r="AJ225" t="str">
            <v xml:space="preserve"> </v>
          </cell>
          <cell r="AK225" t="str">
            <v xml:space="preserve"> </v>
          </cell>
          <cell r="AL225" t="str">
            <v xml:space="preserve"> </v>
          </cell>
          <cell r="AM225" t="str">
            <v xml:space="preserve"> </v>
          </cell>
          <cell r="AN225" t="str">
            <v xml:space="preserve"> </v>
          </cell>
          <cell r="AO225" t="str">
            <v xml:space="preserve"> </v>
          </cell>
          <cell r="AP225" t="str">
            <v xml:space="preserve"> </v>
          </cell>
          <cell r="AQ225" t="str">
            <v xml:space="preserve"> </v>
          </cell>
          <cell r="AR225" t="str">
            <v xml:space="preserve"> </v>
          </cell>
          <cell r="AS225" t="str">
            <v xml:space="preserve"> </v>
          </cell>
          <cell r="AT225">
            <v>9</v>
          </cell>
          <cell r="AU225" t="str">
            <v xml:space="preserve"> </v>
          </cell>
          <cell r="AV225" t="str">
            <v>11.752</v>
          </cell>
          <cell r="AW225" t="str">
            <v>ACQ</v>
          </cell>
          <cell r="AX225" t="str">
            <v>10.67</v>
          </cell>
          <cell r="AY225" t="str">
            <v>12.833</v>
          </cell>
          <cell r="AZ225">
            <v>13</v>
          </cell>
          <cell r="BA225" t="str">
            <v xml:space="preserve"> </v>
          </cell>
          <cell r="BB225" t="str">
            <v xml:space="preserve"> </v>
          </cell>
          <cell r="BC225" t="str">
            <v xml:space="preserve"> </v>
          </cell>
          <cell r="BD225" t="str">
            <v xml:space="preserve"> </v>
          </cell>
          <cell r="BE225" t="str">
            <v xml:space="preserve"> </v>
          </cell>
          <cell r="BF225" t="str">
            <v xml:space="preserve"> </v>
          </cell>
          <cell r="BG225" t="str">
            <v xml:space="preserve"> </v>
          </cell>
          <cell r="BH225" t="str">
            <v xml:space="preserve"> </v>
          </cell>
          <cell r="BI225" t="str">
            <v xml:space="preserve"> </v>
          </cell>
          <cell r="BJ225" t="str">
            <v xml:space="preserve"> </v>
          </cell>
          <cell r="BK225" t="str">
            <v>13.5</v>
          </cell>
          <cell r="BL225" t="str">
            <v xml:space="preserve"> </v>
          </cell>
          <cell r="BM225" t="str">
            <v xml:space="preserve"> </v>
          </cell>
          <cell r="BN225">
            <v>12</v>
          </cell>
          <cell r="BO225" t="str">
            <v xml:space="preserve"> </v>
          </cell>
          <cell r="BP225" t="str">
            <v xml:space="preserve"> </v>
          </cell>
          <cell r="BQ225" t="str">
            <v xml:space="preserve"> </v>
          </cell>
          <cell r="BR225" t="str">
            <v>8.983</v>
          </cell>
          <cell r="BS225" t="str">
            <v>NACQ</v>
          </cell>
          <cell r="BT225">
            <v>10</v>
          </cell>
          <cell r="BU225" t="str">
            <v>9.5</v>
          </cell>
          <cell r="BV225" t="str">
            <v>11.5</v>
          </cell>
        </row>
        <row r="226">
          <cell r="A226">
            <v>21901958</v>
          </cell>
          <cell r="B226" t="str">
            <v>FLEURIVAL</v>
          </cell>
          <cell r="C226" t="str">
            <v>TANGUY</v>
          </cell>
          <cell r="D226" t="str">
            <v xml:space="preserve"> </v>
          </cell>
          <cell r="E226" t="str">
            <v>7.828</v>
          </cell>
          <cell r="F226" t="str">
            <v>AJ</v>
          </cell>
          <cell r="G226" t="str">
            <v>7.828</v>
          </cell>
          <cell r="H226" t="str">
            <v>AJ</v>
          </cell>
          <cell r="I226" t="str">
            <v>'537/583</v>
          </cell>
          <cell r="J226">
            <v>10</v>
          </cell>
          <cell r="L226">
            <v>8</v>
          </cell>
          <cell r="M226" t="str">
            <v xml:space="preserve"> </v>
          </cell>
          <cell r="N226" t="str">
            <v xml:space="preserve"> </v>
          </cell>
          <cell r="O226" t="str">
            <v xml:space="preserve"> </v>
          </cell>
          <cell r="P226" t="str">
            <v xml:space="preserve"> </v>
          </cell>
          <cell r="Q226" t="str">
            <v xml:space="preserve"> </v>
          </cell>
          <cell r="R226" t="str">
            <v xml:space="preserve"> </v>
          </cell>
          <cell r="S226">
            <v>8</v>
          </cell>
          <cell r="T226" t="str">
            <v xml:space="preserve"> </v>
          </cell>
          <cell r="U226" t="str">
            <v xml:space="preserve"> </v>
          </cell>
          <cell r="V226" t="str">
            <v xml:space="preserve"> </v>
          </cell>
          <cell r="W226" t="str">
            <v xml:space="preserve"> </v>
          </cell>
          <cell r="X226" t="str">
            <v xml:space="preserve"> </v>
          </cell>
          <cell r="Y226" t="str">
            <v xml:space="preserve"> </v>
          </cell>
          <cell r="Z226" t="str">
            <v xml:space="preserve"> </v>
          </cell>
          <cell r="AA226" t="str">
            <v xml:space="preserve"> </v>
          </cell>
          <cell r="AB226" t="str">
            <v xml:space="preserve"> </v>
          </cell>
          <cell r="AC226" t="str">
            <v xml:space="preserve"> </v>
          </cell>
          <cell r="AD226">
            <v>13</v>
          </cell>
          <cell r="AE226" t="str">
            <v xml:space="preserve"> </v>
          </cell>
          <cell r="AF226" t="str">
            <v xml:space="preserve"> </v>
          </cell>
          <cell r="AG226" t="str">
            <v xml:space="preserve"> </v>
          </cell>
          <cell r="AH226" t="str">
            <v xml:space="preserve"> </v>
          </cell>
          <cell r="AI226" t="str">
            <v xml:space="preserve"> </v>
          </cell>
          <cell r="AJ226" t="str">
            <v xml:space="preserve"> </v>
          </cell>
          <cell r="AK226">
            <v>13</v>
          </cell>
          <cell r="AL226" t="str">
            <v xml:space="preserve"> </v>
          </cell>
          <cell r="AM226" t="str">
            <v xml:space="preserve"> </v>
          </cell>
          <cell r="AN226" t="str">
            <v xml:space="preserve"> </v>
          </cell>
          <cell r="AO226" t="str">
            <v xml:space="preserve"> </v>
          </cell>
          <cell r="AP226" t="str">
            <v xml:space="preserve"> </v>
          </cell>
          <cell r="AQ226" t="str">
            <v xml:space="preserve"> </v>
          </cell>
          <cell r="AR226" t="str">
            <v xml:space="preserve"> </v>
          </cell>
          <cell r="AS226" t="str">
            <v xml:space="preserve"> </v>
          </cell>
          <cell r="AT226" t="str">
            <v xml:space="preserve"> </v>
          </cell>
          <cell r="AU226" t="str">
            <v xml:space="preserve"> </v>
          </cell>
          <cell r="AV226" t="str">
            <v>10.014</v>
          </cell>
          <cell r="AW226" t="str">
            <v>ACQ</v>
          </cell>
          <cell r="AX226" t="str">
            <v>9.16</v>
          </cell>
          <cell r="AY226" t="str">
            <v>10.867</v>
          </cell>
          <cell r="AZ226" t="str">
            <v>14.5</v>
          </cell>
          <cell r="BA226" t="str">
            <v>13.5</v>
          </cell>
          <cell r="BB226" t="str">
            <v xml:space="preserve"> </v>
          </cell>
          <cell r="BC226" t="str">
            <v xml:space="preserve"> </v>
          </cell>
          <cell r="BD226" t="str">
            <v xml:space="preserve"> </v>
          </cell>
          <cell r="BE226" t="str">
            <v xml:space="preserve"> </v>
          </cell>
          <cell r="BF226" t="str">
            <v xml:space="preserve"> </v>
          </cell>
          <cell r="BG226" t="str">
            <v xml:space="preserve"> </v>
          </cell>
          <cell r="BH226" t="str">
            <v>4.6</v>
          </cell>
          <cell r="BI226" t="str">
            <v xml:space="preserve"> </v>
          </cell>
          <cell r="BJ226" t="str">
            <v xml:space="preserve"> </v>
          </cell>
          <cell r="BK226" t="str">
            <v xml:space="preserve"> </v>
          </cell>
          <cell r="BL226" t="str">
            <v xml:space="preserve"> </v>
          </cell>
          <cell r="BM226" t="str">
            <v xml:space="preserve"> </v>
          </cell>
          <cell r="BN226" t="str">
            <v xml:space="preserve"> </v>
          </cell>
          <cell r="BO226" t="str">
            <v xml:space="preserve"> </v>
          </cell>
          <cell r="BP226" t="str">
            <v xml:space="preserve"> </v>
          </cell>
          <cell r="BQ226" t="str">
            <v xml:space="preserve"> </v>
          </cell>
          <cell r="BR226" t="str">
            <v>7.158</v>
          </cell>
          <cell r="BS226" t="str">
            <v>NACQ</v>
          </cell>
          <cell r="BT226">
            <v>7</v>
          </cell>
          <cell r="BU226">
            <v>8</v>
          </cell>
          <cell r="BV226">
            <v>11</v>
          </cell>
        </row>
        <row r="227">
          <cell r="A227">
            <v>21904358</v>
          </cell>
          <cell r="B227" t="str">
            <v>FLUCK</v>
          </cell>
          <cell r="C227" t="str">
            <v>PIERRE</v>
          </cell>
          <cell r="D227" t="str">
            <v xml:space="preserve"> </v>
          </cell>
          <cell r="E227" t="str">
            <v>11.217</v>
          </cell>
          <cell r="F227" t="str">
            <v>ADM</v>
          </cell>
          <cell r="G227" t="str">
            <v>11.217</v>
          </cell>
          <cell r="H227" t="str">
            <v>ADM</v>
          </cell>
          <cell r="I227" t="str">
            <v>'109/583</v>
          </cell>
          <cell r="J227" t="str">
            <v>10.12</v>
          </cell>
          <cell r="L227" t="str">
            <v>13.2</v>
          </cell>
          <cell r="M227" t="str">
            <v xml:space="preserve"> </v>
          </cell>
          <cell r="N227" t="str">
            <v xml:space="preserve"> </v>
          </cell>
          <cell r="O227" t="str">
            <v xml:space="preserve"> </v>
          </cell>
          <cell r="P227" t="str">
            <v xml:space="preserve"> </v>
          </cell>
          <cell r="Q227" t="str">
            <v xml:space="preserve"> </v>
          </cell>
          <cell r="R227" t="str">
            <v xml:space="preserve"> </v>
          </cell>
          <cell r="S227" t="str">
            <v xml:space="preserve"> </v>
          </cell>
          <cell r="T227" t="str">
            <v xml:space="preserve"> </v>
          </cell>
          <cell r="U227" t="str">
            <v xml:space="preserve"> </v>
          </cell>
          <cell r="V227" t="str">
            <v xml:space="preserve"> </v>
          </cell>
          <cell r="W227" t="str">
            <v xml:space="preserve"> </v>
          </cell>
          <cell r="X227" t="str">
            <v>13.2</v>
          </cell>
          <cell r="Y227" t="str">
            <v xml:space="preserve"> </v>
          </cell>
          <cell r="Z227" t="str">
            <v xml:space="preserve"> </v>
          </cell>
          <cell r="AA227" t="str">
            <v xml:space="preserve"> </v>
          </cell>
          <cell r="AB227" t="str">
            <v xml:space="preserve"> </v>
          </cell>
          <cell r="AC227" t="str">
            <v xml:space="preserve"> </v>
          </cell>
          <cell r="AD227" t="str">
            <v>5.5</v>
          </cell>
          <cell r="AE227" t="str">
            <v xml:space="preserve"> </v>
          </cell>
          <cell r="AF227" t="str">
            <v xml:space="preserve"> </v>
          </cell>
          <cell r="AG227" t="str">
            <v xml:space="preserve"> </v>
          </cell>
          <cell r="AH227" t="str">
            <v xml:space="preserve"> </v>
          </cell>
          <cell r="AI227" t="str">
            <v xml:space="preserve"> </v>
          </cell>
          <cell r="AJ227" t="str">
            <v xml:space="preserve"> </v>
          </cell>
          <cell r="AK227" t="str">
            <v xml:space="preserve"> </v>
          </cell>
          <cell r="AL227" t="str">
            <v xml:space="preserve"> </v>
          </cell>
          <cell r="AM227" t="str">
            <v xml:space="preserve"> </v>
          </cell>
          <cell r="AN227" t="str">
            <v xml:space="preserve"> </v>
          </cell>
          <cell r="AO227" t="str">
            <v xml:space="preserve"> </v>
          </cell>
          <cell r="AP227" t="str">
            <v>5.5</v>
          </cell>
          <cell r="AQ227" t="str">
            <v xml:space="preserve"> </v>
          </cell>
          <cell r="AR227" t="str">
            <v xml:space="preserve"> </v>
          </cell>
          <cell r="AS227" t="str">
            <v xml:space="preserve"> </v>
          </cell>
          <cell r="AT227" t="str">
            <v xml:space="preserve"> </v>
          </cell>
          <cell r="AU227" t="str">
            <v xml:space="preserve"> </v>
          </cell>
          <cell r="AV227" t="str">
            <v>11.751</v>
          </cell>
          <cell r="AW227" t="str">
            <v>ACQ</v>
          </cell>
          <cell r="AX227" t="str">
            <v>10.335</v>
          </cell>
          <cell r="AY227" t="str">
            <v>13.167</v>
          </cell>
          <cell r="AZ227" t="str">
            <v xml:space="preserve"> </v>
          </cell>
          <cell r="BA227" t="str">
            <v xml:space="preserve"> </v>
          </cell>
          <cell r="BB227" t="str">
            <v xml:space="preserve"> </v>
          </cell>
          <cell r="BC227" t="str">
            <v xml:space="preserve"> </v>
          </cell>
          <cell r="BD227" t="str">
            <v xml:space="preserve"> </v>
          </cell>
          <cell r="BE227" t="str">
            <v>15.5</v>
          </cell>
          <cell r="BF227" t="str">
            <v xml:space="preserve"> </v>
          </cell>
          <cell r="BG227" t="str">
            <v xml:space="preserve"> </v>
          </cell>
          <cell r="BH227" t="str">
            <v xml:space="preserve"> </v>
          </cell>
          <cell r="BI227" t="str">
            <v xml:space="preserve"> </v>
          </cell>
          <cell r="BJ227" t="str">
            <v xml:space="preserve"> </v>
          </cell>
          <cell r="BK227" t="str">
            <v>15.5</v>
          </cell>
          <cell r="BL227" t="str">
            <v xml:space="preserve"> </v>
          </cell>
          <cell r="BM227" t="str">
            <v xml:space="preserve"> </v>
          </cell>
          <cell r="BN227" t="str">
            <v>8.5</v>
          </cell>
          <cell r="BO227" t="str">
            <v xml:space="preserve"> </v>
          </cell>
          <cell r="BP227" t="str">
            <v xml:space="preserve"> </v>
          </cell>
          <cell r="BQ227" t="str">
            <v xml:space="preserve"> </v>
          </cell>
          <cell r="BR227" t="str">
            <v>11.367</v>
          </cell>
          <cell r="BS227" t="str">
            <v>ACQ</v>
          </cell>
          <cell r="BT227" t="str">
            <v>13.5</v>
          </cell>
          <cell r="BU227" t="str">
            <v>9.925</v>
          </cell>
          <cell r="BV227" t="str">
            <v>11.85</v>
          </cell>
        </row>
        <row r="228">
          <cell r="A228">
            <v>21905005</v>
          </cell>
          <cell r="B228" t="str">
            <v>FONTAINE</v>
          </cell>
          <cell r="C228" t="str">
            <v>MARGAUX</v>
          </cell>
          <cell r="D228" t="str">
            <v xml:space="preserve"> </v>
          </cell>
          <cell r="E228" t="str">
            <v>DEF</v>
          </cell>
          <cell r="F228" t="str">
            <v>DEF</v>
          </cell>
          <cell r="G228" t="str">
            <v>DEF</v>
          </cell>
          <cell r="H228" t="str">
            <v>DEF</v>
          </cell>
          <cell r="J228" t="str">
            <v>12.25</v>
          </cell>
          <cell r="L228" t="str">
            <v>10.5</v>
          </cell>
          <cell r="M228" t="str">
            <v xml:space="preserve"> </v>
          </cell>
          <cell r="N228" t="str">
            <v xml:space="preserve"> </v>
          </cell>
          <cell r="O228" t="str">
            <v xml:space="preserve"> </v>
          </cell>
          <cell r="P228" t="str">
            <v xml:space="preserve"> </v>
          </cell>
          <cell r="Q228" t="str">
            <v xml:space="preserve"> </v>
          </cell>
          <cell r="R228" t="str">
            <v xml:space="preserve"> </v>
          </cell>
          <cell r="S228" t="str">
            <v>10.5</v>
          </cell>
          <cell r="T228" t="str">
            <v xml:space="preserve"> </v>
          </cell>
          <cell r="U228" t="str">
            <v xml:space="preserve"> </v>
          </cell>
          <cell r="V228" t="str">
            <v xml:space="preserve"> </v>
          </cell>
          <cell r="W228" t="str">
            <v xml:space="preserve"> </v>
          </cell>
          <cell r="X228" t="str">
            <v xml:space="preserve"> </v>
          </cell>
          <cell r="Y228" t="str">
            <v xml:space="preserve"> </v>
          </cell>
          <cell r="Z228" t="str">
            <v xml:space="preserve"> </v>
          </cell>
          <cell r="AA228" t="str">
            <v xml:space="preserve"> </v>
          </cell>
          <cell r="AB228" t="str">
            <v xml:space="preserve"> </v>
          </cell>
          <cell r="AC228" t="str">
            <v xml:space="preserve"> </v>
          </cell>
          <cell r="AD228" t="str">
            <v>14.875</v>
          </cell>
          <cell r="AE228" t="str">
            <v xml:space="preserve"> </v>
          </cell>
          <cell r="AF228" t="str">
            <v xml:space="preserve"> </v>
          </cell>
          <cell r="AG228" t="str">
            <v xml:space="preserve"> </v>
          </cell>
          <cell r="AH228" t="str">
            <v xml:space="preserve"> </v>
          </cell>
          <cell r="AI228" t="str">
            <v xml:space="preserve"> </v>
          </cell>
          <cell r="AJ228" t="str">
            <v xml:space="preserve"> </v>
          </cell>
          <cell r="AK228" t="str">
            <v>14.875</v>
          </cell>
          <cell r="AL228" t="str">
            <v xml:space="preserve"> </v>
          </cell>
          <cell r="AM228" t="str">
            <v xml:space="preserve"> </v>
          </cell>
          <cell r="AN228" t="str">
            <v xml:space="preserve"> </v>
          </cell>
          <cell r="AO228" t="str">
            <v xml:space="preserve"> </v>
          </cell>
          <cell r="AP228" t="str">
            <v xml:space="preserve"> </v>
          </cell>
          <cell r="AQ228" t="str">
            <v xml:space="preserve"> </v>
          </cell>
          <cell r="AR228" t="str">
            <v xml:space="preserve"> </v>
          </cell>
          <cell r="AS228" t="str">
            <v xml:space="preserve"> </v>
          </cell>
          <cell r="AT228" t="str">
            <v xml:space="preserve"> </v>
          </cell>
          <cell r="AU228" t="str">
            <v xml:space="preserve"> </v>
          </cell>
          <cell r="AV228" t="str">
            <v>DEF</v>
          </cell>
          <cell r="AW228" t="str">
            <v>DEF</v>
          </cell>
          <cell r="AX228" t="str">
            <v>7.565</v>
          </cell>
          <cell r="AY228" t="str">
            <v>DEF</v>
          </cell>
          <cell r="AZ228" t="str">
            <v xml:space="preserve"> </v>
          </cell>
          <cell r="BA228" t="str">
            <v xml:space="preserve"> </v>
          </cell>
          <cell r="BB228" t="str">
            <v xml:space="preserve"> </v>
          </cell>
          <cell r="BC228" t="str">
            <v xml:space="preserve"> </v>
          </cell>
          <cell r="BD228" t="str">
            <v xml:space="preserve"> </v>
          </cell>
          <cell r="BE228" t="str">
            <v xml:space="preserve"> </v>
          </cell>
          <cell r="BF228" t="str">
            <v xml:space="preserve"> </v>
          </cell>
          <cell r="BG228" t="str">
            <v xml:space="preserve"> </v>
          </cell>
          <cell r="BH228" t="str">
            <v xml:space="preserve"> </v>
          </cell>
          <cell r="BI228" t="str">
            <v xml:space="preserve"> </v>
          </cell>
          <cell r="BJ228" t="str">
            <v>ABI</v>
          </cell>
          <cell r="BK228" t="str">
            <v xml:space="preserve"> </v>
          </cell>
          <cell r="BL228" t="str">
            <v xml:space="preserve"> </v>
          </cell>
          <cell r="BM228" t="str">
            <v xml:space="preserve"> </v>
          </cell>
          <cell r="BN228" t="str">
            <v>10.5</v>
          </cell>
          <cell r="BO228" t="str">
            <v xml:space="preserve"> </v>
          </cell>
          <cell r="BP228">
            <v>13</v>
          </cell>
          <cell r="BQ228" t="str">
            <v xml:space="preserve"> </v>
          </cell>
          <cell r="BR228" t="str">
            <v>11.225</v>
          </cell>
          <cell r="BS228" t="str">
            <v>ACQ</v>
          </cell>
          <cell r="BT228">
            <v>10</v>
          </cell>
          <cell r="BU228" t="str">
            <v>8.225</v>
          </cell>
          <cell r="BV228" t="str">
            <v>10.95</v>
          </cell>
        </row>
        <row r="229">
          <cell r="A229">
            <v>21814864</v>
          </cell>
          <cell r="B229" t="str">
            <v>FORSTER</v>
          </cell>
          <cell r="C229" t="str">
            <v>QUENTIN</v>
          </cell>
          <cell r="D229" t="str">
            <v xml:space="preserve"> </v>
          </cell>
          <cell r="E229" t="str">
            <v>9.68</v>
          </cell>
          <cell r="F229" t="str">
            <v>AJ</v>
          </cell>
          <cell r="G229" t="str">
            <v>9.68</v>
          </cell>
          <cell r="H229" t="str">
            <v>AJ</v>
          </cell>
          <cell r="I229" t="str">
            <v>'342/583</v>
          </cell>
          <cell r="J229" t="str">
            <v>13.4</v>
          </cell>
          <cell r="K229" t="str">
            <v>ACQ</v>
          </cell>
          <cell r="L229" t="str">
            <v xml:space="preserve"> </v>
          </cell>
          <cell r="M229" t="str">
            <v xml:space="preserve"> </v>
          </cell>
          <cell r="N229" t="str">
            <v xml:space="preserve"> </v>
          </cell>
          <cell r="O229" t="str">
            <v xml:space="preserve"> </v>
          </cell>
          <cell r="P229" t="str">
            <v xml:space="preserve"> </v>
          </cell>
          <cell r="Q229" t="str">
            <v xml:space="preserve"> </v>
          </cell>
          <cell r="R229" t="str">
            <v xml:space="preserve"> </v>
          </cell>
          <cell r="S229" t="str">
            <v xml:space="preserve"> </v>
          </cell>
          <cell r="T229" t="str">
            <v xml:space="preserve"> </v>
          </cell>
          <cell r="U229" t="str">
            <v xml:space="preserve"> </v>
          </cell>
          <cell r="V229" t="str">
            <v xml:space="preserve"> </v>
          </cell>
          <cell r="W229" t="str">
            <v xml:space="preserve"> </v>
          </cell>
          <cell r="X229" t="str">
            <v xml:space="preserve"> </v>
          </cell>
          <cell r="Y229" t="str">
            <v xml:space="preserve"> </v>
          </cell>
          <cell r="Z229" t="str">
            <v xml:space="preserve"> </v>
          </cell>
          <cell r="AA229" t="str">
            <v xml:space="preserve"> </v>
          </cell>
          <cell r="AB229" t="str">
            <v xml:space="preserve"> </v>
          </cell>
          <cell r="AC229" t="str">
            <v xml:space="preserve"> </v>
          </cell>
          <cell r="AD229" t="str">
            <v xml:space="preserve"> </v>
          </cell>
          <cell r="AE229" t="str">
            <v xml:space="preserve"> </v>
          </cell>
          <cell r="AF229" t="str">
            <v xml:space="preserve"> </v>
          </cell>
          <cell r="AG229" t="str">
            <v xml:space="preserve"> </v>
          </cell>
          <cell r="AH229" t="str">
            <v xml:space="preserve"> </v>
          </cell>
          <cell r="AI229" t="str">
            <v xml:space="preserve"> </v>
          </cell>
          <cell r="AJ229" t="str">
            <v xml:space="preserve"> </v>
          </cell>
          <cell r="AK229" t="str">
            <v xml:space="preserve"> </v>
          </cell>
          <cell r="AL229" t="str">
            <v xml:space="preserve"> </v>
          </cell>
          <cell r="AM229" t="str">
            <v xml:space="preserve"> </v>
          </cell>
          <cell r="AN229" t="str">
            <v xml:space="preserve"> </v>
          </cell>
          <cell r="AO229" t="str">
            <v xml:space="preserve"> </v>
          </cell>
          <cell r="AP229" t="str">
            <v xml:space="preserve"> </v>
          </cell>
          <cell r="AQ229" t="str">
            <v xml:space="preserve"> </v>
          </cell>
          <cell r="AR229" t="str">
            <v xml:space="preserve"> </v>
          </cell>
          <cell r="AS229" t="str">
            <v xml:space="preserve"> </v>
          </cell>
          <cell r="AT229" t="str">
            <v xml:space="preserve"> </v>
          </cell>
          <cell r="AU229" t="str">
            <v xml:space="preserve"> </v>
          </cell>
          <cell r="AV229" t="str">
            <v>10.035</v>
          </cell>
          <cell r="AW229" t="str">
            <v>ACQ</v>
          </cell>
          <cell r="AX229" t="str">
            <v xml:space="preserve"> </v>
          </cell>
          <cell r="AY229" t="str">
            <v xml:space="preserve"> </v>
          </cell>
          <cell r="AZ229" t="str">
            <v xml:space="preserve"> </v>
          </cell>
          <cell r="BA229" t="str">
            <v xml:space="preserve"> </v>
          </cell>
          <cell r="BB229" t="str">
            <v xml:space="preserve"> </v>
          </cell>
          <cell r="BC229" t="str">
            <v xml:space="preserve"> </v>
          </cell>
          <cell r="BD229" t="str">
            <v xml:space="preserve"> </v>
          </cell>
          <cell r="BE229" t="str">
            <v xml:space="preserve"> </v>
          </cell>
          <cell r="BF229" t="str">
            <v xml:space="preserve"> </v>
          </cell>
          <cell r="BG229" t="str">
            <v xml:space="preserve"> </v>
          </cell>
          <cell r="BH229" t="str">
            <v xml:space="preserve"> </v>
          </cell>
          <cell r="BI229" t="str">
            <v xml:space="preserve"> </v>
          </cell>
          <cell r="BJ229" t="str">
            <v xml:space="preserve"> </v>
          </cell>
          <cell r="BK229" t="str">
            <v xml:space="preserve"> </v>
          </cell>
          <cell r="BL229" t="str">
            <v xml:space="preserve"> </v>
          </cell>
          <cell r="BM229" t="str">
            <v xml:space="preserve"> </v>
          </cell>
          <cell r="BN229" t="str">
            <v xml:space="preserve"> </v>
          </cell>
          <cell r="BO229" t="str">
            <v xml:space="preserve"> </v>
          </cell>
          <cell r="BP229" t="str">
            <v xml:space="preserve"> </v>
          </cell>
          <cell r="BQ229" t="str">
            <v xml:space="preserve"> </v>
          </cell>
          <cell r="BR229" t="str">
            <v>10.717</v>
          </cell>
          <cell r="BS229" t="str">
            <v>ACQ</v>
          </cell>
          <cell r="BT229" t="str">
            <v xml:space="preserve"> </v>
          </cell>
          <cell r="BU229" t="str">
            <v xml:space="preserve"> </v>
          </cell>
          <cell r="BV229" t="str">
            <v xml:space="preserve"> </v>
          </cell>
        </row>
        <row r="230">
          <cell r="A230">
            <v>21904953</v>
          </cell>
          <cell r="B230" t="str">
            <v>FOUREL</v>
          </cell>
          <cell r="C230" t="str">
            <v>ROMAIN</v>
          </cell>
          <cell r="D230" t="str">
            <v xml:space="preserve"> </v>
          </cell>
          <cell r="E230" t="str">
            <v>9.945</v>
          </cell>
          <cell r="F230" t="str">
            <v>AJ</v>
          </cell>
          <cell r="G230" t="str">
            <v>9.945</v>
          </cell>
          <cell r="H230" t="str">
            <v>AJ</v>
          </cell>
          <cell r="I230" t="str">
            <v>'294/583</v>
          </cell>
          <cell r="J230" t="str">
            <v>8.6</v>
          </cell>
          <cell r="L230">
            <v>7</v>
          </cell>
          <cell r="M230" t="str">
            <v xml:space="preserve"> </v>
          </cell>
          <cell r="N230" t="str">
            <v xml:space="preserve"> </v>
          </cell>
          <cell r="O230" t="str">
            <v xml:space="preserve"> </v>
          </cell>
          <cell r="P230" t="str">
            <v xml:space="preserve"> </v>
          </cell>
          <cell r="Q230" t="str">
            <v xml:space="preserve"> </v>
          </cell>
          <cell r="R230" t="str">
            <v xml:space="preserve"> </v>
          </cell>
          <cell r="S230">
            <v>7</v>
          </cell>
          <cell r="T230" t="str">
            <v xml:space="preserve"> </v>
          </cell>
          <cell r="U230" t="str">
            <v xml:space="preserve"> </v>
          </cell>
          <cell r="V230" t="str">
            <v xml:space="preserve"> </v>
          </cell>
          <cell r="W230" t="str">
            <v xml:space="preserve"> </v>
          </cell>
          <cell r="X230" t="str">
            <v xml:space="preserve"> </v>
          </cell>
          <cell r="Y230" t="str">
            <v xml:space="preserve"> </v>
          </cell>
          <cell r="Z230" t="str">
            <v xml:space="preserve"> </v>
          </cell>
          <cell r="AA230" t="str">
            <v xml:space="preserve"> </v>
          </cell>
          <cell r="AB230" t="str">
            <v xml:space="preserve"> </v>
          </cell>
          <cell r="AC230" t="str">
            <v xml:space="preserve"> </v>
          </cell>
          <cell r="AD230">
            <v>11</v>
          </cell>
          <cell r="AE230" t="str">
            <v xml:space="preserve"> </v>
          </cell>
          <cell r="AF230" t="str">
            <v xml:space="preserve"> </v>
          </cell>
          <cell r="AG230" t="str">
            <v xml:space="preserve"> </v>
          </cell>
          <cell r="AH230" t="str">
            <v xml:space="preserve"> </v>
          </cell>
          <cell r="AI230" t="str">
            <v xml:space="preserve"> </v>
          </cell>
          <cell r="AJ230" t="str">
            <v xml:space="preserve"> </v>
          </cell>
          <cell r="AK230">
            <v>11</v>
          </cell>
          <cell r="AL230" t="str">
            <v xml:space="preserve"> </v>
          </cell>
          <cell r="AM230" t="str">
            <v xml:space="preserve"> </v>
          </cell>
          <cell r="AN230" t="str">
            <v xml:space="preserve"> </v>
          </cell>
          <cell r="AO230" t="str">
            <v xml:space="preserve"> </v>
          </cell>
          <cell r="AP230" t="str">
            <v xml:space="preserve"> </v>
          </cell>
          <cell r="AQ230" t="str">
            <v xml:space="preserve"> </v>
          </cell>
          <cell r="AR230" t="str">
            <v xml:space="preserve"> </v>
          </cell>
          <cell r="AS230" t="str">
            <v xml:space="preserve"> </v>
          </cell>
          <cell r="AT230" t="str">
            <v xml:space="preserve"> </v>
          </cell>
          <cell r="AU230" t="str">
            <v xml:space="preserve"> </v>
          </cell>
          <cell r="AV230" t="str">
            <v>11.849</v>
          </cell>
          <cell r="AW230" t="str">
            <v>ACQ</v>
          </cell>
          <cell r="AX230" t="str">
            <v>13.665</v>
          </cell>
          <cell r="AY230" t="str">
            <v>10.033</v>
          </cell>
          <cell r="AZ230" t="str">
            <v>11.1</v>
          </cell>
          <cell r="BA230">
            <v>15</v>
          </cell>
          <cell r="BB230" t="str">
            <v xml:space="preserve"> </v>
          </cell>
          <cell r="BC230" t="str">
            <v xml:space="preserve"> </v>
          </cell>
          <cell r="BD230" t="str">
            <v xml:space="preserve"> </v>
          </cell>
          <cell r="BE230" t="str">
            <v xml:space="preserve"> </v>
          </cell>
          <cell r="BF230" t="str">
            <v xml:space="preserve"> </v>
          </cell>
          <cell r="BG230" t="str">
            <v xml:space="preserve"> </v>
          </cell>
          <cell r="BH230">
            <v>4</v>
          </cell>
          <cell r="BI230" t="str">
            <v xml:space="preserve"> </v>
          </cell>
          <cell r="BJ230" t="str">
            <v xml:space="preserve"> </v>
          </cell>
          <cell r="BK230" t="str">
            <v xml:space="preserve"> </v>
          </cell>
          <cell r="BL230" t="str">
            <v xml:space="preserve"> </v>
          </cell>
          <cell r="BM230" t="str">
            <v xml:space="preserve"> </v>
          </cell>
          <cell r="BN230" t="str">
            <v xml:space="preserve"> </v>
          </cell>
          <cell r="BO230" t="str">
            <v xml:space="preserve"> </v>
          </cell>
          <cell r="BP230" t="str">
            <v xml:space="preserve"> </v>
          </cell>
          <cell r="BQ230" t="str">
            <v xml:space="preserve"> </v>
          </cell>
          <cell r="BR230" t="str">
            <v>9.583</v>
          </cell>
          <cell r="BS230" t="str">
            <v>NACQ</v>
          </cell>
          <cell r="BT230" t="str">
            <v>10.5</v>
          </cell>
          <cell r="BU230" t="str">
            <v>9.55</v>
          </cell>
          <cell r="BV230" t="str">
            <v>9.6</v>
          </cell>
        </row>
        <row r="231">
          <cell r="A231">
            <v>21904794</v>
          </cell>
          <cell r="B231" t="str">
            <v>FRACASSI</v>
          </cell>
          <cell r="C231" t="str">
            <v>MALAURY</v>
          </cell>
          <cell r="D231" t="str">
            <v xml:space="preserve"> </v>
          </cell>
          <cell r="E231" t="str">
            <v>9.476</v>
          </cell>
          <cell r="F231" t="str">
            <v>AJ</v>
          </cell>
          <cell r="G231" t="str">
            <v>9.476</v>
          </cell>
          <cell r="H231" t="str">
            <v>AJ</v>
          </cell>
          <cell r="I231" t="str">
            <v>'370/583</v>
          </cell>
          <cell r="J231" t="str">
            <v>11.9</v>
          </cell>
          <cell r="L231" t="str">
            <v>9.5</v>
          </cell>
          <cell r="M231" t="str">
            <v>9.5</v>
          </cell>
          <cell r="N231" t="str">
            <v xml:space="preserve"> </v>
          </cell>
          <cell r="O231" t="str">
            <v xml:space="preserve"> </v>
          </cell>
          <cell r="P231" t="str">
            <v xml:space="preserve"> </v>
          </cell>
          <cell r="Q231" t="str">
            <v xml:space="preserve"> </v>
          </cell>
          <cell r="R231" t="str">
            <v xml:space="preserve"> </v>
          </cell>
          <cell r="S231" t="str">
            <v xml:space="preserve"> </v>
          </cell>
          <cell r="T231" t="str">
            <v xml:space="preserve"> </v>
          </cell>
          <cell r="U231" t="str">
            <v xml:space="preserve"> </v>
          </cell>
          <cell r="V231" t="str">
            <v xml:space="preserve"> </v>
          </cell>
          <cell r="W231" t="str">
            <v xml:space="preserve"> </v>
          </cell>
          <cell r="X231" t="str">
            <v xml:space="preserve"> </v>
          </cell>
          <cell r="Y231" t="str">
            <v xml:space="preserve"> </v>
          </cell>
          <cell r="Z231" t="str">
            <v xml:space="preserve"> </v>
          </cell>
          <cell r="AA231" t="str">
            <v xml:space="preserve"> </v>
          </cell>
          <cell r="AB231" t="str">
            <v xml:space="preserve"> </v>
          </cell>
          <cell r="AC231" t="str">
            <v xml:space="preserve"> </v>
          </cell>
          <cell r="AD231" t="str">
            <v>15.5</v>
          </cell>
          <cell r="AE231" t="str">
            <v>15.5</v>
          </cell>
          <cell r="AF231" t="str">
            <v xml:space="preserve"> </v>
          </cell>
          <cell r="AG231" t="str">
            <v xml:space="preserve"> </v>
          </cell>
          <cell r="AH231" t="str">
            <v xml:space="preserve"> </v>
          </cell>
          <cell r="AI231" t="str">
            <v xml:space="preserve"> </v>
          </cell>
          <cell r="AJ231" t="str">
            <v xml:space="preserve"> </v>
          </cell>
          <cell r="AK231" t="str">
            <v xml:space="preserve"> </v>
          </cell>
          <cell r="AL231" t="str">
            <v xml:space="preserve"> </v>
          </cell>
          <cell r="AM231" t="str">
            <v xml:space="preserve"> </v>
          </cell>
          <cell r="AN231" t="str">
            <v xml:space="preserve"> </v>
          </cell>
          <cell r="AO231" t="str">
            <v xml:space="preserve"> </v>
          </cell>
          <cell r="AP231" t="str">
            <v xml:space="preserve"> </v>
          </cell>
          <cell r="AQ231" t="str">
            <v xml:space="preserve"> </v>
          </cell>
          <cell r="AR231" t="str">
            <v xml:space="preserve"> </v>
          </cell>
          <cell r="AS231" t="str">
            <v xml:space="preserve"> </v>
          </cell>
          <cell r="AT231" t="str">
            <v xml:space="preserve"> </v>
          </cell>
          <cell r="AU231" t="str">
            <v xml:space="preserve"> </v>
          </cell>
          <cell r="AV231" t="str">
            <v>9.749</v>
          </cell>
          <cell r="AW231" t="str">
            <v>NACQ</v>
          </cell>
          <cell r="AX231" t="str">
            <v>8.665</v>
          </cell>
          <cell r="AY231" t="str">
            <v>10.833</v>
          </cell>
          <cell r="AZ231" t="str">
            <v xml:space="preserve"> </v>
          </cell>
          <cell r="BA231" t="str">
            <v>13.5</v>
          </cell>
          <cell r="BB231">
            <v>11</v>
          </cell>
          <cell r="BC231" t="str">
            <v xml:space="preserve"> </v>
          </cell>
          <cell r="BD231" t="str">
            <v xml:space="preserve"> </v>
          </cell>
          <cell r="BE231" t="str">
            <v xml:space="preserve"> </v>
          </cell>
          <cell r="BF231" t="str">
            <v xml:space="preserve"> </v>
          </cell>
          <cell r="BG231" t="str">
            <v xml:space="preserve"> </v>
          </cell>
          <cell r="BH231" t="str">
            <v xml:space="preserve"> </v>
          </cell>
          <cell r="BI231" t="str">
            <v xml:space="preserve"> </v>
          </cell>
          <cell r="BJ231" t="str">
            <v xml:space="preserve"> </v>
          </cell>
          <cell r="BK231">
            <v>8</v>
          </cell>
          <cell r="BL231" t="str">
            <v xml:space="preserve"> </v>
          </cell>
          <cell r="BM231" t="str">
            <v xml:space="preserve"> </v>
          </cell>
          <cell r="BN231" t="str">
            <v xml:space="preserve"> </v>
          </cell>
          <cell r="BO231" t="str">
            <v xml:space="preserve"> </v>
          </cell>
          <cell r="BP231" t="str">
            <v xml:space="preserve"> </v>
          </cell>
          <cell r="BQ231" t="str">
            <v xml:space="preserve"> </v>
          </cell>
          <cell r="BR231" t="str">
            <v>10.017</v>
          </cell>
          <cell r="BS231" t="str">
            <v>ACQ</v>
          </cell>
          <cell r="BT231">
            <v>10</v>
          </cell>
          <cell r="BU231" t="str">
            <v>8.5</v>
          </cell>
          <cell r="BV231">
            <v>10</v>
          </cell>
        </row>
        <row r="232">
          <cell r="A232">
            <v>21904800</v>
          </cell>
          <cell r="B232" t="str">
            <v>FRANCK</v>
          </cell>
          <cell r="C232" t="str">
            <v>THOMAS</v>
          </cell>
          <cell r="D232" t="str">
            <v xml:space="preserve"> </v>
          </cell>
          <cell r="E232" t="str">
            <v>10.2</v>
          </cell>
          <cell r="F232" t="str">
            <v>ADM</v>
          </cell>
          <cell r="G232" t="str">
            <v>10.2</v>
          </cell>
          <cell r="H232" t="str">
            <v>ADM</v>
          </cell>
          <cell r="I232" t="str">
            <v>'257/583</v>
          </cell>
          <cell r="J232" t="str">
            <v>9.18</v>
          </cell>
          <cell r="L232" t="str">
            <v>9.5</v>
          </cell>
          <cell r="M232" t="str">
            <v xml:space="preserve"> </v>
          </cell>
          <cell r="N232" t="str">
            <v>9.5</v>
          </cell>
          <cell r="O232" t="str">
            <v xml:space="preserve"> </v>
          </cell>
          <cell r="P232" t="str">
            <v xml:space="preserve"> </v>
          </cell>
          <cell r="Q232" t="str">
            <v xml:space="preserve"> </v>
          </cell>
          <cell r="R232" t="str">
            <v xml:space="preserve"> </v>
          </cell>
          <cell r="S232" t="str">
            <v xml:space="preserve"> </v>
          </cell>
          <cell r="T232" t="str">
            <v xml:space="preserve"> </v>
          </cell>
          <cell r="U232" t="str">
            <v xml:space="preserve"> </v>
          </cell>
          <cell r="V232" t="str">
            <v xml:space="preserve"> </v>
          </cell>
          <cell r="W232" t="str">
            <v xml:space="preserve"> </v>
          </cell>
          <cell r="X232" t="str">
            <v xml:space="preserve"> </v>
          </cell>
          <cell r="Y232" t="str">
            <v xml:space="preserve"> </v>
          </cell>
          <cell r="Z232" t="str">
            <v xml:space="preserve"> </v>
          </cell>
          <cell r="AA232" t="str">
            <v xml:space="preserve"> </v>
          </cell>
          <cell r="AB232" t="str">
            <v xml:space="preserve"> </v>
          </cell>
          <cell r="AC232" t="str">
            <v xml:space="preserve"> </v>
          </cell>
          <cell r="AD232" t="str">
            <v>8.7</v>
          </cell>
          <cell r="AE232" t="str">
            <v xml:space="preserve"> </v>
          </cell>
          <cell r="AF232" t="str">
            <v>8.7</v>
          </cell>
          <cell r="AG232" t="str">
            <v xml:space="preserve"> </v>
          </cell>
          <cell r="AH232" t="str">
            <v xml:space="preserve"> </v>
          </cell>
          <cell r="AI232" t="str">
            <v xml:space="preserve"> </v>
          </cell>
          <cell r="AJ232" t="str">
            <v xml:space="preserve"> </v>
          </cell>
          <cell r="AK232" t="str">
            <v xml:space="preserve"> </v>
          </cell>
          <cell r="AL232" t="str">
            <v xml:space="preserve"> </v>
          </cell>
          <cell r="AM232" t="str">
            <v xml:space="preserve"> </v>
          </cell>
          <cell r="AN232" t="str">
            <v xml:space="preserve"> </v>
          </cell>
          <cell r="AO232" t="str">
            <v xml:space="preserve"> </v>
          </cell>
          <cell r="AP232" t="str">
            <v xml:space="preserve"> </v>
          </cell>
          <cell r="AQ232" t="str">
            <v xml:space="preserve"> </v>
          </cell>
          <cell r="AR232" t="str">
            <v xml:space="preserve"> </v>
          </cell>
          <cell r="AS232" t="str">
            <v xml:space="preserve"> </v>
          </cell>
          <cell r="AT232" t="str">
            <v xml:space="preserve"> </v>
          </cell>
          <cell r="AU232" t="str">
            <v xml:space="preserve"> </v>
          </cell>
          <cell r="AV232" t="str">
            <v>12.406</v>
          </cell>
          <cell r="AW232" t="str">
            <v>ACQ</v>
          </cell>
          <cell r="AX232" t="str">
            <v>12.145</v>
          </cell>
          <cell r="AY232" t="str">
            <v>12.667</v>
          </cell>
          <cell r="AZ232" t="str">
            <v xml:space="preserve"> </v>
          </cell>
          <cell r="BA232" t="str">
            <v xml:space="preserve"> </v>
          </cell>
          <cell r="BB232">
            <v>12</v>
          </cell>
          <cell r="BC232">
            <v>13</v>
          </cell>
          <cell r="BD232" t="str">
            <v xml:space="preserve"> </v>
          </cell>
          <cell r="BE232">
            <v>13</v>
          </cell>
          <cell r="BF232" t="str">
            <v xml:space="preserve"> </v>
          </cell>
          <cell r="BG232" t="str">
            <v xml:space="preserve"> </v>
          </cell>
          <cell r="BH232" t="str">
            <v xml:space="preserve"> </v>
          </cell>
          <cell r="BI232" t="str">
            <v xml:space="preserve"> </v>
          </cell>
          <cell r="BJ232" t="str">
            <v xml:space="preserve"> </v>
          </cell>
          <cell r="BK232" t="str">
            <v xml:space="preserve"> </v>
          </cell>
          <cell r="BL232" t="str">
            <v xml:space="preserve"> </v>
          </cell>
          <cell r="BM232" t="str">
            <v xml:space="preserve"> </v>
          </cell>
          <cell r="BN232" t="str">
            <v xml:space="preserve"> </v>
          </cell>
          <cell r="BO232" t="str">
            <v xml:space="preserve"> </v>
          </cell>
          <cell r="BP232" t="str">
            <v xml:space="preserve"> </v>
          </cell>
          <cell r="BQ232" t="str">
            <v xml:space="preserve"> </v>
          </cell>
          <cell r="BR232" t="str">
            <v>9.283</v>
          </cell>
          <cell r="BS232" t="str">
            <v>NACQ</v>
          </cell>
          <cell r="BT232">
            <v>9</v>
          </cell>
          <cell r="BU232" t="str">
            <v>9.4</v>
          </cell>
          <cell r="BV232" t="str">
            <v>11.8</v>
          </cell>
        </row>
        <row r="233">
          <cell r="A233">
            <v>21804052</v>
          </cell>
          <cell r="B233" t="str">
            <v>FRIEDMANN</v>
          </cell>
          <cell r="C233" t="str">
            <v>MANON</v>
          </cell>
          <cell r="D233" t="str">
            <v xml:space="preserve"> </v>
          </cell>
          <cell r="E233" t="str">
            <v>10.572</v>
          </cell>
          <cell r="F233" t="str">
            <v>ADM</v>
          </cell>
          <cell r="G233" t="str">
            <v>10.572</v>
          </cell>
          <cell r="H233" t="str">
            <v>ADM</v>
          </cell>
          <cell r="I233" t="str">
            <v>'194/583</v>
          </cell>
          <cell r="J233" t="str">
            <v>13.9</v>
          </cell>
          <cell r="K233" t="str">
            <v>ACQ</v>
          </cell>
          <cell r="L233" t="str">
            <v xml:space="preserve"> </v>
          </cell>
          <cell r="M233" t="str">
            <v xml:space="preserve"> </v>
          </cell>
          <cell r="N233" t="str">
            <v xml:space="preserve"> </v>
          </cell>
          <cell r="O233" t="str">
            <v xml:space="preserve"> </v>
          </cell>
          <cell r="P233" t="str">
            <v xml:space="preserve"> </v>
          </cell>
          <cell r="Q233" t="str">
            <v xml:space="preserve"> </v>
          </cell>
          <cell r="R233" t="str">
            <v xml:space="preserve"> </v>
          </cell>
          <cell r="S233" t="str">
            <v xml:space="preserve"> </v>
          </cell>
          <cell r="T233" t="str">
            <v xml:space="preserve"> </v>
          </cell>
          <cell r="U233" t="str">
            <v xml:space="preserve"> </v>
          </cell>
          <cell r="V233" t="str">
            <v xml:space="preserve"> </v>
          </cell>
          <cell r="W233" t="str">
            <v xml:space="preserve"> </v>
          </cell>
          <cell r="X233" t="str">
            <v xml:space="preserve"> </v>
          </cell>
          <cell r="Y233" t="str">
            <v xml:space="preserve"> </v>
          </cell>
          <cell r="Z233" t="str">
            <v xml:space="preserve"> </v>
          </cell>
          <cell r="AA233" t="str">
            <v xml:space="preserve"> </v>
          </cell>
          <cell r="AB233" t="str">
            <v xml:space="preserve"> </v>
          </cell>
          <cell r="AC233" t="str">
            <v xml:space="preserve"> </v>
          </cell>
          <cell r="AD233" t="str">
            <v xml:space="preserve"> </v>
          </cell>
          <cell r="AE233" t="str">
            <v xml:space="preserve"> </v>
          </cell>
          <cell r="AF233" t="str">
            <v xml:space="preserve"> </v>
          </cell>
          <cell r="AG233" t="str">
            <v xml:space="preserve"> </v>
          </cell>
          <cell r="AH233" t="str">
            <v xml:space="preserve"> </v>
          </cell>
          <cell r="AI233" t="str">
            <v xml:space="preserve"> </v>
          </cell>
          <cell r="AJ233" t="str">
            <v xml:space="preserve"> </v>
          </cell>
          <cell r="AK233" t="str">
            <v xml:space="preserve"> </v>
          </cell>
          <cell r="AL233" t="str">
            <v xml:space="preserve"> </v>
          </cell>
          <cell r="AM233" t="str">
            <v xml:space="preserve"> </v>
          </cell>
          <cell r="AN233" t="str">
            <v xml:space="preserve"> </v>
          </cell>
          <cell r="AO233" t="str">
            <v xml:space="preserve"> </v>
          </cell>
          <cell r="AP233" t="str">
            <v xml:space="preserve"> </v>
          </cell>
          <cell r="AQ233" t="str">
            <v xml:space="preserve"> </v>
          </cell>
          <cell r="AR233" t="str">
            <v xml:space="preserve"> </v>
          </cell>
          <cell r="AS233" t="str">
            <v xml:space="preserve"> </v>
          </cell>
          <cell r="AT233" t="str">
            <v xml:space="preserve"> </v>
          </cell>
          <cell r="AU233" t="str">
            <v xml:space="preserve"> </v>
          </cell>
          <cell r="AV233" t="str">
            <v>11.528</v>
          </cell>
          <cell r="AW233" t="str">
            <v>ACQ</v>
          </cell>
          <cell r="AX233" t="str">
            <v>11.455</v>
          </cell>
          <cell r="AY233" t="str">
            <v>11.6</v>
          </cell>
          <cell r="AZ233" t="str">
            <v xml:space="preserve"> </v>
          </cell>
          <cell r="BA233" t="str">
            <v xml:space="preserve"> </v>
          </cell>
          <cell r="BB233" t="str">
            <v xml:space="preserve"> </v>
          </cell>
          <cell r="BC233" t="str">
            <v xml:space="preserve"> </v>
          </cell>
          <cell r="BD233" t="str">
            <v xml:space="preserve"> </v>
          </cell>
          <cell r="BE233" t="str">
            <v xml:space="preserve"> </v>
          </cell>
          <cell r="BF233" t="str">
            <v xml:space="preserve"> </v>
          </cell>
          <cell r="BG233" t="str">
            <v xml:space="preserve"> </v>
          </cell>
          <cell r="BH233" t="str">
            <v xml:space="preserve"> </v>
          </cell>
          <cell r="BI233" t="str">
            <v xml:space="preserve"> </v>
          </cell>
          <cell r="BJ233" t="str">
            <v xml:space="preserve"> </v>
          </cell>
          <cell r="BK233" t="str">
            <v xml:space="preserve"> </v>
          </cell>
          <cell r="BL233" t="str">
            <v xml:space="preserve"> </v>
          </cell>
          <cell r="BM233" t="str">
            <v xml:space="preserve"> </v>
          </cell>
          <cell r="BN233" t="str">
            <v xml:space="preserve"> </v>
          </cell>
          <cell r="BO233" t="str">
            <v xml:space="preserve"> </v>
          </cell>
          <cell r="BP233" t="str">
            <v xml:space="preserve"> </v>
          </cell>
          <cell r="BQ233" t="str">
            <v xml:space="preserve"> </v>
          </cell>
          <cell r="BR233" t="str">
            <v>9.967</v>
          </cell>
          <cell r="BS233" t="str">
            <v>NACQ</v>
          </cell>
          <cell r="BT233" t="str">
            <v>10.625</v>
          </cell>
          <cell r="BU233" t="str">
            <v>9.275</v>
          </cell>
          <cell r="BV233" t="str">
            <v>11.55</v>
          </cell>
        </row>
        <row r="234">
          <cell r="A234">
            <v>21813854</v>
          </cell>
          <cell r="B234" t="str">
            <v>FRITSCH</v>
          </cell>
          <cell r="C234" t="str">
            <v>CLARA</v>
          </cell>
          <cell r="D234" t="str">
            <v xml:space="preserve"> </v>
          </cell>
          <cell r="E234" t="str">
            <v>10.687</v>
          </cell>
          <cell r="F234" t="str">
            <v>ADM</v>
          </cell>
          <cell r="G234" t="str">
            <v>10.687</v>
          </cell>
          <cell r="H234" t="str">
            <v>ADM</v>
          </cell>
          <cell r="I234" t="str">
            <v>'178/583</v>
          </cell>
          <cell r="J234" t="str">
            <v>10.62</v>
          </cell>
          <cell r="L234" t="str">
            <v>10.3</v>
          </cell>
          <cell r="M234" t="str">
            <v xml:space="preserve"> </v>
          </cell>
          <cell r="N234" t="str">
            <v xml:space="preserve"> </v>
          </cell>
          <cell r="O234" t="str">
            <v xml:space="preserve"> </v>
          </cell>
          <cell r="P234" t="str">
            <v xml:space="preserve"> </v>
          </cell>
          <cell r="Q234" t="str">
            <v xml:space="preserve"> </v>
          </cell>
          <cell r="R234" t="str">
            <v xml:space="preserve"> </v>
          </cell>
          <cell r="S234" t="str">
            <v xml:space="preserve"> </v>
          </cell>
          <cell r="T234" t="str">
            <v xml:space="preserve"> </v>
          </cell>
          <cell r="U234" t="str">
            <v xml:space="preserve"> </v>
          </cell>
          <cell r="V234" t="str">
            <v xml:space="preserve"> </v>
          </cell>
          <cell r="W234" t="str">
            <v xml:space="preserve"> </v>
          </cell>
          <cell r="X234" t="str">
            <v xml:space="preserve"> </v>
          </cell>
          <cell r="Y234" t="str">
            <v xml:space="preserve"> </v>
          </cell>
          <cell r="Z234" t="str">
            <v xml:space="preserve"> </v>
          </cell>
          <cell r="AA234" t="str">
            <v xml:space="preserve"> </v>
          </cell>
          <cell r="AB234" t="str">
            <v xml:space="preserve"> </v>
          </cell>
          <cell r="AC234" t="str">
            <v xml:space="preserve"> </v>
          </cell>
          <cell r="AD234" t="str">
            <v>11.1</v>
          </cell>
          <cell r="AE234" t="str">
            <v xml:space="preserve"> </v>
          </cell>
          <cell r="AF234" t="str">
            <v xml:space="preserve"> </v>
          </cell>
          <cell r="AG234" t="str">
            <v xml:space="preserve"> </v>
          </cell>
          <cell r="AH234" t="str">
            <v xml:space="preserve"> </v>
          </cell>
          <cell r="AI234" t="str">
            <v xml:space="preserve"> </v>
          </cell>
          <cell r="AJ234" t="str">
            <v xml:space="preserve"> </v>
          </cell>
          <cell r="AK234" t="str">
            <v xml:space="preserve"> </v>
          </cell>
          <cell r="AL234" t="str">
            <v xml:space="preserve"> </v>
          </cell>
          <cell r="AM234" t="str">
            <v>11.1</v>
          </cell>
          <cell r="AN234" t="str">
            <v xml:space="preserve"> </v>
          </cell>
          <cell r="AO234" t="str">
            <v xml:space="preserve"> </v>
          </cell>
          <cell r="AP234" t="str">
            <v xml:space="preserve"> </v>
          </cell>
          <cell r="AQ234" t="str">
            <v xml:space="preserve"> </v>
          </cell>
          <cell r="AR234" t="str">
            <v xml:space="preserve"> </v>
          </cell>
          <cell r="AS234" t="str">
            <v xml:space="preserve"> </v>
          </cell>
          <cell r="AT234" t="str">
            <v xml:space="preserve"> </v>
          </cell>
          <cell r="AU234" t="str">
            <v xml:space="preserve"> </v>
          </cell>
          <cell r="AV234" t="str">
            <v>11.482</v>
          </cell>
          <cell r="AW234" t="str">
            <v>ACQ</v>
          </cell>
          <cell r="AX234" t="str">
            <v xml:space="preserve"> </v>
          </cell>
          <cell r="AY234" t="str">
            <v xml:space="preserve"> </v>
          </cell>
          <cell r="AZ234" t="str">
            <v xml:space="preserve"> </v>
          </cell>
          <cell r="BA234" t="str">
            <v xml:space="preserve"> </v>
          </cell>
          <cell r="BB234" t="str">
            <v xml:space="preserve"> </v>
          </cell>
          <cell r="BC234" t="str">
            <v xml:space="preserve"> </v>
          </cell>
          <cell r="BD234" t="str">
            <v xml:space="preserve"> </v>
          </cell>
          <cell r="BE234" t="str">
            <v xml:space="preserve"> </v>
          </cell>
          <cell r="BF234" t="str">
            <v xml:space="preserve"> </v>
          </cell>
          <cell r="BG234" t="str">
            <v xml:space="preserve"> </v>
          </cell>
          <cell r="BH234" t="str">
            <v xml:space="preserve"> </v>
          </cell>
          <cell r="BI234" t="str">
            <v xml:space="preserve"> </v>
          </cell>
          <cell r="BJ234" t="str">
            <v xml:space="preserve"> </v>
          </cell>
          <cell r="BK234" t="str">
            <v xml:space="preserve"> </v>
          </cell>
          <cell r="BL234" t="str">
            <v xml:space="preserve"> </v>
          </cell>
          <cell r="BM234" t="str">
            <v xml:space="preserve"> </v>
          </cell>
          <cell r="BN234" t="str">
            <v xml:space="preserve"> </v>
          </cell>
          <cell r="BO234" t="str">
            <v xml:space="preserve"> </v>
          </cell>
          <cell r="BP234" t="str">
            <v xml:space="preserve"> </v>
          </cell>
          <cell r="BQ234" t="str">
            <v xml:space="preserve"> </v>
          </cell>
          <cell r="BR234" t="str">
            <v>10.417</v>
          </cell>
          <cell r="BS234" t="str">
            <v>ACQ</v>
          </cell>
          <cell r="BT234" t="str">
            <v xml:space="preserve"> </v>
          </cell>
          <cell r="BU234" t="str">
            <v xml:space="preserve"> </v>
          </cell>
          <cell r="BV234" t="str">
            <v xml:space="preserve"> </v>
          </cell>
        </row>
        <row r="235">
          <cell r="A235">
            <v>21903654</v>
          </cell>
          <cell r="B235" t="str">
            <v>FRITSCH</v>
          </cell>
          <cell r="C235" t="str">
            <v>CHARLINE</v>
          </cell>
          <cell r="D235" t="str">
            <v xml:space="preserve"> </v>
          </cell>
          <cell r="E235" t="str">
            <v>11.422</v>
          </cell>
          <cell r="F235" t="str">
            <v>ADM</v>
          </cell>
          <cell r="G235" t="str">
            <v>11.422</v>
          </cell>
          <cell r="H235" t="str">
            <v>ADM</v>
          </cell>
          <cell r="I235" t="str">
            <v>'90/583</v>
          </cell>
          <cell r="J235">
            <v>15</v>
          </cell>
          <cell r="L235" t="str">
            <v>15.5</v>
          </cell>
          <cell r="M235" t="str">
            <v>15.5</v>
          </cell>
          <cell r="N235" t="str">
            <v xml:space="preserve"> </v>
          </cell>
          <cell r="O235" t="str">
            <v xml:space="preserve"> </v>
          </cell>
          <cell r="P235" t="str">
            <v xml:space="preserve"> </v>
          </cell>
          <cell r="Q235" t="str">
            <v xml:space="preserve"> </v>
          </cell>
          <cell r="R235" t="str">
            <v xml:space="preserve"> </v>
          </cell>
          <cell r="S235" t="str">
            <v xml:space="preserve"> </v>
          </cell>
          <cell r="T235" t="str">
            <v xml:space="preserve"> </v>
          </cell>
          <cell r="U235" t="str">
            <v xml:space="preserve"> </v>
          </cell>
          <cell r="V235" t="str">
            <v xml:space="preserve"> </v>
          </cell>
          <cell r="W235" t="str">
            <v xml:space="preserve"> </v>
          </cell>
          <cell r="X235" t="str">
            <v xml:space="preserve"> </v>
          </cell>
          <cell r="Y235" t="str">
            <v xml:space="preserve"> </v>
          </cell>
          <cell r="Z235" t="str">
            <v xml:space="preserve"> </v>
          </cell>
          <cell r="AA235" t="str">
            <v xml:space="preserve"> </v>
          </cell>
          <cell r="AB235" t="str">
            <v xml:space="preserve"> </v>
          </cell>
          <cell r="AC235" t="str">
            <v xml:space="preserve"> </v>
          </cell>
          <cell r="AD235" t="str">
            <v>14.25</v>
          </cell>
          <cell r="AE235" t="str">
            <v>14.25</v>
          </cell>
          <cell r="AF235" t="str">
            <v xml:space="preserve"> </v>
          </cell>
          <cell r="AG235" t="str">
            <v xml:space="preserve"> </v>
          </cell>
          <cell r="AH235" t="str">
            <v xml:space="preserve"> </v>
          </cell>
          <cell r="AI235" t="str">
            <v xml:space="preserve"> </v>
          </cell>
          <cell r="AJ235" t="str">
            <v xml:space="preserve"> </v>
          </cell>
          <cell r="AK235" t="str">
            <v xml:space="preserve"> </v>
          </cell>
          <cell r="AL235" t="str">
            <v xml:space="preserve"> </v>
          </cell>
          <cell r="AM235" t="str">
            <v xml:space="preserve"> </v>
          </cell>
          <cell r="AN235" t="str">
            <v xml:space="preserve"> </v>
          </cell>
          <cell r="AO235" t="str">
            <v xml:space="preserve"> </v>
          </cell>
          <cell r="AP235" t="str">
            <v xml:space="preserve"> </v>
          </cell>
          <cell r="AQ235" t="str">
            <v xml:space="preserve"> </v>
          </cell>
          <cell r="AR235" t="str">
            <v xml:space="preserve"> </v>
          </cell>
          <cell r="AS235" t="str">
            <v xml:space="preserve"> </v>
          </cell>
          <cell r="AT235" t="str">
            <v xml:space="preserve"> </v>
          </cell>
          <cell r="AU235" t="str">
            <v xml:space="preserve"> </v>
          </cell>
          <cell r="AV235" t="str">
            <v>12.1</v>
          </cell>
          <cell r="AW235" t="str">
            <v>ACQ</v>
          </cell>
          <cell r="AX235">
            <v>12</v>
          </cell>
          <cell r="AY235" t="str">
            <v>12.2</v>
          </cell>
          <cell r="AZ235" t="str">
            <v xml:space="preserve"> </v>
          </cell>
          <cell r="BA235" t="str">
            <v xml:space="preserve"> </v>
          </cell>
          <cell r="BB235" t="str">
            <v xml:space="preserve"> </v>
          </cell>
          <cell r="BC235" t="str">
            <v xml:space="preserve"> </v>
          </cell>
          <cell r="BD235" t="str">
            <v xml:space="preserve"> </v>
          </cell>
          <cell r="BE235">
            <v>13</v>
          </cell>
          <cell r="BF235" t="str">
            <v>10.5</v>
          </cell>
          <cell r="BG235" t="str">
            <v xml:space="preserve"> </v>
          </cell>
          <cell r="BH235" t="str">
            <v xml:space="preserve"> </v>
          </cell>
          <cell r="BI235" t="str">
            <v xml:space="preserve"> </v>
          </cell>
          <cell r="BJ235" t="str">
            <v>13.1</v>
          </cell>
          <cell r="BK235" t="str">
            <v xml:space="preserve"> </v>
          </cell>
          <cell r="BL235" t="str">
            <v xml:space="preserve"> </v>
          </cell>
          <cell r="BM235" t="str">
            <v xml:space="preserve"> </v>
          </cell>
          <cell r="BN235" t="str">
            <v xml:space="preserve"> </v>
          </cell>
          <cell r="BO235" t="str">
            <v xml:space="preserve"> </v>
          </cell>
          <cell r="BP235" t="str">
            <v xml:space="preserve"> </v>
          </cell>
          <cell r="BQ235" t="str">
            <v xml:space="preserve"> </v>
          </cell>
          <cell r="BR235" t="str">
            <v>10.308</v>
          </cell>
          <cell r="BS235" t="str">
            <v>ACQ</v>
          </cell>
          <cell r="BT235" t="str">
            <v>11.125</v>
          </cell>
          <cell r="BU235" t="str">
            <v>9.3</v>
          </cell>
          <cell r="BV235" t="str">
            <v>13.6</v>
          </cell>
        </row>
        <row r="236">
          <cell r="A236">
            <v>21916023</v>
          </cell>
          <cell r="B236" t="str">
            <v>FRITSCH</v>
          </cell>
          <cell r="C236" t="str">
            <v>OSCAR</v>
          </cell>
          <cell r="D236" t="str">
            <v xml:space="preserve"> </v>
          </cell>
          <cell r="E236" t="str">
            <v>DEF</v>
          </cell>
          <cell r="F236" t="str">
            <v>DEF</v>
          </cell>
          <cell r="G236" t="str">
            <v>DEF</v>
          </cell>
          <cell r="H236" t="str">
            <v>DEF</v>
          </cell>
          <cell r="J236" t="str">
            <v>13.2</v>
          </cell>
          <cell r="L236">
            <v>14</v>
          </cell>
          <cell r="M236" t="str">
            <v xml:space="preserve"> </v>
          </cell>
          <cell r="N236" t="str">
            <v xml:space="preserve"> </v>
          </cell>
          <cell r="O236" t="str">
            <v xml:space="preserve"> </v>
          </cell>
          <cell r="P236" t="str">
            <v xml:space="preserve"> </v>
          </cell>
          <cell r="Q236" t="str">
            <v xml:space="preserve"> </v>
          </cell>
          <cell r="R236" t="str">
            <v xml:space="preserve"> </v>
          </cell>
          <cell r="S236" t="str">
            <v xml:space="preserve"> </v>
          </cell>
          <cell r="T236" t="str">
            <v xml:space="preserve"> </v>
          </cell>
          <cell r="U236" t="str">
            <v xml:space="preserve"> </v>
          </cell>
          <cell r="V236" t="str">
            <v xml:space="preserve"> </v>
          </cell>
          <cell r="W236" t="str">
            <v xml:space="preserve"> </v>
          </cell>
          <cell r="X236" t="str">
            <v xml:space="preserve"> </v>
          </cell>
          <cell r="Y236" t="str">
            <v xml:space="preserve"> </v>
          </cell>
          <cell r="Z236" t="str">
            <v xml:space="preserve"> </v>
          </cell>
          <cell r="AA236">
            <v>14</v>
          </cell>
          <cell r="AB236" t="str">
            <v xml:space="preserve"> </v>
          </cell>
          <cell r="AC236" t="str">
            <v xml:space="preserve"> </v>
          </cell>
          <cell r="AD236">
            <v>12</v>
          </cell>
          <cell r="AE236" t="str">
            <v xml:space="preserve"> </v>
          </cell>
          <cell r="AF236" t="str">
            <v xml:space="preserve"> </v>
          </cell>
          <cell r="AG236" t="str">
            <v xml:space="preserve"> </v>
          </cell>
          <cell r="AH236" t="str">
            <v xml:space="preserve"> </v>
          </cell>
          <cell r="AI236" t="str">
            <v xml:space="preserve"> </v>
          </cell>
          <cell r="AJ236" t="str">
            <v xml:space="preserve"> </v>
          </cell>
          <cell r="AK236" t="str">
            <v xml:space="preserve"> </v>
          </cell>
          <cell r="AL236" t="str">
            <v xml:space="preserve"> </v>
          </cell>
          <cell r="AM236" t="str">
            <v xml:space="preserve"> </v>
          </cell>
          <cell r="AN236" t="str">
            <v xml:space="preserve"> </v>
          </cell>
          <cell r="AO236" t="str">
            <v xml:space="preserve"> </v>
          </cell>
          <cell r="AP236" t="str">
            <v xml:space="preserve"> </v>
          </cell>
          <cell r="AQ236" t="str">
            <v xml:space="preserve"> </v>
          </cell>
          <cell r="AR236" t="str">
            <v xml:space="preserve"> </v>
          </cell>
          <cell r="AS236">
            <v>12</v>
          </cell>
          <cell r="AT236" t="str">
            <v xml:space="preserve"> </v>
          </cell>
          <cell r="AU236" t="str">
            <v xml:space="preserve"> </v>
          </cell>
          <cell r="AV236" t="str">
            <v>DEF</v>
          </cell>
          <cell r="AW236" t="str">
            <v>DEF</v>
          </cell>
          <cell r="AX236" t="str">
            <v>DEF</v>
          </cell>
          <cell r="AY236" t="str">
            <v>DEF</v>
          </cell>
          <cell r="AZ236" t="str">
            <v xml:space="preserve"> </v>
          </cell>
          <cell r="BA236" t="str">
            <v xml:space="preserve"> </v>
          </cell>
          <cell r="BB236" t="str">
            <v xml:space="preserve"> </v>
          </cell>
          <cell r="BC236" t="str">
            <v xml:space="preserve"> </v>
          </cell>
          <cell r="BD236" t="str">
            <v xml:space="preserve"> </v>
          </cell>
          <cell r="BE236" t="str">
            <v>ABI</v>
          </cell>
          <cell r="BF236" t="str">
            <v xml:space="preserve"> </v>
          </cell>
          <cell r="BG236" t="str">
            <v xml:space="preserve"> </v>
          </cell>
          <cell r="BH236" t="str">
            <v xml:space="preserve"> </v>
          </cell>
          <cell r="BI236" t="str">
            <v xml:space="preserve"> </v>
          </cell>
          <cell r="BJ236" t="str">
            <v xml:space="preserve"> </v>
          </cell>
          <cell r="BK236" t="str">
            <v>ABI</v>
          </cell>
          <cell r="BL236" t="str">
            <v xml:space="preserve"> </v>
          </cell>
          <cell r="BM236" t="str">
            <v xml:space="preserve"> </v>
          </cell>
          <cell r="BN236" t="str">
            <v>10.6</v>
          </cell>
          <cell r="BO236" t="str">
            <v xml:space="preserve"> </v>
          </cell>
          <cell r="BP236" t="str">
            <v xml:space="preserve"> </v>
          </cell>
          <cell r="BQ236" t="str">
            <v xml:space="preserve"> </v>
          </cell>
          <cell r="BR236" t="str">
            <v>DEF</v>
          </cell>
          <cell r="BS236" t="str">
            <v>DEF</v>
          </cell>
          <cell r="BT236" t="str">
            <v>ABI</v>
          </cell>
          <cell r="BU236" t="str">
            <v>6.75</v>
          </cell>
          <cell r="BV236" t="str">
            <v>10.5</v>
          </cell>
        </row>
        <row r="237">
          <cell r="A237">
            <v>21901938</v>
          </cell>
          <cell r="B237" t="str">
            <v>FUCHS</v>
          </cell>
          <cell r="C237" t="str">
            <v>DYLAN</v>
          </cell>
          <cell r="D237" t="str">
            <v xml:space="preserve"> </v>
          </cell>
          <cell r="E237" t="str">
            <v>10.24</v>
          </cell>
          <cell r="F237" t="str">
            <v>ADM</v>
          </cell>
          <cell r="G237" t="str">
            <v>10.24</v>
          </cell>
          <cell r="H237" t="str">
            <v>ADM</v>
          </cell>
          <cell r="I237" t="str">
            <v>'249/583</v>
          </cell>
          <cell r="J237" t="str">
            <v>10.8</v>
          </cell>
          <cell r="L237">
            <v>11</v>
          </cell>
          <cell r="M237" t="str">
            <v xml:space="preserve"> </v>
          </cell>
          <cell r="N237" t="str">
            <v xml:space="preserve"> </v>
          </cell>
          <cell r="O237" t="str">
            <v xml:space="preserve"> </v>
          </cell>
          <cell r="P237" t="str">
            <v xml:space="preserve"> </v>
          </cell>
          <cell r="Q237" t="str">
            <v xml:space="preserve"> </v>
          </cell>
          <cell r="R237" t="str">
            <v xml:space="preserve"> </v>
          </cell>
          <cell r="S237">
            <v>11</v>
          </cell>
          <cell r="T237" t="str">
            <v xml:space="preserve"> </v>
          </cell>
          <cell r="U237" t="str">
            <v xml:space="preserve"> </v>
          </cell>
          <cell r="V237" t="str">
            <v xml:space="preserve"> </v>
          </cell>
          <cell r="W237" t="str">
            <v xml:space="preserve"> </v>
          </cell>
          <cell r="X237" t="str">
            <v xml:space="preserve"> </v>
          </cell>
          <cell r="Y237" t="str">
            <v xml:space="preserve"> </v>
          </cell>
          <cell r="Z237" t="str">
            <v xml:space="preserve"> </v>
          </cell>
          <cell r="AA237" t="str">
            <v xml:space="preserve"> </v>
          </cell>
          <cell r="AB237" t="str">
            <v xml:space="preserve"> </v>
          </cell>
          <cell r="AC237" t="str">
            <v xml:space="preserve"> </v>
          </cell>
          <cell r="AD237" t="str">
            <v>10.5</v>
          </cell>
          <cell r="AE237" t="str">
            <v xml:space="preserve"> </v>
          </cell>
          <cell r="AF237" t="str">
            <v xml:space="preserve"> </v>
          </cell>
          <cell r="AG237" t="str">
            <v xml:space="preserve"> </v>
          </cell>
          <cell r="AH237" t="str">
            <v xml:space="preserve"> </v>
          </cell>
          <cell r="AI237" t="str">
            <v xml:space="preserve"> </v>
          </cell>
          <cell r="AJ237" t="str">
            <v xml:space="preserve"> </v>
          </cell>
          <cell r="AK237" t="str">
            <v>10.5</v>
          </cell>
          <cell r="AL237" t="str">
            <v xml:space="preserve"> </v>
          </cell>
          <cell r="AM237" t="str">
            <v xml:space="preserve"> </v>
          </cell>
          <cell r="AN237" t="str">
            <v xml:space="preserve"> </v>
          </cell>
          <cell r="AO237" t="str">
            <v xml:space="preserve"> </v>
          </cell>
          <cell r="AP237" t="str">
            <v xml:space="preserve"> </v>
          </cell>
          <cell r="AQ237" t="str">
            <v xml:space="preserve"> </v>
          </cell>
          <cell r="AR237" t="str">
            <v xml:space="preserve"> </v>
          </cell>
          <cell r="AS237" t="str">
            <v xml:space="preserve"> </v>
          </cell>
          <cell r="AT237" t="str">
            <v xml:space="preserve"> </v>
          </cell>
          <cell r="AU237" t="str">
            <v xml:space="preserve"> </v>
          </cell>
          <cell r="AV237" t="str">
            <v>10.604</v>
          </cell>
          <cell r="AW237" t="str">
            <v>ACQ</v>
          </cell>
          <cell r="AX237" t="str">
            <v>10.375</v>
          </cell>
          <cell r="AY237" t="str">
            <v>10.833</v>
          </cell>
          <cell r="AZ237" t="str">
            <v xml:space="preserve"> </v>
          </cell>
          <cell r="BA237" t="str">
            <v xml:space="preserve"> </v>
          </cell>
          <cell r="BB237" t="str">
            <v xml:space="preserve"> </v>
          </cell>
          <cell r="BC237" t="str">
            <v xml:space="preserve"> </v>
          </cell>
          <cell r="BD237" t="str">
            <v xml:space="preserve"> </v>
          </cell>
          <cell r="BE237" t="str">
            <v xml:space="preserve"> </v>
          </cell>
          <cell r="BF237" t="str">
            <v xml:space="preserve"> </v>
          </cell>
          <cell r="BG237" t="str">
            <v xml:space="preserve"> </v>
          </cell>
          <cell r="BH237" t="str">
            <v xml:space="preserve"> </v>
          </cell>
          <cell r="BI237" t="str">
            <v xml:space="preserve"> </v>
          </cell>
          <cell r="BJ237" t="str">
            <v>11.2</v>
          </cell>
          <cell r="BK237" t="str">
            <v xml:space="preserve"> </v>
          </cell>
          <cell r="BL237" t="str">
            <v xml:space="preserve"> </v>
          </cell>
          <cell r="BM237" t="str">
            <v xml:space="preserve"> </v>
          </cell>
          <cell r="BN237" t="str">
            <v>9.8</v>
          </cell>
          <cell r="BO237" t="str">
            <v xml:space="preserve"> </v>
          </cell>
          <cell r="BP237" t="str">
            <v>11.5</v>
          </cell>
          <cell r="BQ237" t="str">
            <v xml:space="preserve"> </v>
          </cell>
          <cell r="BR237" t="str">
            <v>10.892</v>
          </cell>
          <cell r="BS237" t="str">
            <v>ACQ</v>
          </cell>
          <cell r="BT237" t="str">
            <v>10.5</v>
          </cell>
          <cell r="BU237" t="str">
            <v>8.3</v>
          </cell>
          <cell r="BV237" t="str">
            <v>10.1</v>
          </cell>
        </row>
        <row r="238">
          <cell r="A238">
            <v>21906888</v>
          </cell>
          <cell r="B238" t="str">
            <v>FUCHS</v>
          </cell>
          <cell r="C238" t="str">
            <v>CHLOÉ</v>
          </cell>
          <cell r="D238" t="str">
            <v>modif</v>
          </cell>
          <cell r="E238" t="str">
            <v>DEF</v>
          </cell>
          <cell r="F238" t="str">
            <v>DEF</v>
          </cell>
          <cell r="G238" t="str">
            <v>8.751</v>
          </cell>
          <cell r="H238" t="str">
            <v>AJ</v>
          </cell>
          <cell r="I238" t="str">
            <v>'463/583</v>
          </cell>
          <cell r="J238" t="str">
            <v>7.6</v>
          </cell>
          <cell r="L238">
            <v>5</v>
          </cell>
          <cell r="M238" t="str">
            <v xml:space="preserve"> </v>
          </cell>
          <cell r="N238" t="str">
            <v xml:space="preserve"> </v>
          </cell>
          <cell r="O238" t="str">
            <v xml:space="preserve"> </v>
          </cell>
          <cell r="P238" t="str">
            <v xml:space="preserve"> </v>
          </cell>
          <cell r="Q238" t="str">
            <v xml:space="preserve"> </v>
          </cell>
          <cell r="R238" t="str">
            <v xml:space="preserve"> </v>
          </cell>
          <cell r="S238" t="str">
            <v xml:space="preserve"> </v>
          </cell>
          <cell r="T238" t="str">
            <v xml:space="preserve"> </v>
          </cell>
          <cell r="U238" t="str">
            <v xml:space="preserve"> </v>
          </cell>
          <cell r="V238">
            <v>5</v>
          </cell>
          <cell r="W238" t="str">
            <v xml:space="preserve"> </v>
          </cell>
          <cell r="X238" t="str">
            <v xml:space="preserve"> </v>
          </cell>
          <cell r="Y238" t="str">
            <v xml:space="preserve"> </v>
          </cell>
          <cell r="Z238" t="str">
            <v xml:space="preserve"> </v>
          </cell>
          <cell r="AA238" t="str">
            <v xml:space="preserve"> </v>
          </cell>
          <cell r="AB238" t="str">
            <v xml:space="preserve"> </v>
          </cell>
          <cell r="AC238" t="str">
            <v xml:space="preserve"> </v>
          </cell>
          <cell r="AD238" t="str">
            <v>11.5</v>
          </cell>
          <cell r="AE238" t="str">
            <v xml:space="preserve"> </v>
          </cell>
          <cell r="AF238" t="str">
            <v xml:space="preserve"> </v>
          </cell>
          <cell r="AG238" t="str">
            <v xml:space="preserve"> </v>
          </cell>
          <cell r="AH238" t="str">
            <v xml:space="preserve"> </v>
          </cell>
          <cell r="AI238" t="str">
            <v xml:space="preserve"> </v>
          </cell>
          <cell r="AJ238" t="str">
            <v xml:space="preserve"> </v>
          </cell>
          <cell r="AK238" t="str">
            <v xml:space="preserve"> </v>
          </cell>
          <cell r="AL238" t="str">
            <v xml:space="preserve"> </v>
          </cell>
          <cell r="AM238" t="str">
            <v xml:space="preserve"> </v>
          </cell>
          <cell r="AN238" t="str">
            <v>11.5</v>
          </cell>
          <cell r="AO238" t="str">
            <v xml:space="preserve"> </v>
          </cell>
          <cell r="AP238" t="str">
            <v xml:space="preserve"> </v>
          </cell>
          <cell r="AQ238" t="str">
            <v xml:space="preserve"> </v>
          </cell>
          <cell r="AR238" t="str">
            <v xml:space="preserve"> </v>
          </cell>
          <cell r="AS238" t="str">
            <v xml:space="preserve"> </v>
          </cell>
          <cell r="AT238" t="str">
            <v xml:space="preserve"> </v>
          </cell>
          <cell r="AU238" t="str">
            <v xml:space="preserve"> </v>
          </cell>
          <cell r="AV238" t="str">
            <v>9.301</v>
          </cell>
          <cell r="AW238" t="str">
            <v>NACQ</v>
          </cell>
          <cell r="AX238" t="str">
            <v>9.335</v>
          </cell>
          <cell r="AY238" t="str">
            <v>9.267</v>
          </cell>
          <cell r="AZ238" t="str">
            <v>11.3</v>
          </cell>
          <cell r="BA238">
            <v>8</v>
          </cell>
          <cell r="BB238" t="str">
            <v xml:space="preserve"> </v>
          </cell>
          <cell r="BC238" t="str">
            <v xml:space="preserve"> </v>
          </cell>
          <cell r="BD238" t="str">
            <v xml:space="preserve"> </v>
          </cell>
          <cell r="BE238" t="str">
            <v xml:space="preserve"> </v>
          </cell>
          <cell r="BF238" t="str">
            <v xml:space="preserve"> </v>
          </cell>
          <cell r="BG238" t="str">
            <v xml:space="preserve"> </v>
          </cell>
          <cell r="BH238" t="str">
            <v>8.5</v>
          </cell>
          <cell r="BI238" t="str">
            <v xml:space="preserve"> </v>
          </cell>
          <cell r="BJ238" t="str">
            <v xml:space="preserve"> </v>
          </cell>
          <cell r="BK238" t="str">
            <v xml:space="preserve"> </v>
          </cell>
          <cell r="BL238" t="str">
            <v xml:space="preserve"> </v>
          </cell>
          <cell r="BM238" t="str">
            <v xml:space="preserve"> </v>
          </cell>
          <cell r="BN238" t="str">
            <v xml:space="preserve"> </v>
          </cell>
          <cell r="BO238" t="str">
            <v xml:space="preserve"> </v>
          </cell>
          <cell r="BP238" t="str">
            <v xml:space="preserve"> </v>
          </cell>
          <cell r="BQ238" t="str">
            <v xml:space="preserve"> </v>
          </cell>
          <cell r="BR238" t="str">
            <v>10.633</v>
          </cell>
          <cell r="BS238" t="str">
            <v>ACQ</v>
          </cell>
          <cell r="BT238">
            <v>13</v>
          </cell>
          <cell r="BU238" t="str">
            <v>8.3</v>
          </cell>
          <cell r="BV238" t="str">
            <v>10.6</v>
          </cell>
        </row>
        <row r="239">
          <cell r="A239">
            <v>21804291</v>
          </cell>
          <cell r="B239" t="str">
            <v>FURSTOSS</v>
          </cell>
          <cell r="C239" t="str">
            <v>CLÉMENT</v>
          </cell>
          <cell r="D239" t="str">
            <v xml:space="preserve"> </v>
          </cell>
          <cell r="E239" t="str">
            <v>9.691</v>
          </cell>
          <cell r="F239" t="str">
            <v>AJ</v>
          </cell>
          <cell r="G239" t="str">
            <v>9.691</v>
          </cell>
          <cell r="H239" t="str">
            <v>AJ</v>
          </cell>
          <cell r="I239" t="str">
            <v>'340/583</v>
          </cell>
          <cell r="J239" t="str">
            <v>10.8</v>
          </cell>
          <cell r="K239" t="str">
            <v>ACQ</v>
          </cell>
          <cell r="L239" t="str">
            <v xml:space="preserve"> </v>
          </cell>
          <cell r="M239" t="str">
            <v xml:space="preserve"> </v>
          </cell>
          <cell r="N239" t="str">
            <v xml:space="preserve"> </v>
          </cell>
          <cell r="O239" t="str">
            <v xml:space="preserve"> </v>
          </cell>
          <cell r="P239" t="str">
            <v xml:space="preserve"> </v>
          </cell>
          <cell r="Q239" t="str">
            <v xml:space="preserve"> </v>
          </cell>
          <cell r="R239" t="str">
            <v xml:space="preserve"> </v>
          </cell>
          <cell r="S239" t="str">
            <v xml:space="preserve"> </v>
          </cell>
          <cell r="T239" t="str">
            <v xml:space="preserve"> </v>
          </cell>
          <cell r="U239" t="str">
            <v xml:space="preserve"> </v>
          </cell>
          <cell r="V239" t="str">
            <v xml:space="preserve"> </v>
          </cell>
          <cell r="W239" t="str">
            <v xml:space="preserve"> </v>
          </cell>
          <cell r="X239" t="str">
            <v xml:space="preserve"> </v>
          </cell>
          <cell r="Y239" t="str">
            <v xml:space="preserve"> </v>
          </cell>
          <cell r="Z239" t="str">
            <v xml:space="preserve"> </v>
          </cell>
          <cell r="AA239" t="str">
            <v xml:space="preserve"> </v>
          </cell>
          <cell r="AB239" t="str">
            <v xml:space="preserve"> </v>
          </cell>
          <cell r="AC239" t="str">
            <v xml:space="preserve"> </v>
          </cell>
          <cell r="AD239" t="str">
            <v xml:space="preserve"> </v>
          </cell>
          <cell r="AE239" t="str">
            <v xml:space="preserve"> </v>
          </cell>
          <cell r="AF239" t="str">
            <v xml:space="preserve"> </v>
          </cell>
          <cell r="AG239" t="str">
            <v xml:space="preserve"> </v>
          </cell>
          <cell r="AH239" t="str">
            <v xml:space="preserve"> </v>
          </cell>
          <cell r="AI239" t="str">
            <v xml:space="preserve"> </v>
          </cell>
          <cell r="AJ239" t="str">
            <v xml:space="preserve"> </v>
          </cell>
          <cell r="AK239" t="str">
            <v xml:space="preserve"> </v>
          </cell>
          <cell r="AL239" t="str">
            <v xml:space="preserve"> </v>
          </cell>
          <cell r="AM239" t="str">
            <v xml:space="preserve"> </v>
          </cell>
          <cell r="AN239" t="str">
            <v xml:space="preserve"> </v>
          </cell>
          <cell r="AO239" t="str">
            <v xml:space="preserve"> </v>
          </cell>
          <cell r="AP239" t="str">
            <v xml:space="preserve"> </v>
          </cell>
          <cell r="AQ239" t="str">
            <v xml:space="preserve"> </v>
          </cell>
          <cell r="AR239" t="str">
            <v xml:space="preserve"> </v>
          </cell>
          <cell r="AS239" t="str">
            <v xml:space="preserve"> </v>
          </cell>
          <cell r="AT239" t="str">
            <v xml:space="preserve"> </v>
          </cell>
          <cell r="AU239" t="str">
            <v xml:space="preserve"> </v>
          </cell>
          <cell r="AV239" t="str">
            <v>11.1</v>
          </cell>
          <cell r="AW239" t="str">
            <v>ACQ</v>
          </cell>
          <cell r="AX239" t="str">
            <v xml:space="preserve"> </v>
          </cell>
          <cell r="AY239" t="str">
            <v xml:space="preserve"> </v>
          </cell>
          <cell r="AZ239" t="str">
            <v xml:space="preserve"> </v>
          </cell>
          <cell r="BA239" t="str">
            <v xml:space="preserve"> </v>
          </cell>
          <cell r="BB239" t="str">
            <v xml:space="preserve"> </v>
          </cell>
          <cell r="BC239" t="str">
            <v xml:space="preserve"> </v>
          </cell>
          <cell r="BD239" t="str">
            <v xml:space="preserve"> </v>
          </cell>
          <cell r="BE239" t="str">
            <v xml:space="preserve"> </v>
          </cell>
          <cell r="BF239" t="str">
            <v xml:space="preserve"> </v>
          </cell>
          <cell r="BG239" t="str">
            <v xml:space="preserve"> </v>
          </cell>
          <cell r="BH239" t="str">
            <v xml:space="preserve"> </v>
          </cell>
          <cell r="BI239" t="str">
            <v xml:space="preserve"> </v>
          </cell>
          <cell r="BJ239" t="str">
            <v xml:space="preserve"> </v>
          </cell>
          <cell r="BK239" t="str">
            <v xml:space="preserve"> </v>
          </cell>
          <cell r="BL239" t="str">
            <v xml:space="preserve"> </v>
          </cell>
          <cell r="BM239" t="str">
            <v xml:space="preserve"> </v>
          </cell>
          <cell r="BN239" t="str">
            <v xml:space="preserve"> </v>
          </cell>
          <cell r="BO239" t="str">
            <v xml:space="preserve"> </v>
          </cell>
          <cell r="BP239" t="str">
            <v xml:space="preserve"> </v>
          </cell>
          <cell r="BQ239" t="str">
            <v xml:space="preserve"> </v>
          </cell>
          <cell r="BR239" t="str">
            <v>10.322</v>
          </cell>
          <cell r="BS239" t="str">
            <v>ACQ</v>
          </cell>
          <cell r="BT239" t="str">
            <v xml:space="preserve"> </v>
          </cell>
          <cell r="BU239" t="str">
            <v xml:space="preserve"> </v>
          </cell>
          <cell r="BV239" t="str">
            <v xml:space="preserve"> </v>
          </cell>
        </row>
        <row r="240">
          <cell r="A240">
            <v>21809676</v>
          </cell>
          <cell r="B240" t="str">
            <v>GABA</v>
          </cell>
          <cell r="C240" t="str">
            <v>JOAN-BENJAMIN</v>
          </cell>
          <cell r="D240" t="str">
            <v xml:space="preserve"> </v>
          </cell>
          <cell r="E240" t="str">
            <v>DEF</v>
          </cell>
          <cell r="F240" t="str">
            <v>DEF</v>
          </cell>
          <cell r="G240" t="str">
            <v>DEF</v>
          </cell>
          <cell r="H240" t="str">
            <v>DEF</v>
          </cell>
          <cell r="J240" t="str">
            <v>12.8</v>
          </cell>
          <cell r="L240">
            <v>9</v>
          </cell>
          <cell r="M240" t="str">
            <v xml:space="preserve"> </v>
          </cell>
          <cell r="N240" t="str">
            <v xml:space="preserve"> </v>
          </cell>
          <cell r="O240" t="str">
            <v xml:space="preserve"> </v>
          </cell>
          <cell r="P240" t="str">
            <v xml:space="preserve"> </v>
          </cell>
          <cell r="Q240" t="str">
            <v xml:space="preserve"> </v>
          </cell>
          <cell r="R240" t="str">
            <v xml:space="preserve"> </v>
          </cell>
          <cell r="S240" t="str">
            <v xml:space="preserve"> </v>
          </cell>
          <cell r="T240" t="str">
            <v xml:space="preserve"> </v>
          </cell>
          <cell r="U240" t="str">
            <v xml:space="preserve"> </v>
          </cell>
          <cell r="V240" t="str">
            <v xml:space="preserve"> </v>
          </cell>
          <cell r="W240" t="str">
            <v xml:space="preserve"> </v>
          </cell>
          <cell r="X240">
            <v>9</v>
          </cell>
          <cell r="Y240" t="str">
            <v xml:space="preserve"> </v>
          </cell>
          <cell r="Z240" t="str">
            <v xml:space="preserve"> </v>
          </cell>
          <cell r="AA240" t="str">
            <v xml:space="preserve"> </v>
          </cell>
          <cell r="AB240" t="str">
            <v xml:space="preserve"> </v>
          </cell>
          <cell r="AC240" t="str">
            <v xml:space="preserve"> </v>
          </cell>
          <cell r="AD240" t="str">
            <v>18.5</v>
          </cell>
          <cell r="AE240" t="str">
            <v xml:space="preserve"> </v>
          </cell>
          <cell r="AF240" t="str">
            <v xml:space="preserve"> </v>
          </cell>
          <cell r="AG240" t="str">
            <v xml:space="preserve"> </v>
          </cell>
          <cell r="AH240" t="str">
            <v xml:space="preserve"> </v>
          </cell>
          <cell r="AI240" t="str">
            <v xml:space="preserve"> </v>
          </cell>
          <cell r="AJ240" t="str">
            <v xml:space="preserve"> </v>
          </cell>
          <cell r="AK240" t="str">
            <v xml:space="preserve"> </v>
          </cell>
          <cell r="AL240" t="str">
            <v xml:space="preserve"> </v>
          </cell>
          <cell r="AM240" t="str">
            <v xml:space="preserve"> </v>
          </cell>
          <cell r="AN240" t="str">
            <v xml:space="preserve"> </v>
          </cell>
          <cell r="AO240" t="str">
            <v xml:space="preserve"> </v>
          </cell>
          <cell r="AP240" t="str">
            <v>18.5</v>
          </cell>
          <cell r="AQ240" t="str">
            <v xml:space="preserve"> </v>
          </cell>
          <cell r="AR240" t="str">
            <v xml:space="preserve"> </v>
          </cell>
          <cell r="AS240" t="str">
            <v xml:space="preserve"> </v>
          </cell>
          <cell r="AT240" t="str">
            <v xml:space="preserve"> </v>
          </cell>
          <cell r="AU240" t="str">
            <v xml:space="preserve"> </v>
          </cell>
          <cell r="AV240" t="str">
            <v>DEF</v>
          </cell>
          <cell r="AW240" t="str">
            <v>DEF</v>
          </cell>
          <cell r="AX240" t="str">
            <v>DEF</v>
          </cell>
          <cell r="AY240" t="str">
            <v>DEF</v>
          </cell>
          <cell r="AZ240" t="str">
            <v xml:space="preserve"> </v>
          </cell>
          <cell r="BA240" t="str">
            <v xml:space="preserve"> </v>
          </cell>
          <cell r="BB240" t="str">
            <v xml:space="preserve"> </v>
          </cell>
          <cell r="BC240" t="str">
            <v xml:space="preserve"> </v>
          </cell>
          <cell r="BD240" t="str">
            <v xml:space="preserve"> </v>
          </cell>
          <cell r="BE240" t="str">
            <v>ABI</v>
          </cell>
          <cell r="BF240" t="str">
            <v xml:space="preserve"> </v>
          </cell>
          <cell r="BG240" t="str">
            <v xml:space="preserve"> </v>
          </cell>
          <cell r="BH240" t="str">
            <v xml:space="preserve"> </v>
          </cell>
          <cell r="BI240" t="str">
            <v xml:space="preserve"> </v>
          </cell>
          <cell r="BJ240" t="str">
            <v xml:space="preserve"> </v>
          </cell>
          <cell r="BK240" t="str">
            <v>DIS</v>
          </cell>
          <cell r="BL240" t="str">
            <v xml:space="preserve"> </v>
          </cell>
          <cell r="BM240" t="str">
            <v xml:space="preserve"> </v>
          </cell>
          <cell r="BN240">
            <v>16</v>
          </cell>
          <cell r="BO240" t="str">
            <v xml:space="preserve"> </v>
          </cell>
          <cell r="BP240" t="str">
            <v xml:space="preserve"> </v>
          </cell>
          <cell r="BQ240" t="str">
            <v xml:space="preserve"> </v>
          </cell>
          <cell r="BR240" t="str">
            <v>10.158</v>
          </cell>
          <cell r="BS240" t="str">
            <v>ACQ</v>
          </cell>
          <cell r="BT240" t="str">
            <v>10.25</v>
          </cell>
          <cell r="BU240" t="str">
            <v>9.225</v>
          </cell>
          <cell r="BV240" t="str">
            <v>11.45</v>
          </cell>
        </row>
        <row r="241">
          <cell r="A241">
            <v>21904988</v>
          </cell>
          <cell r="B241" t="str">
            <v>GABEL</v>
          </cell>
          <cell r="C241" t="str">
            <v>AURÉLIEN</v>
          </cell>
          <cell r="D241" t="str">
            <v xml:space="preserve"> </v>
          </cell>
          <cell r="E241" t="str">
            <v>13.312</v>
          </cell>
          <cell r="F241" t="str">
            <v>ADM</v>
          </cell>
          <cell r="G241" t="str">
            <v>13.312</v>
          </cell>
          <cell r="H241" t="str">
            <v>ADM</v>
          </cell>
          <cell r="I241" t="str">
            <v>'15/583</v>
          </cell>
          <cell r="J241" t="str">
            <v>13.25</v>
          </cell>
          <cell r="L241">
            <v>15</v>
          </cell>
          <cell r="M241" t="str">
            <v xml:space="preserve"> </v>
          </cell>
          <cell r="N241" t="str">
            <v xml:space="preserve"> </v>
          </cell>
          <cell r="O241" t="str">
            <v xml:space="preserve"> </v>
          </cell>
          <cell r="P241" t="str">
            <v xml:space="preserve"> </v>
          </cell>
          <cell r="Q241" t="str">
            <v xml:space="preserve"> </v>
          </cell>
          <cell r="R241" t="str">
            <v xml:space="preserve"> </v>
          </cell>
          <cell r="S241">
            <v>15</v>
          </cell>
          <cell r="T241" t="str">
            <v xml:space="preserve"> </v>
          </cell>
          <cell r="U241" t="str">
            <v xml:space="preserve"> </v>
          </cell>
          <cell r="V241" t="str">
            <v xml:space="preserve"> </v>
          </cell>
          <cell r="W241" t="str">
            <v xml:space="preserve"> </v>
          </cell>
          <cell r="X241" t="str">
            <v xml:space="preserve"> </v>
          </cell>
          <cell r="Y241" t="str">
            <v xml:space="preserve"> </v>
          </cell>
          <cell r="Z241" t="str">
            <v xml:space="preserve"> </v>
          </cell>
          <cell r="AA241" t="str">
            <v xml:space="preserve"> </v>
          </cell>
          <cell r="AB241" t="str">
            <v xml:space="preserve"> </v>
          </cell>
          <cell r="AC241" t="str">
            <v xml:space="preserve"> </v>
          </cell>
          <cell r="AD241" t="str">
            <v>10.625</v>
          </cell>
          <cell r="AE241" t="str">
            <v xml:space="preserve"> </v>
          </cell>
          <cell r="AF241" t="str">
            <v xml:space="preserve"> </v>
          </cell>
          <cell r="AG241" t="str">
            <v xml:space="preserve"> </v>
          </cell>
          <cell r="AH241" t="str">
            <v xml:space="preserve"> </v>
          </cell>
          <cell r="AI241" t="str">
            <v xml:space="preserve"> </v>
          </cell>
          <cell r="AJ241" t="str">
            <v xml:space="preserve"> </v>
          </cell>
          <cell r="AK241" t="str">
            <v>10.625</v>
          </cell>
          <cell r="AL241" t="str">
            <v xml:space="preserve"> </v>
          </cell>
          <cell r="AM241" t="str">
            <v xml:space="preserve"> </v>
          </cell>
          <cell r="AN241" t="str">
            <v xml:space="preserve"> </v>
          </cell>
          <cell r="AO241" t="str">
            <v xml:space="preserve"> </v>
          </cell>
          <cell r="AP241" t="str">
            <v xml:space="preserve"> </v>
          </cell>
          <cell r="AQ241" t="str">
            <v xml:space="preserve"> </v>
          </cell>
          <cell r="AR241" t="str">
            <v xml:space="preserve"> </v>
          </cell>
          <cell r="AS241" t="str">
            <v xml:space="preserve"> </v>
          </cell>
          <cell r="AT241" t="str">
            <v xml:space="preserve"> </v>
          </cell>
          <cell r="AU241" t="str">
            <v xml:space="preserve"> </v>
          </cell>
          <cell r="AV241" t="str">
            <v>12.386</v>
          </cell>
          <cell r="AW241" t="str">
            <v>ACQ</v>
          </cell>
          <cell r="AX241" t="str">
            <v>12.835</v>
          </cell>
          <cell r="AY241" t="str">
            <v>11.937</v>
          </cell>
          <cell r="AZ241" t="str">
            <v xml:space="preserve"> </v>
          </cell>
          <cell r="BA241" t="str">
            <v xml:space="preserve"> </v>
          </cell>
          <cell r="BB241" t="str">
            <v xml:space="preserve"> </v>
          </cell>
          <cell r="BC241" t="str">
            <v xml:space="preserve"> </v>
          </cell>
          <cell r="BD241" t="str">
            <v xml:space="preserve"> </v>
          </cell>
          <cell r="BE241" t="str">
            <v xml:space="preserve"> </v>
          </cell>
          <cell r="BF241" t="str">
            <v xml:space="preserve"> </v>
          </cell>
          <cell r="BG241" t="str">
            <v xml:space="preserve"> </v>
          </cell>
          <cell r="BH241" t="str">
            <v xml:space="preserve"> </v>
          </cell>
          <cell r="BI241" t="str">
            <v xml:space="preserve"> </v>
          </cell>
          <cell r="BJ241" t="str">
            <v>11.9</v>
          </cell>
          <cell r="BK241" t="str">
            <v xml:space="preserve"> </v>
          </cell>
          <cell r="BL241" t="str">
            <v xml:space="preserve"> </v>
          </cell>
          <cell r="BM241">
            <v>12</v>
          </cell>
          <cell r="BN241" t="str">
            <v xml:space="preserve"> </v>
          </cell>
          <cell r="BO241" t="str">
            <v>11.91</v>
          </cell>
          <cell r="BP241" t="str">
            <v xml:space="preserve"> </v>
          </cell>
          <cell r="BQ241" t="str">
            <v xml:space="preserve"> </v>
          </cell>
          <cell r="BR241" t="str">
            <v>11.968</v>
          </cell>
          <cell r="BS241" t="str">
            <v>ACQ</v>
          </cell>
          <cell r="BT241" t="str">
            <v>12.13</v>
          </cell>
          <cell r="BU241" t="str">
            <v>11.025</v>
          </cell>
          <cell r="BV241" t="str">
            <v>10.55</v>
          </cell>
        </row>
        <row r="242">
          <cell r="A242">
            <v>21908774</v>
          </cell>
          <cell r="B242" t="str">
            <v>GACEM</v>
          </cell>
          <cell r="C242" t="str">
            <v>SOPHIAN</v>
          </cell>
          <cell r="D242" t="str">
            <v xml:space="preserve"> </v>
          </cell>
          <cell r="E242" t="str">
            <v>8.068</v>
          </cell>
          <cell r="F242" t="str">
            <v>AJ</v>
          </cell>
          <cell r="G242" t="str">
            <v>8.068</v>
          </cell>
          <cell r="H242" t="str">
            <v>AJ</v>
          </cell>
          <cell r="I242" t="str">
            <v>'524/583</v>
          </cell>
          <cell r="J242" t="str">
            <v>9.4</v>
          </cell>
          <cell r="L242">
            <v>6</v>
          </cell>
          <cell r="M242" t="str">
            <v xml:space="preserve"> </v>
          </cell>
          <cell r="N242" t="str">
            <v xml:space="preserve"> </v>
          </cell>
          <cell r="O242" t="str">
            <v xml:space="preserve"> </v>
          </cell>
          <cell r="P242" t="str">
            <v xml:space="preserve"> </v>
          </cell>
          <cell r="Q242" t="str">
            <v xml:space="preserve"> </v>
          </cell>
          <cell r="R242" t="str">
            <v xml:space="preserve"> </v>
          </cell>
          <cell r="S242">
            <v>6</v>
          </cell>
          <cell r="T242" t="str">
            <v xml:space="preserve"> </v>
          </cell>
          <cell r="U242" t="str">
            <v xml:space="preserve"> </v>
          </cell>
          <cell r="V242" t="str">
            <v xml:space="preserve"> </v>
          </cell>
          <cell r="W242" t="str">
            <v xml:space="preserve"> </v>
          </cell>
          <cell r="X242" t="str">
            <v xml:space="preserve"> </v>
          </cell>
          <cell r="Y242" t="str">
            <v xml:space="preserve"> </v>
          </cell>
          <cell r="Z242" t="str">
            <v xml:space="preserve"> </v>
          </cell>
          <cell r="AA242" t="str">
            <v xml:space="preserve"> </v>
          </cell>
          <cell r="AB242" t="str">
            <v xml:space="preserve"> </v>
          </cell>
          <cell r="AC242" t="str">
            <v xml:space="preserve"> </v>
          </cell>
          <cell r="AD242" t="str">
            <v>14.5</v>
          </cell>
          <cell r="AE242" t="str">
            <v xml:space="preserve"> </v>
          </cell>
          <cell r="AF242" t="str">
            <v xml:space="preserve"> </v>
          </cell>
          <cell r="AG242" t="str">
            <v xml:space="preserve"> </v>
          </cell>
          <cell r="AH242" t="str">
            <v xml:space="preserve"> </v>
          </cell>
          <cell r="AI242" t="str">
            <v xml:space="preserve"> </v>
          </cell>
          <cell r="AJ242" t="str">
            <v xml:space="preserve"> </v>
          </cell>
          <cell r="AK242" t="str">
            <v>14.5</v>
          </cell>
          <cell r="AL242" t="str">
            <v xml:space="preserve"> </v>
          </cell>
          <cell r="AM242" t="str">
            <v xml:space="preserve"> </v>
          </cell>
          <cell r="AN242" t="str">
            <v xml:space="preserve"> </v>
          </cell>
          <cell r="AO242" t="str">
            <v xml:space="preserve"> </v>
          </cell>
          <cell r="AP242" t="str">
            <v xml:space="preserve"> </v>
          </cell>
          <cell r="AQ242" t="str">
            <v xml:space="preserve"> </v>
          </cell>
          <cell r="AR242" t="str">
            <v xml:space="preserve"> </v>
          </cell>
          <cell r="AS242" t="str">
            <v xml:space="preserve"> </v>
          </cell>
          <cell r="AT242" t="str">
            <v xml:space="preserve"> </v>
          </cell>
          <cell r="AU242" t="str">
            <v xml:space="preserve"> </v>
          </cell>
          <cell r="AV242" t="str">
            <v>10.41</v>
          </cell>
          <cell r="AW242" t="str">
            <v>ACQ</v>
          </cell>
          <cell r="AX242" t="str">
            <v>8.82</v>
          </cell>
          <cell r="AY242">
            <v>12</v>
          </cell>
          <cell r="AZ242" t="str">
            <v>10.2</v>
          </cell>
          <cell r="BA242" t="str">
            <v>11.5</v>
          </cell>
          <cell r="BB242" t="str">
            <v xml:space="preserve"> </v>
          </cell>
          <cell r="BC242" t="str">
            <v xml:space="preserve"> </v>
          </cell>
          <cell r="BD242" t="str">
            <v xml:space="preserve"> </v>
          </cell>
          <cell r="BE242" t="str">
            <v xml:space="preserve"> </v>
          </cell>
          <cell r="BF242" t="str">
            <v xml:space="preserve"> </v>
          </cell>
          <cell r="BG242" t="str">
            <v xml:space="preserve"> </v>
          </cell>
          <cell r="BH242" t="str">
            <v>14.3</v>
          </cell>
          <cell r="BI242" t="str">
            <v xml:space="preserve"> </v>
          </cell>
          <cell r="BJ242" t="str">
            <v xml:space="preserve"> </v>
          </cell>
          <cell r="BK242" t="str">
            <v xml:space="preserve"> </v>
          </cell>
          <cell r="BL242" t="str">
            <v xml:space="preserve"> </v>
          </cell>
          <cell r="BM242" t="str">
            <v xml:space="preserve"> </v>
          </cell>
          <cell r="BN242" t="str">
            <v xml:space="preserve"> </v>
          </cell>
          <cell r="BO242" t="str">
            <v xml:space="preserve"> </v>
          </cell>
          <cell r="BP242" t="str">
            <v xml:space="preserve"> </v>
          </cell>
          <cell r="BQ242" t="str">
            <v xml:space="preserve"> </v>
          </cell>
          <cell r="BR242" t="str">
            <v>9.183</v>
          </cell>
          <cell r="BS242" t="str">
            <v>NACQ</v>
          </cell>
          <cell r="BT242">
            <v>7</v>
          </cell>
          <cell r="BU242" t="str">
            <v>8.85</v>
          </cell>
          <cell r="BV242" t="str">
            <v>12.2</v>
          </cell>
        </row>
        <row r="243">
          <cell r="A243">
            <v>21814143</v>
          </cell>
          <cell r="B243" t="str">
            <v>GAIDELLA</v>
          </cell>
          <cell r="C243" t="str">
            <v>MARIE</v>
          </cell>
          <cell r="D243" t="str">
            <v xml:space="preserve"> </v>
          </cell>
          <cell r="E243" t="str">
            <v>8.312</v>
          </cell>
          <cell r="F243" t="str">
            <v>AJ</v>
          </cell>
          <cell r="G243" t="str">
            <v>8.312</v>
          </cell>
          <cell r="H243" t="str">
            <v>AJ</v>
          </cell>
          <cell r="I243" t="str">
            <v>'499/583</v>
          </cell>
          <cell r="J243" t="str">
            <v>10.5</v>
          </cell>
          <cell r="L243">
            <v>10</v>
          </cell>
          <cell r="M243">
            <v>10</v>
          </cell>
          <cell r="N243" t="str">
            <v xml:space="preserve"> </v>
          </cell>
          <cell r="O243" t="str">
            <v xml:space="preserve"> </v>
          </cell>
          <cell r="P243" t="str">
            <v xml:space="preserve"> </v>
          </cell>
          <cell r="Q243" t="str">
            <v xml:space="preserve"> </v>
          </cell>
          <cell r="R243" t="str">
            <v xml:space="preserve"> </v>
          </cell>
          <cell r="S243" t="str">
            <v xml:space="preserve"> </v>
          </cell>
          <cell r="T243" t="str">
            <v xml:space="preserve"> </v>
          </cell>
          <cell r="U243" t="str">
            <v xml:space="preserve"> </v>
          </cell>
          <cell r="V243" t="str">
            <v xml:space="preserve"> </v>
          </cell>
          <cell r="W243" t="str">
            <v xml:space="preserve"> </v>
          </cell>
          <cell r="X243" t="str">
            <v xml:space="preserve"> </v>
          </cell>
          <cell r="Y243" t="str">
            <v xml:space="preserve"> </v>
          </cell>
          <cell r="Z243" t="str">
            <v xml:space="preserve"> </v>
          </cell>
          <cell r="AA243" t="str">
            <v xml:space="preserve"> </v>
          </cell>
          <cell r="AB243" t="str">
            <v xml:space="preserve"> </v>
          </cell>
          <cell r="AC243" t="str">
            <v xml:space="preserve"> </v>
          </cell>
          <cell r="AD243" t="str">
            <v>11.25</v>
          </cell>
          <cell r="AE243" t="str">
            <v>11.25</v>
          </cell>
          <cell r="AF243" t="str">
            <v xml:space="preserve"> </v>
          </cell>
          <cell r="AG243" t="str">
            <v xml:space="preserve"> </v>
          </cell>
          <cell r="AH243" t="str">
            <v xml:space="preserve"> </v>
          </cell>
          <cell r="AI243" t="str">
            <v xml:space="preserve"> </v>
          </cell>
          <cell r="AJ243" t="str">
            <v xml:space="preserve"> </v>
          </cell>
          <cell r="AK243" t="str">
            <v xml:space="preserve"> </v>
          </cell>
          <cell r="AL243" t="str">
            <v xml:space="preserve"> </v>
          </cell>
          <cell r="AM243" t="str">
            <v xml:space="preserve"> </v>
          </cell>
          <cell r="AN243" t="str">
            <v xml:space="preserve"> </v>
          </cell>
          <cell r="AO243" t="str">
            <v xml:space="preserve"> </v>
          </cell>
          <cell r="AP243" t="str">
            <v xml:space="preserve"> </v>
          </cell>
          <cell r="AQ243" t="str">
            <v xml:space="preserve"> </v>
          </cell>
          <cell r="AR243" t="str">
            <v xml:space="preserve"> </v>
          </cell>
          <cell r="AS243" t="str">
            <v xml:space="preserve"> </v>
          </cell>
          <cell r="AT243" t="str">
            <v xml:space="preserve"> </v>
          </cell>
          <cell r="AU243" t="str">
            <v xml:space="preserve"> </v>
          </cell>
          <cell r="AV243" t="str">
            <v>9.905</v>
          </cell>
          <cell r="AW243" t="str">
            <v>NACQ</v>
          </cell>
          <cell r="AX243" t="str">
            <v>9.435</v>
          </cell>
          <cell r="AY243" t="str">
            <v>10.375</v>
          </cell>
          <cell r="AZ243" t="str">
            <v xml:space="preserve"> </v>
          </cell>
          <cell r="BA243" t="str">
            <v xml:space="preserve"> </v>
          </cell>
          <cell r="BB243" t="str">
            <v xml:space="preserve"> </v>
          </cell>
          <cell r="BC243" t="str">
            <v xml:space="preserve"> </v>
          </cell>
          <cell r="BD243" t="str">
            <v xml:space="preserve"> </v>
          </cell>
          <cell r="BE243" t="str">
            <v xml:space="preserve"> </v>
          </cell>
          <cell r="BF243" t="str">
            <v xml:space="preserve"> </v>
          </cell>
          <cell r="BG243" t="str">
            <v xml:space="preserve"> </v>
          </cell>
          <cell r="BH243" t="str">
            <v xml:space="preserve"> </v>
          </cell>
          <cell r="BI243" t="str">
            <v xml:space="preserve"> </v>
          </cell>
          <cell r="BJ243" t="str">
            <v xml:space="preserve"> </v>
          </cell>
          <cell r="BK243" t="str">
            <v xml:space="preserve"> </v>
          </cell>
          <cell r="BL243" t="str">
            <v xml:space="preserve"> </v>
          </cell>
          <cell r="BM243" t="str">
            <v xml:space="preserve"> </v>
          </cell>
          <cell r="BN243" t="str">
            <v xml:space="preserve"> </v>
          </cell>
          <cell r="BO243" t="str">
            <v xml:space="preserve"> </v>
          </cell>
          <cell r="BP243" t="str">
            <v xml:space="preserve"> </v>
          </cell>
          <cell r="BQ243" t="str">
            <v xml:space="preserve"> </v>
          </cell>
          <cell r="BR243" t="str">
            <v>7.76</v>
          </cell>
          <cell r="BS243" t="str">
            <v>NACQ</v>
          </cell>
          <cell r="BT243" t="str">
            <v>5.63</v>
          </cell>
          <cell r="BU243" t="str">
            <v>7.65</v>
          </cell>
          <cell r="BV243" t="str">
            <v>9.8</v>
          </cell>
        </row>
        <row r="244">
          <cell r="A244">
            <v>21714006</v>
          </cell>
          <cell r="B244" t="str">
            <v>GARCES MENDOZA</v>
          </cell>
          <cell r="C244" t="str">
            <v>FELIPE</v>
          </cell>
          <cell r="D244" t="str">
            <v xml:space="preserve"> </v>
          </cell>
          <cell r="E244" t="str">
            <v>10.696</v>
          </cell>
          <cell r="F244" t="str">
            <v>ADM</v>
          </cell>
          <cell r="G244" t="str">
            <v>10.696</v>
          </cell>
          <cell r="H244" t="str">
            <v>ADM</v>
          </cell>
          <cell r="I244" t="str">
            <v>'176/583</v>
          </cell>
          <cell r="J244" t="str">
            <v>9.34</v>
          </cell>
          <cell r="L244" t="str">
            <v>8.5</v>
          </cell>
          <cell r="M244" t="str">
            <v xml:space="preserve"> </v>
          </cell>
          <cell r="N244" t="str">
            <v xml:space="preserve"> </v>
          </cell>
          <cell r="O244" t="str">
            <v xml:space="preserve"> </v>
          </cell>
          <cell r="P244" t="str">
            <v xml:space="preserve"> </v>
          </cell>
          <cell r="Q244" t="str">
            <v xml:space="preserve"> </v>
          </cell>
          <cell r="R244" t="str">
            <v xml:space="preserve"> </v>
          </cell>
          <cell r="S244" t="str">
            <v xml:space="preserve"> </v>
          </cell>
          <cell r="T244" t="str">
            <v>8.5</v>
          </cell>
          <cell r="U244" t="str">
            <v xml:space="preserve"> </v>
          </cell>
          <cell r="V244" t="str">
            <v xml:space="preserve"> </v>
          </cell>
          <cell r="W244" t="str">
            <v xml:space="preserve"> </v>
          </cell>
          <cell r="X244" t="str">
            <v xml:space="preserve"> </v>
          </cell>
          <cell r="Y244" t="str">
            <v xml:space="preserve"> </v>
          </cell>
          <cell r="Z244" t="str">
            <v xml:space="preserve"> </v>
          </cell>
          <cell r="AA244" t="str">
            <v xml:space="preserve"> </v>
          </cell>
          <cell r="AB244" t="str">
            <v xml:space="preserve"> </v>
          </cell>
          <cell r="AC244" t="str">
            <v xml:space="preserve"> </v>
          </cell>
          <cell r="AD244" t="str">
            <v>10.6</v>
          </cell>
          <cell r="AE244" t="str">
            <v xml:space="preserve"> </v>
          </cell>
          <cell r="AF244" t="str">
            <v xml:space="preserve"> </v>
          </cell>
          <cell r="AG244" t="str">
            <v xml:space="preserve"> </v>
          </cell>
          <cell r="AH244" t="str">
            <v xml:space="preserve"> </v>
          </cell>
          <cell r="AI244" t="str">
            <v xml:space="preserve"> </v>
          </cell>
          <cell r="AJ244" t="str">
            <v xml:space="preserve"> </v>
          </cell>
          <cell r="AK244" t="str">
            <v xml:space="preserve"> </v>
          </cell>
          <cell r="AL244" t="str">
            <v>10.6</v>
          </cell>
          <cell r="AM244" t="str">
            <v xml:space="preserve"> </v>
          </cell>
          <cell r="AN244" t="str">
            <v xml:space="preserve"> </v>
          </cell>
          <cell r="AO244" t="str">
            <v xml:space="preserve"> </v>
          </cell>
          <cell r="AP244" t="str">
            <v xml:space="preserve"> </v>
          </cell>
          <cell r="AQ244" t="str">
            <v xml:space="preserve"> </v>
          </cell>
          <cell r="AR244" t="str">
            <v xml:space="preserve"> </v>
          </cell>
          <cell r="AS244" t="str">
            <v xml:space="preserve"> </v>
          </cell>
          <cell r="AT244" t="str">
            <v xml:space="preserve"> </v>
          </cell>
          <cell r="AU244" t="str">
            <v xml:space="preserve"> </v>
          </cell>
          <cell r="AV244" t="str">
            <v>10.704</v>
          </cell>
          <cell r="AW244" t="str">
            <v>ACQ</v>
          </cell>
          <cell r="AX244" t="str">
            <v>11.875</v>
          </cell>
          <cell r="AY244" t="str">
            <v>9.533</v>
          </cell>
          <cell r="AZ244" t="str">
            <v xml:space="preserve"> </v>
          </cell>
          <cell r="BA244" t="str">
            <v xml:space="preserve"> </v>
          </cell>
          <cell r="BB244" t="str">
            <v xml:space="preserve"> </v>
          </cell>
          <cell r="BC244" t="str">
            <v xml:space="preserve"> </v>
          </cell>
          <cell r="BD244" t="str">
            <v xml:space="preserve"> </v>
          </cell>
          <cell r="BE244" t="str">
            <v xml:space="preserve"> </v>
          </cell>
          <cell r="BF244" t="str">
            <v xml:space="preserve"> </v>
          </cell>
          <cell r="BG244" t="str">
            <v>15.5</v>
          </cell>
          <cell r="BH244" t="str">
            <v>7.1</v>
          </cell>
          <cell r="BI244" t="str">
            <v xml:space="preserve"> </v>
          </cell>
          <cell r="BJ244" t="str">
            <v xml:space="preserve"> </v>
          </cell>
          <cell r="BK244">
            <v>6</v>
          </cell>
          <cell r="BL244" t="str">
            <v xml:space="preserve"> </v>
          </cell>
          <cell r="BM244" t="str">
            <v xml:space="preserve"> </v>
          </cell>
          <cell r="BN244" t="str">
            <v xml:space="preserve"> </v>
          </cell>
          <cell r="BO244" t="str">
            <v xml:space="preserve"> </v>
          </cell>
          <cell r="BP244" t="str">
            <v xml:space="preserve"> </v>
          </cell>
          <cell r="BQ244" t="str">
            <v xml:space="preserve"> </v>
          </cell>
          <cell r="BR244" t="str">
            <v>10.125</v>
          </cell>
          <cell r="BS244" t="str">
            <v>ACQ</v>
          </cell>
          <cell r="BT244" t="str">
            <v>11.75</v>
          </cell>
          <cell r="BU244" t="str">
            <v>7.9</v>
          </cell>
          <cell r="BV244" t="str">
            <v>8.8</v>
          </cell>
        </row>
        <row r="245">
          <cell r="A245">
            <v>21803879</v>
          </cell>
          <cell r="B245" t="str">
            <v>GARCIA</v>
          </cell>
          <cell r="C245" t="str">
            <v>ALICIA</v>
          </cell>
          <cell r="D245" t="str">
            <v xml:space="preserve"> </v>
          </cell>
          <cell r="E245" t="str">
            <v>9.518</v>
          </cell>
          <cell r="F245" t="str">
            <v>AJ</v>
          </cell>
          <cell r="G245" t="str">
            <v>9.518</v>
          </cell>
          <cell r="H245" t="str">
            <v>AJ</v>
          </cell>
          <cell r="I245" t="str">
            <v>'362/583</v>
          </cell>
          <cell r="J245" t="str">
            <v>12.6</v>
          </cell>
          <cell r="K245" t="str">
            <v>ACQ</v>
          </cell>
          <cell r="L245" t="str">
            <v xml:space="preserve"> </v>
          </cell>
          <cell r="M245" t="str">
            <v xml:space="preserve"> </v>
          </cell>
          <cell r="N245" t="str">
            <v xml:space="preserve"> </v>
          </cell>
          <cell r="O245" t="str">
            <v xml:space="preserve"> </v>
          </cell>
          <cell r="P245" t="str">
            <v xml:space="preserve"> </v>
          </cell>
          <cell r="Q245" t="str">
            <v xml:space="preserve"> </v>
          </cell>
          <cell r="R245" t="str">
            <v xml:space="preserve"> </v>
          </cell>
          <cell r="S245" t="str">
            <v xml:space="preserve"> </v>
          </cell>
          <cell r="T245" t="str">
            <v xml:space="preserve"> </v>
          </cell>
          <cell r="U245" t="str">
            <v xml:space="preserve"> </v>
          </cell>
          <cell r="V245" t="str">
            <v xml:space="preserve"> </v>
          </cell>
          <cell r="W245" t="str">
            <v xml:space="preserve"> </v>
          </cell>
          <cell r="X245" t="str">
            <v xml:space="preserve"> </v>
          </cell>
          <cell r="Y245" t="str">
            <v xml:space="preserve"> </v>
          </cell>
          <cell r="Z245" t="str">
            <v xml:space="preserve"> </v>
          </cell>
          <cell r="AA245" t="str">
            <v xml:space="preserve"> </v>
          </cell>
          <cell r="AB245" t="str">
            <v xml:space="preserve"> </v>
          </cell>
          <cell r="AC245" t="str">
            <v xml:space="preserve"> </v>
          </cell>
          <cell r="AD245" t="str">
            <v xml:space="preserve"> </v>
          </cell>
          <cell r="AE245" t="str">
            <v xml:space="preserve"> </v>
          </cell>
          <cell r="AF245" t="str">
            <v xml:space="preserve"> </v>
          </cell>
          <cell r="AG245" t="str">
            <v xml:space="preserve"> </v>
          </cell>
          <cell r="AH245" t="str">
            <v xml:space="preserve"> </v>
          </cell>
          <cell r="AI245" t="str">
            <v xml:space="preserve"> </v>
          </cell>
          <cell r="AJ245" t="str">
            <v xml:space="preserve"> </v>
          </cell>
          <cell r="AK245" t="str">
            <v xml:space="preserve"> </v>
          </cell>
          <cell r="AL245" t="str">
            <v xml:space="preserve"> </v>
          </cell>
          <cell r="AM245" t="str">
            <v xml:space="preserve"> </v>
          </cell>
          <cell r="AN245" t="str">
            <v xml:space="preserve"> </v>
          </cell>
          <cell r="AO245" t="str">
            <v xml:space="preserve"> </v>
          </cell>
          <cell r="AP245" t="str">
            <v xml:space="preserve"> </v>
          </cell>
          <cell r="AQ245" t="str">
            <v xml:space="preserve"> </v>
          </cell>
          <cell r="AR245" t="str">
            <v xml:space="preserve"> </v>
          </cell>
          <cell r="AS245" t="str">
            <v xml:space="preserve"> </v>
          </cell>
          <cell r="AT245" t="str">
            <v xml:space="preserve"> </v>
          </cell>
          <cell r="AU245" t="str">
            <v xml:space="preserve"> </v>
          </cell>
          <cell r="AV245" t="str">
            <v>10.85</v>
          </cell>
          <cell r="AW245" t="str">
            <v>ACQ</v>
          </cell>
          <cell r="AX245" t="str">
            <v xml:space="preserve"> </v>
          </cell>
          <cell r="AY245" t="str">
            <v xml:space="preserve"> </v>
          </cell>
          <cell r="AZ245" t="str">
            <v xml:space="preserve"> </v>
          </cell>
          <cell r="BA245" t="str">
            <v xml:space="preserve"> </v>
          </cell>
          <cell r="BB245" t="str">
            <v xml:space="preserve"> </v>
          </cell>
          <cell r="BC245" t="str">
            <v xml:space="preserve"> </v>
          </cell>
          <cell r="BD245" t="str">
            <v xml:space="preserve"> </v>
          </cell>
          <cell r="BE245" t="str">
            <v xml:space="preserve"> </v>
          </cell>
          <cell r="BF245" t="str">
            <v xml:space="preserve"> </v>
          </cell>
          <cell r="BG245" t="str">
            <v xml:space="preserve"> </v>
          </cell>
          <cell r="BH245" t="str">
            <v xml:space="preserve"> </v>
          </cell>
          <cell r="BI245" t="str">
            <v xml:space="preserve"> </v>
          </cell>
          <cell r="BJ245" t="str">
            <v xml:space="preserve"> </v>
          </cell>
          <cell r="BK245" t="str">
            <v xml:space="preserve"> </v>
          </cell>
          <cell r="BL245" t="str">
            <v xml:space="preserve"> </v>
          </cell>
          <cell r="BM245" t="str">
            <v xml:space="preserve"> </v>
          </cell>
          <cell r="BN245" t="str">
            <v xml:space="preserve"> </v>
          </cell>
          <cell r="BO245" t="str">
            <v xml:space="preserve"> </v>
          </cell>
          <cell r="BP245" t="str">
            <v xml:space="preserve"> </v>
          </cell>
          <cell r="BQ245" t="str">
            <v xml:space="preserve"> </v>
          </cell>
          <cell r="BR245" t="str">
            <v>10.067</v>
          </cell>
          <cell r="BS245" t="str">
            <v>ACQ</v>
          </cell>
          <cell r="BT245" t="str">
            <v xml:space="preserve"> </v>
          </cell>
          <cell r="BU245" t="str">
            <v xml:space="preserve"> </v>
          </cell>
          <cell r="BV245" t="str">
            <v xml:space="preserve"> </v>
          </cell>
        </row>
        <row r="246">
          <cell r="A246">
            <v>21902626</v>
          </cell>
          <cell r="B246" t="str">
            <v>GARGULAK</v>
          </cell>
          <cell r="C246" t="str">
            <v>DRAHOSLAVA-MARIE</v>
          </cell>
          <cell r="D246" t="str">
            <v xml:space="preserve"> </v>
          </cell>
          <cell r="E246" t="str">
            <v>7.028</v>
          </cell>
          <cell r="F246" t="str">
            <v>AJ</v>
          </cell>
          <cell r="G246" t="str">
            <v>7.028</v>
          </cell>
          <cell r="H246" t="str">
            <v>AJ</v>
          </cell>
          <cell r="I246" t="str">
            <v>'565/583</v>
          </cell>
          <cell r="J246" t="str">
            <v>6.9</v>
          </cell>
          <cell r="L246" t="str">
            <v>6.5</v>
          </cell>
          <cell r="M246" t="str">
            <v xml:space="preserve"> </v>
          </cell>
          <cell r="N246" t="str">
            <v xml:space="preserve"> </v>
          </cell>
          <cell r="O246" t="str">
            <v xml:space="preserve"> </v>
          </cell>
          <cell r="P246" t="str">
            <v xml:space="preserve"> </v>
          </cell>
          <cell r="Q246" t="str">
            <v xml:space="preserve"> </v>
          </cell>
          <cell r="R246" t="str">
            <v xml:space="preserve"> </v>
          </cell>
          <cell r="S246" t="str">
            <v xml:space="preserve"> </v>
          </cell>
          <cell r="T246" t="str">
            <v xml:space="preserve"> </v>
          </cell>
          <cell r="U246" t="str">
            <v xml:space="preserve"> </v>
          </cell>
          <cell r="V246" t="str">
            <v xml:space="preserve"> </v>
          </cell>
          <cell r="W246" t="str">
            <v xml:space="preserve"> </v>
          </cell>
          <cell r="X246" t="str">
            <v xml:space="preserve"> </v>
          </cell>
          <cell r="Y246" t="str">
            <v>6.5</v>
          </cell>
          <cell r="Z246" t="str">
            <v xml:space="preserve"> </v>
          </cell>
          <cell r="AA246" t="str">
            <v xml:space="preserve"> </v>
          </cell>
          <cell r="AB246" t="str">
            <v xml:space="preserve"> </v>
          </cell>
          <cell r="AC246" t="str">
            <v xml:space="preserve"> </v>
          </cell>
          <cell r="AD246" t="str">
            <v>7.5</v>
          </cell>
          <cell r="AE246" t="str">
            <v xml:space="preserve"> </v>
          </cell>
          <cell r="AF246" t="str">
            <v xml:space="preserve"> </v>
          </cell>
          <cell r="AG246" t="str">
            <v xml:space="preserve"> </v>
          </cell>
          <cell r="AH246" t="str">
            <v xml:space="preserve"> </v>
          </cell>
          <cell r="AI246" t="str">
            <v xml:space="preserve"> </v>
          </cell>
          <cell r="AJ246" t="str">
            <v xml:space="preserve"> </v>
          </cell>
          <cell r="AK246" t="str">
            <v xml:space="preserve"> </v>
          </cell>
          <cell r="AL246" t="str">
            <v xml:space="preserve"> </v>
          </cell>
          <cell r="AM246" t="str">
            <v xml:space="preserve"> </v>
          </cell>
          <cell r="AN246" t="str">
            <v xml:space="preserve"> </v>
          </cell>
          <cell r="AO246" t="str">
            <v xml:space="preserve"> </v>
          </cell>
          <cell r="AP246" t="str">
            <v xml:space="preserve"> </v>
          </cell>
          <cell r="AQ246" t="str">
            <v>7.5</v>
          </cell>
          <cell r="AR246" t="str">
            <v xml:space="preserve"> </v>
          </cell>
          <cell r="AS246" t="str">
            <v xml:space="preserve"> </v>
          </cell>
          <cell r="AT246" t="str">
            <v xml:space="preserve"> </v>
          </cell>
          <cell r="AU246" t="str">
            <v xml:space="preserve"> </v>
          </cell>
          <cell r="AV246" t="str">
            <v>9.669</v>
          </cell>
          <cell r="AW246" t="str">
            <v>NACQ</v>
          </cell>
          <cell r="AX246" t="str">
            <v>8.67</v>
          </cell>
          <cell r="AY246" t="str">
            <v>10.667</v>
          </cell>
          <cell r="AZ246" t="str">
            <v xml:space="preserve"> </v>
          </cell>
          <cell r="BA246">
            <v>10</v>
          </cell>
          <cell r="BB246" t="str">
            <v xml:space="preserve"> </v>
          </cell>
          <cell r="BC246" t="str">
            <v xml:space="preserve"> </v>
          </cell>
          <cell r="BD246" t="str">
            <v xml:space="preserve"> </v>
          </cell>
          <cell r="BE246" t="str">
            <v xml:space="preserve"> </v>
          </cell>
          <cell r="BF246" t="str">
            <v xml:space="preserve"> </v>
          </cell>
          <cell r="BG246" t="str">
            <v xml:space="preserve"> </v>
          </cell>
          <cell r="BH246" t="str">
            <v xml:space="preserve"> </v>
          </cell>
          <cell r="BI246" t="str">
            <v xml:space="preserve"> </v>
          </cell>
          <cell r="BJ246" t="str">
            <v xml:space="preserve"> </v>
          </cell>
          <cell r="BK246" t="str">
            <v xml:space="preserve"> </v>
          </cell>
          <cell r="BL246" t="str">
            <v xml:space="preserve"> </v>
          </cell>
          <cell r="BM246" t="str">
            <v xml:space="preserve"> </v>
          </cell>
          <cell r="BN246" t="str">
            <v xml:space="preserve"> </v>
          </cell>
          <cell r="BO246" t="str">
            <v xml:space="preserve"> </v>
          </cell>
          <cell r="BP246">
            <v>13</v>
          </cell>
          <cell r="BQ246">
            <v>9</v>
          </cell>
          <cell r="BR246" t="str">
            <v>8.617</v>
          </cell>
          <cell r="BS246" t="str">
            <v>NACQ</v>
          </cell>
          <cell r="BT246">
            <v>10</v>
          </cell>
          <cell r="BU246" t="str">
            <v>5.5</v>
          </cell>
          <cell r="BV246" t="str">
            <v>7.5</v>
          </cell>
        </row>
        <row r="247">
          <cell r="A247">
            <v>21816821</v>
          </cell>
          <cell r="B247" t="str">
            <v>GASPARD</v>
          </cell>
          <cell r="C247" t="str">
            <v>JEANCY</v>
          </cell>
          <cell r="D247" t="str">
            <v>modif</v>
          </cell>
          <cell r="E247" t="str">
            <v>DEF</v>
          </cell>
          <cell r="F247" t="str">
            <v>DEF</v>
          </cell>
          <cell r="G247" t="str">
            <v>7.956</v>
          </cell>
          <cell r="H247" t="str">
            <v>AJ</v>
          </cell>
          <cell r="I247" t="str">
            <v>'529/583</v>
          </cell>
          <cell r="J247" t="str">
            <v>10.8</v>
          </cell>
          <cell r="K247" t="str">
            <v>ACQ</v>
          </cell>
          <cell r="L247" t="str">
            <v xml:space="preserve"> </v>
          </cell>
          <cell r="M247" t="str">
            <v xml:space="preserve"> </v>
          </cell>
          <cell r="N247" t="str">
            <v xml:space="preserve"> </v>
          </cell>
          <cell r="O247" t="str">
            <v xml:space="preserve"> </v>
          </cell>
          <cell r="P247" t="str">
            <v xml:space="preserve"> </v>
          </cell>
          <cell r="Q247" t="str">
            <v xml:space="preserve"> </v>
          </cell>
          <cell r="R247" t="str">
            <v xml:space="preserve"> </v>
          </cell>
          <cell r="S247" t="str">
            <v xml:space="preserve"> </v>
          </cell>
          <cell r="T247" t="str">
            <v xml:space="preserve"> </v>
          </cell>
          <cell r="U247" t="str">
            <v xml:space="preserve"> </v>
          </cell>
          <cell r="V247" t="str">
            <v xml:space="preserve"> </v>
          </cell>
          <cell r="W247" t="str">
            <v xml:space="preserve"> </v>
          </cell>
          <cell r="X247" t="str">
            <v xml:space="preserve"> </v>
          </cell>
          <cell r="Y247" t="str">
            <v xml:space="preserve"> </v>
          </cell>
          <cell r="Z247" t="str">
            <v xml:space="preserve"> </v>
          </cell>
          <cell r="AA247" t="str">
            <v xml:space="preserve"> </v>
          </cell>
          <cell r="AB247" t="str">
            <v xml:space="preserve"> </v>
          </cell>
          <cell r="AC247" t="str">
            <v xml:space="preserve"> </v>
          </cell>
          <cell r="AD247" t="str">
            <v xml:space="preserve"> </v>
          </cell>
          <cell r="AE247" t="str">
            <v xml:space="preserve"> </v>
          </cell>
          <cell r="AF247" t="str">
            <v xml:space="preserve"> </v>
          </cell>
          <cell r="AG247" t="str">
            <v xml:space="preserve"> </v>
          </cell>
          <cell r="AH247" t="str">
            <v xml:space="preserve"> </v>
          </cell>
          <cell r="AI247" t="str">
            <v xml:space="preserve"> </v>
          </cell>
          <cell r="AJ247" t="str">
            <v xml:space="preserve"> </v>
          </cell>
          <cell r="AK247" t="str">
            <v xml:space="preserve"> </v>
          </cell>
          <cell r="AL247" t="str">
            <v xml:space="preserve"> </v>
          </cell>
          <cell r="AM247" t="str">
            <v xml:space="preserve"> </v>
          </cell>
          <cell r="AN247" t="str">
            <v xml:space="preserve"> </v>
          </cell>
          <cell r="AO247" t="str">
            <v xml:space="preserve"> </v>
          </cell>
          <cell r="AP247" t="str">
            <v xml:space="preserve"> </v>
          </cell>
          <cell r="AQ247" t="str">
            <v xml:space="preserve"> </v>
          </cell>
          <cell r="AR247" t="str">
            <v xml:space="preserve"> </v>
          </cell>
          <cell r="AS247" t="str">
            <v xml:space="preserve"> </v>
          </cell>
          <cell r="AT247" t="str">
            <v xml:space="preserve"> </v>
          </cell>
          <cell r="AU247" t="str">
            <v xml:space="preserve"> </v>
          </cell>
          <cell r="AV247" t="str">
            <v>9.528</v>
          </cell>
          <cell r="AW247" t="str">
            <v>NACQ</v>
          </cell>
          <cell r="AX247" t="str">
            <v>8.18</v>
          </cell>
          <cell r="AY247" t="str">
            <v>10.875</v>
          </cell>
          <cell r="AZ247" t="str">
            <v xml:space="preserve"> </v>
          </cell>
          <cell r="BA247" t="str">
            <v xml:space="preserve"> </v>
          </cell>
          <cell r="BB247" t="str">
            <v xml:space="preserve"> </v>
          </cell>
          <cell r="BC247" t="str">
            <v xml:space="preserve"> </v>
          </cell>
          <cell r="BD247" t="str">
            <v xml:space="preserve"> </v>
          </cell>
          <cell r="BE247" t="str">
            <v xml:space="preserve"> </v>
          </cell>
          <cell r="BF247" t="str">
            <v xml:space="preserve"> </v>
          </cell>
          <cell r="BG247" t="str">
            <v xml:space="preserve"> </v>
          </cell>
          <cell r="BH247" t="str">
            <v xml:space="preserve"> </v>
          </cell>
          <cell r="BI247" t="str">
            <v xml:space="preserve"> </v>
          </cell>
          <cell r="BJ247" t="str">
            <v xml:space="preserve"> </v>
          </cell>
          <cell r="BK247" t="str">
            <v xml:space="preserve"> </v>
          </cell>
          <cell r="BL247" t="str">
            <v xml:space="preserve"> </v>
          </cell>
          <cell r="BM247" t="str">
            <v xml:space="preserve"> </v>
          </cell>
          <cell r="BN247" t="str">
            <v xml:space="preserve"> </v>
          </cell>
          <cell r="BO247" t="str">
            <v xml:space="preserve"> </v>
          </cell>
          <cell r="BP247" t="str">
            <v xml:space="preserve"> </v>
          </cell>
          <cell r="BQ247" t="str">
            <v xml:space="preserve"> </v>
          </cell>
          <cell r="BR247" t="str">
            <v>8.1</v>
          </cell>
          <cell r="BS247" t="str">
            <v>NACQ</v>
          </cell>
          <cell r="BT247">
            <v>5</v>
          </cell>
          <cell r="BU247" t="str">
            <v>8.9</v>
          </cell>
          <cell r="BV247" t="str">
            <v>10.8</v>
          </cell>
        </row>
        <row r="248">
          <cell r="A248">
            <v>21906288</v>
          </cell>
          <cell r="B248" t="str">
            <v>GASPARYAN</v>
          </cell>
          <cell r="C248" t="str">
            <v>MARCEL-ARMEN</v>
          </cell>
          <cell r="D248" t="str">
            <v xml:space="preserve"> </v>
          </cell>
          <cell r="E248" t="str">
            <v>DEF</v>
          </cell>
          <cell r="F248" t="str">
            <v>DEF</v>
          </cell>
          <cell r="G248" t="str">
            <v>DEF</v>
          </cell>
          <cell r="H248" t="str">
            <v>DEF</v>
          </cell>
          <cell r="J248" t="str">
            <v>6.6</v>
          </cell>
          <cell r="L248">
            <v>2</v>
          </cell>
          <cell r="M248" t="str">
            <v xml:space="preserve"> </v>
          </cell>
          <cell r="N248" t="str">
            <v xml:space="preserve"> </v>
          </cell>
          <cell r="O248" t="str">
            <v xml:space="preserve"> </v>
          </cell>
          <cell r="P248">
            <v>2</v>
          </cell>
          <cell r="Q248" t="str">
            <v xml:space="preserve"> </v>
          </cell>
          <cell r="R248" t="str">
            <v xml:space="preserve"> </v>
          </cell>
          <cell r="S248" t="str">
            <v xml:space="preserve"> </v>
          </cell>
          <cell r="T248" t="str">
            <v xml:space="preserve"> </v>
          </cell>
          <cell r="U248" t="str">
            <v xml:space="preserve"> </v>
          </cell>
          <cell r="V248" t="str">
            <v xml:space="preserve"> </v>
          </cell>
          <cell r="W248" t="str">
            <v xml:space="preserve"> </v>
          </cell>
          <cell r="X248" t="str">
            <v xml:space="preserve"> </v>
          </cell>
          <cell r="Y248" t="str">
            <v xml:space="preserve"> </v>
          </cell>
          <cell r="Z248" t="str">
            <v xml:space="preserve"> </v>
          </cell>
          <cell r="AA248" t="str">
            <v xml:space="preserve"> </v>
          </cell>
          <cell r="AB248" t="str">
            <v xml:space="preserve"> </v>
          </cell>
          <cell r="AC248" t="str">
            <v xml:space="preserve"> </v>
          </cell>
          <cell r="AD248" t="str">
            <v>13.5</v>
          </cell>
          <cell r="AE248" t="str">
            <v xml:space="preserve"> </v>
          </cell>
          <cell r="AF248" t="str">
            <v xml:space="preserve"> </v>
          </cell>
          <cell r="AG248" t="str">
            <v xml:space="preserve"> </v>
          </cell>
          <cell r="AH248" t="str">
            <v>13.5</v>
          </cell>
          <cell r="AI248" t="str">
            <v xml:space="preserve"> </v>
          </cell>
          <cell r="AJ248" t="str">
            <v xml:space="preserve"> </v>
          </cell>
          <cell r="AK248" t="str">
            <v xml:space="preserve"> </v>
          </cell>
          <cell r="AL248" t="str">
            <v xml:space="preserve"> </v>
          </cell>
          <cell r="AM248" t="str">
            <v xml:space="preserve"> </v>
          </cell>
          <cell r="AN248" t="str">
            <v xml:space="preserve"> </v>
          </cell>
          <cell r="AO248" t="str">
            <v xml:space="preserve"> </v>
          </cell>
          <cell r="AP248" t="str">
            <v xml:space="preserve"> </v>
          </cell>
          <cell r="AQ248" t="str">
            <v xml:space="preserve"> </v>
          </cell>
          <cell r="AR248" t="str">
            <v xml:space="preserve"> </v>
          </cell>
          <cell r="AS248" t="str">
            <v xml:space="preserve"> </v>
          </cell>
          <cell r="AT248" t="str">
            <v xml:space="preserve"> </v>
          </cell>
          <cell r="AU248" t="str">
            <v xml:space="preserve"> </v>
          </cell>
          <cell r="AV248" t="str">
            <v>DEF</v>
          </cell>
          <cell r="AW248" t="str">
            <v>DEF</v>
          </cell>
          <cell r="AX248" t="str">
            <v>10.705</v>
          </cell>
          <cell r="AY248" t="str">
            <v>DEF</v>
          </cell>
          <cell r="AZ248" t="str">
            <v xml:space="preserve"> </v>
          </cell>
          <cell r="BA248" t="str">
            <v xml:space="preserve"> </v>
          </cell>
          <cell r="BB248" t="str">
            <v xml:space="preserve"> </v>
          </cell>
          <cell r="BC248" t="str">
            <v xml:space="preserve"> </v>
          </cell>
          <cell r="BD248" t="str">
            <v xml:space="preserve"> </v>
          </cell>
          <cell r="BE248" t="str">
            <v>ABI</v>
          </cell>
          <cell r="BF248" t="str">
            <v xml:space="preserve"> </v>
          </cell>
          <cell r="BG248" t="str">
            <v xml:space="preserve"> </v>
          </cell>
          <cell r="BH248" t="str">
            <v xml:space="preserve"> </v>
          </cell>
          <cell r="BI248" t="str">
            <v xml:space="preserve"> </v>
          </cell>
          <cell r="BJ248" t="str">
            <v xml:space="preserve"> </v>
          </cell>
          <cell r="BK248">
            <v>0</v>
          </cell>
          <cell r="BL248" t="str">
            <v xml:space="preserve"> </v>
          </cell>
          <cell r="BM248" t="str">
            <v xml:space="preserve"> </v>
          </cell>
          <cell r="BN248" t="str">
            <v>10.9</v>
          </cell>
          <cell r="BO248" t="str">
            <v xml:space="preserve"> </v>
          </cell>
          <cell r="BP248" t="str">
            <v xml:space="preserve"> </v>
          </cell>
          <cell r="BQ248" t="str">
            <v xml:space="preserve"> </v>
          </cell>
          <cell r="BR248" t="str">
            <v>5.017</v>
          </cell>
          <cell r="BS248" t="str">
            <v>NACQ</v>
          </cell>
          <cell r="BT248">
            <v>1</v>
          </cell>
          <cell r="BU248" t="str">
            <v>7.475</v>
          </cell>
          <cell r="BV248" t="str">
            <v>11.45</v>
          </cell>
        </row>
        <row r="249">
          <cell r="A249">
            <v>21904134</v>
          </cell>
          <cell r="B249" t="str">
            <v>GAUDICHET</v>
          </cell>
          <cell r="C249" t="str">
            <v>LOIG</v>
          </cell>
          <cell r="D249" t="str">
            <v xml:space="preserve"> </v>
          </cell>
          <cell r="E249" t="str">
            <v>DEF</v>
          </cell>
          <cell r="F249" t="str">
            <v>DEF</v>
          </cell>
          <cell r="G249" t="str">
            <v>DEF</v>
          </cell>
          <cell r="H249" t="str">
            <v>DEF</v>
          </cell>
          <cell r="J249" t="str">
            <v>7.9</v>
          </cell>
          <cell r="L249" t="str">
            <v>8.5</v>
          </cell>
          <cell r="M249" t="str">
            <v xml:space="preserve"> </v>
          </cell>
          <cell r="N249" t="str">
            <v xml:space="preserve"> </v>
          </cell>
          <cell r="O249" t="str">
            <v xml:space="preserve"> </v>
          </cell>
          <cell r="P249" t="str">
            <v xml:space="preserve"> </v>
          </cell>
          <cell r="Q249" t="str">
            <v xml:space="preserve"> </v>
          </cell>
          <cell r="R249" t="str">
            <v xml:space="preserve"> </v>
          </cell>
          <cell r="S249" t="str">
            <v xml:space="preserve"> </v>
          </cell>
          <cell r="T249" t="str">
            <v xml:space="preserve"> </v>
          </cell>
          <cell r="U249" t="str">
            <v xml:space="preserve"> </v>
          </cell>
          <cell r="V249" t="str">
            <v>8.5</v>
          </cell>
          <cell r="W249" t="str">
            <v xml:space="preserve"> </v>
          </cell>
          <cell r="X249" t="str">
            <v xml:space="preserve"> </v>
          </cell>
          <cell r="Y249" t="str">
            <v xml:space="preserve"> </v>
          </cell>
          <cell r="Z249" t="str">
            <v xml:space="preserve"> </v>
          </cell>
          <cell r="AA249" t="str">
            <v xml:space="preserve"> </v>
          </cell>
          <cell r="AB249" t="str">
            <v xml:space="preserve"> </v>
          </cell>
          <cell r="AC249" t="str">
            <v xml:space="preserve"> </v>
          </cell>
          <cell r="AD249">
            <v>7</v>
          </cell>
          <cell r="AE249" t="str">
            <v xml:space="preserve"> </v>
          </cell>
          <cell r="AF249" t="str">
            <v xml:space="preserve"> </v>
          </cell>
          <cell r="AG249" t="str">
            <v xml:space="preserve"> </v>
          </cell>
          <cell r="AH249" t="str">
            <v xml:space="preserve"> </v>
          </cell>
          <cell r="AI249" t="str">
            <v xml:space="preserve"> </v>
          </cell>
          <cell r="AJ249" t="str">
            <v xml:space="preserve"> </v>
          </cell>
          <cell r="AK249" t="str">
            <v xml:space="preserve"> </v>
          </cell>
          <cell r="AL249" t="str">
            <v xml:space="preserve"> </v>
          </cell>
          <cell r="AM249" t="str">
            <v xml:space="preserve"> </v>
          </cell>
          <cell r="AN249">
            <v>7</v>
          </cell>
          <cell r="AO249" t="str">
            <v xml:space="preserve"> </v>
          </cell>
          <cell r="AP249" t="str">
            <v xml:space="preserve"> </v>
          </cell>
          <cell r="AQ249" t="str">
            <v xml:space="preserve"> </v>
          </cell>
          <cell r="AR249" t="str">
            <v xml:space="preserve"> </v>
          </cell>
          <cell r="AS249" t="str">
            <v xml:space="preserve"> </v>
          </cell>
          <cell r="AT249" t="str">
            <v xml:space="preserve"> </v>
          </cell>
          <cell r="AU249" t="str">
            <v xml:space="preserve"> </v>
          </cell>
          <cell r="AV249" t="str">
            <v>DEF</v>
          </cell>
          <cell r="AW249" t="str">
            <v>DEF</v>
          </cell>
          <cell r="AX249" t="str">
            <v>10.605</v>
          </cell>
          <cell r="AY249" t="str">
            <v>DEF</v>
          </cell>
          <cell r="AZ249" t="str">
            <v xml:space="preserve"> </v>
          </cell>
          <cell r="BA249" t="str">
            <v xml:space="preserve"> </v>
          </cell>
          <cell r="BB249" t="str">
            <v xml:space="preserve"> </v>
          </cell>
          <cell r="BC249" t="str">
            <v>7.75</v>
          </cell>
          <cell r="BD249" t="str">
            <v xml:space="preserve"> </v>
          </cell>
          <cell r="BE249" t="str">
            <v xml:space="preserve"> </v>
          </cell>
          <cell r="BF249" t="str">
            <v xml:space="preserve"> </v>
          </cell>
          <cell r="BG249" t="str">
            <v xml:space="preserve"> </v>
          </cell>
          <cell r="BH249" t="str">
            <v xml:space="preserve"> </v>
          </cell>
          <cell r="BI249" t="str">
            <v xml:space="preserve"> </v>
          </cell>
          <cell r="BJ249" t="str">
            <v xml:space="preserve"> </v>
          </cell>
          <cell r="BK249" t="str">
            <v xml:space="preserve"> </v>
          </cell>
          <cell r="BL249" t="str">
            <v xml:space="preserve"> </v>
          </cell>
          <cell r="BM249" t="str">
            <v xml:space="preserve"> </v>
          </cell>
          <cell r="BN249" t="str">
            <v xml:space="preserve"> </v>
          </cell>
          <cell r="BO249" t="str">
            <v xml:space="preserve"> </v>
          </cell>
          <cell r="BP249" t="str">
            <v>ABI</v>
          </cell>
          <cell r="BQ249" t="str">
            <v>13.25</v>
          </cell>
          <cell r="BR249" t="str">
            <v>DEF</v>
          </cell>
          <cell r="BS249" t="str">
            <v>DEF</v>
          </cell>
          <cell r="BT249" t="str">
            <v>6.5</v>
          </cell>
          <cell r="BU249" t="str">
            <v>9.05</v>
          </cell>
          <cell r="BV249" t="str">
            <v>12.1</v>
          </cell>
        </row>
        <row r="250">
          <cell r="A250">
            <v>21904986</v>
          </cell>
          <cell r="B250" t="str">
            <v>GEBHARDT</v>
          </cell>
          <cell r="C250" t="str">
            <v>MANON</v>
          </cell>
          <cell r="D250" t="str">
            <v xml:space="preserve"> </v>
          </cell>
          <cell r="E250" t="str">
            <v>8.415</v>
          </cell>
          <cell r="F250" t="str">
            <v>AJ</v>
          </cell>
          <cell r="G250" t="str">
            <v>8.415</v>
          </cell>
          <cell r="H250" t="str">
            <v>AJ</v>
          </cell>
          <cell r="I250" t="str">
            <v>'491/583</v>
          </cell>
          <cell r="J250" t="str">
            <v>9.2</v>
          </cell>
          <cell r="L250">
            <v>6</v>
          </cell>
          <cell r="M250" t="str">
            <v xml:space="preserve"> </v>
          </cell>
          <cell r="N250" t="str">
            <v xml:space="preserve"> </v>
          </cell>
          <cell r="O250" t="str">
            <v xml:space="preserve"> </v>
          </cell>
          <cell r="P250" t="str">
            <v xml:space="preserve"> </v>
          </cell>
          <cell r="Q250" t="str">
            <v xml:space="preserve"> </v>
          </cell>
          <cell r="R250" t="str">
            <v xml:space="preserve"> </v>
          </cell>
          <cell r="S250" t="str">
            <v xml:space="preserve"> </v>
          </cell>
          <cell r="T250" t="str">
            <v xml:space="preserve"> </v>
          </cell>
          <cell r="U250" t="str">
            <v xml:space="preserve"> </v>
          </cell>
          <cell r="V250">
            <v>6</v>
          </cell>
          <cell r="W250" t="str">
            <v xml:space="preserve"> </v>
          </cell>
          <cell r="X250" t="str">
            <v xml:space="preserve"> </v>
          </cell>
          <cell r="Y250" t="str">
            <v xml:space="preserve"> </v>
          </cell>
          <cell r="Z250" t="str">
            <v xml:space="preserve"> </v>
          </cell>
          <cell r="AA250" t="str">
            <v xml:space="preserve"> </v>
          </cell>
          <cell r="AB250" t="str">
            <v xml:space="preserve"> </v>
          </cell>
          <cell r="AC250" t="str">
            <v xml:space="preserve"> </v>
          </cell>
          <cell r="AD250">
            <v>14</v>
          </cell>
          <cell r="AE250" t="str">
            <v xml:space="preserve"> </v>
          </cell>
          <cell r="AF250" t="str">
            <v xml:space="preserve"> </v>
          </cell>
          <cell r="AG250" t="str">
            <v xml:space="preserve"> </v>
          </cell>
          <cell r="AH250" t="str">
            <v xml:space="preserve"> </v>
          </cell>
          <cell r="AI250" t="str">
            <v xml:space="preserve"> </v>
          </cell>
          <cell r="AJ250" t="str">
            <v xml:space="preserve"> </v>
          </cell>
          <cell r="AK250" t="str">
            <v xml:space="preserve"> </v>
          </cell>
          <cell r="AL250" t="str">
            <v xml:space="preserve"> </v>
          </cell>
          <cell r="AM250" t="str">
            <v xml:space="preserve"> </v>
          </cell>
          <cell r="AN250">
            <v>14</v>
          </cell>
          <cell r="AO250" t="str">
            <v xml:space="preserve"> </v>
          </cell>
          <cell r="AP250" t="str">
            <v xml:space="preserve"> </v>
          </cell>
          <cell r="AQ250" t="str">
            <v xml:space="preserve"> </v>
          </cell>
          <cell r="AR250" t="str">
            <v xml:space="preserve"> </v>
          </cell>
          <cell r="AS250" t="str">
            <v xml:space="preserve"> </v>
          </cell>
          <cell r="AT250" t="str">
            <v xml:space="preserve"> </v>
          </cell>
          <cell r="AU250" t="str">
            <v xml:space="preserve"> </v>
          </cell>
          <cell r="AV250" t="str">
            <v>11.08</v>
          </cell>
          <cell r="AW250" t="str">
            <v>ACQ</v>
          </cell>
          <cell r="AX250" t="str">
            <v>8.66</v>
          </cell>
          <cell r="AY250" t="str">
            <v>13.5</v>
          </cell>
          <cell r="AZ250" t="str">
            <v xml:space="preserve"> </v>
          </cell>
          <cell r="BA250" t="str">
            <v xml:space="preserve"> </v>
          </cell>
          <cell r="BB250" t="str">
            <v xml:space="preserve"> </v>
          </cell>
          <cell r="BC250">
            <v>10</v>
          </cell>
          <cell r="BD250" t="str">
            <v xml:space="preserve"> </v>
          </cell>
          <cell r="BE250" t="str">
            <v xml:space="preserve"> </v>
          </cell>
          <cell r="BF250" t="str">
            <v xml:space="preserve"> </v>
          </cell>
          <cell r="BG250" t="str">
            <v xml:space="preserve"> </v>
          </cell>
          <cell r="BH250" t="str">
            <v xml:space="preserve"> </v>
          </cell>
          <cell r="BI250" t="str">
            <v xml:space="preserve"> </v>
          </cell>
          <cell r="BJ250" t="str">
            <v xml:space="preserve"> </v>
          </cell>
          <cell r="BK250" t="str">
            <v xml:space="preserve"> </v>
          </cell>
          <cell r="BL250">
            <v>17</v>
          </cell>
          <cell r="BM250" t="str">
            <v xml:space="preserve"> </v>
          </cell>
          <cell r="BN250" t="str">
            <v xml:space="preserve"> </v>
          </cell>
          <cell r="BO250" t="str">
            <v xml:space="preserve"> </v>
          </cell>
          <cell r="BP250" t="str">
            <v>13.5</v>
          </cell>
          <cell r="BQ250" t="str">
            <v xml:space="preserve"> </v>
          </cell>
          <cell r="BR250" t="str">
            <v>6.917</v>
          </cell>
          <cell r="BS250" t="str">
            <v>NACQ</v>
          </cell>
          <cell r="BT250" t="str">
            <v>9.25</v>
          </cell>
          <cell r="BU250" t="str">
            <v>7.3</v>
          </cell>
          <cell r="BV250" t="str">
            <v>11.6</v>
          </cell>
        </row>
        <row r="251">
          <cell r="A251">
            <v>21802808</v>
          </cell>
          <cell r="B251" t="str">
            <v>GEBHARDT</v>
          </cell>
          <cell r="C251" t="str">
            <v>THÉO</v>
          </cell>
          <cell r="D251" t="str">
            <v xml:space="preserve"> </v>
          </cell>
          <cell r="E251" t="str">
            <v>DEF</v>
          </cell>
          <cell r="F251" t="str">
            <v>DEF</v>
          </cell>
          <cell r="G251" t="str">
            <v>DEF</v>
          </cell>
          <cell r="H251" t="str">
            <v>DEF</v>
          </cell>
          <cell r="J251" t="str">
            <v>10.6</v>
          </cell>
          <cell r="K251" t="str">
            <v>ACQ</v>
          </cell>
          <cell r="L251" t="str">
            <v xml:space="preserve"> </v>
          </cell>
          <cell r="M251" t="str">
            <v xml:space="preserve"> </v>
          </cell>
          <cell r="N251" t="str">
            <v xml:space="preserve"> </v>
          </cell>
          <cell r="O251" t="str">
            <v xml:space="preserve"> </v>
          </cell>
          <cell r="P251" t="str">
            <v xml:space="preserve"> </v>
          </cell>
          <cell r="Q251" t="str">
            <v xml:space="preserve"> </v>
          </cell>
          <cell r="R251" t="str">
            <v xml:space="preserve"> </v>
          </cell>
          <cell r="S251" t="str">
            <v xml:space="preserve"> </v>
          </cell>
          <cell r="T251" t="str">
            <v xml:space="preserve"> </v>
          </cell>
          <cell r="U251" t="str">
            <v xml:space="preserve"> </v>
          </cell>
          <cell r="V251" t="str">
            <v xml:space="preserve"> </v>
          </cell>
          <cell r="W251" t="str">
            <v xml:space="preserve"> </v>
          </cell>
          <cell r="X251" t="str">
            <v xml:space="preserve"> </v>
          </cell>
          <cell r="Y251" t="str">
            <v xml:space="preserve"> </v>
          </cell>
          <cell r="Z251" t="str">
            <v xml:space="preserve"> </v>
          </cell>
          <cell r="AA251" t="str">
            <v xml:space="preserve"> </v>
          </cell>
          <cell r="AB251" t="str">
            <v xml:space="preserve"> </v>
          </cell>
          <cell r="AC251" t="str">
            <v xml:space="preserve"> </v>
          </cell>
          <cell r="AD251" t="str">
            <v xml:space="preserve"> </v>
          </cell>
          <cell r="AE251" t="str">
            <v xml:space="preserve"> </v>
          </cell>
          <cell r="AF251" t="str">
            <v xml:space="preserve"> </v>
          </cell>
          <cell r="AG251" t="str">
            <v xml:space="preserve"> </v>
          </cell>
          <cell r="AH251" t="str">
            <v xml:space="preserve"> </v>
          </cell>
          <cell r="AI251" t="str">
            <v xml:space="preserve"> </v>
          </cell>
          <cell r="AJ251" t="str">
            <v xml:space="preserve"> </v>
          </cell>
          <cell r="AK251" t="str">
            <v xml:space="preserve"> </v>
          </cell>
          <cell r="AL251" t="str">
            <v xml:space="preserve"> </v>
          </cell>
          <cell r="AM251" t="str">
            <v xml:space="preserve"> </v>
          </cell>
          <cell r="AN251" t="str">
            <v xml:space="preserve"> </v>
          </cell>
          <cell r="AO251" t="str">
            <v xml:space="preserve"> </v>
          </cell>
          <cell r="AP251" t="str">
            <v xml:space="preserve"> </v>
          </cell>
          <cell r="AQ251" t="str">
            <v xml:space="preserve"> </v>
          </cell>
          <cell r="AR251" t="str">
            <v xml:space="preserve"> </v>
          </cell>
          <cell r="AS251" t="str">
            <v xml:space="preserve"> </v>
          </cell>
          <cell r="AT251" t="str">
            <v xml:space="preserve"> </v>
          </cell>
          <cell r="AU251" t="str">
            <v xml:space="preserve"> </v>
          </cell>
          <cell r="AV251" t="str">
            <v>11.25</v>
          </cell>
          <cell r="AW251" t="str">
            <v>ACQ</v>
          </cell>
          <cell r="AX251" t="str">
            <v xml:space="preserve"> </v>
          </cell>
          <cell r="AY251" t="str">
            <v xml:space="preserve"> </v>
          </cell>
          <cell r="AZ251" t="str">
            <v xml:space="preserve"> </v>
          </cell>
          <cell r="BA251" t="str">
            <v xml:space="preserve"> </v>
          </cell>
          <cell r="BB251" t="str">
            <v xml:space="preserve"> </v>
          </cell>
          <cell r="BC251" t="str">
            <v xml:space="preserve"> </v>
          </cell>
          <cell r="BD251" t="str">
            <v xml:space="preserve"> </v>
          </cell>
          <cell r="BE251" t="str">
            <v xml:space="preserve"> </v>
          </cell>
          <cell r="BF251" t="str">
            <v xml:space="preserve"> </v>
          </cell>
          <cell r="BG251" t="str">
            <v xml:space="preserve"> </v>
          </cell>
          <cell r="BH251" t="str">
            <v xml:space="preserve"> </v>
          </cell>
          <cell r="BI251" t="str">
            <v xml:space="preserve"> </v>
          </cell>
          <cell r="BJ251" t="str">
            <v xml:space="preserve"> </v>
          </cell>
          <cell r="BK251" t="str">
            <v xml:space="preserve"> </v>
          </cell>
          <cell r="BL251" t="str">
            <v xml:space="preserve"> </v>
          </cell>
          <cell r="BM251" t="str">
            <v xml:space="preserve"> </v>
          </cell>
          <cell r="BN251" t="str">
            <v xml:space="preserve"> </v>
          </cell>
          <cell r="BO251" t="str">
            <v xml:space="preserve"> </v>
          </cell>
          <cell r="BP251" t="str">
            <v xml:space="preserve"> </v>
          </cell>
          <cell r="BQ251" t="str">
            <v xml:space="preserve"> </v>
          </cell>
          <cell r="BR251" t="str">
            <v>10.658</v>
          </cell>
          <cell r="BS251" t="str">
            <v>ACQ</v>
          </cell>
          <cell r="BT251" t="str">
            <v xml:space="preserve"> </v>
          </cell>
          <cell r="BU251" t="str">
            <v xml:space="preserve"> </v>
          </cell>
          <cell r="BV251" t="str">
            <v xml:space="preserve"> </v>
          </cell>
        </row>
        <row r="252">
          <cell r="A252">
            <v>21809476</v>
          </cell>
          <cell r="B252" t="str">
            <v>GERVAIS</v>
          </cell>
          <cell r="C252" t="str">
            <v>MARINE</v>
          </cell>
          <cell r="D252" t="str">
            <v xml:space="preserve"> </v>
          </cell>
          <cell r="E252" t="str">
            <v>11.7</v>
          </cell>
          <cell r="F252" t="str">
            <v>ADM</v>
          </cell>
          <cell r="G252" t="str">
            <v>11.7</v>
          </cell>
          <cell r="H252" t="str">
            <v>ADM</v>
          </cell>
          <cell r="I252" t="str">
            <v>'63/583</v>
          </cell>
          <cell r="J252" t="str">
            <v>10.98</v>
          </cell>
          <cell r="K252" t="str">
            <v>ACQ</v>
          </cell>
          <cell r="L252" t="str">
            <v xml:space="preserve"> </v>
          </cell>
          <cell r="M252" t="str">
            <v xml:space="preserve"> </v>
          </cell>
          <cell r="N252" t="str">
            <v xml:space="preserve"> </v>
          </cell>
          <cell r="O252" t="str">
            <v xml:space="preserve"> </v>
          </cell>
          <cell r="P252" t="str">
            <v xml:space="preserve"> </v>
          </cell>
          <cell r="Q252" t="str">
            <v xml:space="preserve"> </v>
          </cell>
          <cell r="R252" t="str">
            <v xml:space="preserve"> </v>
          </cell>
          <cell r="S252" t="str">
            <v xml:space="preserve"> </v>
          </cell>
          <cell r="T252" t="str">
            <v xml:space="preserve"> </v>
          </cell>
          <cell r="U252" t="str">
            <v xml:space="preserve"> </v>
          </cell>
          <cell r="V252" t="str">
            <v xml:space="preserve"> </v>
          </cell>
          <cell r="W252" t="str">
            <v xml:space="preserve"> </v>
          </cell>
          <cell r="X252" t="str">
            <v xml:space="preserve"> </v>
          </cell>
          <cell r="Y252" t="str">
            <v xml:space="preserve"> </v>
          </cell>
          <cell r="Z252" t="str">
            <v xml:space="preserve"> </v>
          </cell>
          <cell r="AA252" t="str">
            <v xml:space="preserve"> </v>
          </cell>
          <cell r="AB252" t="str">
            <v xml:space="preserve"> </v>
          </cell>
          <cell r="AC252" t="str">
            <v xml:space="preserve"> </v>
          </cell>
          <cell r="AD252" t="str">
            <v xml:space="preserve"> </v>
          </cell>
          <cell r="AE252" t="str">
            <v xml:space="preserve"> </v>
          </cell>
          <cell r="AF252" t="str">
            <v xml:space="preserve"> </v>
          </cell>
          <cell r="AG252" t="str">
            <v xml:space="preserve"> </v>
          </cell>
          <cell r="AH252" t="str">
            <v xml:space="preserve"> </v>
          </cell>
          <cell r="AI252" t="str">
            <v xml:space="preserve"> </v>
          </cell>
          <cell r="AJ252" t="str">
            <v xml:space="preserve"> </v>
          </cell>
          <cell r="AK252" t="str">
            <v xml:space="preserve"> </v>
          </cell>
          <cell r="AL252" t="str">
            <v xml:space="preserve"> </v>
          </cell>
          <cell r="AM252" t="str">
            <v xml:space="preserve"> </v>
          </cell>
          <cell r="AN252" t="str">
            <v xml:space="preserve"> </v>
          </cell>
          <cell r="AO252" t="str">
            <v xml:space="preserve"> </v>
          </cell>
          <cell r="AP252" t="str">
            <v xml:space="preserve"> </v>
          </cell>
          <cell r="AQ252" t="str">
            <v xml:space="preserve"> </v>
          </cell>
          <cell r="AR252" t="str">
            <v xml:space="preserve"> </v>
          </cell>
          <cell r="AS252" t="str">
            <v xml:space="preserve"> </v>
          </cell>
          <cell r="AT252" t="str">
            <v xml:space="preserve"> </v>
          </cell>
          <cell r="AU252" t="str">
            <v xml:space="preserve"> </v>
          </cell>
          <cell r="AV252" t="str">
            <v>11.125</v>
          </cell>
          <cell r="AW252" t="str">
            <v>ACQ</v>
          </cell>
          <cell r="AX252" t="str">
            <v xml:space="preserve"> </v>
          </cell>
          <cell r="AY252" t="str">
            <v xml:space="preserve"> </v>
          </cell>
          <cell r="AZ252" t="str">
            <v xml:space="preserve"> </v>
          </cell>
          <cell r="BA252" t="str">
            <v xml:space="preserve"> </v>
          </cell>
          <cell r="BB252" t="str">
            <v xml:space="preserve"> </v>
          </cell>
          <cell r="BC252" t="str">
            <v xml:space="preserve"> </v>
          </cell>
          <cell r="BD252" t="str">
            <v xml:space="preserve"> </v>
          </cell>
          <cell r="BE252" t="str">
            <v xml:space="preserve"> </v>
          </cell>
          <cell r="BF252" t="str">
            <v xml:space="preserve"> </v>
          </cell>
          <cell r="BG252" t="str">
            <v xml:space="preserve"> </v>
          </cell>
          <cell r="BH252" t="str">
            <v xml:space="preserve"> </v>
          </cell>
          <cell r="BI252" t="str">
            <v xml:space="preserve"> </v>
          </cell>
          <cell r="BJ252" t="str">
            <v xml:space="preserve"> </v>
          </cell>
          <cell r="BK252" t="str">
            <v xml:space="preserve"> </v>
          </cell>
          <cell r="BL252" t="str">
            <v xml:space="preserve"> </v>
          </cell>
          <cell r="BM252" t="str">
            <v xml:space="preserve"> </v>
          </cell>
          <cell r="BN252" t="str">
            <v xml:space="preserve"> </v>
          </cell>
          <cell r="BO252" t="str">
            <v xml:space="preserve"> </v>
          </cell>
          <cell r="BP252" t="str">
            <v xml:space="preserve"> </v>
          </cell>
          <cell r="BQ252" t="str">
            <v xml:space="preserve"> </v>
          </cell>
          <cell r="BR252" t="str">
            <v>10.133</v>
          </cell>
          <cell r="BS252" t="str">
            <v>ACQ</v>
          </cell>
          <cell r="BT252" t="str">
            <v xml:space="preserve"> </v>
          </cell>
          <cell r="BU252" t="str">
            <v xml:space="preserve"> </v>
          </cell>
          <cell r="BV252" t="str">
            <v xml:space="preserve"> </v>
          </cell>
        </row>
        <row r="253">
          <cell r="A253">
            <v>21805891</v>
          </cell>
          <cell r="B253" t="str">
            <v>GEYER</v>
          </cell>
          <cell r="C253" t="str">
            <v>ENZO</v>
          </cell>
          <cell r="D253" t="str">
            <v xml:space="preserve"> </v>
          </cell>
          <cell r="E253" t="str">
            <v>10.701</v>
          </cell>
          <cell r="F253" t="str">
            <v>ADM</v>
          </cell>
          <cell r="G253" t="str">
            <v>10.701</v>
          </cell>
          <cell r="H253" t="str">
            <v>ADM</v>
          </cell>
          <cell r="I253" t="str">
            <v>'175/583</v>
          </cell>
          <cell r="J253" t="str">
            <v>12.4</v>
          </cell>
          <cell r="K253" t="str">
            <v>ACQ</v>
          </cell>
          <cell r="L253" t="str">
            <v xml:space="preserve"> </v>
          </cell>
          <cell r="M253" t="str">
            <v xml:space="preserve"> </v>
          </cell>
          <cell r="N253" t="str">
            <v xml:space="preserve"> </v>
          </cell>
          <cell r="O253" t="str">
            <v xml:space="preserve"> </v>
          </cell>
          <cell r="P253" t="str">
            <v xml:space="preserve"> </v>
          </cell>
          <cell r="Q253" t="str">
            <v xml:space="preserve"> </v>
          </cell>
          <cell r="R253" t="str">
            <v xml:space="preserve"> </v>
          </cell>
          <cell r="S253" t="str">
            <v xml:space="preserve"> </v>
          </cell>
          <cell r="T253" t="str">
            <v xml:space="preserve"> </v>
          </cell>
          <cell r="U253" t="str">
            <v xml:space="preserve"> </v>
          </cell>
          <cell r="V253" t="str">
            <v xml:space="preserve"> </v>
          </cell>
          <cell r="W253" t="str">
            <v xml:space="preserve"> </v>
          </cell>
          <cell r="X253" t="str">
            <v xml:space="preserve"> </v>
          </cell>
          <cell r="Y253" t="str">
            <v xml:space="preserve"> </v>
          </cell>
          <cell r="Z253" t="str">
            <v xml:space="preserve"> </v>
          </cell>
          <cell r="AA253" t="str">
            <v xml:space="preserve"> </v>
          </cell>
          <cell r="AB253" t="str">
            <v xml:space="preserve"> </v>
          </cell>
          <cell r="AC253" t="str">
            <v xml:space="preserve"> </v>
          </cell>
          <cell r="AD253" t="str">
            <v xml:space="preserve"> </v>
          </cell>
          <cell r="AE253" t="str">
            <v xml:space="preserve"> </v>
          </cell>
          <cell r="AF253" t="str">
            <v xml:space="preserve"> </v>
          </cell>
          <cell r="AG253" t="str">
            <v xml:space="preserve"> </v>
          </cell>
          <cell r="AH253" t="str">
            <v xml:space="preserve"> </v>
          </cell>
          <cell r="AI253" t="str">
            <v xml:space="preserve"> </v>
          </cell>
          <cell r="AJ253" t="str">
            <v xml:space="preserve"> </v>
          </cell>
          <cell r="AK253" t="str">
            <v xml:space="preserve"> </v>
          </cell>
          <cell r="AL253" t="str">
            <v xml:space="preserve"> </v>
          </cell>
          <cell r="AM253" t="str">
            <v xml:space="preserve"> </v>
          </cell>
          <cell r="AN253" t="str">
            <v xml:space="preserve"> </v>
          </cell>
          <cell r="AO253" t="str">
            <v xml:space="preserve"> </v>
          </cell>
          <cell r="AP253" t="str">
            <v xml:space="preserve"> </v>
          </cell>
          <cell r="AQ253" t="str">
            <v xml:space="preserve"> </v>
          </cell>
          <cell r="AR253" t="str">
            <v xml:space="preserve"> </v>
          </cell>
          <cell r="AS253" t="str">
            <v xml:space="preserve"> </v>
          </cell>
          <cell r="AT253" t="str">
            <v xml:space="preserve"> </v>
          </cell>
          <cell r="AU253" t="str">
            <v xml:space="preserve"> </v>
          </cell>
          <cell r="AV253" t="str">
            <v>11.238</v>
          </cell>
          <cell r="AW253" t="str">
            <v>ACQ</v>
          </cell>
          <cell r="AX253" t="str">
            <v>10.3</v>
          </cell>
          <cell r="AY253" t="str">
            <v>12.175</v>
          </cell>
          <cell r="AZ253" t="str">
            <v xml:space="preserve"> </v>
          </cell>
          <cell r="BA253" t="str">
            <v xml:space="preserve"> </v>
          </cell>
          <cell r="BB253" t="str">
            <v xml:space="preserve"> </v>
          </cell>
          <cell r="BC253" t="str">
            <v xml:space="preserve"> </v>
          </cell>
          <cell r="BD253" t="str">
            <v xml:space="preserve"> </v>
          </cell>
          <cell r="BE253" t="str">
            <v xml:space="preserve"> </v>
          </cell>
          <cell r="BF253" t="str">
            <v xml:space="preserve"> </v>
          </cell>
          <cell r="BG253" t="str">
            <v xml:space="preserve"> </v>
          </cell>
          <cell r="BH253" t="str">
            <v xml:space="preserve"> </v>
          </cell>
          <cell r="BI253" t="str">
            <v xml:space="preserve"> </v>
          </cell>
          <cell r="BJ253" t="str">
            <v xml:space="preserve"> </v>
          </cell>
          <cell r="BK253" t="str">
            <v xml:space="preserve"> </v>
          </cell>
          <cell r="BL253" t="str">
            <v xml:space="preserve"> </v>
          </cell>
          <cell r="BM253" t="str">
            <v xml:space="preserve"> </v>
          </cell>
          <cell r="BN253" t="str">
            <v xml:space="preserve"> </v>
          </cell>
          <cell r="BO253" t="str">
            <v xml:space="preserve"> </v>
          </cell>
          <cell r="BP253" t="str">
            <v xml:space="preserve"> </v>
          </cell>
          <cell r="BQ253" t="str">
            <v xml:space="preserve"> </v>
          </cell>
          <cell r="BR253" t="str">
            <v>10.292</v>
          </cell>
          <cell r="BS253" t="str">
            <v>ACQ</v>
          </cell>
          <cell r="BT253" t="str">
            <v xml:space="preserve"> </v>
          </cell>
          <cell r="BU253" t="str">
            <v xml:space="preserve"> </v>
          </cell>
          <cell r="BV253" t="str">
            <v xml:space="preserve"> </v>
          </cell>
        </row>
        <row r="254">
          <cell r="A254">
            <v>21813286</v>
          </cell>
          <cell r="B254" t="str">
            <v>GIRARDIN</v>
          </cell>
          <cell r="C254" t="str">
            <v>LAUREENE</v>
          </cell>
          <cell r="D254" t="str">
            <v xml:space="preserve"> </v>
          </cell>
          <cell r="E254" t="str">
            <v>10.457</v>
          </cell>
          <cell r="F254" t="str">
            <v>ADM</v>
          </cell>
          <cell r="G254" t="str">
            <v>10.457</v>
          </cell>
          <cell r="H254" t="str">
            <v>ADM</v>
          </cell>
          <cell r="I254" t="str">
            <v>'213/583</v>
          </cell>
          <cell r="J254" t="str">
            <v>10.1</v>
          </cell>
          <cell r="K254" t="str">
            <v>ACQ</v>
          </cell>
          <cell r="L254" t="str">
            <v xml:space="preserve"> </v>
          </cell>
          <cell r="M254" t="str">
            <v xml:space="preserve"> </v>
          </cell>
          <cell r="N254" t="str">
            <v xml:space="preserve"> </v>
          </cell>
          <cell r="O254" t="str">
            <v xml:space="preserve"> </v>
          </cell>
          <cell r="P254" t="str">
            <v xml:space="preserve"> </v>
          </cell>
          <cell r="Q254" t="str">
            <v xml:space="preserve"> </v>
          </cell>
          <cell r="R254" t="str">
            <v xml:space="preserve"> </v>
          </cell>
          <cell r="S254" t="str">
            <v xml:space="preserve"> </v>
          </cell>
          <cell r="T254" t="str">
            <v xml:space="preserve"> </v>
          </cell>
          <cell r="U254" t="str">
            <v xml:space="preserve"> </v>
          </cell>
          <cell r="V254" t="str">
            <v xml:space="preserve"> </v>
          </cell>
          <cell r="W254" t="str">
            <v xml:space="preserve"> </v>
          </cell>
          <cell r="X254" t="str">
            <v xml:space="preserve"> </v>
          </cell>
          <cell r="Y254" t="str">
            <v xml:space="preserve"> </v>
          </cell>
          <cell r="Z254" t="str">
            <v xml:space="preserve"> </v>
          </cell>
          <cell r="AA254" t="str">
            <v xml:space="preserve"> </v>
          </cell>
          <cell r="AB254" t="str">
            <v xml:space="preserve"> </v>
          </cell>
          <cell r="AC254" t="str">
            <v xml:space="preserve"> </v>
          </cell>
          <cell r="AD254" t="str">
            <v xml:space="preserve"> </v>
          </cell>
          <cell r="AE254" t="str">
            <v xml:space="preserve"> </v>
          </cell>
          <cell r="AF254" t="str">
            <v xml:space="preserve"> </v>
          </cell>
          <cell r="AG254" t="str">
            <v xml:space="preserve"> </v>
          </cell>
          <cell r="AH254" t="str">
            <v xml:space="preserve"> </v>
          </cell>
          <cell r="AI254" t="str">
            <v xml:space="preserve"> </v>
          </cell>
          <cell r="AJ254" t="str">
            <v xml:space="preserve"> </v>
          </cell>
          <cell r="AK254" t="str">
            <v xml:space="preserve"> </v>
          </cell>
          <cell r="AL254" t="str">
            <v xml:space="preserve"> </v>
          </cell>
          <cell r="AM254" t="str">
            <v xml:space="preserve"> </v>
          </cell>
          <cell r="AN254" t="str">
            <v xml:space="preserve"> </v>
          </cell>
          <cell r="AO254" t="str">
            <v xml:space="preserve"> </v>
          </cell>
          <cell r="AP254" t="str">
            <v xml:space="preserve"> </v>
          </cell>
          <cell r="AQ254" t="str">
            <v xml:space="preserve"> </v>
          </cell>
          <cell r="AR254" t="str">
            <v xml:space="preserve"> </v>
          </cell>
          <cell r="AS254" t="str">
            <v xml:space="preserve"> </v>
          </cell>
          <cell r="AT254" t="str">
            <v xml:space="preserve"> </v>
          </cell>
          <cell r="AU254" t="str">
            <v xml:space="preserve"> </v>
          </cell>
          <cell r="AV254" t="str">
            <v>10.793</v>
          </cell>
          <cell r="AW254" t="str">
            <v>ACQ</v>
          </cell>
          <cell r="AX254" t="str">
            <v>10.335</v>
          </cell>
          <cell r="AY254" t="str">
            <v>11.25</v>
          </cell>
          <cell r="AZ254" t="str">
            <v xml:space="preserve"> </v>
          </cell>
          <cell r="BA254" t="str">
            <v xml:space="preserve"> </v>
          </cell>
          <cell r="BB254" t="str">
            <v xml:space="preserve"> </v>
          </cell>
          <cell r="BC254" t="str">
            <v xml:space="preserve"> </v>
          </cell>
          <cell r="BD254" t="str">
            <v xml:space="preserve"> </v>
          </cell>
          <cell r="BE254" t="str">
            <v xml:space="preserve"> </v>
          </cell>
          <cell r="BF254" t="str">
            <v xml:space="preserve"> </v>
          </cell>
          <cell r="BG254" t="str">
            <v xml:space="preserve"> </v>
          </cell>
          <cell r="BH254" t="str">
            <v xml:space="preserve"> </v>
          </cell>
          <cell r="BI254" t="str">
            <v xml:space="preserve"> </v>
          </cell>
          <cell r="BJ254" t="str">
            <v xml:space="preserve"> </v>
          </cell>
          <cell r="BK254" t="str">
            <v xml:space="preserve"> </v>
          </cell>
          <cell r="BL254" t="str">
            <v xml:space="preserve"> </v>
          </cell>
          <cell r="BM254" t="str">
            <v xml:space="preserve"> </v>
          </cell>
          <cell r="BN254" t="str">
            <v xml:space="preserve"> </v>
          </cell>
          <cell r="BO254" t="str">
            <v xml:space="preserve"> </v>
          </cell>
          <cell r="BP254" t="str">
            <v xml:space="preserve"> </v>
          </cell>
          <cell r="BQ254" t="str">
            <v xml:space="preserve"> </v>
          </cell>
          <cell r="BR254" t="str">
            <v>10.175</v>
          </cell>
          <cell r="BS254" t="str">
            <v>ACQ</v>
          </cell>
          <cell r="BT254">
            <v>11</v>
          </cell>
          <cell r="BU254" t="str">
            <v>9.4</v>
          </cell>
          <cell r="BV254" t="str">
            <v>12.8</v>
          </cell>
        </row>
        <row r="255">
          <cell r="A255">
            <v>21907471</v>
          </cell>
          <cell r="B255" t="str">
            <v>GLESS</v>
          </cell>
          <cell r="C255" t="str">
            <v>GAËLLE</v>
          </cell>
          <cell r="D255" t="str">
            <v xml:space="preserve"> </v>
          </cell>
          <cell r="E255" t="str">
            <v>8.86</v>
          </cell>
          <cell r="F255" t="str">
            <v>AJ</v>
          </cell>
          <cell r="G255" t="str">
            <v>8.86</v>
          </cell>
          <cell r="H255" t="str">
            <v>AJ</v>
          </cell>
          <cell r="I255" t="str">
            <v>'442/583</v>
          </cell>
          <cell r="J255" t="str">
            <v>6.08</v>
          </cell>
          <cell r="L255">
            <v>5</v>
          </cell>
          <cell r="M255" t="str">
            <v xml:space="preserve"> </v>
          </cell>
          <cell r="N255" t="str">
            <v xml:space="preserve"> </v>
          </cell>
          <cell r="O255" t="str">
            <v xml:space="preserve"> </v>
          </cell>
          <cell r="P255" t="str">
            <v xml:space="preserve"> </v>
          </cell>
          <cell r="Q255" t="str">
            <v xml:space="preserve"> </v>
          </cell>
          <cell r="R255" t="str">
            <v xml:space="preserve"> </v>
          </cell>
          <cell r="S255" t="str">
            <v xml:space="preserve"> </v>
          </cell>
          <cell r="T255" t="str">
            <v xml:space="preserve"> </v>
          </cell>
          <cell r="U255">
            <v>5</v>
          </cell>
          <cell r="V255" t="str">
            <v xml:space="preserve"> </v>
          </cell>
          <cell r="W255" t="str">
            <v xml:space="preserve"> </v>
          </cell>
          <cell r="X255" t="str">
            <v xml:space="preserve"> </v>
          </cell>
          <cell r="Y255" t="str">
            <v xml:space="preserve"> </v>
          </cell>
          <cell r="Z255" t="str">
            <v xml:space="preserve"> </v>
          </cell>
          <cell r="AA255" t="str">
            <v xml:space="preserve"> </v>
          </cell>
          <cell r="AB255" t="str">
            <v xml:space="preserve"> </v>
          </cell>
          <cell r="AC255" t="str">
            <v xml:space="preserve"> </v>
          </cell>
          <cell r="AD255" t="str">
            <v>7.7</v>
          </cell>
          <cell r="AE255" t="str">
            <v xml:space="preserve"> </v>
          </cell>
          <cell r="AF255" t="str">
            <v xml:space="preserve"> </v>
          </cell>
          <cell r="AG255" t="str">
            <v xml:space="preserve"> </v>
          </cell>
          <cell r="AH255" t="str">
            <v xml:space="preserve"> </v>
          </cell>
          <cell r="AI255" t="str">
            <v xml:space="preserve"> </v>
          </cell>
          <cell r="AJ255" t="str">
            <v xml:space="preserve"> </v>
          </cell>
          <cell r="AK255" t="str">
            <v xml:space="preserve"> </v>
          </cell>
          <cell r="AL255" t="str">
            <v xml:space="preserve"> </v>
          </cell>
          <cell r="AM255" t="str">
            <v>7.7</v>
          </cell>
          <cell r="AN255" t="str">
            <v xml:space="preserve"> </v>
          </cell>
          <cell r="AO255" t="str">
            <v xml:space="preserve"> </v>
          </cell>
          <cell r="AP255" t="str">
            <v xml:space="preserve"> </v>
          </cell>
          <cell r="AQ255" t="str">
            <v xml:space="preserve"> </v>
          </cell>
          <cell r="AR255" t="str">
            <v xml:space="preserve"> </v>
          </cell>
          <cell r="AS255" t="str">
            <v xml:space="preserve"> </v>
          </cell>
          <cell r="AT255" t="str">
            <v xml:space="preserve"> </v>
          </cell>
          <cell r="AU255" t="str">
            <v xml:space="preserve"> </v>
          </cell>
          <cell r="AV255" t="str">
            <v>10.359</v>
          </cell>
          <cell r="AW255" t="str">
            <v>ACQ</v>
          </cell>
          <cell r="AX255" t="str">
            <v>10.985</v>
          </cell>
          <cell r="AY255" t="str">
            <v>9.733</v>
          </cell>
          <cell r="AZ255" t="str">
            <v>13.6</v>
          </cell>
          <cell r="BA255" t="str">
            <v xml:space="preserve"> </v>
          </cell>
          <cell r="BB255" t="str">
            <v xml:space="preserve"> </v>
          </cell>
          <cell r="BC255" t="str">
            <v xml:space="preserve"> </v>
          </cell>
          <cell r="BD255" t="str">
            <v xml:space="preserve"> </v>
          </cell>
          <cell r="BE255" t="str">
            <v xml:space="preserve"> </v>
          </cell>
          <cell r="BF255" t="str">
            <v xml:space="preserve"> </v>
          </cell>
          <cell r="BG255" t="str">
            <v xml:space="preserve"> </v>
          </cell>
          <cell r="BH255" t="str">
            <v xml:space="preserve"> </v>
          </cell>
          <cell r="BI255" t="str">
            <v xml:space="preserve"> </v>
          </cell>
          <cell r="BJ255" t="str">
            <v xml:space="preserve"> </v>
          </cell>
          <cell r="BK255">
            <v>2</v>
          </cell>
          <cell r="BL255" t="str">
            <v xml:space="preserve"> </v>
          </cell>
          <cell r="BM255" t="str">
            <v xml:space="preserve"> </v>
          </cell>
          <cell r="BN255" t="str">
            <v>13.6</v>
          </cell>
          <cell r="BO255" t="str">
            <v xml:space="preserve"> </v>
          </cell>
          <cell r="BP255" t="str">
            <v xml:space="preserve"> </v>
          </cell>
          <cell r="BQ255" t="str">
            <v xml:space="preserve"> </v>
          </cell>
          <cell r="BR255" t="str">
            <v>10.6</v>
          </cell>
          <cell r="BS255" t="str">
            <v>ACQ</v>
          </cell>
          <cell r="BT255">
            <v>10</v>
          </cell>
          <cell r="BU255" t="str">
            <v>7.95</v>
          </cell>
          <cell r="BV255" t="str">
            <v>10.9</v>
          </cell>
        </row>
        <row r="256">
          <cell r="A256">
            <v>21814380</v>
          </cell>
          <cell r="B256" t="str">
            <v>GLUCK</v>
          </cell>
          <cell r="C256" t="str">
            <v>AYMERIC</v>
          </cell>
          <cell r="D256" t="str">
            <v xml:space="preserve"> </v>
          </cell>
          <cell r="E256" t="str">
            <v>10.227</v>
          </cell>
          <cell r="F256" t="str">
            <v>ADM</v>
          </cell>
          <cell r="G256" t="str">
            <v>10.227</v>
          </cell>
          <cell r="H256" t="str">
            <v>ADM</v>
          </cell>
          <cell r="I256" t="str">
            <v>'250/583</v>
          </cell>
          <cell r="J256" t="str">
            <v>10.9</v>
          </cell>
          <cell r="K256" t="str">
            <v>ACQ</v>
          </cell>
          <cell r="L256" t="str">
            <v xml:space="preserve"> </v>
          </cell>
          <cell r="M256" t="str">
            <v xml:space="preserve"> </v>
          </cell>
          <cell r="N256" t="str">
            <v xml:space="preserve"> </v>
          </cell>
          <cell r="O256" t="str">
            <v xml:space="preserve"> </v>
          </cell>
          <cell r="P256" t="str">
            <v xml:space="preserve"> </v>
          </cell>
          <cell r="Q256" t="str">
            <v xml:space="preserve"> </v>
          </cell>
          <cell r="R256" t="str">
            <v xml:space="preserve"> </v>
          </cell>
          <cell r="S256" t="str">
            <v xml:space="preserve"> </v>
          </cell>
          <cell r="T256" t="str">
            <v xml:space="preserve"> </v>
          </cell>
          <cell r="U256" t="str">
            <v xml:space="preserve"> </v>
          </cell>
          <cell r="V256" t="str">
            <v xml:space="preserve"> </v>
          </cell>
          <cell r="W256" t="str">
            <v xml:space="preserve"> </v>
          </cell>
          <cell r="X256" t="str">
            <v xml:space="preserve"> </v>
          </cell>
          <cell r="Y256" t="str">
            <v xml:space="preserve"> </v>
          </cell>
          <cell r="Z256" t="str">
            <v xml:space="preserve"> </v>
          </cell>
          <cell r="AA256" t="str">
            <v xml:space="preserve"> </v>
          </cell>
          <cell r="AB256" t="str">
            <v xml:space="preserve"> </v>
          </cell>
          <cell r="AC256" t="str">
            <v xml:space="preserve"> </v>
          </cell>
          <cell r="AD256" t="str">
            <v xml:space="preserve"> </v>
          </cell>
          <cell r="AE256" t="str">
            <v xml:space="preserve"> </v>
          </cell>
          <cell r="AF256" t="str">
            <v xml:space="preserve"> </v>
          </cell>
          <cell r="AG256" t="str">
            <v xml:space="preserve"> </v>
          </cell>
          <cell r="AH256" t="str">
            <v xml:space="preserve"> </v>
          </cell>
          <cell r="AI256" t="str">
            <v xml:space="preserve"> </v>
          </cell>
          <cell r="AJ256" t="str">
            <v xml:space="preserve"> </v>
          </cell>
          <cell r="AK256" t="str">
            <v xml:space="preserve"> </v>
          </cell>
          <cell r="AL256" t="str">
            <v xml:space="preserve"> </v>
          </cell>
          <cell r="AM256" t="str">
            <v xml:space="preserve"> </v>
          </cell>
          <cell r="AN256" t="str">
            <v xml:space="preserve"> </v>
          </cell>
          <cell r="AO256" t="str">
            <v xml:space="preserve"> </v>
          </cell>
          <cell r="AP256" t="str">
            <v xml:space="preserve"> </v>
          </cell>
          <cell r="AQ256" t="str">
            <v xml:space="preserve"> </v>
          </cell>
          <cell r="AR256" t="str">
            <v xml:space="preserve"> </v>
          </cell>
          <cell r="AS256" t="str">
            <v xml:space="preserve"> </v>
          </cell>
          <cell r="AT256" t="str">
            <v xml:space="preserve"> </v>
          </cell>
          <cell r="AU256" t="str">
            <v xml:space="preserve"> </v>
          </cell>
          <cell r="AV256" t="str">
            <v>10.25</v>
          </cell>
          <cell r="AW256" t="str">
            <v>ACQ</v>
          </cell>
          <cell r="AX256" t="str">
            <v xml:space="preserve"> </v>
          </cell>
          <cell r="AY256" t="str">
            <v xml:space="preserve"> </v>
          </cell>
          <cell r="AZ256" t="str">
            <v xml:space="preserve"> </v>
          </cell>
          <cell r="BA256" t="str">
            <v xml:space="preserve"> </v>
          </cell>
          <cell r="BB256" t="str">
            <v xml:space="preserve"> </v>
          </cell>
          <cell r="BC256" t="str">
            <v xml:space="preserve"> </v>
          </cell>
          <cell r="BD256" t="str">
            <v xml:space="preserve"> </v>
          </cell>
          <cell r="BE256" t="str">
            <v xml:space="preserve"> </v>
          </cell>
          <cell r="BF256" t="str">
            <v xml:space="preserve"> </v>
          </cell>
          <cell r="BG256" t="str">
            <v xml:space="preserve"> </v>
          </cell>
          <cell r="BH256" t="str">
            <v xml:space="preserve"> </v>
          </cell>
          <cell r="BI256" t="str">
            <v xml:space="preserve"> </v>
          </cell>
          <cell r="BJ256" t="str">
            <v xml:space="preserve"> </v>
          </cell>
          <cell r="BK256" t="str">
            <v xml:space="preserve"> </v>
          </cell>
          <cell r="BL256" t="str">
            <v xml:space="preserve"> </v>
          </cell>
          <cell r="BM256" t="str">
            <v xml:space="preserve"> </v>
          </cell>
          <cell r="BN256" t="str">
            <v xml:space="preserve"> </v>
          </cell>
          <cell r="BO256" t="str">
            <v xml:space="preserve"> </v>
          </cell>
          <cell r="BP256" t="str">
            <v xml:space="preserve"> </v>
          </cell>
          <cell r="BQ256" t="str">
            <v xml:space="preserve"> </v>
          </cell>
          <cell r="BR256" t="str">
            <v>9.75</v>
          </cell>
          <cell r="BS256" t="str">
            <v>NACQ</v>
          </cell>
          <cell r="BT256" t="str">
            <v>10.25</v>
          </cell>
          <cell r="BU256">
            <v>9</v>
          </cell>
          <cell r="BV256">
            <v>11</v>
          </cell>
        </row>
        <row r="257">
          <cell r="A257">
            <v>21904696</v>
          </cell>
          <cell r="B257" t="str">
            <v>GOETTELMANN</v>
          </cell>
          <cell r="C257" t="str">
            <v>XAVIER</v>
          </cell>
          <cell r="D257" t="str">
            <v xml:space="preserve"> </v>
          </cell>
          <cell r="E257" t="str">
            <v>10.91</v>
          </cell>
          <cell r="F257" t="str">
            <v>ADM</v>
          </cell>
          <cell r="G257" t="str">
            <v>10.91</v>
          </cell>
          <cell r="H257" t="str">
            <v>ADM</v>
          </cell>
          <cell r="I257" t="str">
            <v>'139/583</v>
          </cell>
          <cell r="J257" t="str">
            <v>14.6</v>
          </cell>
          <cell r="L257">
            <v>15</v>
          </cell>
          <cell r="M257" t="str">
            <v xml:space="preserve"> </v>
          </cell>
          <cell r="N257" t="str">
            <v xml:space="preserve"> </v>
          </cell>
          <cell r="O257" t="str">
            <v xml:space="preserve"> </v>
          </cell>
          <cell r="P257" t="str">
            <v xml:space="preserve"> </v>
          </cell>
          <cell r="Q257" t="str">
            <v xml:space="preserve"> </v>
          </cell>
          <cell r="R257" t="str">
            <v xml:space="preserve"> </v>
          </cell>
          <cell r="S257">
            <v>15</v>
          </cell>
          <cell r="T257" t="str">
            <v xml:space="preserve"> </v>
          </cell>
          <cell r="U257" t="str">
            <v xml:space="preserve"> </v>
          </cell>
          <cell r="V257" t="str">
            <v xml:space="preserve"> </v>
          </cell>
          <cell r="W257" t="str">
            <v xml:space="preserve"> </v>
          </cell>
          <cell r="X257" t="str">
            <v xml:space="preserve"> </v>
          </cell>
          <cell r="Y257" t="str">
            <v xml:space="preserve"> </v>
          </cell>
          <cell r="Z257" t="str">
            <v xml:space="preserve"> </v>
          </cell>
          <cell r="AA257" t="str">
            <v xml:space="preserve"> </v>
          </cell>
          <cell r="AB257" t="str">
            <v xml:space="preserve"> </v>
          </cell>
          <cell r="AC257" t="str">
            <v xml:space="preserve"> </v>
          </cell>
          <cell r="AD257">
            <v>14</v>
          </cell>
          <cell r="AE257" t="str">
            <v xml:space="preserve"> </v>
          </cell>
          <cell r="AF257" t="str">
            <v xml:space="preserve"> </v>
          </cell>
          <cell r="AG257" t="str">
            <v xml:space="preserve"> </v>
          </cell>
          <cell r="AH257" t="str">
            <v xml:space="preserve"> </v>
          </cell>
          <cell r="AI257" t="str">
            <v xml:space="preserve"> </v>
          </cell>
          <cell r="AJ257" t="str">
            <v xml:space="preserve"> </v>
          </cell>
          <cell r="AK257">
            <v>14</v>
          </cell>
          <cell r="AL257" t="str">
            <v xml:space="preserve"> </v>
          </cell>
          <cell r="AM257" t="str">
            <v xml:space="preserve"> </v>
          </cell>
          <cell r="AN257" t="str">
            <v xml:space="preserve"> </v>
          </cell>
          <cell r="AO257" t="str">
            <v xml:space="preserve"> </v>
          </cell>
          <cell r="AP257" t="str">
            <v xml:space="preserve"> </v>
          </cell>
          <cell r="AQ257" t="str">
            <v xml:space="preserve"> </v>
          </cell>
          <cell r="AR257" t="str">
            <v xml:space="preserve"> </v>
          </cell>
          <cell r="AS257" t="str">
            <v xml:space="preserve"> </v>
          </cell>
          <cell r="AT257" t="str">
            <v xml:space="preserve"> </v>
          </cell>
          <cell r="AU257" t="str">
            <v xml:space="preserve"> </v>
          </cell>
          <cell r="AV257" t="str">
            <v>12.904</v>
          </cell>
          <cell r="AW257" t="str">
            <v>ACQ</v>
          </cell>
          <cell r="AX257" t="str">
            <v>12.855</v>
          </cell>
          <cell r="AY257" t="str">
            <v>12.953</v>
          </cell>
          <cell r="AZ257" t="str">
            <v xml:space="preserve"> </v>
          </cell>
          <cell r="BA257" t="str">
            <v xml:space="preserve"> </v>
          </cell>
          <cell r="BB257" t="str">
            <v xml:space="preserve"> </v>
          </cell>
          <cell r="BC257" t="str">
            <v xml:space="preserve"> </v>
          </cell>
          <cell r="BD257" t="str">
            <v xml:space="preserve"> </v>
          </cell>
          <cell r="BE257" t="str">
            <v xml:space="preserve"> </v>
          </cell>
          <cell r="BF257" t="str">
            <v xml:space="preserve"> </v>
          </cell>
          <cell r="BG257" t="str">
            <v xml:space="preserve"> </v>
          </cell>
          <cell r="BH257" t="str">
            <v xml:space="preserve"> </v>
          </cell>
          <cell r="BI257" t="str">
            <v xml:space="preserve"> </v>
          </cell>
          <cell r="BJ257" t="str">
            <v>12.4</v>
          </cell>
          <cell r="BK257" t="str">
            <v xml:space="preserve"> </v>
          </cell>
          <cell r="BL257" t="str">
            <v xml:space="preserve"> </v>
          </cell>
          <cell r="BM257" t="str">
            <v>13.5</v>
          </cell>
          <cell r="BN257" t="str">
            <v xml:space="preserve"> </v>
          </cell>
          <cell r="BO257" t="str">
            <v>12.96</v>
          </cell>
          <cell r="BP257" t="str">
            <v xml:space="preserve"> </v>
          </cell>
          <cell r="BQ257" t="str">
            <v xml:space="preserve"> </v>
          </cell>
          <cell r="BR257" t="str">
            <v>10.383</v>
          </cell>
          <cell r="BS257" t="str">
            <v>ACQ</v>
          </cell>
          <cell r="BT257">
            <v>10</v>
          </cell>
          <cell r="BU257">
            <v>10</v>
          </cell>
          <cell r="BV257" t="str">
            <v>13.5</v>
          </cell>
        </row>
        <row r="258">
          <cell r="A258">
            <v>21911479</v>
          </cell>
          <cell r="B258" t="str">
            <v>GOETTMANN</v>
          </cell>
          <cell r="C258" t="str">
            <v>GUILLAUME</v>
          </cell>
          <cell r="D258" t="str">
            <v xml:space="preserve"> </v>
          </cell>
          <cell r="E258" t="str">
            <v>9.825</v>
          </cell>
          <cell r="F258" t="str">
            <v>AJ</v>
          </cell>
          <cell r="G258" t="str">
            <v>9.825</v>
          </cell>
          <cell r="H258" t="str">
            <v>AJ</v>
          </cell>
          <cell r="I258" t="str">
            <v>'314/583</v>
          </cell>
          <cell r="J258" t="str">
            <v>13.3</v>
          </cell>
          <cell r="L258" t="str">
            <v>14.5</v>
          </cell>
          <cell r="M258" t="str">
            <v xml:space="preserve"> </v>
          </cell>
          <cell r="N258" t="str">
            <v xml:space="preserve"> </v>
          </cell>
          <cell r="O258" t="str">
            <v xml:space="preserve"> </v>
          </cell>
          <cell r="P258" t="str">
            <v xml:space="preserve"> </v>
          </cell>
          <cell r="Q258" t="str">
            <v xml:space="preserve"> </v>
          </cell>
          <cell r="R258" t="str">
            <v xml:space="preserve"> </v>
          </cell>
          <cell r="S258" t="str">
            <v>14.5</v>
          </cell>
          <cell r="T258" t="str">
            <v xml:space="preserve"> </v>
          </cell>
          <cell r="U258" t="str">
            <v xml:space="preserve"> </v>
          </cell>
          <cell r="V258" t="str">
            <v xml:space="preserve"> </v>
          </cell>
          <cell r="W258" t="str">
            <v xml:space="preserve"> </v>
          </cell>
          <cell r="X258" t="str">
            <v xml:space="preserve"> </v>
          </cell>
          <cell r="Y258" t="str">
            <v xml:space="preserve"> </v>
          </cell>
          <cell r="Z258" t="str">
            <v xml:space="preserve"> </v>
          </cell>
          <cell r="AA258" t="str">
            <v xml:space="preserve"> </v>
          </cell>
          <cell r="AB258" t="str">
            <v xml:space="preserve"> </v>
          </cell>
          <cell r="AC258" t="str">
            <v xml:space="preserve"> </v>
          </cell>
          <cell r="AD258" t="str">
            <v>11.5</v>
          </cell>
          <cell r="AE258" t="str">
            <v xml:space="preserve"> </v>
          </cell>
          <cell r="AF258" t="str">
            <v xml:space="preserve"> </v>
          </cell>
          <cell r="AG258" t="str">
            <v xml:space="preserve"> </v>
          </cell>
          <cell r="AH258" t="str">
            <v xml:space="preserve"> </v>
          </cell>
          <cell r="AI258" t="str">
            <v xml:space="preserve"> </v>
          </cell>
          <cell r="AJ258" t="str">
            <v xml:space="preserve"> </v>
          </cell>
          <cell r="AK258" t="str">
            <v>11.5</v>
          </cell>
          <cell r="AL258" t="str">
            <v xml:space="preserve"> </v>
          </cell>
          <cell r="AM258" t="str">
            <v xml:space="preserve"> </v>
          </cell>
          <cell r="AN258" t="str">
            <v xml:space="preserve"> </v>
          </cell>
          <cell r="AO258" t="str">
            <v xml:space="preserve"> </v>
          </cell>
          <cell r="AP258" t="str">
            <v xml:space="preserve"> </v>
          </cell>
          <cell r="AQ258" t="str">
            <v xml:space="preserve"> </v>
          </cell>
          <cell r="AR258" t="str">
            <v xml:space="preserve"> </v>
          </cell>
          <cell r="AS258" t="str">
            <v xml:space="preserve"> </v>
          </cell>
          <cell r="AT258" t="str">
            <v xml:space="preserve"> </v>
          </cell>
          <cell r="AU258" t="str">
            <v xml:space="preserve"> </v>
          </cell>
          <cell r="AV258" t="str">
            <v>9.734</v>
          </cell>
          <cell r="AW258" t="str">
            <v>NACQ</v>
          </cell>
          <cell r="AX258" t="str">
            <v>10.835</v>
          </cell>
          <cell r="AY258" t="str">
            <v>8.633</v>
          </cell>
          <cell r="AZ258" t="str">
            <v>12.2</v>
          </cell>
          <cell r="BA258">
            <v>9</v>
          </cell>
          <cell r="BB258" t="str">
            <v xml:space="preserve"> </v>
          </cell>
          <cell r="BC258" t="str">
            <v xml:space="preserve"> </v>
          </cell>
          <cell r="BD258" t="str">
            <v xml:space="preserve"> </v>
          </cell>
          <cell r="BE258" t="str">
            <v xml:space="preserve"> </v>
          </cell>
          <cell r="BF258" t="str">
            <v xml:space="preserve"> </v>
          </cell>
          <cell r="BG258" t="str">
            <v xml:space="preserve"> </v>
          </cell>
          <cell r="BH258" t="str">
            <v>4.7</v>
          </cell>
          <cell r="BI258" t="str">
            <v xml:space="preserve"> </v>
          </cell>
          <cell r="BJ258" t="str">
            <v xml:space="preserve"> </v>
          </cell>
          <cell r="BK258" t="str">
            <v xml:space="preserve"> </v>
          </cell>
          <cell r="BL258" t="str">
            <v xml:space="preserve"> </v>
          </cell>
          <cell r="BM258" t="str">
            <v xml:space="preserve"> </v>
          </cell>
          <cell r="BN258" t="str">
            <v xml:space="preserve"> </v>
          </cell>
          <cell r="BO258" t="str">
            <v xml:space="preserve"> </v>
          </cell>
          <cell r="BP258" t="str">
            <v xml:space="preserve"> </v>
          </cell>
          <cell r="BQ258" t="str">
            <v xml:space="preserve"> </v>
          </cell>
          <cell r="BR258" t="str">
            <v>9.125</v>
          </cell>
          <cell r="BS258" t="str">
            <v>NACQ</v>
          </cell>
          <cell r="BT258">
            <v>10</v>
          </cell>
          <cell r="BU258" t="str">
            <v>8.575</v>
          </cell>
          <cell r="BV258" t="str">
            <v>11.15</v>
          </cell>
        </row>
        <row r="259">
          <cell r="A259">
            <v>21905612</v>
          </cell>
          <cell r="B259" t="str">
            <v>GOMES</v>
          </cell>
          <cell r="C259" t="str">
            <v>CHRISTOPHE</v>
          </cell>
          <cell r="D259" t="str">
            <v xml:space="preserve"> </v>
          </cell>
          <cell r="E259" t="str">
            <v>10.029</v>
          </cell>
          <cell r="F259" t="str">
            <v>ADM</v>
          </cell>
          <cell r="G259" t="str">
            <v>10.029</v>
          </cell>
          <cell r="H259" t="str">
            <v>ADM</v>
          </cell>
          <cell r="I259" t="str">
            <v>'278/583</v>
          </cell>
          <cell r="J259" t="str">
            <v>11.02</v>
          </cell>
          <cell r="L259" t="str">
            <v>13.7</v>
          </cell>
          <cell r="M259" t="str">
            <v xml:space="preserve"> </v>
          </cell>
          <cell r="N259" t="str">
            <v xml:space="preserve"> </v>
          </cell>
          <cell r="O259" t="str">
            <v>13.7</v>
          </cell>
          <cell r="P259" t="str">
            <v xml:space="preserve"> </v>
          </cell>
          <cell r="Q259" t="str">
            <v xml:space="preserve"> </v>
          </cell>
          <cell r="R259" t="str">
            <v xml:space="preserve"> </v>
          </cell>
          <cell r="S259" t="str">
            <v xml:space="preserve"> </v>
          </cell>
          <cell r="T259" t="str">
            <v xml:space="preserve"> </v>
          </cell>
          <cell r="U259" t="str">
            <v xml:space="preserve"> </v>
          </cell>
          <cell r="V259" t="str">
            <v xml:space="preserve"> </v>
          </cell>
          <cell r="W259" t="str">
            <v xml:space="preserve"> </v>
          </cell>
          <cell r="X259" t="str">
            <v xml:space="preserve"> </v>
          </cell>
          <cell r="Y259" t="str">
            <v xml:space="preserve"> </v>
          </cell>
          <cell r="Z259" t="str">
            <v xml:space="preserve"> </v>
          </cell>
          <cell r="AA259" t="str">
            <v xml:space="preserve"> </v>
          </cell>
          <cell r="AB259" t="str">
            <v xml:space="preserve"> </v>
          </cell>
          <cell r="AC259" t="str">
            <v xml:space="preserve"> </v>
          </cell>
          <cell r="AD259">
            <v>7</v>
          </cell>
          <cell r="AE259" t="str">
            <v xml:space="preserve"> </v>
          </cell>
          <cell r="AF259" t="str">
            <v xml:space="preserve"> </v>
          </cell>
          <cell r="AG259">
            <v>7</v>
          </cell>
          <cell r="AH259" t="str">
            <v xml:space="preserve"> </v>
          </cell>
          <cell r="AI259" t="str">
            <v xml:space="preserve"> </v>
          </cell>
          <cell r="AJ259" t="str">
            <v xml:space="preserve"> </v>
          </cell>
          <cell r="AK259" t="str">
            <v xml:space="preserve"> </v>
          </cell>
          <cell r="AL259" t="str">
            <v xml:space="preserve"> </v>
          </cell>
          <cell r="AM259" t="str">
            <v xml:space="preserve"> </v>
          </cell>
          <cell r="AN259" t="str">
            <v xml:space="preserve"> </v>
          </cell>
          <cell r="AO259" t="str">
            <v xml:space="preserve"> </v>
          </cell>
          <cell r="AP259" t="str">
            <v xml:space="preserve"> </v>
          </cell>
          <cell r="AQ259" t="str">
            <v xml:space="preserve"> </v>
          </cell>
          <cell r="AR259" t="str">
            <v xml:space="preserve"> </v>
          </cell>
          <cell r="AS259" t="str">
            <v xml:space="preserve"> </v>
          </cell>
          <cell r="AT259" t="str">
            <v xml:space="preserve"> </v>
          </cell>
          <cell r="AU259" t="str">
            <v xml:space="preserve"> </v>
          </cell>
          <cell r="AV259" t="str">
            <v>11.513</v>
          </cell>
          <cell r="AW259" t="str">
            <v>ACQ</v>
          </cell>
          <cell r="AX259" t="str">
            <v>11.525</v>
          </cell>
          <cell r="AY259" t="str">
            <v>11.5</v>
          </cell>
          <cell r="AZ259" t="str">
            <v xml:space="preserve"> </v>
          </cell>
          <cell r="BA259" t="str">
            <v xml:space="preserve"> </v>
          </cell>
          <cell r="BB259" t="str">
            <v xml:space="preserve"> </v>
          </cell>
          <cell r="BC259">
            <v>11</v>
          </cell>
          <cell r="BD259" t="str">
            <v xml:space="preserve"> </v>
          </cell>
          <cell r="BE259" t="str">
            <v xml:space="preserve"> </v>
          </cell>
          <cell r="BF259" t="str">
            <v xml:space="preserve"> </v>
          </cell>
          <cell r="BG259" t="str">
            <v xml:space="preserve"> </v>
          </cell>
          <cell r="BH259" t="str">
            <v xml:space="preserve"> </v>
          </cell>
          <cell r="BI259" t="str">
            <v xml:space="preserve"> </v>
          </cell>
          <cell r="BJ259" t="str">
            <v xml:space="preserve"> </v>
          </cell>
          <cell r="BK259" t="str">
            <v xml:space="preserve"> </v>
          </cell>
          <cell r="BL259" t="str">
            <v>12.5</v>
          </cell>
          <cell r="BM259" t="str">
            <v xml:space="preserve"> </v>
          </cell>
          <cell r="BN259" t="str">
            <v xml:space="preserve"> </v>
          </cell>
          <cell r="BO259" t="str">
            <v xml:space="preserve"> </v>
          </cell>
          <cell r="BP259">
            <v>11</v>
          </cell>
          <cell r="BQ259" t="str">
            <v xml:space="preserve"> </v>
          </cell>
          <cell r="BR259" t="str">
            <v>9.825</v>
          </cell>
          <cell r="BS259" t="str">
            <v>NACQ</v>
          </cell>
          <cell r="BT259" t="str">
            <v>9.375</v>
          </cell>
          <cell r="BU259" t="str">
            <v>8.475</v>
          </cell>
          <cell r="BV259" t="str">
            <v>9.45</v>
          </cell>
        </row>
        <row r="260">
          <cell r="A260">
            <v>21909131</v>
          </cell>
          <cell r="B260" t="str">
            <v>GOMES</v>
          </cell>
          <cell r="C260" t="str">
            <v>DUARTE</v>
          </cell>
          <cell r="D260" t="str">
            <v xml:space="preserve"> </v>
          </cell>
          <cell r="E260" t="str">
            <v>DEF</v>
          </cell>
          <cell r="F260" t="str">
            <v>DEF</v>
          </cell>
          <cell r="G260" t="str">
            <v>DEF</v>
          </cell>
          <cell r="H260" t="str">
            <v>DEF</v>
          </cell>
          <cell r="J260" t="str">
            <v>DEF</v>
          </cell>
          <cell r="L260" t="str">
            <v>DEF</v>
          </cell>
          <cell r="M260" t="str">
            <v xml:space="preserve"> </v>
          </cell>
          <cell r="N260" t="str">
            <v xml:space="preserve"> </v>
          </cell>
          <cell r="O260" t="str">
            <v>ABI</v>
          </cell>
          <cell r="P260" t="str">
            <v xml:space="preserve"> </v>
          </cell>
          <cell r="Q260" t="str">
            <v xml:space="preserve"> </v>
          </cell>
          <cell r="R260" t="str">
            <v xml:space="preserve"> </v>
          </cell>
          <cell r="S260" t="str">
            <v xml:space="preserve"> </v>
          </cell>
          <cell r="T260" t="str">
            <v xml:space="preserve"> </v>
          </cell>
          <cell r="U260" t="str">
            <v xml:space="preserve"> </v>
          </cell>
          <cell r="V260" t="str">
            <v xml:space="preserve"> </v>
          </cell>
          <cell r="W260" t="str">
            <v xml:space="preserve"> </v>
          </cell>
          <cell r="X260" t="str">
            <v xml:space="preserve"> </v>
          </cell>
          <cell r="Y260" t="str">
            <v xml:space="preserve"> </v>
          </cell>
          <cell r="Z260" t="str">
            <v xml:space="preserve"> </v>
          </cell>
          <cell r="AA260" t="str">
            <v xml:space="preserve"> </v>
          </cell>
          <cell r="AB260" t="str">
            <v xml:space="preserve"> </v>
          </cell>
          <cell r="AC260" t="str">
            <v xml:space="preserve"> </v>
          </cell>
          <cell r="AD260" t="str">
            <v>DEF</v>
          </cell>
          <cell r="AE260" t="str">
            <v xml:space="preserve"> </v>
          </cell>
          <cell r="AF260" t="str">
            <v xml:space="preserve"> </v>
          </cell>
          <cell r="AG260" t="str">
            <v>ABI</v>
          </cell>
          <cell r="AH260" t="str">
            <v xml:space="preserve"> </v>
          </cell>
          <cell r="AI260" t="str">
            <v xml:space="preserve"> </v>
          </cell>
          <cell r="AJ260" t="str">
            <v xml:space="preserve"> </v>
          </cell>
          <cell r="AK260" t="str">
            <v xml:space="preserve"> </v>
          </cell>
          <cell r="AL260" t="str">
            <v xml:space="preserve"> </v>
          </cell>
          <cell r="AM260" t="str">
            <v xml:space="preserve"> </v>
          </cell>
          <cell r="AN260" t="str">
            <v xml:space="preserve"> </v>
          </cell>
          <cell r="AO260" t="str">
            <v xml:space="preserve"> </v>
          </cell>
          <cell r="AP260" t="str">
            <v xml:space="preserve"> </v>
          </cell>
          <cell r="AQ260" t="str">
            <v xml:space="preserve"> </v>
          </cell>
          <cell r="AR260" t="str">
            <v xml:space="preserve"> </v>
          </cell>
          <cell r="AS260" t="str">
            <v xml:space="preserve"> </v>
          </cell>
          <cell r="AT260" t="str">
            <v xml:space="preserve"> </v>
          </cell>
          <cell r="AU260" t="str">
            <v xml:space="preserve"> </v>
          </cell>
          <cell r="AV260" t="str">
            <v>DEF</v>
          </cell>
          <cell r="AW260" t="str">
            <v>DEF</v>
          </cell>
          <cell r="AX260" t="str">
            <v>DEF</v>
          </cell>
          <cell r="AY260" t="str">
            <v>DEF</v>
          </cell>
          <cell r="AZ260" t="str">
            <v xml:space="preserve"> </v>
          </cell>
          <cell r="BA260" t="str">
            <v xml:space="preserve"> </v>
          </cell>
          <cell r="BB260" t="str">
            <v xml:space="preserve"> </v>
          </cell>
          <cell r="BC260" t="str">
            <v>ABI</v>
          </cell>
          <cell r="BD260" t="str">
            <v xml:space="preserve"> </v>
          </cell>
          <cell r="BE260" t="str">
            <v>ABI</v>
          </cell>
          <cell r="BF260" t="str">
            <v xml:space="preserve"> </v>
          </cell>
          <cell r="BG260" t="str">
            <v xml:space="preserve"> </v>
          </cell>
          <cell r="BH260" t="str">
            <v xml:space="preserve"> </v>
          </cell>
          <cell r="BI260" t="str">
            <v xml:space="preserve"> </v>
          </cell>
          <cell r="BJ260" t="str">
            <v xml:space="preserve"> </v>
          </cell>
          <cell r="BK260" t="str">
            <v xml:space="preserve"> </v>
          </cell>
          <cell r="BL260" t="str">
            <v>ABI</v>
          </cell>
          <cell r="BM260" t="str">
            <v xml:space="preserve"> </v>
          </cell>
          <cell r="BN260" t="str">
            <v xml:space="preserve"> </v>
          </cell>
          <cell r="BO260" t="str">
            <v xml:space="preserve"> </v>
          </cell>
          <cell r="BP260" t="str">
            <v xml:space="preserve"> </v>
          </cell>
          <cell r="BQ260" t="str">
            <v xml:space="preserve"> </v>
          </cell>
          <cell r="BR260" t="str">
            <v>DEF</v>
          </cell>
          <cell r="BS260" t="str">
            <v>DEF</v>
          </cell>
          <cell r="BT260" t="str">
            <v>.375</v>
          </cell>
          <cell r="BU260" t="str">
            <v>DEF</v>
          </cell>
          <cell r="BV260">
            <v>0</v>
          </cell>
        </row>
        <row r="261">
          <cell r="A261">
            <v>21902543</v>
          </cell>
          <cell r="B261" t="str">
            <v>GONZALEZ</v>
          </cell>
          <cell r="C261" t="str">
            <v>NOAH</v>
          </cell>
          <cell r="D261" t="str">
            <v xml:space="preserve"> </v>
          </cell>
          <cell r="E261" t="str">
            <v>9.371</v>
          </cell>
          <cell r="F261" t="str">
            <v>AJ</v>
          </cell>
          <cell r="G261" t="str">
            <v>9.371</v>
          </cell>
          <cell r="H261" t="str">
            <v>AJ</v>
          </cell>
          <cell r="I261" t="str">
            <v>'387/583</v>
          </cell>
          <cell r="J261" t="str">
            <v>9.15</v>
          </cell>
          <cell r="L261">
            <v>8</v>
          </cell>
          <cell r="M261" t="str">
            <v xml:space="preserve"> </v>
          </cell>
          <cell r="N261" t="str">
            <v xml:space="preserve"> </v>
          </cell>
          <cell r="O261" t="str">
            <v xml:space="preserve"> </v>
          </cell>
          <cell r="P261" t="str">
            <v xml:space="preserve"> </v>
          </cell>
          <cell r="Q261" t="str">
            <v xml:space="preserve"> </v>
          </cell>
          <cell r="R261" t="str">
            <v xml:space="preserve"> </v>
          </cell>
          <cell r="S261">
            <v>8</v>
          </cell>
          <cell r="T261" t="str">
            <v xml:space="preserve"> </v>
          </cell>
          <cell r="U261" t="str">
            <v xml:space="preserve"> </v>
          </cell>
          <cell r="V261" t="str">
            <v xml:space="preserve"> </v>
          </cell>
          <cell r="W261" t="str">
            <v xml:space="preserve"> </v>
          </cell>
          <cell r="X261" t="str">
            <v xml:space="preserve"> </v>
          </cell>
          <cell r="Y261" t="str">
            <v xml:space="preserve"> </v>
          </cell>
          <cell r="Z261" t="str">
            <v xml:space="preserve"> </v>
          </cell>
          <cell r="AA261" t="str">
            <v xml:space="preserve"> </v>
          </cell>
          <cell r="AB261" t="str">
            <v xml:space="preserve"> </v>
          </cell>
          <cell r="AC261" t="str">
            <v xml:space="preserve"> </v>
          </cell>
          <cell r="AD261" t="str">
            <v>10.875</v>
          </cell>
          <cell r="AE261" t="str">
            <v xml:space="preserve"> </v>
          </cell>
          <cell r="AF261" t="str">
            <v xml:space="preserve"> </v>
          </cell>
          <cell r="AG261" t="str">
            <v xml:space="preserve"> </v>
          </cell>
          <cell r="AH261" t="str">
            <v xml:space="preserve"> </v>
          </cell>
          <cell r="AI261" t="str">
            <v xml:space="preserve"> </v>
          </cell>
          <cell r="AJ261" t="str">
            <v xml:space="preserve"> </v>
          </cell>
          <cell r="AK261" t="str">
            <v>10.875</v>
          </cell>
          <cell r="AL261" t="str">
            <v xml:space="preserve"> </v>
          </cell>
          <cell r="AM261" t="str">
            <v xml:space="preserve"> </v>
          </cell>
          <cell r="AN261" t="str">
            <v xml:space="preserve"> </v>
          </cell>
          <cell r="AO261" t="str">
            <v xml:space="preserve"> </v>
          </cell>
          <cell r="AP261" t="str">
            <v xml:space="preserve"> </v>
          </cell>
          <cell r="AQ261" t="str">
            <v xml:space="preserve"> </v>
          </cell>
          <cell r="AR261" t="str">
            <v xml:space="preserve"> </v>
          </cell>
          <cell r="AS261" t="str">
            <v xml:space="preserve"> </v>
          </cell>
          <cell r="AT261" t="str">
            <v xml:space="preserve"> </v>
          </cell>
          <cell r="AU261" t="str">
            <v xml:space="preserve"> </v>
          </cell>
          <cell r="AV261" t="str">
            <v>11.901</v>
          </cell>
          <cell r="AW261" t="str">
            <v>ACQ</v>
          </cell>
          <cell r="AX261" t="str">
            <v>9.835</v>
          </cell>
          <cell r="AY261" t="str">
            <v>13.967</v>
          </cell>
          <cell r="AZ261" t="str">
            <v>13.7</v>
          </cell>
          <cell r="BA261" t="str">
            <v>12.5</v>
          </cell>
          <cell r="BB261" t="str">
            <v xml:space="preserve"> </v>
          </cell>
          <cell r="BC261" t="str">
            <v xml:space="preserve"> </v>
          </cell>
          <cell r="BD261" t="str">
            <v xml:space="preserve"> </v>
          </cell>
          <cell r="BE261" t="str">
            <v xml:space="preserve"> </v>
          </cell>
          <cell r="BF261" t="str">
            <v xml:space="preserve"> </v>
          </cell>
          <cell r="BG261" t="str">
            <v xml:space="preserve"> </v>
          </cell>
          <cell r="BH261" t="str">
            <v>15.7</v>
          </cell>
          <cell r="BI261" t="str">
            <v xml:space="preserve"> </v>
          </cell>
          <cell r="BJ261" t="str">
            <v xml:space="preserve"> </v>
          </cell>
          <cell r="BK261" t="str">
            <v xml:space="preserve"> </v>
          </cell>
          <cell r="BL261" t="str">
            <v xml:space="preserve"> </v>
          </cell>
          <cell r="BM261" t="str">
            <v xml:space="preserve"> </v>
          </cell>
          <cell r="BN261" t="str">
            <v xml:space="preserve"> </v>
          </cell>
          <cell r="BO261" t="str">
            <v xml:space="preserve"> </v>
          </cell>
          <cell r="BP261" t="str">
            <v xml:space="preserve"> </v>
          </cell>
          <cell r="BQ261" t="str">
            <v xml:space="preserve"> </v>
          </cell>
          <cell r="BR261" t="str">
            <v>9.667</v>
          </cell>
          <cell r="BS261" t="str">
            <v>NACQ</v>
          </cell>
          <cell r="BT261">
            <v>9</v>
          </cell>
          <cell r="BU261" t="str">
            <v>8.725</v>
          </cell>
          <cell r="BV261" t="str">
            <v>13.95</v>
          </cell>
        </row>
        <row r="262">
          <cell r="A262">
            <v>21901527</v>
          </cell>
          <cell r="B262" t="str">
            <v>GOTTFRIED</v>
          </cell>
          <cell r="C262" t="str">
            <v>LUCAS</v>
          </cell>
          <cell r="D262" t="str">
            <v xml:space="preserve"> </v>
          </cell>
          <cell r="E262" t="str">
            <v>DEF</v>
          </cell>
          <cell r="F262" t="str">
            <v>DEF</v>
          </cell>
          <cell r="G262" t="str">
            <v>DEF</v>
          </cell>
          <cell r="H262" t="str">
            <v>DEF</v>
          </cell>
          <cell r="J262" t="str">
            <v>DEF</v>
          </cell>
          <cell r="L262" t="str">
            <v>DEF</v>
          </cell>
          <cell r="M262" t="str">
            <v>ABI</v>
          </cell>
          <cell r="N262" t="str">
            <v xml:space="preserve"> </v>
          </cell>
          <cell r="O262" t="str">
            <v xml:space="preserve"> </v>
          </cell>
          <cell r="P262" t="str">
            <v xml:space="preserve"> </v>
          </cell>
          <cell r="Q262" t="str">
            <v xml:space="preserve"> </v>
          </cell>
          <cell r="R262" t="str">
            <v xml:space="preserve"> </v>
          </cell>
          <cell r="S262" t="str">
            <v xml:space="preserve"> </v>
          </cell>
          <cell r="T262" t="str">
            <v xml:space="preserve"> </v>
          </cell>
          <cell r="U262" t="str">
            <v xml:space="preserve"> </v>
          </cell>
          <cell r="V262" t="str">
            <v xml:space="preserve"> </v>
          </cell>
          <cell r="W262" t="str">
            <v xml:space="preserve"> </v>
          </cell>
          <cell r="X262" t="str">
            <v xml:space="preserve"> </v>
          </cell>
          <cell r="Y262" t="str">
            <v xml:space="preserve"> </v>
          </cell>
          <cell r="Z262" t="str">
            <v xml:space="preserve"> </v>
          </cell>
          <cell r="AA262" t="str">
            <v xml:space="preserve"> </v>
          </cell>
          <cell r="AB262" t="str">
            <v xml:space="preserve"> </v>
          </cell>
          <cell r="AC262" t="str">
            <v xml:space="preserve"> </v>
          </cell>
          <cell r="AD262" t="str">
            <v>DEF</v>
          </cell>
          <cell r="AE262" t="str">
            <v>ABI</v>
          </cell>
          <cell r="AF262" t="str">
            <v xml:space="preserve"> </v>
          </cell>
          <cell r="AG262" t="str">
            <v xml:space="preserve"> </v>
          </cell>
          <cell r="AH262" t="str">
            <v xml:space="preserve"> </v>
          </cell>
          <cell r="AI262" t="str">
            <v xml:space="preserve"> </v>
          </cell>
          <cell r="AJ262" t="str">
            <v xml:space="preserve"> </v>
          </cell>
          <cell r="AK262" t="str">
            <v xml:space="preserve"> </v>
          </cell>
          <cell r="AL262" t="str">
            <v xml:space="preserve"> </v>
          </cell>
          <cell r="AM262" t="str">
            <v xml:space="preserve"> </v>
          </cell>
          <cell r="AN262" t="str">
            <v xml:space="preserve"> </v>
          </cell>
          <cell r="AO262" t="str">
            <v xml:space="preserve"> </v>
          </cell>
          <cell r="AP262" t="str">
            <v xml:space="preserve"> </v>
          </cell>
          <cell r="AQ262" t="str">
            <v xml:space="preserve"> </v>
          </cell>
          <cell r="AR262" t="str">
            <v xml:space="preserve"> </v>
          </cell>
          <cell r="AS262" t="str">
            <v xml:space="preserve"> </v>
          </cell>
          <cell r="AT262" t="str">
            <v xml:space="preserve"> </v>
          </cell>
          <cell r="AU262" t="str">
            <v xml:space="preserve"> </v>
          </cell>
          <cell r="AV262" t="str">
            <v>DEF</v>
          </cell>
          <cell r="AW262" t="str">
            <v>DEF</v>
          </cell>
          <cell r="AX262" t="str">
            <v>DEF</v>
          </cell>
          <cell r="AY262" t="str">
            <v>DEF</v>
          </cell>
          <cell r="AZ262" t="str">
            <v xml:space="preserve"> </v>
          </cell>
          <cell r="BA262">
            <v>14</v>
          </cell>
          <cell r="BB262" t="str">
            <v>ABI</v>
          </cell>
          <cell r="BC262" t="str">
            <v xml:space="preserve"> </v>
          </cell>
          <cell r="BD262" t="str">
            <v xml:space="preserve"> </v>
          </cell>
          <cell r="BE262" t="str">
            <v xml:space="preserve"> </v>
          </cell>
          <cell r="BF262" t="str">
            <v xml:space="preserve"> </v>
          </cell>
          <cell r="BG262" t="str">
            <v xml:space="preserve"> </v>
          </cell>
          <cell r="BH262" t="str">
            <v xml:space="preserve"> </v>
          </cell>
          <cell r="BI262" t="str">
            <v xml:space="preserve"> </v>
          </cell>
          <cell r="BJ262" t="str">
            <v xml:space="preserve"> </v>
          </cell>
          <cell r="BK262" t="str">
            <v>ABI</v>
          </cell>
          <cell r="BL262" t="str">
            <v xml:space="preserve"> </v>
          </cell>
          <cell r="BM262" t="str">
            <v xml:space="preserve"> </v>
          </cell>
          <cell r="BN262" t="str">
            <v xml:space="preserve"> </v>
          </cell>
          <cell r="BO262" t="str">
            <v xml:space="preserve"> </v>
          </cell>
          <cell r="BP262" t="str">
            <v xml:space="preserve"> </v>
          </cell>
          <cell r="BQ262" t="str">
            <v xml:space="preserve"> </v>
          </cell>
          <cell r="BR262" t="str">
            <v>DEF</v>
          </cell>
          <cell r="BS262" t="str">
            <v>DEF</v>
          </cell>
          <cell r="BT262" t="str">
            <v>ABI</v>
          </cell>
          <cell r="BU262" t="str">
            <v>DEF</v>
          </cell>
          <cell r="BV262" t="str">
            <v>11.35</v>
          </cell>
        </row>
        <row r="263">
          <cell r="A263">
            <v>21906481</v>
          </cell>
          <cell r="B263" t="str">
            <v>GOUSSET</v>
          </cell>
          <cell r="C263" t="str">
            <v>LUKAS</v>
          </cell>
          <cell r="D263" t="str">
            <v xml:space="preserve"> </v>
          </cell>
          <cell r="E263" t="str">
            <v>DEF</v>
          </cell>
          <cell r="F263" t="str">
            <v>DEF</v>
          </cell>
          <cell r="G263" t="str">
            <v>DEF</v>
          </cell>
          <cell r="H263" t="str">
            <v>DEF</v>
          </cell>
          <cell r="J263" t="str">
            <v>DEF</v>
          </cell>
          <cell r="L263" t="str">
            <v>DEF</v>
          </cell>
          <cell r="M263" t="str">
            <v xml:space="preserve"> </v>
          </cell>
          <cell r="N263" t="str">
            <v xml:space="preserve"> </v>
          </cell>
          <cell r="O263" t="str">
            <v xml:space="preserve"> </v>
          </cell>
          <cell r="P263" t="str">
            <v xml:space="preserve"> </v>
          </cell>
          <cell r="Q263" t="str">
            <v xml:space="preserve"> </v>
          </cell>
          <cell r="R263" t="str">
            <v xml:space="preserve"> </v>
          </cell>
          <cell r="S263" t="str">
            <v xml:space="preserve"> </v>
          </cell>
          <cell r="T263" t="str">
            <v xml:space="preserve"> </v>
          </cell>
          <cell r="U263" t="str">
            <v xml:space="preserve"> </v>
          </cell>
          <cell r="V263" t="str">
            <v xml:space="preserve"> </v>
          </cell>
          <cell r="W263" t="str">
            <v xml:space="preserve"> </v>
          </cell>
          <cell r="X263" t="str">
            <v>ABI</v>
          </cell>
          <cell r="Y263" t="str">
            <v xml:space="preserve"> </v>
          </cell>
          <cell r="Z263" t="str">
            <v xml:space="preserve"> </v>
          </cell>
          <cell r="AA263" t="str">
            <v xml:space="preserve"> </v>
          </cell>
          <cell r="AB263" t="str">
            <v xml:space="preserve"> </v>
          </cell>
          <cell r="AC263" t="str">
            <v xml:space="preserve"> </v>
          </cell>
          <cell r="AD263" t="str">
            <v>DEF</v>
          </cell>
          <cell r="AE263" t="str">
            <v xml:space="preserve"> </v>
          </cell>
          <cell r="AF263" t="str">
            <v xml:space="preserve"> </v>
          </cell>
          <cell r="AG263" t="str">
            <v xml:space="preserve"> </v>
          </cell>
          <cell r="AH263" t="str">
            <v xml:space="preserve"> </v>
          </cell>
          <cell r="AI263" t="str">
            <v xml:space="preserve"> </v>
          </cell>
          <cell r="AJ263" t="str">
            <v xml:space="preserve"> </v>
          </cell>
          <cell r="AK263" t="str">
            <v xml:space="preserve"> </v>
          </cell>
          <cell r="AL263" t="str">
            <v xml:space="preserve"> </v>
          </cell>
          <cell r="AM263" t="str">
            <v xml:space="preserve"> </v>
          </cell>
          <cell r="AN263" t="str">
            <v xml:space="preserve"> </v>
          </cell>
          <cell r="AO263" t="str">
            <v xml:space="preserve"> </v>
          </cell>
          <cell r="AP263" t="str">
            <v>ABI</v>
          </cell>
          <cell r="AQ263" t="str">
            <v xml:space="preserve"> </v>
          </cell>
          <cell r="AR263" t="str">
            <v xml:space="preserve"> </v>
          </cell>
          <cell r="AS263" t="str">
            <v xml:space="preserve"> </v>
          </cell>
          <cell r="AT263" t="str">
            <v xml:space="preserve"> </v>
          </cell>
          <cell r="AU263" t="str">
            <v xml:space="preserve"> </v>
          </cell>
          <cell r="AV263" t="str">
            <v>DEF</v>
          </cell>
          <cell r="AW263" t="str">
            <v>DEF</v>
          </cell>
          <cell r="AX263" t="str">
            <v>DEF</v>
          </cell>
          <cell r="AY263" t="str">
            <v>DEF</v>
          </cell>
          <cell r="AZ263" t="str">
            <v xml:space="preserve"> </v>
          </cell>
          <cell r="BA263" t="str">
            <v xml:space="preserve"> </v>
          </cell>
          <cell r="BB263" t="str">
            <v xml:space="preserve"> </v>
          </cell>
          <cell r="BC263" t="str">
            <v xml:space="preserve"> </v>
          </cell>
          <cell r="BD263" t="str">
            <v xml:space="preserve"> </v>
          </cell>
          <cell r="BE263" t="str">
            <v>ABI</v>
          </cell>
          <cell r="BF263" t="str">
            <v xml:space="preserve"> </v>
          </cell>
          <cell r="BG263" t="str">
            <v xml:space="preserve"> </v>
          </cell>
          <cell r="BH263" t="str">
            <v xml:space="preserve"> </v>
          </cell>
          <cell r="BI263" t="str">
            <v xml:space="preserve"> </v>
          </cell>
          <cell r="BJ263" t="str">
            <v xml:space="preserve"> </v>
          </cell>
          <cell r="BK263" t="str">
            <v>ABI</v>
          </cell>
          <cell r="BL263" t="str">
            <v xml:space="preserve"> </v>
          </cell>
          <cell r="BM263" t="str">
            <v xml:space="preserve"> </v>
          </cell>
          <cell r="BN263" t="str">
            <v>ABI</v>
          </cell>
          <cell r="BO263" t="str">
            <v xml:space="preserve"> </v>
          </cell>
          <cell r="BP263" t="str">
            <v xml:space="preserve"> </v>
          </cell>
          <cell r="BQ263" t="str">
            <v xml:space="preserve"> </v>
          </cell>
          <cell r="BR263" t="str">
            <v>DEF</v>
          </cell>
          <cell r="BS263" t="str">
            <v>DEF</v>
          </cell>
          <cell r="BT263" t="str">
            <v>ABI</v>
          </cell>
          <cell r="BU263" t="str">
            <v>DEF</v>
          </cell>
          <cell r="BV263">
            <v>0</v>
          </cell>
        </row>
        <row r="264">
          <cell r="A264">
            <v>21916446</v>
          </cell>
          <cell r="B264" t="str">
            <v>GRADIT</v>
          </cell>
          <cell r="C264" t="str">
            <v>CHARLOTTE</v>
          </cell>
          <cell r="D264" t="str">
            <v>modif</v>
          </cell>
          <cell r="E264" t="str">
            <v>DEF</v>
          </cell>
          <cell r="F264" t="str">
            <v>DEF</v>
          </cell>
          <cell r="G264" t="str">
            <v>8.872</v>
          </cell>
          <cell r="H264" t="str">
            <v>AJ</v>
          </cell>
          <cell r="I264" t="str">
            <v>'440/583</v>
          </cell>
          <cell r="J264" t="str">
            <v>11.2</v>
          </cell>
          <cell r="L264">
            <v>12</v>
          </cell>
          <cell r="M264" t="str">
            <v xml:space="preserve"> </v>
          </cell>
          <cell r="N264" t="str">
            <v xml:space="preserve"> </v>
          </cell>
          <cell r="O264" t="str">
            <v xml:space="preserve"> </v>
          </cell>
          <cell r="P264" t="str">
            <v xml:space="preserve"> </v>
          </cell>
          <cell r="Q264" t="str">
            <v xml:space="preserve"> </v>
          </cell>
          <cell r="R264" t="str">
            <v xml:space="preserve"> </v>
          </cell>
          <cell r="S264">
            <v>12</v>
          </cell>
          <cell r="T264" t="str">
            <v xml:space="preserve"> </v>
          </cell>
          <cell r="U264" t="str">
            <v xml:space="preserve"> </v>
          </cell>
          <cell r="V264" t="str">
            <v xml:space="preserve"> </v>
          </cell>
          <cell r="W264" t="str">
            <v xml:space="preserve"> </v>
          </cell>
          <cell r="X264" t="str">
            <v xml:space="preserve"> </v>
          </cell>
          <cell r="Y264" t="str">
            <v xml:space="preserve"> </v>
          </cell>
          <cell r="Z264" t="str">
            <v xml:space="preserve"> </v>
          </cell>
          <cell r="AA264" t="str">
            <v xml:space="preserve"> </v>
          </cell>
          <cell r="AB264" t="str">
            <v xml:space="preserve"> </v>
          </cell>
          <cell r="AC264" t="str">
            <v xml:space="preserve"> </v>
          </cell>
          <cell r="AD264">
            <v>10</v>
          </cell>
          <cell r="AE264" t="str">
            <v xml:space="preserve"> </v>
          </cell>
          <cell r="AF264" t="str">
            <v xml:space="preserve"> </v>
          </cell>
          <cell r="AG264" t="str">
            <v xml:space="preserve"> </v>
          </cell>
          <cell r="AH264" t="str">
            <v xml:space="preserve"> </v>
          </cell>
          <cell r="AI264" t="str">
            <v xml:space="preserve"> </v>
          </cell>
          <cell r="AJ264" t="str">
            <v xml:space="preserve"> </v>
          </cell>
          <cell r="AK264">
            <v>10</v>
          </cell>
          <cell r="AL264" t="str">
            <v xml:space="preserve"> </v>
          </cell>
          <cell r="AM264" t="str">
            <v xml:space="preserve"> </v>
          </cell>
          <cell r="AN264" t="str">
            <v xml:space="preserve"> </v>
          </cell>
          <cell r="AO264" t="str">
            <v xml:space="preserve"> </v>
          </cell>
          <cell r="AP264" t="str">
            <v xml:space="preserve"> </v>
          </cell>
          <cell r="AQ264" t="str">
            <v xml:space="preserve"> </v>
          </cell>
          <cell r="AR264" t="str">
            <v xml:space="preserve"> </v>
          </cell>
          <cell r="AS264" t="str">
            <v xml:space="preserve"> </v>
          </cell>
          <cell r="AT264" t="str">
            <v xml:space="preserve"> </v>
          </cell>
          <cell r="AU264" t="str">
            <v xml:space="preserve"> </v>
          </cell>
          <cell r="AV264" t="str">
            <v>9.232</v>
          </cell>
          <cell r="AW264" t="str">
            <v>NACQ</v>
          </cell>
          <cell r="AX264" t="str">
            <v>10.33</v>
          </cell>
          <cell r="AY264" t="str">
            <v>8.133</v>
          </cell>
          <cell r="AZ264" t="str">
            <v>10.5</v>
          </cell>
          <cell r="BA264" t="str">
            <v>4.5</v>
          </cell>
          <cell r="BB264" t="str">
            <v xml:space="preserve"> </v>
          </cell>
          <cell r="BC264" t="str">
            <v xml:space="preserve"> </v>
          </cell>
          <cell r="BD264" t="str">
            <v xml:space="preserve"> </v>
          </cell>
          <cell r="BE264" t="str">
            <v xml:space="preserve"> </v>
          </cell>
          <cell r="BF264" t="str">
            <v xml:space="preserve"> </v>
          </cell>
          <cell r="BG264" t="str">
            <v xml:space="preserve"> </v>
          </cell>
          <cell r="BH264" t="str">
            <v xml:space="preserve"> </v>
          </cell>
          <cell r="BI264" t="str">
            <v xml:space="preserve"> </v>
          </cell>
          <cell r="BJ264" t="str">
            <v xml:space="preserve"> </v>
          </cell>
          <cell r="BK264" t="str">
            <v xml:space="preserve"> </v>
          </cell>
          <cell r="BL264" t="str">
            <v xml:space="preserve"> </v>
          </cell>
          <cell r="BM264" t="str">
            <v xml:space="preserve"> </v>
          </cell>
          <cell r="BN264" t="str">
            <v xml:space="preserve"> </v>
          </cell>
          <cell r="BO264" t="str">
            <v>9.4</v>
          </cell>
          <cell r="BP264" t="str">
            <v xml:space="preserve"> </v>
          </cell>
          <cell r="BQ264" t="str">
            <v xml:space="preserve"> </v>
          </cell>
          <cell r="BR264" t="str">
            <v>8.013</v>
          </cell>
          <cell r="BS264" t="str">
            <v>NACQ</v>
          </cell>
          <cell r="BT264">
            <v>9</v>
          </cell>
          <cell r="BU264" t="str">
            <v>8.19</v>
          </cell>
          <cell r="BV264" t="str">
            <v>11.88</v>
          </cell>
        </row>
        <row r="265">
          <cell r="A265">
            <v>21816050</v>
          </cell>
          <cell r="B265" t="str">
            <v>GRANADOS</v>
          </cell>
          <cell r="C265" t="str">
            <v>ZACHARIA</v>
          </cell>
          <cell r="D265" t="str">
            <v xml:space="preserve"> </v>
          </cell>
          <cell r="E265" t="str">
            <v>8.271</v>
          </cell>
          <cell r="F265" t="str">
            <v>AJ</v>
          </cell>
          <cell r="G265" t="str">
            <v>8.271</v>
          </cell>
          <cell r="H265" t="str">
            <v>AJ</v>
          </cell>
          <cell r="I265" t="str">
            <v>'503/583</v>
          </cell>
          <cell r="J265" t="str">
            <v>11.25</v>
          </cell>
          <cell r="L265" t="str">
            <v>10.5</v>
          </cell>
          <cell r="M265" t="str">
            <v xml:space="preserve"> </v>
          </cell>
          <cell r="N265" t="str">
            <v xml:space="preserve"> </v>
          </cell>
          <cell r="O265" t="str">
            <v xml:space="preserve"> </v>
          </cell>
          <cell r="P265" t="str">
            <v xml:space="preserve"> </v>
          </cell>
          <cell r="Q265" t="str">
            <v xml:space="preserve"> </v>
          </cell>
          <cell r="R265" t="str">
            <v xml:space="preserve"> </v>
          </cell>
          <cell r="S265" t="str">
            <v>10.5</v>
          </cell>
          <cell r="T265" t="str">
            <v xml:space="preserve"> </v>
          </cell>
          <cell r="U265" t="str">
            <v xml:space="preserve"> </v>
          </cell>
          <cell r="V265" t="str">
            <v xml:space="preserve"> </v>
          </cell>
          <cell r="W265" t="str">
            <v xml:space="preserve"> </v>
          </cell>
          <cell r="X265" t="str">
            <v xml:space="preserve"> </v>
          </cell>
          <cell r="Y265" t="str">
            <v xml:space="preserve"> </v>
          </cell>
          <cell r="Z265" t="str">
            <v xml:space="preserve"> </v>
          </cell>
          <cell r="AA265" t="str">
            <v xml:space="preserve"> </v>
          </cell>
          <cell r="AB265" t="str">
            <v xml:space="preserve"> </v>
          </cell>
          <cell r="AC265" t="str">
            <v xml:space="preserve"> </v>
          </cell>
          <cell r="AD265" t="str">
            <v>12.375</v>
          </cell>
          <cell r="AE265" t="str">
            <v xml:space="preserve"> </v>
          </cell>
          <cell r="AF265" t="str">
            <v xml:space="preserve"> </v>
          </cell>
          <cell r="AG265" t="str">
            <v xml:space="preserve"> </v>
          </cell>
          <cell r="AH265" t="str">
            <v xml:space="preserve"> </v>
          </cell>
          <cell r="AI265" t="str">
            <v xml:space="preserve"> </v>
          </cell>
          <cell r="AJ265" t="str">
            <v xml:space="preserve"> </v>
          </cell>
          <cell r="AK265" t="str">
            <v>12.375</v>
          </cell>
          <cell r="AL265" t="str">
            <v xml:space="preserve"> </v>
          </cell>
          <cell r="AM265" t="str">
            <v xml:space="preserve"> </v>
          </cell>
          <cell r="AN265" t="str">
            <v xml:space="preserve"> </v>
          </cell>
          <cell r="AO265" t="str">
            <v xml:space="preserve"> </v>
          </cell>
          <cell r="AP265" t="str">
            <v xml:space="preserve"> </v>
          </cell>
          <cell r="AQ265" t="str">
            <v xml:space="preserve"> </v>
          </cell>
          <cell r="AR265" t="str">
            <v xml:space="preserve"> </v>
          </cell>
          <cell r="AS265" t="str">
            <v xml:space="preserve"> </v>
          </cell>
          <cell r="AT265" t="str">
            <v xml:space="preserve"> </v>
          </cell>
          <cell r="AU265" t="str">
            <v xml:space="preserve"> </v>
          </cell>
          <cell r="AV265" t="str">
            <v>9.101</v>
          </cell>
          <cell r="AW265" t="str">
            <v>NACQ</v>
          </cell>
          <cell r="AX265" t="str">
            <v>6.835</v>
          </cell>
          <cell r="AY265" t="str">
            <v>11.367</v>
          </cell>
          <cell r="AZ265" t="str">
            <v>12.1</v>
          </cell>
          <cell r="BA265">
            <v>10</v>
          </cell>
          <cell r="BB265" t="str">
            <v xml:space="preserve"> </v>
          </cell>
          <cell r="BC265" t="str">
            <v xml:space="preserve"> </v>
          </cell>
          <cell r="BD265" t="str">
            <v xml:space="preserve"> </v>
          </cell>
          <cell r="BE265" t="str">
            <v xml:space="preserve"> </v>
          </cell>
          <cell r="BF265" t="str">
            <v xml:space="preserve"> </v>
          </cell>
          <cell r="BG265" t="str">
            <v xml:space="preserve"> </v>
          </cell>
          <cell r="BH265">
            <v>12</v>
          </cell>
          <cell r="BI265" t="str">
            <v xml:space="preserve"> </v>
          </cell>
          <cell r="BJ265" t="str">
            <v xml:space="preserve"> </v>
          </cell>
          <cell r="BK265" t="str">
            <v xml:space="preserve"> </v>
          </cell>
          <cell r="BL265" t="str">
            <v xml:space="preserve"> </v>
          </cell>
          <cell r="BM265" t="str">
            <v xml:space="preserve"> </v>
          </cell>
          <cell r="BN265" t="str">
            <v xml:space="preserve"> </v>
          </cell>
          <cell r="BO265" t="str">
            <v xml:space="preserve"> </v>
          </cell>
          <cell r="BP265" t="str">
            <v xml:space="preserve"> </v>
          </cell>
          <cell r="BQ265" t="str">
            <v xml:space="preserve"> </v>
          </cell>
          <cell r="BR265" t="str">
            <v>8.8</v>
          </cell>
          <cell r="BS265" t="str">
            <v>NACQ</v>
          </cell>
          <cell r="BT265" t="str">
            <v>8.75</v>
          </cell>
          <cell r="BU265">
            <v>9</v>
          </cell>
          <cell r="BV265">
            <v>11</v>
          </cell>
        </row>
        <row r="266">
          <cell r="A266">
            <v>21906972</v>
          </cell>
          <cell r="B266" t="str">
            <v>GRAS</v>
          </cell>
          <cell r="C266" t="str">
            <v>AGNÈS</v>
          </cell>
          <cell r="D266" t="str">
            <v xml:space="preserve"> </v>
          </cell>
          <cell r="E266" t="str">
            <v>12.841</v>
          </cell>
          <cell r="F266" t="str">
            <v>ADM</v>
          </cell>
          <cell r="G266" t="str">
            <v>12.841</v>
          </cell>
          <cell r="H266" t="str">
            <v>ADM</v>
          </cell>
          <cell r="I266" t="str">
            <v>'24/583</v>
          </cell>
          <cell r="J266" t="str">
            <v>9.2</v>
          </cell>
          <cell r="L266">
            <v>10</v>
          </cell>
          <cell r="M266" t="str">
            <v xml:space="preserve"> </v>
          </cell>
          <cell r="N266" t="str">
            <v xml:space="preserve"> </v>
          </cell>
          <cell r="O266" t="str">
            <v xml:space="preserve"> </v>
          </cell>
          <cell r="P266" t="str">
            <v xml:space="preserve"> </v>
          </cell>
          <cell r="Q266" t="str">
            <v xml:space="preserve"> </v>
          </cell>
          <cell r="R266">
            <v>10</v>
          </cell>
          <cell r="S266" t="str">
            <v xml:space="preserve"> </v>
          </cell>
          <cell r="T266" t="str">
            <v xml:space="preserve"> </v>
          </cell>
          <cell r="U266" t="str">
            <v xml:space="preserve"> </v>
          </cell>
          <cell r="V266" t="str">
            <v xml:space="preserve"> </v>
          </cell>
          <cell r="W266" t="str">
            <v xml:space="preserve"> </v>
          </cell>
          <cell r="X266" t="str">
            <v xml:space="preserve"> </v>
          </cell>
          <cell r="Y266" t="str">
            <v xml:space="preserve"> </v>
          </cell>
          <cell r="Z266" t="str">
            <v xml:space="preserve"> </v>
          </cell>
          <cell r="AA266" t="str">
            <v xml:space="preserve"> </v>
          </cell>
          <cell r="AB266" t="str">
            <v xml:space="preserve"> </v>
          </cell>
          <cell r="AC266" t="str">
            <v xml:space="preserve"> </v>
          </cell>
          <cell r="AD266">
            <v>8</v>
          </cell>
          <cell r="AE266" t="str">
            <v xml:space="preserve"> </v>
          </cell>
          <cell r="AF266" t="str">
            <v xml:space="preserve"> </v>
          </cell>
          <cell r="AG266" t="str">
            <v xml:space="preserve"> </v>
          </cell>
          <cell r="AH266" t="str">
            <v xml:space="preserve"> </v>
          </cell>
          <cell r="AI266" t="str">
            <v xml:space="preserve"> </v>
          </cell>
          <cell r="AJ266">
            <v>8</v>
          </cell>
          <cell r="AK266" t="str">
            <v xml:space="preserve"> </v>
          </cell>
          <cell r="AL266" t="str">
            <v xml:space="preserve"> </v>
          </cell>
          <cell r="AM266" t="str">
            <v xml:space="preserve"> </v>
          </cell>
          <cell r="AN266" t="str">
            <v xml:space="preserve"> </v>
          </cell>
          <cell r="AO266" t="str">
            <v xml:space="preserve"> </v>
          </cell>
          <cell r="AP266" t="str">
            <v xml:space="preserve"> </v>
          </cell>
          <cell r="AQ266" t="str">
            <v xml:space="preserve"> </v>
          </cell>
          <cell r="AR266" t="str">
            <v xml:space="preserve"> </v>
          </cell>
          <cell r="AS266" t="str">
            <v xml:space="preserve"> </v>
          </cell>
          <cell r="AT266" t="str">
            <v xml:space="preserve"> </v>
          </cell>
          <cell r="AU266" t="str">
            <v xml:space="preserve"> </v>
          </cell>
          <cell r="AV266" t="str">
            <v>13.162</v>
          </cell>
          <cell r="AW266" t="str">
            <v>ACQ</v>
          </cell>
          <cell r="AX266" t="str">
            <v>12.99</v>
          </cell>
          <cell r="AY266" t="str">
            <v>13.333</v>
          </cell>
          <cell r="AZ266" t="str">
            <v xml:space="preserve"> </v>
          </cell>
          <cell r="BA266" t="str">
            <v xml:space="preserve"> </v>
          </cell>
          <cell r="BB266" t="str">
            <v xml:space="preserve"> </v>
          </cell>
          <cell r="BC266" t="str">
            <v>12.5</v>
          </cell>
          <cell r="BD266" t="str">
            <v xml:space="preserve"> </v>
          </cell>
          <cell r="BE266" t="str">
            <v xml:space="preserve"> </v>
          </cell>
          <cell r="BF266" t="str">
            <v xml:space="preserve"> </v>
          </cell>
          <cell r="BG266" t="str">
            <v xml:space="preserve"> </v>
          </cell>
          <cell r="BH266" t="str">
            <v xml:space="preserve"> </v>
          </cell>
          <cell r="BI266" t="str">
            <v xml:space="preserve"> </v>
          </cell>
          <cell r="BJ266" t="str">
            <v xml:space="preserve"> </v>
          </cell>
          <cell r="BK266" t="str">
            <v xml:space="preserve"> </v>
          </cell>
          <cell r="BL266">
            <v>15</v>
          </cell>
          <cell r="BM266" t="str">
            <v xml:space="preserve"> </v>
          </cell>
          <cell r="BN266" t="str">
            <v xml:space="preserve"> </v>
          </cell>
          <cell r="BO266" t="str">
            <v xml:space="preserve"> </v>
          </cell>
          <cell r="BP266" t="str">
            <v>12.5</v>
          </cell>
          <cell r="BQ266" t="str">
            <v xml:space="preserve"> </v>
          </cell>
          <cell r="BR266" t="str">
            <v>12.5</v>
          </cell>
          <cell r="BS266" t="str">
            <v>ACQ</v>
          </cell>
          <cell r="BT266" t="str">
            <v>12.375</v>
          </cell>
          <cell r="BU266" t="str">
            <v>11.925</v>
          </cell>
          <cell r="BV266" t="str">
            <v>13.85</v>
          </cell>
        </row>
        <row r="267">
          <cell r="A267">
            <v>21914241</v>
          </cell>
          <cell r="B267" t="str">
            <v>GRELING</v>
          </cell>
          <cell r="C267" t="str">
            <v>BRYAN</v>
          </cell>
          <cell r="D267" t="str">
            <v xml:space="preserve"> </v>
          </cell>
          <cell r="E267" t="str">
            <v>9.428</v>
          </cell>
          <cell r="F267" t="str">
            <v>AJ</v>
          </cell>
          <cell r="G267" t="str">
            <v>9.428</v>
          </cell>
          <cell r="H267" t="str">
            <v>AJ</v>
          </cell>
          <cell r="I267" t="str">
            <v>'376/583</v>
          </cell>
          <cell r="J267" t="str">
            <v>11.22</v>
          </cell>
          <cell r="L267" t="str">
            <v>10.5</v>
          </cell>
          <cell r="M267" t="str">
            <v xml:space="preserve"> </v>
          </cell>
          <cell r="N267" t="str">
            <v xml:space="preserve"> </v>
          </cell>
          <cell r="O267" t="str">
            <v xml:space="preserve"> </v>
          </cell>
          <cell r="P267" t="str">
            <v xml:space="preserve"> </v>
          </cell>
          <cell r="Q267" t="str">
            <v xml:space="preserve"> </v>
          </cell>
          <cell r="R267" t="str">
            <v xml:space="preserve"> </v>
          </cell>
          <cell r="S267" t="str">
            <v xml:space="preserve"> </v>
          </cell>
          <cell r="T267" t="str">
            <v>10.5</v>
          </cell>
          <cell r="U267" t="str">
            <v xml:space="preserve"> </v>
          </cell>
          <cell r="V267" t="str">
            <v xml:space="preserve"> </v>
          </cell>
          <cell r="W267" t="str">
            <v xml:space="preserve"> </v>
          </cell>
          <cell r="X267" t="str">
            <v xml:space="preserve"> </v>
          </cell>
          <cell r="Y267" t="str">
            <v xml:space="preserve"> </v>
          </cell>
          <cell r="Z267" t="str">
            <v xml:space="preserve"> </v>
          </cell>
          <cell r="AA267" t="str">
            <v xml:space="preserve"> </v>
          </cell>
          <cell r="AB267" t="str">
            <v xml:space="preserve"> </v>
          </cell>
          <cell r="AC267" t="str">
            <v xml:space="preserve"> </v>
          </cell>
          <cell r="AD267" t="str">
            <v>12.3</v>
          </cell>
          <cell r="AE267" t="str">
            <v xml:space="preserve"> </v>
          </cell>
          <cell r="AF267" t="str">
            <v xml:space="preserve"> </v>
          </cell>
          <cell r="AG267" t="str">
            <v xml:space="preserve"> </v>
          </cell>
          <cell r="AH267" t="str">
            <v xml:space="preserve"> </v>
          </cell>
          <cell r="AI267" t="str">
            <v xml:space="preserve"> </v>
          </cell>
          <cell r="AJ267" t="str">
            <v xml:space="preserve"> </v>
          </cell>
          <cell r="AK267" t="str">
            <v xml:space="preserve"> </v>
          </cell>
          <cell r="AL267" t="str">
            <v>12.3</v>
          </cell>
          <cell r="AM267" t="str">
            <v xml:space="preserve"> </v>
          </cell>
          <cell r="AN267" t="str">
            <v xml:space="preserve"> </v>
          </cell>
          <cell r="AO267" t="str">
            <v xml:space="preserve"> </v>
          </cell>
          <cell r="AP267" t="str">
            <v xml:space="preserve"> </v>
          </cell>
          <cell r="AQ267" t="str">
            <v xml:space="preserve"> </v>
          </cell>
          <cell r="AR267" t="str">
            <v xml:space="preserve"> </v>
          </cell>
          <cell r="AS267" t="str">
            <v xml:space="preserve"> </v>
          </cell>
          <cell r="AT267" t="str">
            <v xml:space="preserve"> </v>
          </cell>
          <cell r="AU267" t="str">
            <v xml:space="preserve"> </v>
          </cell>
          <cell r="AV267" t="str">
            <v>9.906</v>
          </cell>
          <cell r="AW267" t="str">
            <v>NACQ</v>
          </cell>
          <cell r="AX267" t="str">
            <v>9.445</v>
          </cell>
          <cell r="AY267" t="str">
            <v>10.367</v>
          </cell>
          <cell r="AZ267" t="str">
            <v xml:space="preserve"> </v>
          </cell>
          <cell r="BA267" t="str">
            <v xml:space="preserve"> </v>
          </cell>
          <cell r="BB267" t="str">
            <v xml:space="preserve"> </v>
          </cell>
          <cell r="BC267" t="str">
            <v xml:space="preserve"> </v>
          </cell>
          <cell r="BD267" t="str">
            <v xml:space="preserve"> </v>
          </cell>
          <cell r="BE267" t="str">
            <v xml:space="preserve"> </v>
          </cell>
          <cell r="BF267" t="str">
            <v xml:space="preserve"> </v>
          </cell>
          <cell r="BG267" t="str">
            <v>12.5</v>
          </cell>
          <cell r="BH267" t="str">
            <v>12.6</v>
          </cell>
          <cell r="BI267" t="str">
            <v xml:space="preserve"> </v>
          </cell>
          <cell r="BJ267" t="str">
            <v xml:space="preserve"> </v>
          </cell>
          <cell r="BK267">
            <v>6</v>
          </cell>
          <cell r="BL267" t="str">
            <v xml:space="preserve"> </v>
          </cell>
          <cell r="BM267" t="str">
            <v xml:space="preserve"> </v>
          </cell>
          <cell r="BN267" t="str">
            <v xml:space="preserve"> </v>
          </cell>
          <cell r="BO267" t="str">
            <v xml:space="preserve"> </v>
          </cell>
          <cell r="BP267" t="str">
            <v xml:space="preserve"> </v>
          </cell>
          <cell r="BQ267" t="str">
            <v xml:space="preserve"> </v>
          </cell>
          <cell r="BR267" t="str">
            <v>7.592</v>
          </cell>
          <cell r="BS267" t="str">
            <v>NACQ</v>
          </cell>
          <cell r="BT267">
            <v>8</v>
          </cell>
          <cell r="BU267" t="str">
            <v>8.05</v>
          </cell>
          <cell r="BV267" t="str">
            <v>10.6</v>
          </cell>
        </row>
        <row r="268">
          <cell r="A268">
            <v>21906783</v>
          </cell>
          <cell r="B268" t="str">
            <v>GROS</v>
          </cell>
          <cell r="C268" t="str">
            <v>CÉSAR</v>
          </cell>
          <cell r="D268" t="str">
            <v xml:space="preserve"> </v>
          </cell>
          <cell r="E268" t="str">
            <v>10.976</v>
          </cell>
          <cell r="F268" t="str">
            <v>ADM</v>
          </cell>
          <cell r="G268" t="str">
            <v>10.976</v>
          </cell>
          <cell r="H268" t="str">
            <v>ADM</v>
          </cell>
          <cell r="I268" t="str">
            <v>'132/583</v>
          </cell>
          <cell r="J268" t="str">
            <v>10.2</v>
          </cell>
          <cell r="L268">
            <v>10</v>
          </cell>
          <cell r="M268" t="str">
            <v xml:space="preserve"> </v>
          </cell>
          <cell r="N268" t="str">
            <v xml:space="preserve"> </v>
          </cell>
          <cell r="O268" t="str">
            <v xml:space="preserve"> </v>
          </cell>
          <cell r="P268" t="str">
            <v xml:space="preserve"> </v>
          </cell>
          <cell r="Q268" t="str">
            <v xml:space="preserve"> </v>
          </cell>
          <cell r="R268" t="str">
            <v xml:space="preserve"> </v>
          </cell>
          <cell r="S268">
            <v>10</v>
          </cell>
          <cell r="T268" t="str">
            <v xml:space="preserve"> </v>
          </cell>
          <cell r="U268" t="str">
            <v xml:space="preserve"> </v>
          </cell>
          <cell r="V268" t="str">
            <v xml:space="preserve"> </v>
          </cell>
          <cell r="W268" t="str">
            <v xml:space="preserve"> </v>
          </cell>
          <cell r="X268" t="str">
            <v xml:space="preserve"> </v>
          </cell>
          <cell r="Y268" t="str">
            <v xml:space="preserve"> </v>
          </cell>
          <cell r="Z268" t="str">
            <v xml:space="preserve"> </v>
          </cell>
          <cell r="AA268" t="str">
            <v xml:space="preserve"> </v>
          </cell>
          <cell r="AB268" t="str">
            <v xml:space="preserve"> </v>
          </cell>
          <cell r="AC268" t="str">
            <v xml:space="preserve"> </v>
          </cell>
          <cell r="AD268" t="str">
            <v>10.5</v>
          </cell>
          <cell r="AE268" t="str">
            <v xml:space="preserve"> </v>
          </cell>
          <cell r="AF268" t="str">
            <v xml:space="preserve"> </v>
          </cell>
          <cell r="AG268" t="str">
            <v xml:space="preserve"> </v>
          </cell>
          <cell r="AH268" t="str">
            <v xml:space="preserve"> </v>
          </cell>
          <cell r="AI268" t="str">
            <v xml:space="preserve"> </v>
          </cell>
          <cell r="AJ268" t="str">
            <v xml:space="preserve"> </v>
          </cell>
          <cell r="AK268" t="str">
            <v>10.5</v>
          </cell>
          <cell r="AL268" t="str">
            <v xml:space="preserve"> </v>
          </cell>
          <cell r="AM268" t="str">
            <v xml:space="preserve"> </v>
          </cell>
          <cell r="AN268" t="str">
            <v xml:space="preserve"> </v>
          </cell>
          <cell r="AO268" t="str">
            <v xml:space="preserve"> </v>
          </cell>
          <cell r="AP268" t="str">
            <v xml:space="preserve"> </v>
          </cell>
          <cell r="AQ268" t="str">
            <v xml:space="preserve"> </v>
          </cell>
          <cell r="AR268" t="str">
            <v xml:space="preserve"> </v>
          </cell>
          <cell r="AS268" t="str">
            <v xml:space="preserve"> </v>
          </cell>
          <cell r="AT268" t="str">
            <v xml:space="preserve"> </v>
          </cell>
          <cell r="AU268" t="str">
            <v xml:space="preserve"> </v>
          </cell>
          <cell r="AV268" t="str">
            <v>12.356</v>
          </cell>
          <cell r="AW268" t="str">
            <v>ACQ</v>
          </cell>
          <cell r="AX268" t="str">
            <v>10.975</v>
          </cell>
          <cell r="AY268" t="str">
            <v>13.737</v>
          </cell>
          <cell r="AZ268" t="str">
            <v xml:space="preserve"> </v>
          </cell>
          <cell r="BA268" t="str">
            <v xml:space="preserve"> </v>
          </cell>
          <cell r="BB268" t="str">
            <v xml:space="preserve"> </v>
          </cell>
          <cell r="BC268" t="str">
            <v xml:space="preserve"> </v>
          </cell>
          <cell r="BD268" t="str">
            <v xml:space="preserve"> </v>
          </cell>
          <cell r="BE268" t="str">
            <v xml:space="preserve"> </v>
          </cell>
          <cell r="BF268" t="str">
            <v xml:space="preserve"> </v>
          </cell>
          <cell r="BG268" t="str">
            <v xml:space="preserve"> </v>
          </cell>
          <cell r="BH268" t="str">
            <v xml:space="preserve"> </v>
          </cell>
          <cell r="BI268" t="str">
            <v xml:space="preserve"> </v>
          </cell>
          <cell r="BJ268" t="str">
            <v>12.2</v>
          </cell>
          <cell r="BK268" t="str">
            <v xml:space="preserve"> </v>
          </cell>
          <cell r="BL268" t="str">
            <v xml:space="preserve"> </v>
          </cell>
          <cell r="BM268">
            <v>15</v>
          </cell>
          <cell r="BN268" t="str">
            <v xml:space="preserve"> </v>
          </cell>
          <cell r="BO268" t="str">
            <v>14.01</v>
          </cell>
          <cell r="BP268" t="str">
            <v xml:space="preserve"> </v>
          </cell>
          <cell r="BQ268" t="str">
            <v xml:space="preserve"> </v>
          </cell>
          <cell r="BR268" t="str">
            <v>11.258</v>
          </cell>
          <cell r="BS268" t="str">
            <v>ACQ</v>
          </cell>
          <cell r="BT268" t="str">
            <v>11.25</v>
          </cell>
          <cell r="BU268" t="str">
            <v>11.05</v>
          </cell>
          <cell r="BV268" t="str">
            <v>13.6</v>
          </cell>
        </row>
        <row r="269">
          <cell r="A269">
            <v>21908656</v>
          </cell>
          <cell r="B269" t="str">
            <v>GROSS</v>
          </cell>
          <cell r="C269" t="str">
            <v>LUCIE</v>
          </cell>
          <cell r="D269" t="str">
            <v xml:space="preserve"> </v>
          </cell>
          <cell r="E269" t="str">
            <v>12.133</v>
          </cell>
          <cell r="F269" t="str">
            <v>ADM</v>
          </cell>
          <cell r="G269" t="str">
            <v>12.133</v>
          </cell>
          <cell r="H269" t="str">
            <v>ADM</v>
          </cell>
          <cell r="I269" t="str">
            <v>'41/583</v>
          </cell>
          <cell r="J269">
            <v>15</v>
          </cell>
          <cell r="L269">
            <v>17</v>
          </cell>
          <cell r="M269" t="str">
            <v xml:space="preserve"> </v>
          </cell>
          <cell r="N269" t="str">
            <v xml:space="preserve"> </v>
          </cell>
          <cell r="O269">
            <v>17</v>
          </cell>
          <cell r="P269" t="str">
            <v xml:space="preserve"> </v>
          </cell>
          <cell r="Q269" t="str">
            <v xml:space="preserve"> </v>
          </cell>
          <cell r="R269" t="str">
            <v xml:space="preserve"> </v>
          </cell>
          <cell r="S269" t="str">
            <v xml:space="preserve"> </v>
          </cell>
          <cell r="T269" t="str">
            <v xml:space="preserve"> </v>
          </cell>
          <cell r="U269" t="str">
            <v xml:space="preserve"> </v>
          </cell>
          <cell r="V269" t="str">
            <v xml:space="preserve"> </v>
          </cell>
          <cell r="W269" t="str">
            <v xml:space="preserve"> </v>
          </cell>
          <cell r="X269" t="str">
            <v xml:space="preserve"> </v>
          </cell>
          <cell r="Y269" t="str">
            <v xml:space="preserve"> </v>
          </cell>
          <cell r="Z269" t="str">
            <v xml:space="preserve"> </v>
          </cell>
          <cell r="AA269" t="str">
            <v xml:space="preserve"> </v>
          </cell>
          <cell r="AB269" t="str">
            <v xml:space="preserve"> </v>
          </cell>
          <cell r="AC269" t="str">
            <v xml:space="preserve"> </v>
          </cell>
          <cell r="AD269">
            <v>12</v>
          </cell>
          <cell r="AE269" t="str">
            <v xml:space="preserve"> </v>
          </cell>
          <cell r="AF269" t="str">
            <v xml:space="preserve"> </v>
          </cell>
          <cell r="AG269">
            <v>12</v>
          </cell>
          <cell r="AH269" t="str">
            <v xml:space="preserve"> </v>
          </cell>
          <cell r="AI269" t="str">
            <v xml:space="preserve"> </v>
          </cell>
          <cell r="AJ269" t="str">
            <v xml:space="preserve"> </v>
          </cell>
          <cell r="AK269" t="str">
            <v xml:space="preserve"> </v>
          </cell>
          <cell r="AL269" t="str">
            <v xml:space="preserve"> </v>
          </cell>
          <cell r="AM269" t="str">
            <v xml:space="preserve"> </v>
          </cell>
          <cell r="AN269" t="str">
            <v xml:space="preserve"> </v>
          </cell>
          <cell r="AO269" t="str">
            <v xml:space="preserve"> </v>
          </cell>
          <cell r="AP269" t="str">
            <v xml:space="preserve"> </v>
          </cell>
          <cell r="AQ269" t="str">
            <v xml:space="preserve"> </v>
          </cell>
          <cell r="AR269" t="str">
            <v xml:space="preserve"> </v>
          </cell>
          <cell r="AS269" t="str">
            <v xml:space="preserve"> </v>
          </cell>
          <cell r="AT269" t="str">
            <v xml:space="preserve"> </v>
          </cell>
          <cell r="AU269" t="str">
            <v xml:space="preserve"> </v>
          </cell>
          <cell r="AV269" t="str">
            <v>12.5</v>
          </cell>
          <cell r="AW269" t="str">
            <v>ACQ</v>
          </cell>
          <cell r="AX269">
            <v>12</v>
          </cell>
          <cell r="AY269">
            <v>13</v>
          </cell>
          <cell r="AZ269">
            <v>15</v>
          </cell>
          <cell r="BA269">
            <v>12</v>
          </cell>
          <cell r="BB269" t="str">
            <v xml:space="preserve"> </v>
          </cell>
          <cell r="BC269" t="str">
            <v xml:space="preserve"> </v>
          </cell>
          <cell r="BD269" t="str">
            <v xml:space="preserve"> </v>
          </cell>
          <cell r="BE269" t="str">
            <v xml:space="preserve"> </v>
          </cell>
          <cell r="BF269" t="str">
            <v xml:space="preserve"> </v>
          </cell>
          <cell r="BG269" t="str">
            <v xml:space="preserve"> </v>
          </cell>
          <cell r="BH269" t="str">
            <v xml:space="preserve"> </v>
          </cell>
          <cell r="BI269" t="str">
            <v xml:space="preserve"> </v>
          </cell>
          <cell r="BJ269" t="str">
            <v xml:space="preserve"> </v>
          </cell>
          <cell r="BK269" t="str">
            <v xml:space="preserve"> </v>
          </cell>
          <cell r="BL269" t="str">
            <v xml:space="preserve"> </v>
          </cell>
          <cell r="BM269" t="str">
            <v xml:space="preserve"> </v>
          </cell>
          <cell r="BN269" t="str">
            <v xml:space="preserve"> </v>
          </cell>
          <cell r="BO269" t="str">
            <v xml:space="preserve"> </v>
          </cell>
          <cell r="BP269" t="str">
            <v xml:space="preserve"> </v>
          </cell>
          <cell r="BQ269">
            <v>12</v>
          </cell>
          <cell r="BR269" t="str">
            <v>11.642</v>
          </cell>
          <cell r="BS269" t="str">
            <v>ACQ</v>
          </cell>
          <cell r="BT269" t="str">
            <v>13.5</v>
          </cell>
          <cell r="BU269" t="str">
            <v>10.725</v>
          </cell>
          <cell r="BV269" t="str">
            <v>11.95</v>
          </cell>
        </row>
        <row r="270">
          <cell r="A270">
            <v>21904298</v>
          </cell>
          <cell r="B270" t="str">
            <v>GROSSHENNY</v>
          </cell>
          <cell r="C270" t="str">
            <v>AXELLE</v>
          </cell>
          <cell r="D270" t="str">
            <v xml:space="preserve"> </v>
          </cell>
          <cell r="E270" t="str">
            <v>11.654</v>
          </cell>
          <cell r="F270" t="str">
            <v>ADM</v>
          </cell>
          <cell r="G270" t="str">
            <v>11.654</v>
          </cell>
          <cell r="H270" t="str">
            <v>ADM</v>
          </cell>
          <cell r="I270" t="str">
            <v>'67/583</v>
          </cell>
          <cell r="J270" t="str">
            <v>10.24</v>
          </cell>
          <cell r="L270">
            <v>8</v>
          </cell>
          <cell r="M270" t="str">
            <v xml:space="preserve"> </v>
          </cell>
          <cell r="N270" t="str">
            <v xml:space="preserve"> </v>
          </cell>
          <cell r="O270" t="str">
            <v xml:space="preserve"> </v>
          </cell>
          <cell r="P270" t="str">
            <v xml:space="preserve"> </v>
          </cell>
          <cell r="Q270" t="str">
            <v xml:space="preserve"> </v>
          </cell>
          <cell r="R270" t="str">
            <v xml:space="preserve"> </v>
          </cell>
          <cell r="S270" t="str">
            <v xml:space="preserve"> </v>
          </cell>
          <cell r="T270">
            <v>8</v>
          </cell>
          <cell r="U270" t="str">
            <v xml:space="preserve"> </v>
          </cell>
          <cell r="V270" t="str">
            <v xml:space="preserve"> </v>
          </cell>
          <cell r="W270" t="str">
            <v xml:space="preserve"> </v>
          </cell>
          <cell r="X270" t="str">
            <v xml:space="preserve"> </v>
          </cell>
          <cell r="Y270" t="str">
            <v xml:space="preserve"> </v>
          </cell>
          <cell r="Z270" t="str">
            <v xml:space="preserve"> </v>
          </cell>
          <cell r="AA270" t="str">
            <v xml:space="preserve"> </v>
          </cell>
          <cell r="AB270" t="str">
            <v xml:space="preserve"> </v>
          </cell>
          <cell r="AC270" t="str">
            <v xml:space="preserve"> </v>
          </cell>
          <cell r="AD270" t="str">
            <v>13.6</v>
          </cell>
          <cell r="AE270" t="str">
            <v xml:space="preserve"> </v>
          </cell>
          <cell r="AF270" t="str">
            <v xml:space="preserve"> </v>
          </cell>
          <cell r="AG270" t="str">
            <v xml:space="preserve"> </v>
          </cell>
          <cell r="AH270" t="str">
            <v xml:space="preserve"> </v>
          </cell>
          <cell r="AI270" t="str">
            <v xml:space="preserve"> </v>
          </cell>
          <cell r="AJ270" t="str">
            <v xml:space="preserve"> </v>
          </cell>
          <cell r="AK270" t="str">
            <v xml:space="preserve"> </v>
          </cell>
          <cell r="AL270" t="str">
            <v>13.6</v>
          </cell>
          <cell r="AM270" t="str">
            <v xml:space="preserve"> </v>
          </cell>
          <cell r="AN270" t="str">
            <v xml:space="preserve"> </v>
          </cell>
          <cell r="AO270" t="str">
            <v xml:space="preserve"> </v>
          </cell>
          <cell r="AP270" t="str">
            <v xml:space="preserve"> </v>
          </cell>
          <cell r="AQ270" t="str">
            <v xml:space="preserve"> </v>
          </cell>
          <cell r="AR270" t="str">
            <v xml:space="preserve"> </v>
          </cell>
          <cell r="AS270" t="str">
            <v xml:space="preserve"> </v>
          </cell>
          <cell r="AT270" t="str">
            <v xml:space="preserve"> </v>
          </cell>
          <cell r="AU270" t="str">
            <v xml:space="preserve"> </v>
          </cell>
          <cell r="AV270" t="str">
            <v>12.222</v>
          </cell>
          <cell r="AW270" t="str">
            <v>ACQ</v>
          </cell>
          <cell r="AX270" t="str">
            <v>10.61</v>
          </cell>
          <cell r="AY270" t="str">
            <v>13.833</v>
          </cell>
          <cell r="AZ270" t="str">
            <v xml:space="preserve"> </v>
          </cell>
          <cell r="BA270" t="str">
            <v xml:space="preserve"> </v>
          </cell>
          <cell r="BB270" t="str">
            <v xml:space="preserve"> </v>
          </cell>
          <cell r="BC270" t="str">
            <v xml:space="preserve"> </v>
          </cell>
          <cell r="BD270" t="str">
            <v xml:space="preserve"> </v>
          </cell>
          <cell r="BE270" t="str">
            <v xml:space="preserve"> </v>
          </cell>
          <cell r="BF270" t="str">
            <v xml:space="preserve"> </v>
          </cell>
          <cell r="BG270">
            <v>13</v>
          </cell>
          <cell r="BH270" t="str">
            <v>18.5</v>
          </cell>
          <cell r="BI270" t="str">
            <v xml:space="preserve"> </v>
          </cell>
          <cell r="BJ270" t="str">
            <v xml:space="preserve"> </v>
          </cell>
          <cell r="BK270">
            <v>10</v>
          </cell>
          <cell r="BL270" t="str">
            <v xml:space="preserve"> </v>
          </cell>
          <cell r="BM270" t="str">
            <v xml:space="preserve"> </v>
          </cell>
          <cell r="BN270" t="str">
            <v xml:space="preserve"> </v>
          </cell>
          <cell r="BO270" t="str">
            <v xml:space="preserve"> </v>
          </cell>
          <cell r="BP270" t="str">
            <v xml:space="preserve"> </v>
          </cell>
          <cell r="BQ270" t="str">
            <v xml:space="preserve"> </v>
          </cell>
          <cell r="BR270" t="str">
            <v>10.467</v>
          </cell>
          <cell r="BS270" t="str">
            <v>ACQ</v>
          </cell>
          <cell r="BT270">
            <v>12</v>
          </cell>
          <cell r="BU270" t="str">
            <v>8.675</v>
          </cell>
          <cell r="BV270" t="str">
            <v>12.35</v>
          </cell>
        </row>
        <row r="271">
          <cell r="A271">
            <v>21910700</v>
          </cell>
          <cell r="B271" t="str">
            <v>GRUBER-BOURADA</v>
          </cell>
          <cell r="C271" t="str">
            <v>ADEL RACHID</v>
          </cell>
          <cell r="D271" t="str">
            <v xml:space="preserve"> </v>
          </cell>
          <cell r="E271" t="str">
            <v>8.891</v>
          </cell>
          <cell r="F271" t="str">
            <v>AJ</v>
          </cell>
          <cell r="G271" t="str">
            <v>8.891</v>
          </cell>
          <cell r="H271" t="str">
            <v>AJ</v>
          </cell>
          <cell r="I271" t="str">
            <v>'438/583</v>
          </cell>
          <cell r="J271" t="str">
            <v>7.84</v>
          </cell>
          <cell r="L271" t="str">
            <v>7.4</v>
          </cell>
          <cell r="M271" t="str">
            <v xml:space="preserve"> </v>
          </cell>
          <cell r="N271" t="str">
            <v xml:space="preserve"> </v>
          </cell>
          <cell r="O271" t="str">
            <v xml:space="preserve"> </v>
          </cell>
          <cell r="P271" t="str">
            <v xml:space="preserve"> </v>
          </cell>
          <cell r="Q271" t="str">
            <v xml:space="preserve"> </v>
          </cell>
          <cell r="R271" t="str">
            <v xml:space="preserve"> </v>
          </cell>
          <cell r="S271" t="str">
            <v xml:space="preserve"> </v>
          </cell>
          <cell r="T271" t="str">
            <v xml:space="preserve"> </v>
          </cell>
          <cell r="U271" t="str">
            <v xml:space="preserve"> </v>
          </cell>
          <cell r="V271" t="str">
            <v xml:space="preserve"> </v>
          </cell>
          <cell r="W271" t="str">
            <v xml:space="preserve"> </v>
          </cell>
          <cell r="X271" t="str">
            <v>7.4</v>
          </cell>
          <cell r="Y271" t="str">
            <v xml:space="preserve"> </v>
          </cell>
          <cell r="Z271" t="str">
            <v xml:space="preserve"> </v>
          </cell>
          <cell r="AA271" t="str">
            <v xml:space="preserve"> </v>
          </cell>
          <cell r="AB271" t="str">
            <v xml:space="preserve"> </v>
          </cell>
          <cell r="AC271" t="str">
            <v xml:space="preserve"> </v>
          </cell>
          <cell r="AD271" t="str">
            <v>8.5</v>
          </cell>
          <cell r="AE271" t="str">
            <v xml:space="preserve"> </v>
          </cell>
          <cell r="AF271" t="str">
            <v xml:space="preserve"> </v>
          </cell>
          <cell r="AG271" t="str">
            <v xml:space="preserve"> </v>
          </cell>
          <cell r="AH271" t="str">
            <v xml:space="preserve"> </v>
          </cell>
          <cell r="AI271" t="str">
            <v xml:space="preserve"> </v>
          </cell>
          <cell r="AJ271" t="str">
            <v xml:space="preserve"> </v>
          </cell>
          <cell r="AK271" t="str">
            <v xml:space="preserve"> </v>
          </cell>
          <cell r="AL271" t="str">
            <v xml:space="preserve"> </v>
          </cell>
          <cell r="AM271" t="str">
            <v xml:space="preserve"> </v>
          </cell>
          <cell r="AN271" t="str">
            <v xml:space="preserve"> </v>
          </cell>
          <cell r="AO271" t="str">
            <v xml:space="preserve"> </v>
          </cell>
          <cell r="AP271" t="str">
            <v>8.5</v>
          </cell>
          <cell r="AQ271" t="str">
            <v xml:space="preserve"> </v>
          </cell>
          <cell r="AR271" t="str">
            <v xml:space="preserve"> </v>
          </cell>
          <cell r="AS271" t="str">
            <v xml:space="preserve"> </v>
          </cell>
          <cell r="AT271" t="str">
            <v xml:space="preserve"> </v>
          </cell>
          <cell r="AU271" t="str">
            <v xml:space="preserve"> </v>
          </cell>
          <cell r="AV271" t="str">
            <v>8.668</v>
          </cell>
          <cell r="AW271" t="str">
            <v>NACQ</v>
          </cell>
          <cell r="AX271" t="str">
            <v>7.335</v>
          </cell>
          <cell r="AY271">
            <v>10</v>
          </cell>
          <cell r="AZ271">
            <v>11</v>
          </cell>
          <cell r="BA271" t="str">
            <v xml:space="preserve"> </v>
          </cell>
          <cell r="BB271" t="str">
            <v xml:space="preserve"> </v>
          </cell>
          <cell r="BC271" t="str">
            <v xml:space="preserve"> </v>
          </cell>
          <cell r="BD271" t="str">
            <v xml:space="preserve"> </v>
          </cell>
          <cell r="BE271" t="str">
            <v xml:space="preserve"> </v>
          </cell>
          <cell r="BF271" t="str">
            <v xml:space="preserve"> </v>
          </cell>
          <cell r="BG271" t="str">
            <v xml:space="preserve"> </v>
          </cell>
          <cell r="BH271" t="str">
            <v xml:space="preserve"> </v>
          </cell>
          <cell r="BI271">
            <v>12</v>
          </cell>
          <cell r="BJ271" t="str">
            <v xml:space="preserve"> </v>
          </cell>
          <cell r="BK271">
            <v>7</v>
          </cell>
          <cell r="BL271" t="str">
            <v xml:space="preserve"> </v>
          </cell>
          <cell r="BM271" t="str">
            <v xml:space="preserve"> </v>
          </cell>
          <cell r="BN271" t="str">
            <v xml:space="preserve"> </v>
          </cell>
          <cell r="BO271" t="str">
            <v xml:space="preserve"> </v>
          </cell>
          <cell r="BP271" t="str">
            <v xml:space="preserve"> </v>
          </cell>
          <cell r="BQ271" t="str">
            <v xml:space="preserve"> </v>
          </cell>
          <cell r="BR271" t="str">
            <v>9.675</v>
          </cell>
          <cell r="BS271" t="str">
            <v>NACQ</v>
          </cell>
          <cell r="BT271">
            <v>13</v>
          </cell>
          <cell r="BU271" t="str">
            <v>8.725</v>
          </cell>
          <cell r="BV271" t="str">
            <v>9.95</v>
          </cell>
        </row>
        <row r="272">
          <cell r="A272">
            <v>21916586</v>
          </cell>
          <cell r="B272" t="str">
            <v>GRUN</v>
          </cell>
          <cell r="C272" t="str">
            <v>MATHIEU</v>
          </cell>
          <cell r="D272" t="str">
            <v xml:space="preserve"> </v>
          </cell>
          <cell r="E272" t="str">
            <v>10.096</v>
          </cell>
          <cell r="F272" t="str">
            <v>ADM</v>
          </cell>
          <cell r="G272" t="str">
            <v>10.096</v>
          </cell>
          <cell r="H272" t="str">
            <v>ADM</v>
          </cell>
          <cell r="I272" t="str">
            <v>'268/583</v>
          </cell>
          <cell r="J272" t="str">
            <v>10.3</v>
          </cell>
          <cell r="L272" t="str">
            <v>10.5</v>
          </cell>
          <cell r="M272" t="str">
            <v xml:space="preserve"> </v>
          </cell>
          <cell r="N272" t="str">
            <v xml:space="preserve"> </v>
          </cell>
          <cell r="O272" t="str">
            <v xml:space="preserve"> </v>
          </cell>
          <cell r="P272" t="str">
            <v xml:space="preserve"> </v>
          </cell>
          <cell r="Q272" t="str">
            <v xml:space="preserve"> </v>
          </cell>
          <cell r="R272" t="str">
            <v xml:space="preserve"> </v>
          </cell>
          <cell r="S272" t="str">
            <v>10.5</v>
          </cell>
          <cell r="T272" t="str">
            <v xml:space="preserve"> </v>
          </cell>
          <cell r="U272" t="str">
            <v xml:space="preserve"> </v>
          </cell>
          <cell r="V272" t="str">
            <v xml:space="preserve"> </v>
          </cell>
          <cell r="W272" t="str">
            <v xml:space="preserve"> </v>
          </cell>
          <cell r="X272" t="str">
            <v xml:space="preserve"> </v>
          </cell>
          <cell r="Y272" t="str">
            <v xml:space="preserve"> </v>
          </cell>
          <cell r="Z272" t="str">
            <v xml:space="preserve"> </v>
          </cell>
          <cell r="AA272" t="str">
            <v xml:space="preserve"> </v>
          </cell>
          <cell r="AB272" t="str">
            <v xml:space="preserve"> </v>
          </cell>
          <cell r="AC272" t="str">
            <v xml:space="preserve"> </v>
          </cell>
          <cell r="AD272">
            <v>10</v>
          </cell>
          <cell r="AE272" t="str">
            <v xml:space="preserve"> </v>
          </cell>
          <cell r="AF272" t="str">
            <v xml:space="preserve"> </v>
          </cell>
          <cell r="AG272" t="str">
            <v xml:space="preserve"> </v>
          </cell>
          <cell r="AH272" t="str">
            <v xml:space="preserve"> </v>
          </cell>
          <cell r="AI272" t="str">
            <v xml:space="preserve"> </v>
          </cell>
          <cell r="AJ272" t="str">
            <v xml:space="preserve"> </v>
          </cell>
          <cell r="AK272">
            <v>10</v>
          </cell>
          <cell r="AL272" t="str">
            <v xml:space="preserve"> </v>
          </cell>
          <cell r="AM272" t="str">
            <v xml:space="preserve"> </v>
          </cell>
          <cell r="AN272" t="str">
            <v xml:space="preserve"> </v>
          </cell>
          <cell r="AO272" t="str">
            <v xml:space="preserve"> </v>
          </cell>
          <cell r="AP272" t="str">
            <v xml:space="preserve"> </v>
          </cell>
          <cell r="AQ272" t="str">
            <v xml:space="preserve"> </v>
          </cell>
          <cell r="AR272" t="str">
            <v xml:space="preserve"> </v>
          </cell>
          <cell r="AS272" t="str">
            <v xml:space="preserve"> </v>
          </cell>
          <cell r="AT272" t="str">
            <v xml:space="preserve"> </v>
          </cell>
          <cell r="AU272" t="str">
            <v xml:space="preserve"> </v>
          </cell>
          <cell r="AV272" t="str">
            <v>10.27</v>
          </cell>
          <cell r="AW272" t="str">
            <v>ACQ</v>
          </cell>
          <cell r="AX272" t="str">
            <v>11.44</v>
          </cell>
          <cell r="AY272" t="str">
            <v>9.1</v>
          </cell>
          <cell r="AZ272" t="str">
            <v>9.9</v>
          </cell>
          <cell r="BA272">
            <v>12</v>
          </cell>
          <cell r="BB272" t="str">
            <v xml:space="preserve"> </v>
          </cell>
          <cell r="BC272" t="str">
            <v xml:space="preserve"> </v>
          </cell>
          <cell r="BD272" t="str">
            <v xml:space="preserve"> </v>
          </cell>
          <cell r="BE272" t="str">
            <v xml:space="preserve"> </v>
          </cell>
          <cell r="BF272" t="str">
            <v xml:space="preserve"> </v>
          </cell>
          <cell r="BG272" t="str">
            <v xml:space="preserve"> </v>
          </cell>
          <cell r="BH272" t="str">
            <v>5.4</v>
          </cell>
          <cell r="BI272" t="str">
            <v xml:space="preserve"> </v>
          </cell>
          <cell r="BJ272" t="str">
            <v xml:space="preserve"> </v>
          </cell>
          <cell r="BK272" t="str">
            <v xml:space="preserve"> </v>
          </cell>
          <cell r="BL272" t="str">
            <v xml:space="preserve"> </v>
          </cell>
          <cell r="BM272" t="str">
            <v xml:space="preserve"> </v>
          </cell>
          <cell r="BN272" t="str">
            <v xml:space="preserve"> </v>
          </cell>
          <cell r="BO272" t="str">
            <v xml:space="preserve"> </v>
          </cell>
          <cell r="BP272" t="str">
            <v xml:space="preserve"> </v>
          </cell>
          <cell r="BQ272" t="str">
            <v xml:space="preserve"> </v>
          </cell>
          <cell r="BR272" t="str">
            <v>10.567</v>
          </cell>
          <cell r="BS272" t="str">
            <v>ACQ</v>
          </cell>
          <cell r="BT272" t="str">
            <v>9.5</v>
          </cell>
          <cell r="BU272" t="str">
            <v>10.4</v>
          </cell>
          <cell r="BV272" t="str">
            <v>9.3</v>
          </cell>
        </row>
        <row r="273">
          <cell r="A273">
            <v>21708891</v>
          </cell>
          <cell r="B273" t="str">
            <v>GUIGON</v>
          </cell>
          <cell r="C273" t="str">
            <v>CLEMENCE</v>
          </cell>
          <cell r="D273" t="str">
            <v xml:space="preserve"> </v>
          </cell>
          <cell r="E273" t="str">
            <v>DEF</v>
          </cell>
          <cell r="F273" t="str">
            <v>DEF</v>
          </cell>
          <cell r="G273" t="str">
            <v>DEF</v>
          </cell>
          <cell r="H273" t="str">
            <v>DEF</v>
          </cell>
          <cell r="J273" t="str">
            <v>12.6</v>
          </cell>
          <cell r="L273">
            <v>13</v>
          </cell>
          <cell r="M273" t="str">
            <v xml:space="preserve"> </v>
          </cell>
          <cell r="N273" t="str">
            <v xml:space="preserve"> </v>
          </cell>
          <cell r="O273" t="str">
            <v xml:space="preserve"> </v>
          </cell>
          <cell r="P273" t="str">
            <v xml:space="preserve"> </v>
          </cell>
          <cell r="Q273" t="str">
            <v xml:space="preserve"> </v>
          </cell>
          <cell r="R273">
            <v>13</v>
          </cell>
          <cell r="S273" t="str">
            <v xml:space="preserve"> </v>
          </cell>
          <cell r="T273" t="str">
            <v xml:space="preserve"> </v>
          </cell>
          <cell r="U273" t="str">
            <v xml:space="preserve"> </v>
          </cell>
          <cell r="V273" t="str">
            <v xml:space="preserve"> </v>
          </cell>
          <cell r="W273" t="str">
            <v xml:space="preserve"> </v>
          </cell>
          <cell r="X273" t="str">
            <v xml:space="preserve"> </v>
          </cell>
          <cell r="Y273" t="str">
            <v xml:space="preserve"> </v>
          </cell>
          <cell r="Z273" t="str">
            <v xml:space="preserve"> </v>
          </cell>
          <cell r="AA273" t="str">
            <v xml:space="preserve"> </v>
          </cell>
          <cell r="AB273" t="str">
            <v xml:space="preserve"> </v>
          </cell>
          <cell r="AC273" t="str">
            <v xml:space="preserve"> </v>
          </cell>
          <cell r="AD273">
            <v>12</v>
          </cell>
          <cell r="AE273" t="str">
            <v xml:space="preserve"> </v>
          </cell>
          <cell r="AF273" t="str">
            <v xml:space="preserve"> </v>
          </cell>
          <cell r="AG273" t="str">
            <v xml:space="preserve"> </v>
          </cell>
          <cell r="AH273" t="str">
            <v xml:space="preserve"> </v>
          </cell>
          <cell r="AI273" t="str">
            <v xml:space="preserve"> </v>
          </cell>
          <cell r="AJ273">
            <v>12</v>
          </cell>
          <cell r="AK273" t="str">
            <v xml:space="preserve"> </v>
          </cell>
          <cell r="AL273" t="str">
            <v xml:space="preserve"> </v>
          </cell>
          <cell r="AM273" t="str">
            <v xml:space="preserve"> </v>
          </cell>
          <cell r="AN273" t="str">
            <v xml:space="preserve"> </v>
          </cell>
          <cell r="AO273" t="str">
            <v xml:space="preserve"> </v>
          </cell>
          <cell r="AP273" t="str">
            <v xml:space="preserve"> </v>
          </cell>
          <cell r="AQ273" t="str">
            <v xml:space="preserve"> </v>
          </cell>
          <cell r="AR273" t="str">
            <v xml:space="preserve"> </v>
          </cell>
          <cell r="AS273" t="str">
            <v xml:space="preserve"> </v>
          </cell>
          <cell r="AT273" t="str">
            <v xml:space="preserve"> </v>
          </cell>
          <cell r="AU273" t="str">
            <v xml:space="preserve"> </v>
          </cell>
          <cell r="AV273" t="str">
            <v>DEF</v>
          </cell>
          <cell r="AW273" t="str">
            <v>DEF</v>
          </cell>
          <cell r="AX273" t="str">
            <v>12.835</v>
          </cell>
          <cell r="AY273" t="str">
            <v>DEF</v>
          </cell>
          <cell r="AZ273" t="str">
            <v xml:space="preserve"> </v>
          </cell>
          <cell r="BA273" t="str">
            <v xml:space="preserve"> </v>
          </cell>
          <cell r="BB273" t="str">
            <v xml:space="preserve"> </v>
          </cell>
          <cell r="BC273" t="str">
            <v xml:space="preserve"> </v>
          </cell>
          <cell r="BD273" t="str">
            <v xml:space="preserve"> </v>
          </cell>
          <cell r="BE273" t="str">
            <v>ABI</v>
          </cell>
          <cell r="BF273" t="str">
            <v xml:space="preserve"> </v>
          </cell>
          <cell r="BG273" t="str">
            <v xml:space="preserve"> </v>
          </cell>
          <cell r="BH273" t="str">
            <v xml:space="preserve"> </v>
          </cell>
          <cell r="BI273" t="str">
            <v xml:space="preserve"> </v>
          </cell>
          <cell r="BJ273" t="str">
            <v xml:space="preserve"> </v>
          </cell>
          <cell r="BK273" t="str">
            <v>ABI</v>
          </cell>
          <cell r="BL273" t="str">
            <v xml:space="preserve"> </v>
          </cell>
          <cell r="BM273" t="str">
            <v xml:space="preserve"> </v>
          </cell>
          <cell r="BN273" t="str">
            <v>12.5</v>
          </cell>
          <cell r="BO273" t="str">
            <v xml:space="preserve"> </v>
          </cell>
          <cell r="BP273" t="str">
            <v xml:space="preserve"> </v>
          </cell>
          <cell r="BQ273" t="str">
            <v xml:space="preserve"> </v>
          </cell>
          <cell r="BR273" t="str">
            <v>11.942</v>
          </cell>
          <cell r="BS273" t="str">
            <v>ACQ</v>
          </cell>
          <cell r="BT273" t="str">
            <v>10.5</v>
          </cell>
          <cell r="BU273" t="str">
            <v>10.175</v>
          </cell>
          <cell r="BV273" t="str">
            <v>12.35</v>
          </cell>
        </row>
        <row r="274">
          <cell r="A274">
            <v>21909195</v>
          </cell>
          <cell r="B274" t="str">
            <v>GUILLOU</v>
          </cell>
          <cell r="C274" t="str">
            <v>YANN</v>
          </cell>
          <cell r="D274" t="str">
            <v xml:space="preserve"> </v>
          </cell>
          <cell r="E274" t="str">
            <v>11.306</v>
          </cell>
          <cell r="F274" t="str">
            <v>ADM</v>
          </cell>
          <cell r="G274" t="str">
            <v>11.306</v>
          </cell>
          <cell r="H274" t="str">
            <v>ADM</v>
          </cell>
          <cell r="I274" t="str">
            <v>'100/583</v>
          </cell>
          <cell r="J274" t="str">
            <v>13.4</v>
          </cell>
          <cell r="L274" t="str">
            <v>14.5</v>
          </cell>
          <cell r="M274" t="str">
            <v xml:space="preserve"> </v>
          </cell>
          <cell r="N274" t="str">
            <v xml:space="preserve"> </v>
          </cell>
          <cell r="O274" t="str">
            <v xml:space="preserve"> </v>
          </cell>
          <cell r="P274" t="str">
            <v xml:space="preserve"> </v>
          </cell>
          <cell r="Q274" t="str">
            <v xml:space="preserve"> </v>
          </cell>
          <cell r="R274" t="str">
            <v xml:space="preserve"> </v>
          </cell>
          <cell r="S274" t="str">
            <v>14.5</v>
          </cell>
          <cell r="T274" t="str">
            <v xml:space="preserve"> </v>
          </cell>
          <cell r="U274" t="str">
            <v xml:space="preserve"> </v>
          </cell>
          <cell r="V274" t="str">
            <v xml:space="preserve"> </v>
          </cell>
          <cell r="W274" t="str">
            <v xml:space="preserve"> </v>
          </cell>
          <cell r="X274" t="str">
            <v xml:space="preserve"> </v>
          </cell>
          <cell r="Y274" t="str">
            <v xml:space="preserve"> </v>
          </cell>
          <cell r="Z274" t="str">
            <v xml:space="preserve"> </v>
          </cell>
          <cell r="AA274" t="str">
            <v xml:space="preserve"> </v>
          </cell>
          <cell r="AB274" t="str">
            <v xml:space="preserve"> </v>
          </cell>
          <cell r="AC274" t="str">
            <v xml:space="preserve"> </v>
          </cell>
          <cell r="AD274" t="str">
            <v>11.75</v>
          </cell>
          <cell r="AE274" t="str">
            <v xml:space="preserve"> </v>
          </cell>
          <cell r="AF274" t="str">
            <v xml:space="preserve"> </v>
          </cell>
          <cell r="AG274" t="str">
            <v xml:space="preserve"> </v>
          </cell>
          <cell r="AH274" t="str">
            <v xml:space="preserve"> </v>
          </cell>
          <cell r="AI274" t="str">
            <v xml:space="preserve"> </v>
          </cell>
          <cell r="AJ274" t="str">
            <v xml:space="preserve"> </v>
          </cell>
          <cell r="AK274" t="str">
            <v>11.75</v>
          </cell>
          <cell r="AL274" t="str">
            <v xml:space="preserve"> </v>
          </cell>
          <cell r="AM274" t="str">
            <v xml:space="preserve"> </v>
          </cell>
          <cell r="AN274" t="str">
            <v xml:space="preserve"> </v>
          </cell>
          <cell r="AO274" t="str">
            <v xml:space="preserve"> </v>
          </cell>
          <cell r="AP274" t="str">
            <v xml:space="preserve"> </v>
          </cell>
          <cell r="AQ274" t="str">
            <v xml:space="preserve"> </v>
          </cell>
          <cell r="AR274" t="str">
            <v xml:space="preserve"> </v>
          </cell>
          <cell r="AS274" t="str">
            <v xml:space="preserve"> </v>
          </cell>
          <cell r="AT274" t="str">
            <v xml:space="preserve"> </v>
          </cell>
          <cell r="AU274" t="str">
            <v xml:space="preserve"> </v>
          </cell>
          <cell r="AV274" t="str">
            <v>11.605</v>
          </cell>
          <cell r="AW274" t="str">
            <v>ACQ</v>
          </cell>
          <cell r="AX274">
            <v>10</v>
          </cell>
          <cell r="AY274" t="str">
            <v>13.21</v>
          </cell>
          <cell r="AZ274" t="str">
            <v xml:space="preserve"> </v>
          </cell>
          <cell r="BA274" t="str">
            <v xml:space="preserve"> </v>
          </cell>
          <cell r="BB274" t="str">
            <v xml:space="preserve"> </v>
          </cell>
          <cell r="BC274" t="str">
            <v xml:space="preserve"> </v>
          </cell>
          <cell r="BD274" t="str">
            <v xml:space="preserve"> </v>
          </cell>
          <cell r="BE274" t="str">
            <v xml:space="preserve"> </v>
          </cell>
          <cell r="BF274" t="str">
            <v xml:space="preserve"> </v>
          </cell>
          <cell r="BG274" t="str">
            <v xml:space="preserve"> </v>
          </cell>
          <cell r="BH274" t="str">
            <v xml:space="preserve"> </v>
          </cell>
          <cell r="BI274" t="str">
            <v xml:space="preserve"> </v>
          </cell>
          <cell r="BJ274" t="str">
            <v>12.8</v>
          </cell>
          <cell r="BK274" t="str">
            <v xml:space="preserve"> </v>
          </cell>
          <cell r="BL274" t="str">
            <v xml:space="preserve"> </v>
          </cell>
          <cell r="BM274" t="str">
            <v>14.6</v>
          </cell>
          <cell r="BN274" t="str">
            <v xml:space="preserve"> </v>
          </cell>
          <cell r="BO274" t="str">
            <v>12.23</v>
          </cell>
          <cell r="BP274" t="str">
            <v xml:space="preserve"> </v>
          </cell>
          <cell r="BQ274" t="str">
            <v xml:space="preserve"> </v>
          </cell>
          <cell r="BR274" t="str">
            <v>11.283</v>
          </cell>
          <cell r="BS274" t="str">
            <v>ACQ</v>
          </cell>
          <cell r="BT274" t="str">
            <v>11.5</v>
          </cell>
          <cell r="BU274">
            <v>10</v>
          </cell>
          <cell r="BV274">
            <v>13</v>
          </cell>
        </row>
        <row r="275">
          <cell r="A275">
            <v>21908588</v>
          </cell>
          <cell r="B275" t="str">
            <v>GUINEBERT</v>
          </cell>
          <cell r="C275" t="str">
            <v>JULIE</v>
          </cell>
          <cell r="D275" t="str">
            <v xml:space="preserve"> </v>
          </cell>
          <cell r="E275" t="str">
            <v>7.963</v>
          </cell>
          <cell r="F275" t="str">
            <v>AJ</v>
          </cell>
          <cell r="G275" t="str">
            <v>7.963</v>
          </cell>
          <cell r="H275" t="str">
            <v>AJ</v>
          </cell>
          <cell r="I275" t="str">
            <v>'528/583</v>
          </cell>
          <cell r="J275" t="str">
            <v>8.1</v>
          </cell>
          <cell r="L275" t="str">
            <v>8.3</v>
          </cell>
          <cell r="M275" t="str">
            <v xml:space="preserve"> </v>
          </cell>
          <cell r="N275" t="str">
            <v>8.3</v>
          </cell>
          <cell r="O275" t="str">
            <v xml:space="preserve"> </v>
          </cell>
          <cell r="P275" t="str">
            <v xml:space="preserve"> </v>
          </cell>
          <cell r="Q275" t="str">
            <v xml:space="preserve"> </v>
          </cell>
          <cell r="R275" t="str">
            <v xml:space="preserve"> </v>
          </cell>
          <cell r="S275" t="str">
            <v xml:space="preserve"> </v>
          </cell>
          <cell r="T275" t="str">
            <v xml:space="preserve"> </v>
          </cell>
          <cell r="U275" t="str">
            <v xml:space="preserve"> </v>
          </cell>
          <cell r="V275" t="str">
            <v xml:space="preserve"> </v>
          </cell>
          <cell r="W275" t="str">
            <v xml:space="preserve"> </v>
          </cell>
          <cell r="X275" t="str">
            <v xml:space="preserve"> </v>
          </cell>
          <cell r="Y275" t="str">
            <v xml:space="preserve"> </v>
          </cell>
          <cell r="Z275" t="str">
            <v xml:space="preserve"> </v>
          </cell>
          <cell r="AA275" t="str">
            <v xml:space="preserve"> </v>
          </cell>
          <cell r="AB275" t="str">
            <v xml:space="preserve"> </v>
          </cell>
          <cell r="AC275" t="str">
            <v xml:space="preserve"> </v>
          </cell>
          <cell r="AD275" t="str">
            <v>7.8</v>
          </cell>
          <cell r="AE275" t="str">
            <v xml:space="preserve"> </v>
          </cell>
          <cell r="AF275" t="str">
            <v>7.8</v>
          </cell>
          <cell r="AG275" t="str">
            <v xml:space="preserve"> </v>
          </cell>
          <cell r="AH275" t="str">
            <v xml:space="preserve"> </v>
          </cell>
          <cell r="AI275" t="str">
            <v xml:space="preserve"> </v>
          </cell>
          <cell r="AJ275" t="str">
            <v xml:space="preserve"> </v>
          </cell>
          <cell r="AK275" t="str">
            <v xml:space="preserve"> </v>
          </cell>
          <cell r="AL275" t="str">
            <v xml:space="preserve"> </v>
          </cell>
          <cell r="AM275" t="str">
            <v xml:space="preserve"> </v>
          </cell>
          <cell r="AN275" t="str">
            <v xml:space="preserve"> </v>
          </cell>
          <cell r="AO275" t="str">
            <v xml:space="preserve"> </v>
          </cell>
          <cell r="AP275" t="str">
            <v xml:space="preserve"> </v>
          </cell>
          <cell r="AQ275" t="str">
            <v xml:space="preserve"> </v>
          </cell>
          <cell r="AR275" t="str">
            <v xml:space="preserve"> </v>
          </cell>
          <cell r="AS275" t="str">
            <v xml:space="preserve"> </v>
          </cell>
          <cell r="AT275" t="str">
            <v xml:space="preserve"> </v>
          </cell>
          <cell r="AU275" t="str">
            <v xml:space="preserve"> </v>
          </cell>
          <cell r="AV275" t="str">
            <v>5.583</v>
          </cell>
          <cell r="AW275" t="str">
            <v>NACQ</v>
          </cell>
          <cell r="AX275" t="str">
            <v>6.165</v>
          </cell>
          <cell r="AY275">
            <v>5</v>
          </cell>
          <cell r="AZ275" t="str">
            <v xml:space="preserve"> </v>
          </cell>
          <cell r="BA275" t="str">
            <v xml:space="preserve"> </v>
          </cell>
          <cell r="BB275">
            <v>11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 t="str">
            <v xml:space="preserve"> </v>
          </cell>
          <cell r="BG275" t="str">
            <v xml:space="preserve"> </v>
          </cell>
          <cell r="BH275" t="str">
            <v xml:space="preserve"> </v>
          </cell>
          <cell r="BI275">
            <v>4</v>
          </cell>
          <cell r="BJ275" t="str">
            <v xml:space="preserve"> </v>
          </cell>
          <cell r="BK275" t="str">
            <v xml:space="preserve"> </v>
          </cell>
          <cell r="BL275" t="str">
            <v xml:space="preserve"> </v>
          </cell>
          <cell r="BM275" t="str">
            <v xml:space="preserve"> </v>
          </cell>
          <cell r="BN275" t="str">
            <v xml:space="preserve"> </v>
          </cell>
          <cell r="BO275" t="str">
            <v xml:space="preserve"> </v>
          </cell>
          <cell r="BP275" t="str">
            <v xml:space="preserve"> </v>
          </cell>
          <cell r="BQ275" t="str">
            <v xml:space="preserve"> </v>
          </cell>
          <cell r="BR275" t="str">
            <v>8.558</v>
          </cell>
          <cell r="BS275" t="str">
            <v>NACQ</v>
          </cell>
          <cell r="BT275" t="str">
            <v>8.5</v>
          </cell>
          <cell r="BU275" t="str">
            <v>6.625</v>
          </cell>
          <cell r="BV275" t="str">
            <v>9.25</v>
          </cell>
        </row>
        <row r="276">
          <cell r="A276">
            <v>21900966</v>
          </cell>
          <cell r="B276" t="str">
            <v>GUIRA</v>
          </cell>
          <cell r="C276" t="str">
            <v>ZAKARIA</v>
          </cell>
          <cell r="D276" t="str">
            <v xml:space="preserve"> </v>
          </cell>
          <cell r="E276" t="str">
            <v>8.485</v>
          </cell>
          <cell r="F276" t="str">
            <v>AJ</v>
          </cell>
          <cell r="G276" t="str">
            <v>8.485</v>
          </cell>
          <cell r="H276" t="str">
            <v>AJ</v>
          </cell>
          <cell r="I276" t="str">
            <v>'489/583</v>
          </cell>
          <cell r="J276" t="str">
            <v>8.82</v>
          </cell>
          <cell r="L276" t="str">
            <v>6.5</v>
          </cell>
          <cell r="M276" t="str">
            <v xml:space="preserve"> </v>
          </cell>
          <cell r="N276" t="str">
            <v xml:space="preserve"> </v>
          </cell>
          <cell r="O276" t="str">
            <v xml:space="preserve"> </v>
          </cell>
          <cell r="P276" t="str">
            <v xml:space="preserve"> </v>
          </cell>
          <cell r="Q276" t="str">
            <v xml:space="preserve"> </v>
          </cell>
          <cell r="R276" t="str">
            <v xml:space="preserve"> </v>
          </cell>
          <cell r="S276" t="str">
            <v xml:space="preserve"> </v>
          </cell>
          <cell r="T276" t="str">
            <v>6.5</v>
          </cell>
          <cell r="U276" t="str">
            <v xml:space="preserve"> </v>
          </cell>
          <cell r="V276" t="str">
            <v xml:space="preserve"> </v>
          </cell>
          <cell r="W276" t="str">
            <v xml:space="preserve"> </v>
          </cell>
          <cell r="X276" t="str">
            <v xml:space="preserve"> </v>
          </cell>
          <cell r="Y276" t="str">
            <v xml:space="preserve"> </v>
          </cell>
          <cell r="Z276" t="str">
            <v xml:space="preserve"> </v>
          </cell>
          <cell r="AA276" t="str">
            <v xml:space="preserve"> </v>
          </cell>
          <cell r="AB276" t="str">
            <v xml:space="preserve"> </v>
          </cell>
          <cell r="AC276" t="str">
            <v xml:space="preserve"> </v>
          </cell>
          <cell r="AD276" t="str">
            <v>12.3</v>
          </cell>
          <cell r="AE276" t="str">
            <v xml:space="preserve"> </v>
          </cell>
          <cell r="AF276" t="str">
            <v xml:space="preserve"> </v>
          </cell>
          <cell r="AG276" t="str">
            <v xml:space="preserve"> </v>
          </cell>
          <cell r="AH276" t="str">
            <v xml:space="preserve"> </v>
          </cell>
          <cell r="AI276" t="str">
            <v xml:space="preserve"> </v>
          </cell>
          <cell r="AJ276" t="str">
            <v xml:space="preserve"> </v>
          </cell>
          <cell r="AK276" t="str">
            <v xml:space="preserve"> </v>
          </cell>
          <cell r="AL276" t="str">
            <v>12.3</v>
          </cell>
          <cell r="AM276" t="str">
            <v xml:space="preserve"> </v>
          </cell>
          <cell r="AN276" t="str">
            <v xml:space="preserve"> </v>
          </cell>
          <cell r="AO276" t="str">
            <v xml:space="preserve"> </v>
          </cell>
          <cell r="AP276" t="str">
            <v xml:space="preserve"> </v>
          </cell>
          <cell r="AQ276" t="str">
            <v xml:space="preserve"> </v>
          </cell>
          <cell r="AR276" t="str">
            <v xml:space="preserve"> </v>
          </cell>
          <cell r="AS276" t="str">
            <v xml:space="preserve"> </v>
          </cell>
          <cell r="AT276" t="str">
            <v xml:space="preserve"> </v>
          </cell>
          <cell r="AU276" t="str">
            <v xml:space="preserve"> </v>
          </cell>
          <cell r="AV276" t="str">
            <v>10.168</v>
          </cell>
          <cell r="AW276" t="str">
            <v>ACQ</v>
          </cell>
          <cell r="AX276" t="str">
            <v>7.335</v>
          </cell>
          <cell r="AY276">
            <v>13</v>
          </cell>
          <cell r="AZ276" t="str">
            <v>14.5</v>
          </cell>
          <cell r="BA276" t="str">
            <v xml:space="preserve"> </v>
          </cell>
          <cell r="BB276" t="str">
            <v xml:space="preserve"> </v>
          </cell>
          <cell r="BC276" t="str">
            <v xml:space="preserve"> </v>
          </cell>
          <cell r="BD276" t="str">
            <v xml:space="preserve"> </v>
          </cell>
          <cell r="BE276" t="str">
            <v xml:space="preserve"> </v>
          </cell>
          <cell r="BF276" t="str">
            <v xml:space="preserve"> </v>
          </cell>
          <cell r="BG276" t="str">
            <v xml:space="preserve"> </v>
          </cell>
          <cell r="BH276" t="str">
            <v xml:space="preserve"> </v>
          </cell>
          <cell r="BI276" t="str">
            <v>15.5</v>
          </cell>
          <cell r="BJ276" t="str">
            <v xml:space="preserve"> </v>
          </cell>
          <cell r="BK276">
            <v>9</v>
          </cell>
          <cell r="BL276" t="str">
            <v xml:space="preserve"> </v>
          </cell>
          <cell r="BM276" t="str">
            <v xml:space="preserve"> </v>
          </cell>
          <cell r="BN276" t="str">
            <v xml:space="preserve"> </v>
          </cell>
          <cell r="BO276" t="str">
            <v xml:space="preserve"> </v>
          </cell>
          <cell r="BP276" t="str">
            <v xml:space="preserve"> </v>
          </cell>
          <cell r="BQ276" t="str">
            <v xml:space="preserve"> </v>
          </cell>
          <cell r="BR276" t="str">
            <v>10.133</v>
          </cell>
          <cell r="BS276" t="str">
            <v>ACQ</v>
          </cell>
          <cell r="BT276" t="str">
            <v>7.5</v>
          </cell>
          <cell r="BU276" t="str">
            <v>8.4</v>
          </cell>
          <cell r="BV276" t="str">
            <v>10.8</v>
          </cell>
        </row>
        <row r="277">
          <cell r="A277">
            <v>21902256</v>
          </cell>
          <cell r="B277" t="str">
            <v>GUITON</v>
          </cell>
          <cell r="C277" t="str">
            <v>LAETITIA</v>
          </cell>
          <cell r="D277" t="str">
            <v xml:space="preserve"> </v>
          </cell>
          <cell r="E277" t="str">
            <v>10.061</v>
          </cell>
          <cell r="F277" t="str">
            <v>ADM</v>
          </cell>
          <cell r="G277" t="str">
            <v>10.061</v>
          </cell>
          <cell r="H277" t="str">
            <v>ADM</v>
          </cell>
          <cell r="I277" t="str">
            <v>'269/583</v>
          </cell>
          <cell r="J277" t="str">
            <v>13.7</v>
          </cell>
          <cell r="L277" t="str">
            <v>10.7</v>
          </cell>
          <cell r="M277" t="str">
            <v xml:space="preserve"> </v>
          </cell>
          <cell r="N277" t="str">
            <v xml:space="preserve"> </v>
          </cell>
          <cell r="O277" t="str">
            <v xml:space="preserve"> </v>
          </cell>
          <cell r="P277" t="str">
            <v xml:space="preserve"> </v>
          </cell>
          <cell r="Q277" t="str">
            <v xml:space="preserve"> </v>
          </cell>
          <cell r="R277" t="str">
            <v xml:space="preserve"> </v>
          </cell>
          <cell r="S277" t="str">
            <v xml:space="preserve"> </v>
          </cell>
          <cell r="T277" t="str">
            <v xml:space="preserve"> </v>
          </cell>
          <cell r="U277" t="str">
            <v>10.7</v>
          </cell>
          <cell r="V277" t="str">
            <v xml:space="preserve"> </v>
          </cell>
          <cell r="W277" t="str">
            <v xml:space="preserve"> </v>
          </cell>
          <cell r="X277" t="str">
            <v xml:space="preserve"> </v>
          </cell>
          <cell r="Y277" t="str">
            <v xml:space="preserve"> </v>
          </cell>
          <cell r="Z277" t="str">
            <v xml:space="preserve"> </v>
          </cell>
          <cell r="AA277" t="str">
            <v xml:space="preserve"> </v>
          </cell>
          <cell r="AB277" t="str">
            <v xml:space="preserve"> </v>
          </cell>
          <cell r="AC277" t="str">
            <v xml:space="preserve"> </v>
          </cell>
          <cell r="AD277" t="str">
            <v>18.2</v>
          </cell>
          <cell r="AE277" t="str">
            <v xml:space="preserve"> </v>
          </cell>
          <cell r="AF277" t="str">
            <v xml:space="preserve"> </v>
          </cell>
          <cell r="AG277" t="str">
            <v xml:space="preserve"> </v>
          </cell>
          <cell r="AH277" t="str">
            <v xml:space="preserve"> </v>
          </cell>
          <cell r="AI277" t="str">
            <v xml:space="preserve"> </v>
          </cell>
          <cell r="AJ277" t="str">
            <v xml:space="preserve"> </v>
          </cell>
          <cell r="AK277" t="str">
            <v xml:space="preserve"> </v>
          </cell>
          <cell r="AL277" t="str">
            <v xml:space="preserve"> </v>
          </cell>
          <cell r="AM277" t="str">
            <v>18.2</v>
          </cell>
          <cell r="AN277" t="str">
            <v xml:space="preserve"> </v>
          </cell>
          <cell r="AO277" t="str">
            <v xml:space="preserve"> </v>
          </cell>
          <cell r="AP277" t="str">
            <v xml:space="preserve"> </v>
          </cell>
          <cell r="AQ277" t="str">
            <v xml:space="preserve"> </v>
          </cell>
          <cell r="AR277" t="str">
            <v xml:space="preserve"> </v>
          </cell>
          <cell r="AS277" t="str">
            <v xml:space="preserve"> </v>
          </cell>
          <cell r="AT277" t="str">
            <v xml:space="preserve"> </v>
          </cell>
          <cell r="AU277" t="str">
            <v xml:space="preserve"> </v>
          </cell>
          <cell r="AV277" t="str">
            <v>11.268</v>
          </cell>
          <cell r="AW277" t="str">
            <v>ACQ</v>
          </cell>
          <cell r="AX277" t="str">
            <v>11.835</v>
          </cell>
          <cell r="AY277" t="str">
            <v>10.7</v>
          </cell>
          <cell r="AZ277" t="str">
            <v>12.1</v>
          </cell>
          <cell r="BA277" t="str">
            <v xml:space="preserve"> </v>
          </cell>
          <cell r="BB277" t="str">
            <v xml:space="preserve"> </v>
          </cell>
          <cell r="BC277" t="str">
            <v xml:space="preserve"> </v>
          </cell>
          <cell r="BD277" t="str">
            <v xml:space="preserve"> </v>
          </cell>
          <cell r="BE277" t="str">
            <v xml:space="preserve"> </v>
          </cell>
          <cell r="BF277" t="str">
            <v xml:space="preserve"> </v>
          </cell>
          <cell r="BG277" t="str">
            <v xml:space="preserve"> </v>
          </cell>
          <cell r="BH277" t="str">
            <v xml:space="preserve"> </v>
          </cell>
          <cell r="BI277" t="str">
            <v xml:space="preserve"> </v>
          </cell>
          <cell r="BJ277" t="str">
            <v xml:space="preserve"> </v>
          </cell>
          <cell r="BK277" t="str">
            <v>4.5</v>
          </cell>
          <cell r="BL277" t="str">
            <v xml:space="preserve"> </v>
          </cell>
          <cell r="BM277" t="str">
            <v xml:space="preserve"> </v>
          </cell>
          <cell r="BN277" t="str">
            <v>15.5</v>
          </cell>
          <cell r="BO277" t="str">
            <v xml:space="preserve"> </v>
          </cell>
          <cell r="BP277" t="str">
            <v xml:space="preserve"> </v>
          </cell>
          <cell r="BQ277" t="str">
            <v xml:space="preserve"> </v>
          </cell>
          <cell r="BR277" t="str">
            <v>10.483</v>
          </cell>
          <cell r="BS277" t="str">
            <v>ACQ</v>
          </cell>
          <cell r="BT277" t="str">
            <v>10.25</v>
          </cell>
          <cell r="BU277" t="str">
            <v>8.95</v>
          </cell>
          <cell r="BV277" t="str">
            <v>10.9</v>
          </cell>
        </row>
        <row r="278">
          <cell r="A278">
            <v>21916613</v>
          </cell>
          <cell r="B278" t="str">
            <v>GUNDUZ</v>
          </cell>
          <cell r="C278" t="str">
            <v>DIYAR</v>
          </cell>
          <cell r="D278" t="str">
            <v xml:space="preserve"> </v>
          </cell>
          <cell r="E278" t="str">
            <v>9.327</v>
          </cell>
          <cell r="F278" t="str">
            <v>AJ</v>
          </cell>
          <cell r="G278" t="str">
            <v>9.327</v>
          </cell>
          <cell r="H278" t="str">
            <v>AJ</v>
          </cell>
          <cell r="I278" t="str">
            <v>'393/583</v>
          </cell>
          <cell r="J278" t="str">
            <v>10.6</v>
          </cell>
          <cell r="L278">
            <v>10</v>
          </cell>
          <cell r="M278" t="str">
            <v xml:space="preserve"> </v>
          </cell>
          <cell r="N278" t="str">
            <v xml:space="preserve"> </v>
          </cell>
          <cell r="O278">
            <v>10</v>
          </cell>
          <cell r="P278" t="str">
            <v xml:space="preserve"> </v>
          </cell>
          <cell r="Q278" t="str">
            <v xml:space="preserve"> </v>
          </cell>
          <cell r="R278" t="str">
            <v xml:space="preserve"> </v>
          </cell>
          <cell r="S278" t="str">
            <v xml:space="preserve"> </v>
          </cell>
          <cell r="T278" t="str">
            <v xml:space="preserve"> </v>
          </cell>
          <cell r="U278" t="str">
            <v xml:space="preserve"> </v>
          </cell>
          <cell r="V278" t="str">
            <v xml:space="preserve"> </v>
          </cell>
          <cell r="W278" t="str">
            <v xml:space="preserve"> </v>
          </cell>
          <cell r="X278" t="str">
            <v xml:space="preserve"> </v>
          </cell>
          <cell r="Y278" t="str">
            <v xml:space="preserve"> </v>
          </cell>
          <cell r="Z278" t="str">
            <v xml:space="preserve"> </v>
          </cell>
          <cell r="AA278" t="str">
            <v xml:space="preserve"> </v>
          </cell>
          <cell r="AB278" t="str">
            <v xml:space="preserve"> </v>
          </cell>
          <cell r="AC278" t="str">
            <v xml:space="preserve"> </v>
          </cell>
          <cell r="AD278" t="str">
            <v>11.5</v>
          </cell>
          <cell r="AE278" t="str">
            <v xml:space="preserve"> </v>
          </cell>
          <cell r="AF278" t="str">
            <v xml:space="preserve"> </v>
          </cell>
          <cell r="AG278" t="str">
            <v>11.5</v>
          </cell>
          <cell r="AH278" t="str">
            <v xml:space="preserve"> </v>
          </cell>
          <cell r="AI278" t="str">
            <v xml:space="preserve"> </v>
          </cell>
          <cell r="AJ278" t="str">
            <v xml:space="preserve"> </v>
          </cell>
          <cell r="AK278" t="str">
            <v xml:space="preserve"> </v>
          </cell>
          <cell r="AL278" t="str">
            <v xml:space="preserve"> </v>
          </cell>
          <cell r="AM278" t="str">
            <v xml:space="preserve"> </v>
          </cell>
          <cell r="AN278" t="str">
            <v xml:space="preserve"> </v>
          </cell>
          <cell r="AO278" t="str">
            <v xml:space="preserve"> </v>
          </cell>
          <cell r="AP278" t="str">
            <v xml:space="preserve"> </v>
          </cell>
          <cell r="AQ278" t="str">
            <v xml:space="preserve"> </v>
          </cell>
          <cell r="AR278" t="str">
            <v xml:space="preserve"> </v>
          </cell>
          <cell r="AS278" t="str">
            <v xml:space="preserve"> </v>
          </cell>
          <cell r="AT278" t="str">
            <v xml:space="preserve"> </v>
          </cell>
          <cell r="AU278" t="str">
            <v xml:space="preserve"> </v>
          </cell>
          <cell r="AV278" t="str">
            <v>8.885</v>
          </cell>
          <cell r="AW278" t="str">
            <v>NACQ</v>
          </cell>
          <cell r="AX278" t="str">
            <v>7.67</v>
          </cell>
          <cell r="AY278" t="str">
            <v>10.1</v>
          </cell>
          <cell r="AZ278" t="str">
            <v xml:space="preserve"> </v>
          </cell>
          <cell r="BA278" t="str">
            <v xml:space="preserve"> </v>
          </cell>
          <cell r="BB278" t="str">
            <v xml:space="preserve"> </v>
          </cell>
          <cell r="BC278" t="str">
            <v xml:space="preserve"> </v>
          </cell>
          <cell r="BD278" t="str">
            <v>3.3</v>
          </cell>
          <cell r="BE278">
            <v>14</v>
          </cell>
          <cell r="BF278" t="str">
            <v xml:space="preserve"> </v>
          </cell>
          <cell r="BG278" t="str">
            <v xml:space="preserve"> </v>
          </cell>
          <cell r="BH278" t="str">
            <v xml:space="preserve"> </v>
          </cell>
          <cell r="BI278">
            <v>13</v>
          </cell>
          <cell r="BJ278" t="str">
            <v xml:space="preserve"> </v>
          </cell>
          <cell r="BK278" t="str">
            <v xml:space="preserve"> </v>
          </cell>
          <cell r="BL278" t="str">
            <v xml:space="preserve"> </v>
          </cell>
          <cell r="BM278" t="str">
            <v xml:space="preserve"> </v>
          </cell>
          <cell r="BN278" t="str">
            <v xml:space="preserve"> </v>
          </cell>
          <cell r="BO278" t="str">
            <v xml:space="preserve"> </v>
          </cell>
          <cell r="BP278" t="str">
            <v xml:space="preserve"> </v>
          </cell>
          <cell r="BQ278" t="str">
            <v xml:space="preserve"> </v>
          </cell>
          <cell r="BR278" t="str">
            <v>8.933</v>
          </cell>
          <cell r="BS278" t="str">
            <v>NACQ</v>
          </cell>
          <cell r="BT278" t="str">
            <v>7.75</v>
          </cell>
          <cell r="BU278" t="str">
            <v>7.125</v>
          </cell>
          <cell r="BV278" t="str">
            <v>8.25</v>
          </cell>
        </row>
        <row r="279">
          <cell r="A279">
            <v>21906095</v>
          </cell>
          <cell r="B279" t="str">
            <v>GUTKNECHT</v>
          </cell>
          <cell r="C279" t="str">
            <v>TIPHAINE</v>
          </cell>
          <cell r="D279" t="str">
            <v>modif</v>
          </cell>
          <cell r="E279" t="str">
            <v>DEF</v>
          </cell>
          <cell r="F279" t="str">
            <v>DEF</v>
          </cell>
          <cell r="G279" t="str">
            <v>6.194</v>
          </cell>
          <cell r="H279" t="str">
            <v>AJ</v>
          </cell>
          <cell r="I279" t="str">
            <v>'578/583</v>
          </cell>
          <cell r="J279" t="str">
            <v>7.4</v>
          </cell>
          <cell r="L279">
            <v>9</v>
          </cell>
          <cell r="M279" t="str">
            <v xml:space="preserve"> </v>
          </cell>
          <cell r="N279" t="str">
            <v xml:space="preserve"> </v>
          </cell>
          <cell r="O279" t="str">
            <v xml:space="preserve"> </v>
          </cell>
          <cell r="P279" t="str">
            <v xml:space="preserve"> </v>
          </cell>
          <cell r="Q279" t="str">
            <v xml:space="preserve"> </v>
          </cell>
          <cell r="R279" t="str">
            <v xml:space="preserve"> </v>
          </cell>
          <cell r="S279" t="str">
            <v xml:space="preserve"> </v>
          </cell>
          <cell r="T279" t="str">
            <v xml:space="preserve"> </v>
          </cell>
          <cell r="U279" t="str">
            <v xml:space="preserve"> </v>
          </cell>
          <cell r="V279">
            <v>9</v>
          </cell>
          <cell r="W279" t="str">
            <v xml:space="preserve"> </v>
          </cell>
          <cell r="X279" t="str">
            <v xml:space="preserve"> </v>
          </cell>
          <cell r="Y279" t="str">
            <v xml:space="preserve"> </v>
          </cell>
          <cell r="Z279" t="str">
            <v xml:space="preserve"> </v>
          </cell>
          <cell r="AA279" t="str">
            <v xml:space="preserve"> </v>
          </cell>
          <cell r="AB279" t="str">
            <v xml:space="preserve"> </v>
          </cell>
          <cell r="AC279" t="str">
            <v xml:space="preserve"> </v>
          </cell>
          <cell r="AD279">
            <v>5</v>
          </cell>
          <cell r="AE279" t="str">
            <v xml:space="preserve"> </v>
          </cell>
          <cell r="AF279" t="str">
            <v xml:space="preserve"> </v>
          </cell>
          <cell r="AG279" t="str">
            <v xml:space="preserve"> </v>
          </cell>
          <cell r="AH279" t="str">
            <v xml:space="preserve"> </v>
          </cell>
          <cell r="AI279" t="str">
            <v xml:space="preserve"> </v>
          </cell>
          <cell r="AJ279" t="str">
            <v xml:space="preserve"> </v>
          </cell>
          <cell r="AK279" t="str">
            <v xml:space="preserve"> </v>
          </cell>
          <cell r="AL279" t="str">
            <v xml:space="preserve"> </v>
          </cell>
          <cell r="AM279" t="str">
            <v xml:space="preserve"> </v>
          </cell>
          <cell r="AN279">
            <v>5</v>
          </cell>
          <cell r="AO279" t="str">
            <v xml:space="preserve"> </v>
          </cell>
          <cell r="AP279" t="str">
            <v xml:space="preserve"> </v>
          </cell>
          <cell r="AQ279" t="str">
            <v xml:space="preserve"> </v>
          </cell>
          <cell r="AR279" t="str">
            <v xml:space="preserve"> </v>
          </cell>
          <cell r="AS279" t="str">
            <v xml:space="preserve"> </v>
          </cell>
          <cell r="AT279" t="str">
            <v xml:space="preserve"> </v>
          </cell>
          <cell r="AU279" t="str">
            <v xml:space="preserve"> </v>
          </cell>
          <cell r="AV279" t="str">
            <v>5.283</v>
          </cell>
          <cell r="AW279" t="str">
            <v>NACQ</v>
          </cell>
          <cell r="AX279" t="str">
            <v>5.665</v>
          </cell>
          <cell r="AY279" t="str">
            <v>4.9</v>
          </cell>
          <cell r="AZ279">
            <v>7</v>
          </cell>
          <cell r="BA279">
            <v>7</v>
          </cell>
          <cell r="BB279" t="str">
            <v xml:space="preserve"> </v>
          </cell>
          <cell r="BC279" t="str">
            <v xml:space="preserve"> </v>
          </cell>
          <cell r="BD279" t="str">
            <v xml:space="preserve"> </v>
          </cell>
          <cell r="BE279" t="str">
            <v xml:space="preserve"> </v>
          </cell>
          <cell r="BF279" t="str">
            <v xml:space="preserve"> </v>
          </cell>
          <cell r="BG279" t="str">
            <v xml:space="preserve"> </v>
          </cell>
          <cell r="BH279" t="str">
            <v>.7</v>
          </cell>
          <cell r="BI279" t="str">
            <v xml:space="preserve"> </v>
          </cell>
          <cell r="BJ279" t="str">
            <v xml:space="preserve"> </v>
          </cell>
          <cell r="BK279" t="str">
            <v xml:space="preserve"> </v>
          </cell>
          <cell r="BL279" t="str">
            <v xml:space="preserve"> </v>
          </cell>
          <cell r="BM279" t="str">
            <v xml:space="preserve"> </v>
          </cell>
          <cell r="BN279" t="str">
            <v xml:space="preserve"> </v>
          </cell>
          <cell r="BO279" t="str">
            <v xml:space="preserve"> </v>
          </cell>
          <cell r="BP279" t="str">
            <v xml:space="preserve"> </v>
          </cell>
          <cell r="BQ279" t="str">
            <v xml:space="preserve"> </v>
          </cell>
          <cell r="BR279" t="str">
            <v>9.233</v>
          </cell>
          <cell r="BS279" t="str">
            <v>NACQ</v>
          </cell>
          <cell r="BT279">
            <v>10</v>
          </cell>
          <cell r="BU279" t="str">
            <v>6.1</v>
          </cell>
          <cell r="BV279" t="str">
            <v>9.7</v>
          </cell>
        </row>
        <row r="280">
          <cell r="A280">
            <v>21914297</v>
          </cell>
          <cell r="B280" t="str">
            <v>HACHEM</v>
          </cell>
          <cell r="C280" t="str">
            <v>NABIL</v>
          </cell>
          <cell r="D280" t="str">
            <v>modif</v>
          </cell>
          <cell r="E280" t="str">
            <v>DEF</v>
          </cell>
          <cell r="F280" t="str">
            <v>DEF</v>
          </cell>
          <cell r="G280" t="str">
            <v>7.669</v>
          </cell>
          <cell r="H280" t="str">
            <v>AJ</v>
          </cell>
          <cell r="I280" t="str">
            <v>'545/583</v>
          </cell>
          <cell r="J280" t="str">
            <v>14.54</v>
          </cell>
          <cell r="L280" t="str">
            <v>10.9</v>
          </cell>
          <cell r="M280" t="str">
            <v xml:space="preserve"> </v>
          </cell>
          <cell r="N280" t="str">
            <v xml:space="preserve"> </v>
          </cell>
          <cell r="O280" t="str">
            <v xml:space="preserve"> </v>
          </cell>
          <cell r="P280" t="str">
            <v xml:space="preserve"> </v>
          </cell>
          <cell r="Q280" t="str">
            <v xml:space="preserve"> </v>
          </cell>
          <cell r="R280" t="str">
            <v xml:space="preserve"> </v>
          </cell>
          <cell r="S280" t="str">
            <v xml:space="preserve"> </v>
          </cell>
          <cell r="T280" t="str">
            <v xml:space="preserve"> </v>
          </cell>
          <cell r="U280" t="str">
            <v xml:space="preserve"> </v>
          </cell>
          <cell r="V280" t="str">
            <v xml:space="preserve"> </v>
          </cell>
          <cell r="W280" t="str">
            <v xml:space="preserve"> </v>
          </cell>
          <cell r="X280" t="str">
            <v>10.9</v>
          </cell>
          <cell r="Y280" t="str">
            <v xml:space="preserve"> </v>
          </cell>
          <cell r="Z280" t="str">
            <v xml:space="preserve"> </v>
          </cell>
          <cell r="AA280" t="str">
            <v xml:space="preserve"> </v>
          </cell>
          <cell r="AB280" t="str">
            <v xml:space="preserve"> </v>
          </cell>
          <cell r="AC280" t="str">
            <v xml:space="preserve"> </v>
          </cell>
          <cell r="AD280">
            <v>20</v>
          </cell>
          <cell r="AE280" t="str">
            <v xml:space="preserve"> </v>
          </cell>
          <cell r="AF280" t="str">
            <v xml:space="preserve"> </v>
          </cell>
          <cell r="AG280" t="str">
            <v xml:space="preserve"> </v>
          </cell>
          <cell r="AH280" t="str">
            <v xml:space="preserve"> </v>
          </cell>
          <cell r="AI280" t="str">
            <v xml:space="preserve"> </v>
          </cell>
          <cell r="AJ280" t="str">
            <v xml:space="preserve"> </v>
          </cell>
          <cell r="AK280" t="str">
            <v xml:space="preserve"> </v>
          </cell>
          <cell r="AL280" t="str">
            <v xml:space="preserve"> </v>
          </cell>
          <cell r="AM280" t="str">
            <v xml:space="preserve"> </v>
          </cell>
          <cell r="AN280" t="str">
            <v xml:space="preserve"> </v>
          </cell>
          <cell r="AO280" t="str">
            <v xml:space="preserve"> </v>
          </cell>
          <cell r="AP280">
            <v>20</v>
          </cell>
          <cell r="AQ280" t="str">
            <v xml:space="preserve"> </v>
          </cell>
          <cell r="AR280" t="str">
            <v xml:space="preserve"> </v>
          </cell>
          <cell r="AS280" t="str">
            <v xml:space="preserve"> </v>
          </cell>
          <cell r="AT280" t="str">
            <v xml:space="preserve"> </v>
          </cell>
          <cell r="AU280" t="str">
            <v xml:space="preserve"> </v>
          </cell>
          <cell r="AV280" t="str">
            <v>8.998</v>
          </cell>
          <cell r="AW280" t="str">
            <v>NACQ</v>
          </cell>
          <cell r="AX280" t="str">
            <v>6.495</v>
          </cell>
          <cell r="AY280" t="str">
            <v>11.5</v>
          </cell>
          <cell r="AZ280" t="str">
            <v xml:space="preserve"> </v>
          </cell>
          <cell r="BA280">
            <v>13</v>
          </cell>
          <cell r="BB280">
            <v>10</v>
          </cell>
          <cell r="BC280" t="str">
            <v xml:space="preserve"> </v>
          </cell>
          <cell r="BD280" t="str">
            <v xml:space="preserve"> </v>
          </cell>
          <cell r="BE280" t="str">
            <v xml:space="preserve"> </v>
          </cell>
          <cell r="BF280" t="str">
            <v xml:space="preserve"> </v>
          </cell>
          <cell r="BG280" t="str">
            <v xml:space="preserve"> </v>
          </cell>
          <cell r="BH280" t="str">
            <v xml:space="preserve"> </v>
          </cell>
          <cell r="BI280" t="str">
            <v xml:space="preserve"> </v>
          </cell>
          <cell r="BJ280" t="str">
            <v xml:space="preserve"> </v>
          </cell>
          <cell r="BK280" t="str">
            <v>DIS</v>
          </cell>
          <cell r="BL280" t="str">
            <v xml:space="preserve"> </v>
          </cell>
          <cell r="BM280" t="str">
            <v xml:space="preserve"> </v>
          </cell>
          <cell r="BN280" t="str">
            <v xml:space="preserve"> </v>
          </cell>
          <cell r="BO280" t="str">
            <v xml:space="preserve"> </v>
          </cell>
          <cell r="BP280" t="str">
            <v xml:space="preserve"> </v>
          </cell>
          <cell r="BQ280" t="str">
            <v xml:space="preserve"> </v>
          </cell>
          <cell r="BR280" t="str">
            <v>10.65</v>
          </cell>
          <cell r="BS280" t="str">
            <v>ACQ</v>
          </cell>
          <cell r="BT280" t="str">
            <v>11.75</v>
          </cell>
          <cell r="BU280" t="str">
            <v>8.8</v>
          </cell>
          <cell r="BV280" t="str">
            <v>12.1</v>
          </cell>
        </row>
        <row r="281">
          <cell r="A281">
            <v>21901993</v>
          </cell>
          <cell r="B281" t="str">
            <v>HAEGELE</v>
          </cell>
          <cell r="C281" t="str">
            <v>FIONA</v>
          </cell>
          <cell r="D281" t="str">
            <v xml:space="preserve"> </v>
          </cell>
          <cell r="E281" t="str">
            <v>9.376</v>
          </cell>
          <cell r="F281" t="str">
            <v>AJ</v>
          </cell>
          <cell r="G281" t="str">
            <v>9.376</v>
          </cell>
          <cell r="H281" t="str">
            <v>AJ</v>
          </cell>
          <cell r="I281" t="str">
            <v>'385/583</v>
          </cell>
          <cell r="J281" t="str">
            <v>12.2</v>
          </cell>
          <cell r="L281">
            <v>10</v>
          </cell>
          <cell r="M281">
            <v>10</v>
          </cell>
          <cell r="N281" t="str">
            <v xml:space="preserve"> </v>
          </cell>
          <cell r="O281" t="str">
            <v xml:space="preserve"> </v>
          </cell>
          <cell r="P281" t="str">
            <v xml:space="preserve"> </v>
          </cell>
          <cell r="Q281" t="str">
            <v xml:space="preserve"> </v>
          </cell>
          <cell r="R281" t="str">
            <v xml:space="preserve"> </v>
          </cell>
          <cell r="S281" t="str">
            <v xml:space="preserve"> </v>
          </cell>
          <cell r="T281" t="str">
            <v xml:space="preserve"> </v>
          </cell>
          <cell r="U281" t="str">
            <v xml:space="preserve"> </v>
          </cell>
          <cell r="V281" t="str">
            <v xml:space="preserve"> </v>
          </cell>
          <cell r="W281" t="str">
            <v xml:space="preserve"> </v>
          </cell>
          <cell r="X281" t="str">
            <v xml:space="preserve"> </v>
          </cell>
          <cell r="Y281" t="str">
            <v xml:space="preserve"> </v>
          </cell>
          <cell r="Z281" t="str">
            <v xml:space="preserve"> </v>
          </cell>
          <cell r="AA281" t="str">
            <v xml:space="preserve"> </v>
          </cell>
          <cell r="AB281" t="str">
            <v xml:space="preserve"> </v>
          </cell>
          <cell r="AC281" t="str">
            <v xml:space="preserve"> </v>
          </cell>
          <cell r="AD281" t="str">
            <v>15.5</v>
          </cell>
          <cell r="AE281" t="str">
            <v>15.5</v>
          </cell>
          <cell r="AF281" t="str">
            <v xml:space="preserve"> </v>
          </cell>
          <cell r="AG281" t="str">
            <v xml:space="preserve"> </v>
          </cell>
          <cell r="AH281" t="str">
            <v xml:space="preserve"> </v>
          </cell>
          <cell r="AI281" t="str">
            <v xml:space="preserve"> </v>
          </cell>
          <cell r="AJ281" t="str">
            <v xml:space="preserve"> </v>
          </cell>
          <cell r="AK281" t="str">
            <v xml:space="preserve"> </v>
          </cell>
          <cell r="AL281" t="str">
            <v xml:space="preserve"> </v>
          </cell>
          <cell r="AM281" t="str">
            <v xml:space="preserve"> </v>
          </cell>
          <cell r="AN281" t="str">
            <v xml:space="preserve"> </v>
          </cell>
          <cell r="AO281" t="str">
            <v xml:space="preserve"> </v>
          </cell>
          <cell r="AP281" t="str">
            <v xml:space="preserve"> </v>
          </cell>
          <cell r="AQ281" t="str">
            <v xml:space="preserve"> </v>
          </cell>
          <cell r="AR281" t="str">
            <v xml:space="preserve"> </v>
          </cell>
          <cell r="AS281" t="str">
            <v xml:space="preserve"> </v>
          </cell>
          <cell r="AT281" t="str">
            <v xml:space="preserve"> </v>
          </cell>
          <cell r="AU281" t="str">
            <v xml:space="preserve"> </v>
          </cell>
          <cell r="AV281" t="str">
            <v>9.833</v>
          </cell>
          <cell r="AW281" t="str">
            <v>NACQ</v>
          </cell>
          <cell r="AX281" t="str">
            <v>8.665</v>
          </cell>
          <cell r="AY281">
            <v>11</v>
          </cell>
          <cell r="AZ281" t="str">
            <v xml:space="preserve"> </v>
          </cell>
          <cell r="BA281" t="str">
            <v>11.5</v>
          </cell>
          <cell r="BB281" t="str">
            <v>11.5</v>
          </cell>
          <cell r="BC281" t="str">
            <v xml:space="preserve"> </v>
          </cell>
          <cell r="BD281" t="str">
            <v xml:space="preserve"> </v>
          </cell>
          <cell r="BE281" t="str">
            <v xml:space="preserve"> </v>
          </cell>
          <cell r="BF281" t="str">
            <v xml:space="preserve"> </v>
          </cell>
          <cell r="BG281" t="str">
            <v xml:space="preserve"> </v>
          </cell>
          <cell r="BH281" t="str">
            <v xml:space="preserve"> </v>
          </cell>
          <cell r="BI281" t="str">
            <v xml:space="preserve"> </v>
          </cell>
          <cell r="BJ281" t="str">
            <v xml:space="preserve"> </v>
          </cell>
          <cell r="BK281">
            <v>10</v>
          </cell>
          <cell r="BL281" t="str">
            <v xml:space="preserve"> </v>
          </cell>
          <cell r="BM281" t="str">
            <v xml:space="preserve"> </v>
          </cell>
          <cell r="BN281" t="str">
            <v xml:space="preserve"> </v>
          </cell>
          <cell r="BO281" t="str">
            <v xml:space="preserve"> </v>
          </cell>
          <cell r="BP281" t="str">
            <v xml:space="preserve"> </v>
          </cell>
          <cell r="BQ281" t="str">
            <v xml:space="preserve"> </v>
          </cell>
          <cell r="BR281" t="str">
            <v>9.642</v>
          </cell>
          <cell r="BS281" t="str">
            <v>NACQ</v>
          </cell>
          <cell r="BT281">
            <v>12</v>
          </cell>
          <cell r="BU281" t="str">
            <v>8.475</v>
          </cell>
          <cell r="BV281" t="str">
            <v>11.95</v>
          </cell>
        </row>
        <row r="282">
          <cell r="A282">
            <v>21816569</v>
          </cell>
          <cell r="B282" t="str">
            <v>HALBWACHS</v>
          </cell>
          <cell r="C282" t="str">
            <v>VICTOR</v>
          </cell>
          <cell r="D282" t="str">
            <v xml:space="preserve"> </v>
          </cell>
          <cell r="E282" t="str">
            <v>10.586</v>
          </cell>
          <cell r="F282" t="str">
            <v>ADM</v>
          </cell>
          <cell r="G282" t="str">
            <v>10.586</v>
          </cell>
          <cell r="H282" t="str">
            <v>ADM</v>
          </cell>
          <cell r="I282" t="str">
            <v>'192/583</v>
          </cell>
          <cell r="J282">
            <v>12</v>
          </cell>
          <cell r="L282">
            <v>10</v>
          </cell>
          <cell r="M282" t="str">
            <v xml:space="preserve"> </v>
          </cell>
          <cell r="N282" t="str">
            <v xml:space="preserve"> </v>
          </cell>
          <cell r="O282" t="str">
            <v xml:space="preserve"> </v>
          </cell>
          <cell r="P282" t="str">
            <v xml:space="preserve"> </v>
          </cell>
          <cell r="Q282" t="str">
            <v xml:space="preserve"> </v>
          </cell>
          <cell r="R282">
            <v>10</v>
          </cell>
          <cell r="S282" t="str">
            <v xml:space="preserve"> </v>
          </cell>
          <cell r="T282" t="str">
            <v xml:space="preserve"> </v>
          </cell>
          <cell r="U282" t="str">
            <v xml:space="preserve"> </v>
          </cell>
          <cell r="V282" t="str">
            <v xml:space="preserve"> </v>
          </cell>
          <cell r="W282" t="str">
            <v xml:space="preserve"> </v>
          </cell>
          <cell r="X282" t="str">
            <v xml:space="preserve"> </v>
          </cell>
          <cell r="Y282" t="str">
            <v xml:space="preserve"> </v>
          </cell>
          <cell r="Z282" t="str">
            <v xml:space="preserve"> </v>
          </cell>
          <cell r="AA282" t="str">
            <v xml:space="preserve"> </v>
          </cell>
          <cell r="AB282" t="str">
            <v xml:space="preserve"> </v>
          </cell>
          <cell r="AC282" t="str">
            <v xml:space="preserve"> </v>
          </cell>
          <cell r="AD282">
            <v>15</v>
          </cell>
          <cell r="AE282" t="str">
            <v xml:space="preserve"> </v>
          </cell>
          <cell r="AF282" t="str">
            <v xml:space="preserve"> </v>
          </cell>
          <cell r="AG282" t="str">
            <v xml:space="preserve"> </v>
          </cell>
          <cell r="AH282" t="str">
            <v xml:space="preserve"> </v>
          </cell>
          <cell r="AI282" t="str">
            <v xml:space="preserve"> </v>
          </cell>
          <cell r="AJ282" t="str">
            <v xml:space="preserve"> </v>
          </cell>
          <cell r="AK282" t="str">
            <v xml:space="preserve"> </v>
          </cell>
          <cell r="AL282" t="str">
            <v xml:space="preserve"> </v>
          </cell>
          <cell r="AM282" t="str">
            <v xml:space="preserve"> </v>
          </cell>
          <cell r="AN282" t="str">
            <v xml:space="preserve"> </v>
          </cell>
          <cell r="AO282" t="str">
            <v xml:space="preserve"> </v>
          </cell>
          <cell r="AP282" t="str">
            <v xml:space="preserve"> </v>
          </cell>
          <cell r="AQ282" t="str">
            <v xml:space="preserve"> </v>
          </cell>
          <cell r="AR282" t="str">
            <v xml:space="preserve"> </v>
          </cell>
          <cell r="AS282" t="str">
            <v xml:space="preserve"> </v>
          </cell>
          <cell r="AT282" t="str">
            <v xml:space="preserve"> </v>
          </cell>
          <cell r="AU282" t="str">
            <v xml:space="preserve"> </v>
          </cell>
          <cell r="AV282">
            <v>11</v>
          </cell>
          <cell r="AW282" t="str">
            <v>ACQ</v>
          </cell>
          <cell r="AX282" t="str">
            <v xml:space="preserve"> </v>
          </cell>
          <cell r="AY282" t="str">
            <v xml:space="preserve"> </v>
          </cell>
          <cell r="AZ282" t="str">
            <v xml:space="preserve"> </v>
          </cell>
          <cell r="BA282" t="str">
            <v xml:space="preserve"> </v>
          </cell>
          <cell r="BB282" t="str">
            <v xml:space="preserve"> </v>
          </cell>
          <cell r="BC282" t="str">
            <v xml:space="preserve"> </v>
          </cell>
          <cell r="BD282" t="str">
            <v xml:space="preserve"> </v>
          </cell>
          <cell r="BE282" t="str">
            <v xml:space="preserve"> </v>
          </cell>
          <cell r="BF282" t="str">
            <v xml:space="preserve"> </v>
          </cell>
          <cell r="BG282" t="str">
            <v xml:space="preserve"> </v>
          </cell>
          <cell r="BH282" t="str">
            <v xml:space="preserve"> </v>
          </cell>
          <cell r="BI282" t="str">
            <v xml:space="preserve"> </v>
          </cell>
          <cell r="BJ282" t="str">
            <v xml:space="preserve"> </v>
          </cell>
          <cell r="BK282" t="str">
            <v xml:space="preserve"> </v>
          </cell>
          <cell r="BL282" t="str">
            <v xml:space="preserve"> </v>
          </cell>
          <cell r="BM282" t="str">
            <v xml:space="preserve"> </v>
          </cell>
          <cell r="BN282" t="str">
            <v xml:space="preserve"> </v>
          </cell>
          <cell r="BO282" t="str">
            <v xml:space="preserve"> </v>
          </cell>
          <cell r="BP282" t="str">
            <v xml:space="preserve"> </v>
          </cell>
          <cell r="BQ282" t="str">
            <v xml:space="preserve"> </v>
          </cell>
          <cell r="BR282" t="str">
            <v>8.25</v>
          </cell>
          <cell r="BS282" t="str">
            <v>NACQ</v>
          </cell>
          <cell r="BT282" t="str">
            <v>4.75</v>
          </cell>
          <cell r="BU282" t="str">
            <v>9.325</v>
          </cell>
          <cell r="BV282" t="str">
            <v>12.15</v>
          </cell>
        </row>
        <row r="283">
          <cell r="A283">
            <v>21911185</v>
          </cell>
          <cell r="B283" t="str">
            <v>HAMIDA</v>
          </cell>
          <cell r="C283" t="str">
            <v>HÈDI</v>
          </cell>
          <cell r="D283" t="str">
            <v xml:space="preserve"> </v>
          </cell>
          <cell r="E283" t="str">
            <v>11.149</v>
          </cell>
          <cell r="F283" t="str">
            <v>ADM</v>
          </cell>
          <cell r="G283" t="str">
            <v>11.149</v>
          </cell>
          <cell r="H283" t="str">
            <v>ADM</v>
          </cell>
          <cell r="I283" t="str">
            <v>'116/583</v>
          </cell>
          <cell r="J283" t="str">
            <v>15.402</v>
          </cell>
          <cell r="L283" t="str">
            <v>15.67</v>
          </cell>
          <cell r="M283" t="str">
            <v xml:space="preserve"> </v>
          </cell>
          <cell r="N283" t="str">
            <v xml:space="preserve"> </v>
          </cell>
          <cell r="O283" t="str">
            <v xml:space="preserve"> </v>
          </cell>
          <cell r="P283" t="str">
            <v>15.67</v>
          </cell>
          <cell r="Q283" t="str">
            <v xml:space="preserve"> </v>
          </cell>
          <cell r="R283" t="str">
            <v xml:space="preserve"> </v>
          </cell>
          <cell r="S283" t="str">
            <v xml:space="preserve"> </v>
          </cell>
          <cell r="T283" t="str">
            <v xml:space="preserve"> </v>
          </cell>
          <cell r="U283" t="str">
            <v xml:space="preserve"> </v>
          </cell>
          <cell r="V283" t="str">
            <v xml:space="preserve"> </v>
          </cell>
          <cell r="W283" t="str">
            <v xml:space="preserve"> </v>
          </cell>
          <cell r="X283" t="str">
            <v xml:space="preserve"> </v>
          </cell>
          <cell r="Y283" t="str">
            <v xml:space="preserve"> </v>
          </cell>
          <cell r="Z283" t="str">
            <v xml:space="preserve"> </v>
          </cell>
          <cell r="AA283" t="str">
            <v xml:space="preserve"> </v>
          </cell>
          <cell r="AB283" t="str">
            <v xml:space="preserve"> </v>
          </cell>
          <cell r="AC283" t="str">
            <v xml:space="preserve"> </v>
          </cell>
          <cell r="AD283">
            <v>15</v>
          </cell>
          <cell r="AE283" t="str">
            <v xml:space="preserve"> </v>
          </cell>
          <cell r="AF283" t="str">
            <v xml:space="preserve"> </v>
          </cell>
          <cell r="AG283" t="str">
            <v xml:space="preserve"> </v>
          </cell>
          <cell r="AH283">
            <v>15</v>
          </cell>
          <cell r="AI283" t="str">
            <v xml:space="preserve"> </v>
          </cell>
          <cell r="AJ283" t="str">
            <v xml:space="preserve"> </v>
          </cell>
          <cell r="AK283" t="str">
            <v xml:space="preserve"> </v>
          </cell>
          <cell r="AL283" t="str">
            <v xml:space="preserve"> </v>
          </cell>
          <cell r="AM283" t="str">
            <v xml:space="preserve"> </v>
          </cell>
          <cell r="AN283" t="str">
            <v xml:space="preserve"> </v>
          </cell>
          <cell r="AO283" t="str">
            <v xml:space="preserve"> </v>
          </cell>
          <cell r="AP283" t="str">
            <v xml:space="preserve"> </v>
          </cell>
          <cell r="AQ283" t="str">
            <v xml:space="preserve"> </v>
          </cell>
          <cell r="AR283" t="str">
            <v xml:space="preserve"> </v>
          </cell>
          <cell r="AS283" t="str">
            <v xml:space="preserve"> </v>
          </cell>
          <cell r="AT283" t="str">
            <v xml:space="preserve"> </v>
          </cell>
          <cell r="AU283" t="str">
            <v xml:space="preserve"> </v>
          </cell>
          <cell r="AV283" t="str">
            <v>11.5</v>
          </cell>
          <cell r="AW283" t="str">
            <v>ACQ</v>
          </cell>
          <cell r="AX283">
            <v>10</v>
          </cell>
          <cell r="AY283">
            <v>13</v>
          </cell>
          <cell r="AZ283" t="str">
            <v xml:space="preserve"> </v>
          </cell>
          <cell r="BA283" t="str">
            <v>15.5</v>
          </cell>
          <cell r="BB283" t="str">
            <v>12.5</v>
          </cell>
          <cell r="BC283" t="str">
            <v xml:space="preserve"> </v>
          </cell>
          <cell r="BD283" t="str">
            <v xml:space="preserve"> </v>
          </cell>
          <cell r="BE283" t="str">
            <v xml:space="preserve"> </v>
          </cell>
          <cell r="BF283" t="str">
            <v xml:space="preserve"> </v>
          </cell>
          <cell r="BG283" t="str">
            <v xml:space="preserve"> </v>
          </cell>
          <cell r="BH283" t="str">
            <v xml:space="preserve"> </v>
          </cell>
          <cell r="BI283" t="str">
            <v xml:space="preserve"> </v>
          </cell>
          <cell r="BJ283" t="str">
            <v xml:space="preserve"> </v>
          </cell>
          <cell r="BK283">
            <v>11</v>
          </cell>
          <cell r="BL283" t="str">
            <v xml:space="preserve"> </v>
          </cell>
          <cell r="BM283" t="str">
            <v xml:space="preserve"> </v>
          </cell>
          <cell r="BN283" t="str">
            <v xml:space="preserve"> </v>
          </cell>
          <cell r="BO283" t="str">
            <v xml:space="preserve"> </v>
          </cell>
          <cell r="BP283" t="str">
            <v xml:space="preserve"> </v>
          </cell>
          <cell r="BQ283" t="str">
            <v xml:space="preserve"> </v>
          </cell>
          <cell r="BR283" t="str">
            <v>10.942</v>
          </cell>
          <cell r="BS283" t="str">
            <v>ACQ</v>
          </cell>
          <cell r="BT283" t="str">
            <v>11.75</v>
          </cell>
          <cell r="BU283" t="str">
            <v>10.025</v>
          </cell>
          <cell r="BV283" t="str">
            <v>10.05</v>
          </cell>
        </row>
        <row r="284">
          <cell r="A284">
            <v>21909475</v>
          </cell>
          <cell r="B284" t="str">
            <v>HAMM</v>
          </cell>
          <cell r="C284" t="str">
            <v>MÉLODY</v>
          </cell>
          <cell r="D284" t="str">
            <v xml:space="preserve"> </v>
          </cell>
          <cell r="E284" t="str">
            <v>DEF</v>
          </cell>
          <cell r="F284" t="str">
            <v>DEF</v>
          </cell>
          <cell r="G284" t="str">
            <v>DEF</v>
          </cell>
          <cell r="H284" t="str">
            <v>DEF</v>
          </cell>
          <cell r="J284" t="str">
            <v>DEF</v>
          </cell>
          <cell r="L284" t="str">
            <v>DEF</v>
          </cell>
          <cell r="M284" t="str">
            <v xml:space="preserve"> </v>
          </cell>
          <cell r="N284" t="str">
            <v xml:space="preserve"> </v>
          </cell>
          <cell r="O284" t="str">
            <v>ABI</v>
          </cell>
          <cell r="P284" t="str">
            <v xml:space="preserve"> </v>
          </cell>
          <cell r="Q284" t="str">
            <v xml:space="preserve"> </v>
          </cell>
          <cell r="R284" t="str">
            <v xml:space="preserve"> </v>
          </cell>
          <cell r="S284" t="str">
            <v xml:space="preserve"> </v>
          </cell>
          <cell r="T284" t="str">
            <v xml:space="preserve"> </v>
          </cell>
          <cell r="U284" t="str">
            <v xml:space="preserve"> </v>
          </cell>
          <cell r="V284" t="str">
            <v xml:space="preserve"> </v>
          </cell>
          <cell r="W284" t="str">
            <v xml:space="preserve"> </v>
          </cell>
          <cell r="X284" t="str">
            <v xml:space="preserve"> </v>
          </cell>
          <cell r="Y284" t="str">
            <v xml:space="preserve"> </v>
          </cell>
          <cell r="Z284" t="str">
            <v xml:space="preserve"> </v>
          </cell>
          <cell r="AA284" t="str">
            <v xml:space="preserve"> </v>
          </cell>
          <cell r="AB284" t="str">
            <v xml:space="preserve"> </v>
          </cell>
          <cell r="AC284" t="str">
            <v xml:space="preserve"> </v>
          </cell>
          <cell r="AD284" t="str">
            <v>DEF</v>
          </cell>
          <cell r="AE284" t="str">
            <v xml:space="preserve"> </v>
          </cell>
          <cell r="AF284" t="str">
            <v xml:space="preserve"> </v>
          </cell>
          <cell r="AG284" t="str">
            <v>ABI</v>
          </cell>
          <cell r="AH284" t="str">
            <v xml:space="preserve"> </v>
          </cell>
          <cell r="AI284" t="str">
            <v xml:space="preserve"> </v>
          </cell>
          <cell r="AJ284" t="str">
            <v xml:space="preserve"> </v>
          </cell>
          <cell r="AK284" t="str">
            <v xml:space="preserve"> </v>
          </cell>
          <cell r="AL284" t="str">
            <v xml:space="preserve"> </v>
          </cell>
          <cell r="AM284" t="str">
            <v xml:space="preserve"> </v>
          </cell>
          <cell r="AN284" t="str">
            <v xml:space="preserve"> </v>
          </cell>
          <cell r="AO284" t="str">
            <v xml:space="preserve"> </v>
          </cell>
          <cell r="AP284" t="str">
            <v xml:space="preserve"> </v>
          </cell>
          <cell r="AQ284" t="str">
            <v xml:space="preserve"> </v>
          </cell>
          <cell r="AR284" t="str">
            <v xml:space="preserve"> </v>
          </cell>
          <cell r="AS284" t="str">
            <v xml:space="preserve"> </v>
          </cell>
          <cell r="AT284" t="str">
            <v xml:space="preserve"> </v>
          </cell>
          <cell r="AU284" t="str">
            <v xml:space="preserve"> </v>
          </cell>
          <cell r="AV284" t="str">
            <v>DEF</v>
          </cell>
          <cell r="AW284" t="str">
            <v>DEF</v>
          </cell>
          <cell r="AX284" t="str">
            <v>DEF</v>
          </cell>
          <cell r="AY284" t="str">
            <v>DEF</v>
          </cell>
          <cell r="AZ284" t="str">
            <v>ABI</v>
          </cell>
          <cell r="BA284" t="str">
            <v>ABI</v>
          </cell>
          <cell r="BB284" t="str">
            <v xml:space="preserve"> </v>
          </cell>
          <cell r="BC284" t="str">
            <v xml:space="preserve"> </v>
          </cell>
          <cell r="BD284" t="str">
            <v xml:space="preserve"> </v>
          </cell>
          <cell r="BE284" t="str">
            <v xml:space="preserve"> </v>
          </cell>
          <cell r="BF284" t="str">
            <v xml:space="preserve"> </v>
          </cell>
          <cell r="BG284" t="str">
            <v xml:space="preserve"> </v>
          </cell>
          <cell r="BH284" t="str">
            <v xml:space="preserve"> </v>
          </cell>
          <cell r="BI284" t="str">
            <v xml:space="preserve"> </v>
          </cell>
          <cell r="BJ284" t="str">
            <v xml:space="preserve"> </v>
          </cell>
          <cell r="BK284" t="str">
            <v xml:space="preserve"> </v>
          </cell>
          <cell r="BL284" t="str">
            <v xml:space="preserve"> </v>
          </cell>
          <cell r="BM284" t="str">
            <v xml:space="preserve"> </v>
          </cell>
          <cell r="BN284" t="str">
            <v xml:space="preserve"> </v>
          </cell>
          <cell r="BO284" t="str">
            <v xml:space="preserve"> </v>
          </cell>
          <cell r="BP284" t="str">
            <v xml:space="preserve"> </v>
          </cell>
          <cell r="BQ284" t="str">
            <v>11.5</v>
          </cell>
          <cell r="BR284" t="str">
            <v>8.292</v>
          </cell>
          <cell r="BS284" t="str">
            <v>NACQ</v>
          </cell>
          <cell r="BT284" t="str">
            <v>8.125</v>
          </cell>
          <cell r="BU284" t="str">
            <v>9.3</v>
          </cell>
          <cell r="BV284" t="str">
            <v>11.1</v>
          </cell>
        </row>
        <row r="285">
          <cell r="A285">
            <v>21908935</v>
          </cell>
          <cell r="B285" t="str">
            <v>HAMMOU AMAR</v>
          </cell>
          <cell r="C285" t="str">
            <v>RABIA</v>
          </cell>
          <cell r="D285" t="str">
            <v xml:space="preserve"> </v>
          </cell>
          <cell r="E285" t="str">
            <v>10.197</v>
          </cell>
          <cell r="F285" t="str">
            <v>ADM</v>
          </cell>
          <cell r="G285" t="str">
            <v>10.197</v>
          </cell>
          <cell r="H285" t="str">
            <v>ADM</v>
          </cell>
          <cell r="I285" t="str">
            <v>'258/583</v>
          </cell>
          <cell r="J285" t="str">
            <v>12.402</v>
          </cell>
          <cell r="L285" t="str">
            <v>11.67</v>
          </cell>
          <cell r="M285" t="str">
            <v>11.67</v>
          </cell>
          <cell r="N285" t="str">
            <v xml:space="preserve"> </v>
          </cell>
          <cell r="O285" t="str">
            <v xml:space="preserve"> </v>
          </cell>
          <cell r="P285" t="str">
            <v xml:space="preserve"> </v>
          </cell>
          <cell r="Q285" t="str">
            <v xml:space="preserve"> </v>
          </cell>
          <cell r="R285" t="str">
            <v xml:space="preserve"> </v>
          </cell>
          <cell r="S285" t="str">
            <v xml:space="preserve"> </v>
          </cell>
          <cell r="T285" t="str">
            <v xml:space="preserve"> </v>
          </cell>
          <cell r="U285" t="str">
            <v xml:space="preserve"> </v>
          </cell>
          <cell r="V285" t="str">
            <v xml:space="preserve"> </v>
          </cell>
          <cell r="W285" t="str">
            <v xml:space="preserve"> </v>
          </cell>
          <cell r="X285" t="str">
            <v xml:space="preserve"> </v>
          </cell>
          <cell r="Y285" t="str">
            <v xml:space="preserve"> </v>
          </cell>
          <cell r="Z285" t="str">
            <v xml:space="preserve"> </v>
          </cell>
          <cell r="AA285" t="str">
            <v xml:space="preserve"> </v>
          </cell>
          <cell r="AB285" t="str">
            <v xml:space="preserve"> </v>
          </cell>
          <cell r="AC285" t="str">
            <v xml:space="preserve"> </v>
          </cell>
          <cell r="AD285" t="str">
            <v>13.5</v>
          </cell>
          <cell r="AE285" t="str">
            <v>13.5</v>
          </cell>
          <cell r="AF285" t="str">
            <v xml:space="preserve"> </v>
          </cell>
          <cell r="AG285" t="str">
            <v xml:space="preserve"> </v>
          </cell>
          <cell r="AH285" t="str">
            <v xml:space="preserve"> </v>
          </cell>
          <cell r="AI285" t="str">
            <v xml:space="preserve"> </v>
          </cell>
          <cell r="AJ285" t="str">
            <v xml:space="preserve"> </v>
          </cell>
          <cell r="AK285" t="str">
            <v xml:space="preserve"> </v>
          </cell>
          <cell r="AL285" t="str">
            <v xml:space="preserve"> </v>
          </cell>
          <cell r="AM285" t="str">
            <v xml:space="preserve"> </v>
          </cell>
          <cell r="AN285" t="str">
            <v xml:space="preserve"> </v>
          </cell>
          <cell r="AO285" t="str">
            <v xml:space="preserve"> </v>
          </cell>
          <cell r="AP285" t="str">
            <v xml:space="preserve"> </v>
          </cell>
          <cell r="AQ285" t="str">
            <v xml:space="preserve"> </v>
          </cell>
          <cell r="AR285" t="str">
            <v xml:space="preserve"> </v>
          </cell>
          <cell r="AS285" t="str">
            <v xml:space="preserve"> </v>
          </cell>
          <cell r="AT285" t="str">
            <v xml:space="preserve"> </v>
          </cell>
          <cell r="AU285" t="str">
            <v xml:space="preserve"> </v>
          </cell>
          <cell r="AV285" t="str">
            <v>9.667</v>
          </cell>
          <cell r="AW285" t="str">
            <v>NACQ</v>
          </cell>
          <cell r="AX285">
            <v>10</v>
          </cell>
          <cell r="AY285" t="str">
            <v>9.333</v>
          </cell>
          <cell r="AZ285" t="str">
            <v xml:space="preserve"> </v>
          </cell>
          <cell r="BA285" t="str">
            <v>9.5</v>
          </cell>
          <cell r="BB285">
            <v>9</v>
          </cell>
          <cell r="BC285" t="str">
            <v xml:space="preserve"> </v>
          </cell>
          <cell r="BD285" t="str">
            <v xml:space="preserve"> </v>
          </cell>
          <cell r="BE285" t="str">
            <v xml:space="preserve"> </v>
          </cell>
          <cell r="BF285" t="str">
            <v xml:space="preserve"> </v>
          </cell>
          <cell r="BG285" t="str">
            <v xml:space="preserve"> </v>
          </cell>
          <cell r="BH285" t="str">
            <v xml:space="preserve"> </v>
          </cell>
          <cell r="BI285" t="str">
            <v xml:space="preserve"> </v>
          </cell>
          <cell r="BJ285" t="str">
            <v xml:space="preserve"> </v>
          </cell>
          <cell r="BK285" t="str">
            <v>9.5</v>
          </cell>
          <cell r="BL285" t="str">
            <v xml:space="preserve"> </v>
          </cell>
          <cell r="BM285" t="str">
            <v xml:space="preserve"> </v>
          </cell>
          <cell r="BN285" t="str">
            <v xml:space="preserve"> </v>
          </cell>
          <cell r="BO285" t="str">
            <v xml:space="preserve"> </v>
          </cell>
          <cell r="BP285" t="str">
            <v xml:space="preserve"> </v>
          </cell>
          <cell r="BQ285" t="str">
            <v xml:space="preserve"> </v>
          </cell>
          <cell r="BR285" t="str">
            <v>10.693</v>
          </cell>
          <cell r="BS285" t="str">
            <v>ACQ</v>
          </cell>
          <cell r="BT285" t="str">
            <v>12.88</v>
          </cell>
          <cell r="BU285" t="str">
            <v>9.7</v>
          </cell>
          <cell r="BV285" t="str">
            <v>10.4</v>
          </cell>
        </row>
        <row r="286">
          <cell r="A286">
            <v>21909722</v>
          </cell>
          <cell r="B286" t="str">
            <v>HAMZA</v>
          </cell>
          <cell r="C286" t="str">
            <v>YANNIS</v>
          </cell>
          <cell r="D286" t="str">
            <v xml:space="preserve"> </v>
          </cell>
          <cell r="E286" t="str">
            <v>9.075</v>
          </cell>
          <cell r="F286" t="str">
            <v>AJ</v>
          </cell>
          <cell r="G286" t="str">
            <v>9.075</v>
          </cell>
          <cell r="H286" t="str">
            <v>AJ</v>
          </cell>
          <cell r="I286" t="str">
            <v>'416/583</v>
          </cell>
          <cell r="J286" t="str">
            <v>10.35</v>
          </cell>
          <cell r="L286">
            <v>10</v>
          </cell>
          <cell r="M286" t="str">
            <v xml:space="preserve"> </v>
          </cell>
          <cell r="N286" t="str">
            <v xml:space="preserve"> </v>
          </cell>
          <cell r="O286" t="str">
            <v xml:space="preserve"> </v>
          </cell>
          <cell r="P286" t="str">
            <v xml:space="preserve"> </v>
          </cell>
          <cell r="Q286" t="str">
            <v xml:space="preserve"> </v>
          </cell>
          <cell r="R286" t="str">
            <v xml:space="preserve"> </v>
          </cell>
          <cell r="S286">
            <v>10</v>
          </cell>
          <cell r="T286" t="str">
            <v xml:space="preserve"> </v>
          </cell>
          <cell r="U286" t="str">
            <v xml:space="preserve"> </v>
          </cell>
          <cell r="V286" t="str">
            <v xml:space="preserve"> </v>
          </cell>
          <cell r="W286" t="str">
            <v xml:space="preserve"> </v>
          </cell>
          <cell r="X286" t="str">
            <v xml:space="preserve"> </v>
          </cell>
          <cell r="Y286" t="str">
            <v xml:space="preserve"> </v>
          </cell>
          <cell r="Z286" t="str">
            <v xml:space="preserve"> </v>
          </cell>
          <cell r="AA286" t="str">
            <v xml:space="preserve"> </v>
          </cell>
          <cell r="AB286" t="str">
            <v xml:space="preserve"> </v>
          </cell>
          <cell r="AC286" t="str">
            <v xml:space="preserve"> </v>
          </cell>
          <cell r="AD286" t="str">
            <v>10.875</v>
          </cell>
          <cell r="AE286" t="str">
            <v xml:space="preserve"> </v>
          </cell>
          <cell r="AF286" t="str">
            <v xml:space="preserve"> </v>
          </cell>
          <cell r="AG286" t="str">
            <v xml:space="preserve"> </v>
          </cell>
          <cell r="AH286" t="str">
            <v xml:space="preserve"> </v>
          </cell>
          <cell r="AI286" t="str">
            <v xml:space="preserve"> </v>
          </cell>
          <cell r="AJ286" t="str">
            <v xml:space="preserve"> </v>
          </cell>
          <cell r="AK286" t="str">
            <v>10.875</v>
          </cell>
          <cell r="AL286" t="str">
            <v xml:space="preserve"> </v>
          </cell>
          <cell r="AM286" t="str">
            <v xml:space="preserve"> </v>
          </cell>
          <cell r="AN286" t="str">
            <v xml:space="preserve"> </v>
          </cell>
          <cell r="AO286" t="str">
            <v xml:space="preserve"> </v>
          </cell>
          <cell r="AP286" t="str">
            <v xml:space="preserve"> </v>
          </cell>
          <cell r="AQ286" t="str">
            <v xml:space="preserve"> </v>
          </cell>
          <cell r="AR286" t="str">
            <v xml:space="preserve"> </v>
          </cell>
          <cell r="AS286" t="str">
            <v xml:space="preserve"> </v>
          </cell>
          <cell r="AT286" t="str">
            <v xml:space="preserve"> </v>
          </cell>
          <cell r="AU286" t="str">
            <v xml:space="preserve"> </v>
          </cell>
          <cell r="AV286" t="str">
            <v>10.668</v>
          </cell>
          <cell r="AW286" t="str">
            <v>ACQ</v>
          </cell>
          <cell r="AX286" t="str">
            <v>9.335</v>
          </cell>
          <cell r="AY286">
            <v>12</v>
          </cell>
          <cell r="AZ286" t="str">
            <v xml:space="preserve"> </v>
          </cell>
          <cell r="BA286" t="str">
            <v xml:space="preserve"> </v>
          </cell>
          <cell r="BB286" t="str">
            <v xml:space="preserve"> </v>
          </cell>
          <cell r="BC286" t="str">
            <v xml:space="preserve"> </v>
          </cell>
          <cell r="BD286" t="str">
            <v xml:space="preserve"> </v>
          </cell>
          <cell r="BE286" t="str">
            <v xml:space="preserve"> </v>
          </cell>
          <cell r="BF286" t="str">
            <v xml:space="preserve"> </v>
          </cell>
          <cell r="BG286" t="str">
            <v xml:space="preserve"> </v>
          </cell>
          <cell r="BH286" t="str">
            <v xml:space="preserve"> </v>
          </cell>
          <cell r="BI286" t="str">
            <v xml:space="preserve"> </v>
          </cell>
          <cell r="BJ286" t="str">
            <v>14.4</v>
          </cell>
          <cell r="BK286" t="str">
            <v xml:space="preserve"> </v>
          </cell>
          <cell r="BL286" t="str">
            <v xml:space="preserve"> </v>
          </cell>
          <cell r="BM286" t="str">
            <v xml:space="preserve"> </v>
          </cell>
          <cell r="BN286" t="str">
            <v>11.6</v>
          </cell>
          <cell r="BO286" t="str">
            <v xml:space="preserve"> </v>
          </cell>
          <cell r="BP286">
            <v>10</v>
          </cell>
          <cell r="BQ286" t="str">
            <v xml:space="preserve"> </v>
          </cell>
          <cell r="BR286" t="str">
            <v>11.2</v>
          </cell>
          <cell r="BS286" t="str">
            <v>ACQ</v>
          </cell>
          <cell r="BT286" t="str">
            <v>11.25</v>
          </cell>
          <cell r="BU286" t="str">
            <v>9.375</v>
          </cell>
          <cell r="BV286" t="str">
            <v>12.25</v>
          </cell>
        </row>
        <row r="287">
          <cell r="A287">
            <v>21701807</v>
          </cell>
          <cell r="B287" t="str">
            <v>HANINE</v>
          </cell>
          <cell r="C287" t="str">
            <v>HICHAM</v>
          </cell>
          <cell r="D287" t="str">
            <v xml:space="preserve"> </v>
          </cell>
          <cell r="E287" t="str">
            <v>11.919</v>
          </cell>
          <cell r="F287" t="str">
            <v>ADM</v>
          </cell>
          <cell r="G287" t="str">
            <v>11.919</v>
          </cell>
          <cell r="H287" t="str">
            <v>ADM</v>
          </cell>
          <cell r="I287" t="str">
            <v>'47/583</v>
          </cell>
          <cell r="J287">
            <v>11.2</v>
          </cell>
          <cell r="K287" t="str">
            <v>ACQ</v>
          </cell>
          <cell r="L287" t="str">
            <v xml:space="preserve"> </v>
          </cell>
          <cell r="M287" t="str">
            <v xml:space="preserve"> </v>
          </cell>
          <cell r="N287" t="str">
            <v xml:space="preserve"> </v>
          </cell>
          <cell r="O287" t="str">
            <v xml:space="preserve"> </v>
          </cell>
          <cell r="P287" t="str">
            <v xml:space="preserve"> </v>
          </cell>
          <cell r="Q287" t="str">
            <v xml:space="preserve"> </v>
          </cell>
          <cell r="R287" t="str">
            <v xml:space="preserve"> </v>
          </cell>
          <cell r="S287" t="str">
            <v xml:space="preserve"> </v>
          </cell>
          <cell r="T287" t="str">
            <v xml:space="preserve"> </v>
          </cell>
          <cell r="U287" t="str">
            <v xml:space="preserve"> </v>
          </cell>
          <cell r="V287" t="str">
            <v xml:space="preserve"> </v>
          </cell>
          <cell r="W287" t="str">
            <v xml:space="preserve"> </v>
          </cell>
          <cell r="X287" t="str">
            <v xml:space="preserve"> </v>
          </cell>
          <cell r="Y287" t="str">
            <v xml:space="preserve"> </v>
          </cell>
          <cell r="Z287" t="str">
            <v xml:space="preserve"> </v>
          </cell>
          <cell r="AA287" t="str">
            <v xml:space="preserve"> </v>
          </cell>
          <cell r="AB287" t="str">
            <v xml:space="preserve"> </v>
          </cell>
          <cell r="AC287" t="str">
            <v xml:space="preserve"> </v>
          </cell>
          <cell r="AD287" t="str">
            <v xml:space="preserve"> </v>
          </cell>
          <cell r="AE287" t="str">
            <v xml:space="preserve"> </v>
          </cell>
          <cell r="AF287" t="str">
            <v xml:space="preserve"> </v>
          </cell>
          <cell r="AG287" t="str">
            <v xml:space="preserve"> </v>
          </cell>
          <cell r="AH287" t="str">
            <v xml:space="preserve"> </v>
          </cell>
          <cell r="AI287" t="str">
            <v xml:space="preserve"> </v>
          </cell>
          <cell r="AJ287" t="str">
            <v xml:space="preserve"> </v>
          </cell>
          <cell r="AK287" t="str">
            <v xml:space="preserve"> </v>
          </cell>
          <cell r="AL287" t="str">
            <v xml:space="preserve"> </v>
          </cell>
          <cell r="AM287" t="str">
            <v xml:space="preserve"> </v>
          </cell>
          <cell r="AN287" t="str">
            <v xml:space="preserve"> </v>
          </cell>
          <cell r="AO287" t="str">
            <v xml:space="preserve"> </v>
          </cell>
          <cell r="AP287" t="str">
            <v xml:space="preserve"> </v>
          </cell>
          <cell r="AQ287" t="str">
            <v xml:space="preserve"> </v>
          </cell>
          <cell r="AR287" t="str">
            <v xml:space="preserve"> </v>
          </cell>
          <cell r="AS287" t="str">
            <v xml:space="preserve"> </v>
          </cell>
          <cell r="AT287" t="str">
            <v xml:space="preserve"> </v>
          </cell>
          <cell r="AU287" t="str">
            <v xml:space="preserve"> </v>
          </cell>
          <cell r="AV287" t="str">
            <v>10.443</v>
          </cell>
          <cell r="AW287" t="str">
            <v>ACQ</v>
          </cell>
          <cell r="AX287" t="str">
            <v>10.135</v>
          </cell>
          <cell r="AY287" t="str">
            <v>10.75</v>
          </cell>
          <cell r="AZ287" t="str">
            <v xml:space="preserve"> </v>
          </cell>
          <cell r="BA287" t="str">
            <v xml:space="preserve"> </v>
          </cell>
          <cell r="BB287" t="str">
            <v xml:space="preserve"> </v>
          </cell>
          <cell r="BC287" t="str">
            <v xml:space="preserve"> </v>
          </cell>
          <cell r="BD287" t="str">
            <v xml:space="preserve"> </v>
          </cell>
          <cell r="BE287" t="str">
            <v xml:space="preserve"> </v>
          </cell>
          <cell r="BF287" t="str">
            <v xml:space="preserve"> </v>
          </cell>
          <cell r="BG287" t="str">
            <v xml:space="preserve"> </v>
          </cell>
          <cell r="BH287" t="str">
            <v xml:space="preserve"> </v>
          </cell>
          <cell r="BI287" t="str">
            <v xml:space="preserve"> </v>
          </cell>
          <cell r="BJ287" t="str">
            <v xml:space="preserve"> </v>
          </cell>
          <cell r="BK287" t="str">
            <v xml:space="preserve"> </v>
          </cell>
          <cell r="BL287" t="str">
            <v xml:space="preserve"> </v>
          </cell>
          <cell r="BM287" t="str">
            <v xml:space="preserve"> </v>
          </cell>
          <cell r="BN287" t="str">
            <v xml:space="preserve"> </v>
          </cell>
          <cell r="BO287" t="str">
            <v xml:space="preserve"> </v>
          </cell>
          <cell r="BP287" t="str">
            <v xml:space="preserve"> </v>
          </cell>
          <cell r="BQ287" t="str">
            <v xml:space="preserve"> </v>
          </cell>
          <cell r="BR287" t="str">
            <v>11.242</v>
          </cell>
          <cell r="BS287" t="str">
            <v>ACQ</v>
          </cell>
          <cell r="BT287" t="str">
            <v xml:space="preserve"> </v>
          </cell>
          <cell r="BU287" t="str">
            <v xml:space="preserve"> </v>
          </cell>
          <cell r="BV287" t="str">
            <v xml:space="preserve"> </v>
          </cell>
        </row>
        <row r="288">
          <cell r="A288">
            <v>21710069</v>
          </cell>
          <cell r="B288" t="str">
            <v>HASE</v>
          </cell>
          <cell r="C288" t="str">
            <v>JEAN</v>
          </cell>
          <cell r="D288" t="str">
            <v xml:space="preserve"> </v>
          </cell>
          <cell r="E288" t="str">
            <v>10.479</v>
          </cell>
          <cell r="F288" t="str">
            <v>ADM</v>
          </cell>
          <cell r="G288" t="str">
            <v>10.479</v>
          </cell>
          <cell r="H288" t="str">
            <v>ADM</v>
          </cell>
          <cell r="I288" t="str">
            <v>'207/583</v>
          </cell>
          <cell r="J288" t="str">
            <v>10.8</v>
          </cell>
          <cell r="K288" t="str">
            <v>ACQ</v>
          </cell>
          <cell r="L288" t="str">
            <v xml:space="preserve"> </v>
          </cell>
          <cell r="M288" t="str">
            <v xml:space="preserve"> </v>
          </cell>
          <cell r="N288" t="str">
            <v xml:space="preserve"> </v>
          </cell>
          <cell r="O288" t="str">
            <v xml:space="preserve"> </v>
          </cell>
          <cell r="P288" t="str">
            <v xml:space="preserve"> </v>
          </cell>
          <cell r="Q288" t="str">
            <v xml:space="preserve"> </v>
          </cell>
          <cell r="R288" t="str">
            <v xml:space="preserve"> </v>
          </cell>
          <cell r="S288" t="str">
            <v xml:space="preserve"> </v>
          </cell>
          <cell r="T288" t="str">
            <v xml:space="preserve"> </v>
          </cell>
          <cell r="U288" t="str">
            <v xml:space="preserve"> </v>
          </cell>
          <cell r="V288" t="str">
            <v xml:space="preserve"> </v>
          </cell>
          <cell r="W288" t="str">
            <v xml:space="preserve"> </v>
          </cell>
          <cell r="X288" t="str">
            <v xml:space="preserve"> </v>
          </cell>
          <cell r="Y288" t="str">
            <v xml:space="preserve"> </v>
          </cell>
          <cell r="Z288" t="str">
            <v xml:space="preserve"> </v>
          </cell>
          <cell r="AA288" t="str">
            <v xml:space="preserve"> </v>
          </cell>
          <cell r="AB288" t="str">
            <v xml:space="preserve"> </v>
          </cell>
          <cell r="AC288" t="str">
            <v xml:space="preserve"> </v>
          </cell>
          <cell r="AD288" t="str">
            <v xml:space="preserve"> </v>
          </cell>
          <cell r="AE288" t="str">
            <v xml:space="preserve"> </v>
          </cell>
          <cell r="AF288" t="str">
            <v xml:space="preserve"> </v>
          </cell>
          <cell r="AG288" t="str">
            <v xml:space="preserve"> </v>
          </cell>
          <cell r="AH288" t="str">
            <v xml:space="preserve"> </v>
          </cell>
          <cell r="AI288" t="str">
            <v xml:space="preserve"> </v>
          </cell>
          <cell r="AJ288" t="str">
            <v xml:space="preserve"> </v>
          </cell>
          <cell r="AK288" t="str">
            <v xml:space="preserve"> </v>
          </cell>
          <cell r="AL288" t="str">
            <v xml:space="preserve"> </v>
          </cell>
          <cell r="AM288" t="str">
            <v xml:space="preserve"> </v>
          </cell>
          <cell r="AN288" t="str">
            <v xml:space="preserve"> </v>
          </cell>
          <cell r="AO288" t="str">
            <v xml:space="preserve"> </v>
          </cell>
          <cell r="AP288" t="str">
            <v xml:space="preserve"> </v>
          </cell>
          <cell r="AQ288" t="str">
            <v xml:space="preserve"> </v>
          </cell>
          <cell r="AR288" t="str">
            <v xml:space="preserve"> </v>
          </cell>
          <cell r="AS288" t="str">
            <v xml:space="preserve"> </v>
          </cell>
          <cell r="AT288" t="str">
            <v xml:space="preserve"> </v>
          </cell>
          <cell r="AU288" t="str">
            <v xml:space="preserve"> </v>
          </cell>
          <cell r="AV288">
            <v>10.018000000000001</v>
          </cell>
          <cell r="AW288" t="str">
            <v>ACQ</v>
          </cell>
          <cell r="AX288" t="str">
            <v xml:space="preserve"> </v>
          </cell>
          <cell r="AY288" t="str">
            <v xml:space="preserve"> </v>
          </cell>
          <cell r="AZ288" t="str">
            <v xml:space="preserve"> </v>
          </cell>
          <cell r="BA288" t="str">
            <v xml:space="preserve"> </v>
          </cell>
          <cell r="BB288" t="str">
            <v xml:space="preserve"> </v>
          </cell>
          <cell r="BC288" t="str">
            <v xml:space="preserve"> </v>
          </cell>
          <cell r="BD288" t="str">
            <v xml:space="preserve"> </v>
          </cell>
          <cell r="BE288" t="str">
            <v xml:space="preserve"> </v>
          </cell>
          <cell r="BF288" t="str">
            <v xml:space="preserve"> </v>
          </cell>
          <cell r="BG288" t="str">
            <v xml:space="preserve"> </v>
          </cell>
          <cell r="BH288" t="str">
            <v xml:space="preserve"> </v>
          </cell>
          <cell r="BI288" t="str">
            <v xml:space="preserve"> </v>
          </cell>
          <cell r="BJ288" t="str">
            <v xml:space="preserve"> </v>
          </cell>
          <cell r="BK288" t="str">
            <v xml:space="preserve"> </v>
          </cell>
          <cell r="BL288" t="str">
            <v xml:space="preserve"> </v>
          </cell>
          <cell r="BM288" t="str">
            <v xml:space="preserve"> </v>
          </cell>
          <cell r="BN288" t="str">
            <v xml:space="preserve"> </v>
          </cell>
          <cell r="BO288" t="str">
            <v xml:space="preserve"> </v>
          </cell>
          <cell r="BP288" t="str">
            <v xml:space="preserve"> </v>
          </cell>
          <cell r="BQ288" t="str">
            <v xml:space="preserve"> </v>
          </cell>
          <cell r="BR288" t="str">
            <v>10.567</v>
          </cell>
          <cell r="BS288" t="str">
            <v>ACQ</v>
          </cell>
          <cell r="BT288">
            <v>11</v>
          </cell>
          <cell r="BU288" t="str">
            <v>10.3</v>
          </cell>
          <cell r="BV288" t="str">
            <v xml:space="preserve"> </v>
          </cell>
        </row>
        <row r="289">
          <cell r="A289">
            <v>21008223</v>
          </cell>
          <cell r="B289" t="str">
            <v>HASHEMI</v>
          </cell>
          <cell r="C289" t="str">
            <v>MOHAMAD</v>
          </cell>
          <cell r="D289" t="str">
            <v xml:space="preserve"> </v>
          </cell>
          <cell r="E289" t="str">
            <v>7.652</v>
          </cell>
          <cell r="F289" t="str">
            <v>AJ</v>
          </cell>
          <cell r="G289" t="str">
            <v>7.652</v>
          </cell>
          <cell r="H289" t="str">
            <v>AJ</v>
          </cell>
          <cell r="I289" t="str">
            <v>'546/583</v>
          </cell>
          <cell r="J289" t="str">
            <v>9.898</v>
          </cell>
          <cell r="L289" t="str">
            <v>9.33</v>
          </cell>
          <cell r="M289" t="str">
            <v xml:space="preserve"> </v>
          </cell>
          <cell r="N289" t="str">
            <v xml:space="preserve"> </v>
          </cell>
          <cell r="O289" t="str">
            <v xml:space="preserve"> </v>
          </cell>
          <cell r="P289" t="str">
            <v>9.33</v>
          </cell>
          <cell r="Q289" t="str">
            <v xml:space="preserve"> </v>
          </cell>
          <cell r="R289" t="str">
            <v xml:space="preserve"> </v>
          </cell>
          <cell r="S289" t="str">
            <v xml:space="preserve"> </v>
          </cell>
          <cell r="T289" t="str">
            <v xml:space="preserve"> </v>
          </cell>
          <cell r="U289" t="str">
            <v xml:space="preserve"> </v>
          </cell>
          <cell r="V289" t="str">
            <v xml:space="preserve"> </v>
          </cell>
          <cell r="W289" t="str">
            <v xml:space="preserve"> </v>
          </cell>
          <cell r="X289" t="str">
            <v xml:space="preserve"> </v>
          </cell>
          <cell r="Y289" t="str">
            <v xml:space="preserve"> </v>
          </cell>
          <cell r="Z289" t="str">
            <v xml:space="preserve"> </v>
          </cell>
          <cell r="AA289" t="str">
            <v xml:space="preserve"> </v>
          </cell>
          <cell r="AB289" t="str">
            <v xml:space="preserve"> </v>
          </cell>
          <cell r="AC289" t="str">
            <v xml:space="preserve"> </v>
          </cell>
          <cell r="AD289" t="str">
            <v>10.75</v>
          </cell>
          <cell r="AE289" t="str">
            <v xml:space="preserve"> </v>
          </cell>
          <cell r="AF289" t="str">
            <v xml:space="preserve"> </v>
          </cell>
          <cell r="AG289" t="str">
            <v xml:space="preserve"> </v>
          </cell>
          <cell r="AH289" t="str">
            <v>10.75</v>
          </cell>
          <cell r="AI289" t="str">
            <v xml:space="preserve"> </v>
          </cell>
          <cell r="AJ289" t="str">
            <v xml:space="preserve"> </v>
          </cell>
          <cell r="AK289" t="str">
            <v xml:space="preserve"> </v>
          </cell>
          <cell r="AL289" t="str">
            <v xml:space="preserve"> </v>
          </cell>
          <cell r="AM289" t="str">
            <v xml:space="preserve"> </v>
          </cell>
          <cell r="AN289" t="str">
            <v xml:space="preserve"> </v>
          </cell>
          <cell r="AO289" t="str">
            <v xml:space="preserve"> </v>
          </cell>
          <cell r="AP289" t="str">
            <v xml:space="preserve"> </v>
          </cell>
          <cell r="AQ289" t="str">
            <v xml:space="preserve"> </v>
          </cell>
          <cell r="AR289" t="str">
            <v xml:space="preserve"> </v>
          </cell>
          <cell r="AS289" t="str">
            <v xml:space="preserve"> </v>
          </cell>
          <cell r="AT289" t="str">
            <v xml:space="preserve"> </v>
          </cell>
          <cell r="AU289" t="str">
            <v xml:space="preserve"> </v>
          </cell>
          <cell r="AV289" t="str">
            <v>8.404</v>
          </cell>
          <cell r="AW289" t="str">
            <v>NACQ</v>
          </cell>
          <cell r="AX289" t="str">
            <v>8.325</v>
          </cell>
          <cell r="AY289" t="str">
            <v>8.483</v>
          </cell>
          <cell r="AZ289" t="str">
            <v>6.9</v>
          </cell>
          <cell r="BA289" t="str">
            <v xml:space="preserve"> </v>
          </cell>
          <cell r="BB289" t="str">
            <v xml:space="preserve"> </v>
          </cell>
          <cell r="BC289" t="str">
            <v xml:space="preserve"> </v>
          </cell>
          <cell r="BD289" t="str">
            <v xml:space="preserve"> </v>
          </cell>
          <cell r="BE289" t="str">
            <v xml:space="preserve"> </v>
          </cell>
          <cell r="BF289" t="str">
            <v xml:space="preserve"> </v>
          </cell>
          <cell r="BG289" t="str">
            <v xml:space="preserve"> </v>
          </cell>
          <cell r="BH289" t="str">
            <v xml:space="preserve"> </v>
          </cell>
          <cell r="BI289" t="str">
            <v xml:space="preserve"> </v>
          </cell>
          <cell r="BJ289" t="str">
            <v xml:space="preserve"> </v>
          </cell>
          <cell r="BK289" t="str">
            <v>6.25</v>
          </cell>
          <cell r="BL289" t="str">
            <v xml:space="preserve"> </v>
          </cell>
          <cell r="BM289" t="str">
            <v xml:space="preserve"> </v>
          </cell>
          <cell r="BN289" t="str">
            <v>12.3</v>
          </cell>
          <cell r="BO289" t="str">
            <v xml:space="preserve"> </v>
          </cell>
          <cell r="BP289" t="str">
            <v xml:space="preserve"> </v>
          </cell>
          <cell r="BQ289" t="str">
            <v xml:space="preserve"> </v>
          </cell>
          <cell r="BR289" t="str">
            <v>7.883</v>
          </cell>
          <cell r="BS289" t="str">
            <v>NACQ</v>
          </cell>
          <cell r="BT289" t="str">
            <v>7.5</v>
          </cell>
          <cell r="BU289" t="str">
            <v>5.3</v>
          </cell>
          <cell r="BV289" t="str">
            <v>6.6</v>
          </cell>
        </row>
        <row r="290">
          <cell r="A290">
            <v>21909422</v>
          </cell>
          <cell r="B290" t="str">
            <v>HAUSSMANN</v>
          </cell>
          <cell r="C290" t="str">
            <v>VICTOR</v>
          </cell>
          <cell r="D290" t="str">
            <v xml:space="preserve"> </v>
          </cell>
          <cell r="E290" t="str">
            <v>10.451</v>
          </cell>
          <cell r="F290" t="str">
            <v>ADM</v>
          </cell>
          <cell r="G290" t="str">
            <v>10.451</v>
          </cell>
          <cell r="H290" t="str">
            <v>ADM</v>
          </cell>
          <cell r="I290" t="str">
            <v>'217/583</v>
          </cell>
          <cell r="J290" t="str">
            <v>12.15</v>
          </cell>
          <cell r="L290">
            <v>10</v>
          </cell>
          <cell r="M290" t="str">
            <v xml:space="preserve"> </v>
          </cell>
          <cell r="N290" t="str">
            <v xml:space="preserve"> </v>
          </cell>
          <cell r="O290" t="str">
            <v xml:space="preserve"> </v>
          </cell>
          <cell r="P290" t="str">
            <v xml:space="preserve"> </v>
          </cell>
          <cell r="Q290" t="str">
            <v xml:space="preserve"> </v>
          </cell>
          <cell r="R290" t="str">
            <v xml:space="preserve"> </v>
          </cell>
          <cell r="S290">
            <v>10</v>
          </cell>
          <cell r="T290" t="str">
            <v xml:space="preserve"> </v>
          </cell>
          <cell r="U290" t="str">
            <v xml:space="preserve"> </v>
          </cell>
          <cell r="V290" t="str">
            <v xml:space="preserve"> </v>
          </cell>
          <cell r="W290" t="str">
            <v xml:space="preserve"> </v>
          </cell>
          <cell r="X290" t="str">
            <v xml:space="preserve"> </v>
          </cell>
          <cell r="Y290" t="str">
            <v xml:space="preserve"> </v>
          </cell>
          <cell r="Z290" t="str">
            <v xml:space="preserve"> </v>
          </cell>
          <cell r="AA290" t="str">
            <v xml:space="preserve"> </v>
          </cell>
          <cell r="AB290" t="str">
            <v xml:space="preserve"> </v>
          </cell>
          <cell r="AC290" t="str">
            <v xml:space="preserve"> </v>
          </cell>
          <cell r="AD290" t="str">
            <v>15.375</v>
          </cell>
          <cell r="AE290" t="str">
            <v xml:space="preserve"> </v>
          </cell>
          <cell r="AF290" t="str">
            <v xml:space="preserve"> </v>
          </cell>
          <cell r="AG290" t="str">
            <v xml:space="preserve"> </v>
          </cell>
          <cell r="AH290" t="str">
            <v xml:space="preserve"> </v>
          </cell>
          <cell r="AI290" t="str">
            <v xml:space="preserve"> </v>
          </cell>
          <cell r="AJ290" t="str">
            <v xml:space="preserve"> </v>
          </cell>
          <cell r="AK290" t="str">
            <v>15.375</v>
          </cell>
          <cell r="AL290" t="str">
            <v xml:space="preserve"> </v>
          </cell>
          <cell r="AM290" t="str">
            <v xml:space="preserve"> </v>
          </cell>
          <cell r="AN290" t="str">
            <v xml:space="preserve"> </v>
          </cell>
          <cell r="AO290" t="str">
            <v xml:space="preserve"> </v>
          </cell>
          <cell r="AP290" t="str">
            <v xml:space="preserve"> </v>
          </cell>
          <cell r="AQ290" t="str">
            <v xml:space="preserve"> </v>
          </cell>
          <cell r="AR290" t="str">
            <v xml:space="preserve"> </v>
          </cell>
          <cell r="AS290" t="str">
            <v xml:space="preserve"> </v>
          </cell>
          <cell r="AT290" t="str">
            <v xml:space="preserve"> </v>
          </cell>
          <cell r="AU290" t="str">
            <v xml:space="preserve"> </v>
          </cell>
          <cell r="AV290" t="str">
            <v>12.079</v>
          </cell>
          <cell r="AW290" t="str">
            <v>ACQ</v>
          </cell>
          <cell r="AX290" t="str">
            <v>11.06</v>
          </cell>
          <cell r="AY290" t="str">
            <v>13.097</v>
          </cell>
          <cell r="AZ290" t="str">
            <v xml:space="preserve"> </v>
          </cell>
          <cell r="BA290" t="str">
            <v xml:space="preserve"> </v>
          </cell>
          <cell r="BB290" t="str">
            <v xml:space="preserve"> </v>
          </cell>
          <cell r="BC290" t="str">
            <v xml:space="preserve"> </v>
          </cell>
          <cell r="BD290" t="str">
            <v xml:space="preserve"> </v>
          </cell>
          <cell r="BE290" t="str">
            <v xml:space="preserve"> </v>
          </cell>
          <cell r="BF290" t="str">
            <v xml:space="preserve"> </v>
          </cell>
          <cell r="BG290" t="str">
            <v xml:space="preserve"> </v>
          </cell>
          <cell r="BH290" t="str">
            <v xml:space="preserve"> </v>
          </cell>
          <cell r="BI290" t="str">
            <v xml:space="preserve"> </v>
          </cell>
          <cell r="BJ290">
            <v>14</v>
          </cell>
          <cell r="BK290" t="str">
            <v xml:space="preserve"> </v>
          </cell>
          <cell r="BL290" t="str">
            <v xml:space="preserve"> </v>
          </cell>
          <cell r="BM290" t="str">
            <v>13.5</v>
          </cell>
          <cell r="BN290" t="str">
            <v xml:space="preserve"> </v>
          </cell>
          <cell r="BO290" t="str">
            <v>11.79</v>
          </cell>
          <cell r="BP290" t="str">
            <v xml:space="preserve"> </v>
          </cell>
          <cell r="BQ290" t="str">
            <v xml:space="preserve"> </v>
          </cell>
          <cell r="BR290" t="str">
            <v>9.83</v>
          </cell>
          <cell r="BS290" t="str">
            <v>NACQ</v>
          </cell>
          <cell r="BT290" t="str">
            <v>10.34</v>
          </cell>
          <cell r="BU290" t="str">
            <v>8.275</v>
          </cell>
          <cell r="BV290" t="str">
            <v>14.05</v>
          </cell>
        </row>
        <row r="291">
          <cell r="A291">
            <v>21900572</v>
          </cell>
          <cell r="B291" t="str">
            <v>HECKER</v>
          </cell>
          <cell r="C291" t="str">
            <v>HUGO</v>
          </cell>
          <cell r="D291" t="str">
            <v xml:space="preserve"> </v>
          </cell>
          <cell r="E291" t="str">
            <v>11.584</v>
          </cell>
          <cell r="F291" t="str">
            <v>ADM</v>
          </cell>
          <cell r="G291" t="str">
            <v>11.584</v>
          </cell>
          <cell r="H291" t="str">
            <v>ADM</v>
          </cell>
          <cell r="I291" t="str">
            <v>'76/583</v>
          </cell>
          <cell r="J291" t="str">
            <v>16.74</v>
          </cell>
          <cell r="L291" t="str">
            <v>15.3</v>
          </cell>
          <cell r="M291" t="str">
            <v xml:space="preserve"> </v>
          </cell>
          <cell r="N291" t="str">
            <v xml:space="preserve"> </v>
          </cell>
          <cell r="O291" t="str">
            <v xml:space="preserve"> </v>
          </cell>
          <cell r="P291" t="str">
            <v xml:space="preserve"> </v>
          </cell>
          <cell r="Q291" t="str">
            <v xml:space="preserve"> </v>
          </cell>
          <cell r="R291" t="str">
            <v xml:space="preserve"> </v>
          </cell>
          <cell r="S291" t="str">
            <v xml:space="preserve"> </v>
          </cell>
          <cell r="T291" t="str">
            <v xml:space="preserve"> </v>
          </cell>
          <cell r="U291" t="str">
            <v>15.3</v>
          </cell>
          <cell r="V291" t="str">
            <v xml:space="preserve"> </v>
          </cell>
          <cell r="W291" t="str">
            <v xml:space="preserve"> </v>
          </cell>
          <cell r="X291" t="str">
            <v xml:space="preserve"> </v>
          </cell>
          <cell r="Y291" t="str">
            <v xml:space="preserve"> </v>
          </cell>
          <cell r="Z291" t="str">
            <v xml:space="preserve"> </v>
          </cell>
          <cell r="AA291" t="str">
            <v xml:space="preserve"> </v>
          </cell>
          <cell r="AB291" t="str">
            <v xml:space="preserve"> </v>
          </cell>
          <cell r="AC291" t="str">
            <v xml:space="preserve"> </v>
          </cell>
          <cell r="AD291" t="str">
            <v>18.9</v>
          </cell>
          <cell r="AE291" t="str">
            <v xml:space="preserve"> </v>
          </cell>
          <cell r="AF291" t="str">
            <v xml:space="preserve"> </v>
          </cell>
          <cell r="AG291" t="str">
            <v xml:space="preserve"> </v>
          </cell>
          <cell r="AH291" t="str">
            <v xml:space="preserve"> </v>
          </cell>
          <cell r="AI291" t="str">
            <v xml:space="preserve"> </v>
          </cell>
          <cell r="AJ291" t="str">
            <v xml:space="preserve"> </v>
          </cell>
          <cell r="AK291" t="str">
            <v xml:space="preserve"> </v>
          </cell>
          <cell r="AL291" t="str">
            <v xml:space="preserve"> </v>
          </cell>
          <cell r="AM291" t="str">
            <v>18.9</v>
          </cell>
          <cell r="AN291" t="str">
            <v xml:space="preserve"> </v>
          </cell>
          <cell r="AO291" t="str">
            <v xml:space="preserve"> </v>
          </cell>
          <cell r="AP291" t="str">
            <v xml:space="preserve"> </v>
          </cell>
          <cell r="AQ291" t="str">
            <v xml:space="preserve"> </v>
          </cell>
          <cell r="AR291" t="str">
            <v xml:space="preserve"> </v>
          </cell>
          <cell r="AS291" t="str">
            <v xml:space="preserve"> </v>
          </cell>
          <cell r="AT291" t="str">
            <v xml:space="preserve"> </v>
          </cell>
          <cell r="AU291" t="str">
            <v xml:space="preserve"> </v>
          </cell>
          <cell r="AV291" t="str">
            <v>12.999</v>
          </cell>
          <cell r="AW291" t="str">
            <v>ACQ</v>
          </cell>
          <cell r="AX291" t="str">
            <v>11.33</v>
          </cell>
          <cell r="AY291" t="str">
            <v>14.667</v>
          </cell>
          <cell r="AZ291" t="str">
            <v xml:space="preserve"> </v>
          </cell>
          <cell r="BA291" t="str">
            <v xml:space="preserve"> </v>
          </cell>
          <cell r="BB291" t="str">
            <v xml:space="preserve"> </v>
          </cell>
          <cell r="BC291" t="str">
            <v xml:space="preserve"> </v>
          </cell>
          <cell r="BD291" t="str">
            <v xml:space="preserve"> </v>
          </cell>
          <cell r="BE291" t="str">
            <v xml:space="preserve"> </v>
          </cell>
          <cell r="BF291" t="str">
            <v>13.5</v>
          </cell>
          <cell r="BG291" t="str">
            <v>12.5</v>
          </cell>
          <cell r="BH291" t="str">
            <v xml:space="preserve"> </v>
          </cell>
          <cell r="BI291" t="str">
            <v xml:space="preserve"> </v>
          </cell>
          <cell r="BJ291" t="str">
            <v xml:space="preserve"> </v>
          </cell>
          <cell r="BK291">
            <v>18</v>
          </cell>
          <cell r="BL291" t="str">
            <v xml:space="preserve"> </v>
          </cell>
          <cell r="BM291" t="str">
            <v xml:space="preserve"> </v>
          </cell>
          <cell r="BN291" t="str">
            <v xml:space="preserve"> </v>
          </cell>
          <cell r="BO291" t="str">
            <v xml:space="preserve"> </v>
          </cell>
          <cell r="BP291" t="str">
            <v xml:space="preserve"> </v>
          </cell>
          <cell r="BQ291" t="str">
            <v xml:space="preserve"> </v>
          </cell>
          <cell r="BR291" t="str">
            <v>12.093</v>
          </cell>
          <cell r="BS291" t="str">
            <v>ACQ</v>
          </cell>
          <cell r="BT291" t="str">
            <v>11.88</v>
          </cell>
          <cell r="BU291" t="str">
            <v>10.625</v>
          </cell>
          <cell r="BV291" t="str">
            <v>14.25</v>
          </cell>
        </row>
        <row r="292">
          <cell r="A292">
            <v>21906820</v>
          </cell>
          <cell r="B292" t="str">
            <v>HECKMANN</v>
          </cell>
          <cell r="C292" t="str">
            <v>LOÏC</v>
          </cell>
          <cell r="D292" t="str">
            <v xml:space="preserve"> </v>
          </cell>
          <cell r="E292" t="str">
            <v>8.137</v>
          </cell>
          <cell r="F292" t="str">
            <v>AJ</v>
          </cell>
          <cell r="G292" t="str">
            <v>8.137</v>
          </cell>
          <cell r="H292" t="str">
            <v>AJ</v>
          </cell>
          <cell r="I292" t="str">
            <v>'518/583</v>
          </cell>
          <cell r="J292" t="str">
            <v>10.65</v>
          </cell>
          <cell r="L292">
            <v>10</v>
          </cell>
          <cell r="M292" t="str">
            <v xml:space="preserve"> </v>
          </cell>
          <cell r="N292" t="str">
            <v xml:space="preserve"> </v>
          </cell>
          <cell r="O292" t="str">
            <v xml:space="preserve"> </v>
          </cell>
          <cell r="P292" t="str">
            <v xml:space="preserve"> </v>
          </cell>
          <cell r="Q292" t="str">
            <v xml:space="preserve"> </v>
          </cell>
          <cell r="R292" t="str">
            <v xml:space="preserve"> </v>
          </cell>
          <cell r="S292">
            <v>10</v>
          </cell>
          <cell r="T292" t="str">
            <v xml:space="preserve"> </v>
          </cell>
          <cell r="U292" t="str">
            <v xml:space="preserve"> </v>
          </cell>
          <cell r="V292" t="str">
            <v xml:space="preserve"> </v>
          </cell>
          <cell r="W292" t="str">
            <v xml:space="preserve"> </v>
          </cell>
          <cell r="X292" t="str">
            <v xml:space="preserve"> </v>
          </cell>
          <cell r="Y292" t="str">
            <v xml:space="preserve"> </v>
          </cell>
          <cell r="Z292" t="str">
            <v xml:space="preserve"> </v>
          </cell>
          <cell r="AA292" t="str">
            <v xml:space="preserve"> </v>
          </cell>
          <cell r="AB292" t="str">
            <v xml:space="preserve"> </v>
          </cell>
          <cell r="AC292" t="str">
            <v xml:space="preserve"> </v>
          </cell>
          <cell r="AD292" t="str">
            <v>11.625</v>
          </cell>
          <cell r="AE292" t="str">
            <v xml:space="preserve"> </v>
          </cell>
          <cell r="AF292" t="str">
            <v xml:space="preserve"> </v>
          </cell>
          <cell r="AG292" t="str">
            <v xml:space="preserve"> </v>
          </cell>
          <cell r="AH292" t="str">
            <v xml:space="preserve"> </v>
          </cell>
          <cell r="AI292" t="str">
            <v xml:space="preserve"> </v>
          </cell>
          <cell r="AJ292" t="str">
            <v xml:space="preserve"> </v>
          </cell>
          <cell r="AK292" t="str">
            <v>11.625</v>
          </cell>
          <cell r="AL292" t="str">
            <v xml:space="preserve"> </v>
          </cell>
          <cell r="AM292" t="str">
            <v xml:space="preserve"> </v>
          </cell>
          <cell r="AN292" t="str">
            <v xml:space="preserve"> </v>
          </cell>
          <cell r="AO292" t="str">
            <v xml:space="preserve"> </v>
          </cell>
          <cell r="AP292" t="str">
            <v xml:space="preserve"> </v>
          </cell>
          <cell r="AQ292" t="str">
            <v xml:space="preserve"> </v>
          </cell>
          <cell r="AR292" t="str">
            <v xml:space="preserve"> </v>
          </cell>
          <cell r="AS292" t="str">
            <v xml:space="preserve"> </v>
          </cell>
          <cell r="AT292" t="str">
            <v xml:space="preserve"> </v>
          </cell>
          <cell r="AU292" t="str">
            <v xml:space="preserve"> </v>
          </cell>
          <cell r="AV292" t="str">
            <v>8.95</v>
          </cell>
          <cell r="AW292" t="str">
            <v>NACQ</v>
          </cell>
          <cell r="AX292">
            <v>7</v>
          </cell>
          <cell r="AY292" t="str">
            <v>10.9</v>
          </cell>
          <cell r="AZ292" t="str">
            <v xml:space="preserve"> </v>
          </cell>
          <cell r="BA292" t="str">
            <v xml:space="preserve"> </v>
          </cell>
          <cell r="BB292" t="str">
            <v xml:space="preserve"> </v>
          </cell>
          <cell r="BC292" t="str">
            <v xml:space="preserve"> </v>
          </cell>
          <cell r="BD292" t="str">
            <v xml:space="preserve"> </v>
          </cell>
          <cell r="BE292" t="str">
            <v xml:space="preserve"> </v>
          </cell>
          <cell r="BF292" t="str">
            <v xml:space="preserve"> </v>
          </cell>
          <cell r="BG292" t="str">
            <v xml:space="preserve"> </v>
          </cell>
          <cell r="BH292" t="str">
            <v xml:space="preserve"> </v>
          </cell>
          <cell r="BI292" t="str">
            <v xml:space="preserve"> </v>
          </cell>
          <cell r="BJ292" t="str">
            <v>12.6</v>
          </cell>
          <cell r="BK292" t="str">
            <v xml:space="preserve"> </v>
          </cell>
          <cell r="BL292" t="str">
            <v xml:space="preserve"> </v>
          </cell>
          <cell r="BM292" t="str">
            <v xml:space="preserve"> </v>
          </cell>
          <cell r="BN292" t="str">
            <v>10.6</v>
          </cell>
          <cell r="BO292" t="str">
            <v xml:space="preserve"> </v>
          </cell>
          <cell r="BP292" t="str">
            <v>9.5</v>
          </cell>
          <cell r="BQ292" t="str">
            <v xml:space="preserve"> </v>
          </cell>
          <cell r="BR292" t="str">
            <v>10.575</v>
          </cell>
          <cell r="BS292" t="str">
            <v>ACQ</v>
          </cell>
          <cell r="BT292" t="str">
            <v>9.5</v>
          </cell>
          <cell r="BU292" t="str">
            <v>9.4</v>
          </cell>
          <cell r="BV292" t="str">
            <v>11.3</v>
          </cell>
        </row>
        <row r="293">
          <cell r="A293">
            <v>21902411</v>
          </cell>
          <cell r="B293" t="str">
            <v>HECKMANN</v>
          </cell>
          <cell r="C293" t="str">
            <v>PIERRE</v>
          </cell>
          <cell r="D293" t="str">
            <v xml:space="preserve"> </v>
          </cell>
          <cell r="E293" t="str">
            <v>10.557</v>
          </cell>
          <cell r="F293" t="str">
            <v>ADM</v>
          </cell>
          <cell r="G293" t="str">
            <v>10.557</v>
          </cell>
          <cell r="H293" t="str">
            <v>ADM</v>
          </cell>
          <cell r="I293" t="str">
            <v>'196/583</v>
          </cell>
          <cell r="J293" t="str">
            <v>10.2</v>
          </cell>
          <cell r="L293">
            <v>13</v>
          </cell>
          <cell r="M293" t="str">
            <v xml:space="preserve"> </v>
          </cell>
          <cell r="N293" t="str">
            <v xml:space="preserve"> </v>
          </cell>
          <cell r="O293">
            <v>13</v>
          </cell>
          <cell r="P293" t="str">
            <v xml:space="preserve"> </v>
          </cell>
          <cell r="Q293" t="str">
            <v xml:space="preserve"> </v>
          </cell>
          <cell r="R293" t="str">
            <v xml:space="preserve"> </v>
          </cell>
          <cell r="S293" t="str">
            <v xml:space="preserve"> </v>
          </cell>
          <cell r="T293" t="str">
            <v xml:space="preserve"> </v>
          </cell>
          <cell r="U293" t="str">
            <v xml:space="preserve"> </v>
          </cell>
          <cell r="V293" t="str">
            <v xml:space="preserve"> </v>
          </cell>
          <cell r="W293" t="str">
            <v xml:space="preserve"> </v>
          </cell>
          <cell r="X293" t="str">
            <v xml:space="preserve"> </v>
          </cell>
          <cell r="Y293" t="str">
            <v xml:space="preserve"> </v>
          </cell>
          <cell r="Z293" t="str">
            <v xml:space="preserve"> </v>
          </cell>
          <cell r="AA293" t="str">
            <v xml:space="preserve"> </v>
          </cell>
          <cell r="AB293" t="str">
            <v xml:space="preserve"> </v>
          </cell>
          <cell r="AC293" t="str">
            <v xml:space="preserve"> </v>
          </cell>
          <cell r="AD293">
            <v>6</v>
          </cell>
          <cell r="AE293" t="str">
            <v xml:space="preserve"> </v>
          </cell>
          <cell r="AF293" t="str">
            <v xml:space="preserve"> </v>
          </cell>
          <cell r="AG293">
            <v>6</v>
          </cell>
          <cell r="AH293" t="str">
            <v xml:space="preserve"> </v>
          </cell>
          <cell r="AI293" t="str">
            <v xml:space="preserve"> </v>
          </cell>
          <cell r="AJ293" t="str">
            <v xml:space="preserve"> </v>
          </cell>
          <cell r="AK293" t="str">
            <v xml:space="preserve"> </v>
          </cell>
          <cell r="AL293" t="str">
            <v xml:space="preserve"> </v>
          </cell>
          <cell r="AM293" t="str">
            <v xml:space="preserve"> </v>
          </cell>
          <cell r="AN293" t="str">
            <v xml:space="preserve"> </v>
          </cell>
          <cell r="AO293" t="str">
            <v xml:space="preserve"> </v>
          </cell>
          <cell r="AP293" t="str">
            <v xml:space="preserve"> </v>
          </cell>
          <cell r="AQ293" t="str">
            <v xml:space="preserve"> </v>
          </cell>
          <cell r="AR293" t="str">
            <v xml:space="preserve"> </v>
          </cell>
          <cell r="AS293" t="str">
            <v xml:space="preserve"> </v>
          </cell>
          <cell r="AT293" t="str">
            <v xml:space="preserve"> </v>
          </cell>
          <cell r="AU293" t="str">
            <v xml:space="preserve"> </v>
          </cell>
          <cell r="AV293" t="str">
            <v>12.125</v>
          </cell>
          <cell r="AW293" t="str">
            <v>ACQ</v>
          </cell>
          <cell r="AX293" t="str">
            <v>10.5</v>
          </cell>
          <cell r="AY293" t="str">
            <v>13.75</v>
          </cell>
          <cell r="AZ293" t="str">
            <v xml:space="preserve"> </v>
          </cell>
          <cell r="BA293" t="str">
            <v xml:space="preserve"> </v>
          </cell>
          <cell r="BB293" t="str">
            <v xml:space="preserve"> </v>
          </cell>
          <cell r="BC293" t="str">
            <v>13.75</v>
          </cell>
          <cell r="BD293" t="str">
            <v xml:space="preserve"> </v>
          </cell>
          <cell r="BE293" t="str">
            <v xml:space="preserve"> </v>
          </cell>
          <cell r="BF293" t="str">
            <v xml:space="preserve"> </v>
          </cell>
          <cell r="BG293" t="str">
            <v xml:space="preserve"> </v>
          </cell>
          <cell r="BH293" t="str">
            <v xml:space="preserve"> </v>
          </cell>
          <cell r="BI293" t="str">
            <v xml:space="preserve"> </v>
          </cell>
          <cell r="BJ293" t="str">
            <v xml:space="preserve"> </v>
          </cell>
          <cell r="BK293" t="str">
            <v xml:space="preserve"> </v>
          </cell>
          <cell r="BL293" t="str">
            <v>14.5</v>
          </cell>
          <cell r="BM293" t="str">
            <v xml:space="preserve"> </v>
          </cell>
          <cell r="BN293" t="str">
            <v xml:space="preserve"> </v>
          </cell>
          <cell r="BO293" t="str">
            <v xml:space="preserve"> </v>
          </cell>
          <cell r="BP293">
            <v>13</v>
          </cell>
          <cell r="BQ293" t="str">
            <v xml:space="preserve"> </v>
          </cell>
          <cell r="BR293" t="str">
            <v>11.288</v>
          </cell>
          <cell r="BS293" t="str">
            <v>ACQ</v>
          </cell>
          <cell r="BT293" t="str">
            <v>12.265</v>
          </cell>
          <cell r="BU293" t="str">
            <v>8.4</v>
          </cell>
          <cell r="BV293" t="str">
            <v>9.3</v>
          </cell>
        </row>
        <row r="294">
          <cell r="A294">
            <v>21910562</v>
          </cell>
          <cell r="B294" t="str">
            <v>HECKMANN</v>
          </cell>
          <cell r="C294" t="str">
            <v>LUCAS</v>
          </cell>
          <cell r="D294" t="str">
            <v xml:space="preserve"> </v>
          </cell>
          <cell r="E294" t="str">
            <v>DEF</v>
          </cell>
          <cell r="F294" t="str">
            <v>DEF</v>
          </cell>
          <cell r="G294" t="str">
            <v>DEF</v>
          </cell>
          <cell r="H294" t="str">
            <v>DEF</v>
          </cell>
          <cell r="J294" t="str">
            <v>DEF</v>
          </cell>
          <cell r="L294" t="str">
            <v>DEF</v>
          </cell>
          <cell r="M294" t="str">
            <v xml:space="preserve"> </v>
          </cell>
          <cell r="N294" t="str">
            <v xml:space="preserve"> </v>
          </cell>
          <cell r="O294" t="str">
            <v xml:space="preserve"> </v>
          </cell>
          <cell r="P294" t="str">
            <v>ABI</v>
          </cell>
          <cell r="Q294" t="str">
            <v xml:space="preserve"> </v>
          </cell>
          <cell r="R294" t="str">
            <v xml:space="preserve"> </v>
          </cell>
          <cell r="S294" t="str">
            <v xml:space="preserve"> </v>
          </cell>
          <cell r="T294" t="str">
            <v xml:space="preserve"> </v>
          </cell>
          <cell r="U294" t="str">
            <v xml:space="preserve"> </v>
          </cell>
          <cell r="V294" t="str">
            <v xml:space="preserve"> </v>
          </cell>
          <cell r="W294" t="str">
            <v xml:space="preserve"> </v>
          </cell>
          <cell r="X294" t="str">
            <v xml:space="preserve"> </v>
          </cell>
          <cell r="Y294" t="str">
            <v xml:space="preserve"> </v>
          </cell>
          <cell r="Z294" t="str">
            <v xml:space="preserve"> </v>
          </cell>
          <cell r="AA294" t="str">
            <v xml:space="preserve"> </v>
          </cell>
          <cell r="AB294" t="str">
            <v xml:space="preserve"> </v>
          </cell>
          <cell r="AC294" t="str">
            <v xml:space="preserve"> </v>
          </cell>
          <cell r="AD294" t="str">
            <v>DEF</v>
          </cell>
          <cell r="AE294" t="str">
            <v xml:space="preserve"> </v>
          </cell>
          <cell r="AF294" t="str">
            <v xml:space="preserve"> </v>
          </cell>
          <cell r="AG294" t="str">
            <v xml:space="preserve"> </v>
          </cell>
          <cell r="AH294" t="str">
            <v>ABI</v>
          </cell>
          <cell r="AI294" t="str">
            <v xml:space="preserve"> </v>
          </cell>
          <cell r="AJ294" t="str">
            <v xml:space="preserve"> </v>
          </cell>
          <cell r="AK294" t="str">
            <v xml:space="preserve"> </v>
          </cell>
          <cell r="AL294" t="str">
            <v xml:space="preserve"> </v>
          </cell>
          <cell r="AM294" t="str">
            <v xml:space="preserve"> </v>
          </cell>
          <cell r="AN294" t="str">
            <v xml:space="preserve"> </v>
          </cell>
          <cell r="AO294" t="str">
            <v xml:space="preserve"> </v>
          </cell>
          <cell r="AP294" t="str">
            <v xml:space="preserve"> </v>
          </cell>
          <cell r="AQ294" t="str">
            <v xml:space="preserve"> </v>
          </cell>
          <cell r="AR294" t="str">
            <v xml:space="preserve"> </v>
          </cell>
          <cell r="AS294" t="str">
            <v xml:space="preserve"> </v>
          </cell>
          <cell r="AT294" t="str">
            <v xml:space="preserve"> </v>
          </cell>
          <cell r="AU294" t="str">
            <v xml:space="preserve"> </v>
          </cell>
          <cell r="AV294" t="str">
            <v>DEF</v>
          </cell>
          <cell r="AW294" t="str">
            <v>DEF</v>
          </cell>
          <cell r="AX294" t="str">
            <v>DEF</v>
          </cell>
          <cell r="AY294" t="str">
            <v>DEF</v>
          </cell>
          <cell r="AZ294" t="str">
            <v xml:space="preserve"> </v>
          </cell>
          <cell r="BA294" t="str">
            <v xml:space="preserve"> </v>
          </cell>
          <cell r="BB294" t="str">
            <v xml:space="preserve"> </v>
          </cell>
          <cell r="BC294" t="str">
            <v xml:space="preserve"> </v>
          </cell>
          <cell r="BD294" t="str">
            <v xml:space="preserve"> </v>
          </cell>
          <cell r="BE294" t="str">
            <v xml:space="preserve"> </v>
          </cell>
          <cell r="BF294" t="str">
            <v>ABI</v>
          </cell>
          <cell r="BG294" t="str">
            <v>ABI</v>
          </cell>
          <cell r="BH294" t="str">
            <v xml:space="preserve"> </v>
          </cell>
          <cell r="BI294" t="str">
            <v xml:space="preserve"> </v>
          </cell>
          <cell r="BJ294" t="str">
            <v xml:space="preserve"> </v>
          </cell>
          <cell r="BK294" t="str">
            <v>10.5</v>
          </cell>
          <cell r="BL294" t="str">
            <v xml:space="preserve"> </v>
          </cell>
          <cell r="BM294" t="str">
            <v xml:space="preserve"> </v>
          </cell>
          <cell r="BN294" t="str">
            <v xml:space="preserve"> </v>
          </cell>
          <cell r="BO294" t="str">
            <v xml:space="preserve"> </v>
          </cell>
          <cell r="BP294" t="str">
            <v xml:space="preserve"> </v>
          </cell>
          <cell r="BQ294" t="str">
            <v xml:space="preserve"> </v>
          </cell>
          <cell r="BR294" t="str">
            <v>DEF</v>
          </cell>
          <cell r="BS294" t="str">
            <v>DEF</v>
          </cell>
          <cell r="BT294" t="str">
            <v>ABI</v>
          </cell>
          <cell r="BU294" t="str">
            <v>DEF</v>
          </cell>
          <cell r="BV294" t="str">
            <v>11.45</v>
          </cell>
        </row>
        <row r="295">
          <cell r="A295">
            <v>21909493</v>
          </cell>
          <cell r="B295" t="str">
            <v>HEINRICH</v>
          </cell>
          <cell r="C295" t="str">
            <v>STEVE</v>
          </cell>
          <cell r="D295" t="str">
            <v xml:space="preserve"> </v>
          </cell>
          <cell r="E295" t="str">
            <v>7.768</v>
          </cell>
          <cell r="F295" t="str">
            <v>AJ</v>
          </cell>
          <cell r="G295" t="str">
            <v>7.768</v>
          </cell>
          <cell r="H295" t="str">
            <v>AJ</v>
          </cell>
          <cell r="I295" t="str">
            <v>'541/583</v>
          </cell>
          <cell r="J295" t="str">
            <v>6.8</v>
          </cell>
          <cell r="L295" t="str">
            <v>6.2</v>
          </cell>
          <cell r="M295" t="str">
            <v xml:space="preserve"> </v>
          </cell>
          <cell r="N295" t="str">
            <v>6.2</v>
          </cell>
          <cell r="O295" t="str">
            <v xml:space="preserve"> </v>
          </cell>
          <cell r="P295" t="str">
            <v xml:space="preserve"> </v>
          </cell>
          <cell r="Q295" t="str">
            <v xml:space="preserve"> </v>
          </cell>
          <cell r="R295" t="str">
            <v xml:space="preserve"> </v>
          </cell>
          <cell r="S295" t="str">
            <v xml:space="preserve"> </v>
          </cell>
          <cell r="T295" t="str">
            <v xml:space="preserve"> </v>
          </cell>
          <cell r="U295" t="str">
            <v xml:space="preserve"> </v>
          </cell>
          <cell r="V295" t="str">
            <v xml:space="preserve"> </v>
          </cell>
          <cell r="W295" t="str">
            <v xml:space="preserve"> </v>
          </cell>
          <cell r="X295" t="str">
            <v xml:space="preserve"> </v>
          </cell>
          <cell r="Y295" t="str">
            <v xml:space="preserve"> </v>
          </cell>
          <cell r="Z295" t="str">
            <v xml:space="preserve"> </v>
          </cell>
          <cell r="AA295" t="str">
            <v xml:space="preserve"> </v>
          </cell>
          <cell r="AB295" t="str">
            <v xml:space="preserve"> </v>
          </cell>
          <cell r="AC295" t="str">
            <v xml:space="preserve"> </v>
          </cell>
          <cell r="AD295" t="str">
            <v>7.7</v>
          </cell>
          <cell r="AE295" t="str">
            <v xml:space="preserve"> </v>
          </cell>
          <cell r="AF295" t="str">
            <v>7.7</v>
          </cell>
          <cell r="AG295" t="str">
            <v xml:space="preserve"> </v>
          </cell>
          <cell r="AH295" t="str">
            <v xml:space="preserve"> </v>
          </cell>
          <cell r="AI295" t="str">
            <v xml:space="preserve"> </v>
          </cell>
          <cell r="AJ295" t="str">
            <v xml:space="preserve"> </v>
          </cell>
          <cell r="AK295" t="str">
            <v xml:space="preserve"> </v>
          </cell>
          <cell r="AL295" t="str">
            <v xml:space="preserve"> </v>
          </cell>
          <cell r="AM295" t="str">
            <v xml:space="preserve"> </v>
          </cell>
          <cell r="AN295" t="str">
            <v xml:space="preserve"> </v>
          </cell>
          <cell r="AO295" t="str">
            <v xml:space="preserve"> </v>
          </cell>
          <cell r="AP295" t="str">
            <v xml:space="preserve"> </v>
          </cell>
          <cell r="AQ295" t="str">
            <v xml:space="preserve"> </v>
          </cell>
          <cell r="AR295" t="str">
            <v xml:space="preserve"> </v>
          </cell>
          <cell r="AS295" t="str">
            <v xml:space="preserve"> </v>
          </cell>
          <cell r="AT295" t="str">
            <v xml:space="preserve"> </v>
          </cell>
          <cell r="AU295" t="str">
            <v xml:space="preserve"> </v>
          </cell>
          <cell r="AV295" t="str">
            <v>9.319</v>
          </cell>
          <cell r="AW295" t="str">
            <v>NACQ</v>
          </cell>
          <cell r="AX295" t="str">
            <v>6.67</v>
          </cell>
          <cell r="AY295" t="str">
            <v>11.967</v>
          </cell>
          <cell r="AZ295" t="str">
            <v xml:space="preserve"> </v>
          </cell>
          <cell r="BA295" t="str">
            <v xml:space="preserve"> </v>
          </cell>
          <cell r="BB295" t="str">
            <v xml:space="preserve"> </v>
          </cell>
          <cell r="BC295">
            <v>16</v>
          </cell>
          <cell r="BD295" t="str">
            <v xml:space="preserve"> </v>
          </cell>
          <cell r="BE295" t="str">
            <v xml:space="preserve"> </v>
          </cell>
          <cell r="BF295" t="str">
            <v xml:space="preserve"> </v>
          </cell>
          <cell r="BG295" t="str">
            <v xml:space="preserve"> </v>
          </cell>
          <cell r="BH295">
            <v>9</v>
          </cell>
          <cell r="BI295" t="str">
            <v xml:space="preserve"> </v>
          </cell>
          <cell r="BJ295" t="str">
            <v xml:space="preserve"> </v>
          </cell>
          <cell r="BK295" t="str">
            <v xml:space="preserve"> </v>
          </cell>
          <cell r="BL295" t="str">
            <v xml:space="preserve"> </v>
          </cell>
          <cell r="BM295" t="str">
            <v>10.9</v>
          </cell>
          <cell r="BN295" t="str">
            <v xml:space="preserve"> </v>
          </cell>
          <cell r="BO295" t="str">
            <v xml:space="preserve"> </v>
          </cell>
          <cell r="BP295" t="str">
            <v xml:space="preserve"> </v>
          </cell>
          <cell r="BQ295" t="str">
            <v xml:space="preserve"> </v>
          </cell>
          <cell r="BR295" t="str">
            <v>8.9</v>
          </cell>
          <cell r="BS295" t="str">
            <v>NACQ</v>
          </cell>
          <cell r="BT295">
            <v>7</v>
          </cell>
          <cell r="BU295" t="str">
            <v>6.75</v>
          </cell>
          <cell r="BV295" t="str">
            <v>9.5</v>
          </cell>
        </row>
        <row r="296">
          <cell r="A296">
            <v>21901912</v>
          </cell>
          <cell r="B296" t="str">
            <v>HEINRICH</v>
          </cell>
          <cell r="C296" t="str">
            <v>JEAN</v>
          </cell>
          <cell r="D296" t="str">
            <v xml:space="preserve"> </v>
          </cell>
          <cell r="E296" t="str">
            <v>10.914</v>
          </cell>
          <cell r="F296" t="str">
            <v>ADM</v>
          </cell>
          <cell r="G296" t="str">
            <v>10.914</v>
          </cell>
          <cell r="H296" t="str">
            <v>ADM</v>
          </cell>
          <cell r="I296" t="str">
            <v>'138/583</v>
          </cell>
          <cell r="J296" t="str">
            <v>10.4</v>
          </cell>
          <cell r="L296">
            <v>8</v>
          </cell>
          <cell r="M296" t="str">
            <v xml:space="preserve"> </v>
          </cell>
          <cell r="N296" t="str">
            <v xml:space="preserve"> </v>
          </cell>
          <cell r="O296" t="str">
            <v xml:space="preserve"> </v>
          </cell>
          <cell r="P296" t="str">
            <v xml:space="preserve"> </v>
          </cell>
          <cell r="Q296" t="str">
            <v xml:space="preserve"> </v>
          </cell>
          <cell r="R296" t="str">
            <v xml:space="preserve"> </v>
          </cell>
          <cell r="S296">
            <v>8</v>
          </cell>
          <cell r="T296" t="str">
            <v xml:space="preserve"> </v>
          </cell>
          <cell r="U296" t="str">
            <v xml:space="preserve"> </v>
          </cell>
          <cell r="V296" t="str">
            <v xml:space="preserve"> </v>
          </cell>
          <cell r="W296" t="str">
            <v xml:space="preserve"> </v>
          </cell>
          <cell r="X296" t="str">
            <v xml:space="preserve"> </v>
          </cell>
          <cell r="Y296" t="str">
            <v xml:space="preserve"> </v>
          </cell>
          <cell r="Z296" t="str">
            <v xml:space="preserve"> </v>
          </cell>
          <cell r="AA296" t="str">
            <v xml:space="preserve"> </v>
          </cell>
          <cell r="AB296" t="str">
            <v xml:space="preserve"> </v>
          </cell>
          <cell r="AC296" t="str">
            <v xml:space="preserve"> </v>
          </cell>
          <cell r="AD296">
            <v>14</v>
          </cell>
          <cell r="AE296" t="str">
            <v xml:space="preserve"> </v>
          </cell>
          <cell r="AF296" t="str">
            <v xml:space="preserve"> </v>
          </cell>
          <cell r="AG296" t="str">
            <v xml:space="preserve"> </v>
          </cell>
          <cell r="AH296" t="str">
            <v xml:space="preserve"> </v>
          </cell>
          <cell r="AI296" t="str">
            <v xml:space="preserve"> </v>
          </cell>
          <cell r="AJ296" t="str">
            <v xml:space="preserve"> </v>
          </cell>
          <cell r="AK296">
            <v>14</v>
          </cell>
          <cell r="AL296" t="str">
            <v xml:space="preserve"> </v>
          </cell>
          <cell r="AM296" t="str">
            <v xml:space="preserve"> </v>
          </cell>
          <cell r="AN296" t="str">
            <v xml:space="preserve"> </v>
          </cell>
          <cell r="AO296" t="str">
            <v xml:space="preserve"> </v>
          </cell>
          <cell r="AP296" t="str">
            <v xml:space="preserve"> </v>
          </cell>
          <cell r="AQ296" t="str">
            <v xml:space="preserve"> </v>
          </cell>
          <cell r="AR296" t="str">
            <v xml:space="preserve"> </v>
          </cell>
          <cell r="AS296" t="str">
            <v xml:space="preserve"> </v>
          </cell>
          <cell r="AT296" t="str">
            <v xml:space="preserve"> </v>
          </cell>
          <cell r="AU296" t="str">
            <v xml:space="preserve"> </v>
          </cell>
          <cell r="AV296" t="str">
            <v>11.264</v>
          </cell>
          <cell r="AW296" t="str">
            <v>ACQ</v>
          </cell>
          <cell r="AX296" t="str">
            <v>11.475</v>
          </cell>
          <cell r="AY296" t="str">
            <v>11.053</v>
          </cell>
          <cell r="AZ296" t="str">
            <v xml:space="preserve"> </v>
          </cell>
          <cell r="BA296" t="str">
            <v xml:space="preserve"> </v>
          </cell>
          <cell r="BB296" t="str">
            <v xml:space="preserve"> </v>
          </cell>
          <cell r="BC296" t="str">
            <v xml:space="preserve"> </v>
          </cell>
          <cell r="BD296" t="str">
            <v xml:space="preserve"> </v>
          </cell>
          <cell r="BE296" t="str">
            <v xml:space="preserve"> </v>
          </cell>
          <cell r="BF296" t="str">
            <v xml:space="preserve"> </v>
          </cell>
          <cell r="BG296" t="str">
            <v xml:space="preserve"> </v>
          </cell>
          <cell r="BH296" t="str">
            <v xml:space="preserve"> </v>
          </cell>
          <cell r="BI296" t="str">
            <v xml:space="preserve"> </v>
          </cell>
          <cell r="BJ296" t="str">
            <v>12.4</v>
          </cell>
          <cell r="BK296" t="str">
            <v xml:space="preserve"> </v>
          </cell>
          <cell r="BL296" t="str">
            <v xml:space="preserve"> </v>
          </cell>
          <cell r="BM296" t="str">
            <v>13.5</v>
          </cell>
          <cell r="BN296" t="str">
            <v xml:space="preserve"> </v>
          </cell>
          <cell r="BO296" t="str">
            <v>7.26</v>
          </cell>
          <cell r="BP296" t="str">
            <v xml:space="preserve"> </v>
          </cell>
          <cell r="BQ296" t="str">
            <v xml:space="preserve"> </v>
          </cell>
          <cell r="BR296" t="str">
            <v>10.392</v>
          </cell>
          <cell r="BS296" t="str">
            <v>ACQ</v>
          </cell>
          <cell r="BT296">
            <v>10</v>
          </cell>
          <cell r="BU296" t="str">
            <v>11.5</v>
          </cell>
          <cell r="BV296" t="str">
            <v>13.5</v>
          </cell>
        </row>
        <row r="297">
          <cell r="A297">
            <v>21909068</v>
          </cell>
          <cell r="B297" t="str">
            <v>HEINTZ</v>
          </cell>
          <cell r="C297" t="str">
            <v>DORIAN</v>
          </cell>
          <cell r="D297" t="str">
            <v xml:space="preserve"> </v>
          </cell>
          <cell r="E297" t="str">
            <v>9.483</v>
          </cell>
          <cell r="F297" t="str">
            <v>AJ</v>
          </cell>
          <cell r="G297" t="str">
            <v>9.483</v>
          </cell>
          <cell r="H297" t="str">
            <v>AJ</v>
          </cell>
          <cell r="I297" t="str">
            <v>'368/583</v>
          </cell>
          <cell r="J297" t="str">
            <v>11.32</v>
          </cell>
          <cell r="L297">
            <v>10</v>
          </cell>
          <cell r="M297" t="str">
            <v xml:space="preserve"> </v>
          </cell>
          <cell r="N297" t="str">
            <v xml:space="preserve"> </v>
          </cell>
          <cell r="O297" t="str">
            <v xml:space="preserve"> </v>
          </cell>
          <cell r="P297" t="str">
            <v xml:space="preserve"> </v>
          </cell>
          <cell r="Q297" t="str">
            <v xml:space="preserve"> </v>
          </cell>
          <cell r="R297" t="str">
            <v xml:space="preserve"> </v>
          </cell>
          <cell r="S297" t="str">
            <v xml:space="preserve"> </v>
          </cell>
          <cell r="T297">
            <v>10</v>
          </cell>
          <cell r="U297" t="str">
            <v xml:space="preserve"> </v>
          </cell>
          <cell r="V297" t="str">
            <v xml:space="preserve"> </v>
          </cell>
          <cell r="W297" t="str">
            <v xml:space="preserve"> </v>
          </cell>
          <cell r="X297" t="str">
            <v xml:space="preserve"> </v>
          </cell>
          <cell r="Y297" t="str">
            <v xml:space="preserve"> </v>
          </cell>
          <cell r="Z297" t="str">
            <v xml:space="preserve"> </v>
          </cell>
          <cell r="AA297" t="str">
            <v xml:space="preserve"> </v>
          </cell>
          <cell r="AB297" t="str">
            <v xml:space="preserve"> </v>
          </cell>
          <cell r="AC297" t="str">
            <v xml:space="preserve"> </v>
          </cell>
          <cell r="AD297" t="str">
            <v>13.3</v>
          </cell>
          <cell r="AE297" t="str">
            <v xml:space="preserve"> </v>
          </cell>
          <cell r="AF297" t="str">
            <v xml:space="preserve"> </v>
          </cell>
          <cell r="AG297" t="str">
            <v xml:space="preserve"> </v>
          </cell>
          <cell r="AH297" t="str">
            <v xml:space="preserve"> </v>
          </cell>
          <cell r="AI297" t="str">
            <v xml:space="preserve"> </v>
          </cell>
          <cell r="AJ297" t="str">
            <v xml:space="preserve"> </v>
          </cell>
          <cell r="AK297" t="str">
            <v xml:space="preserve"> </v>
          </cell>
          <cell r="AL297" t="str">
            <v>13.3</v>
          </cell>
          <cell r="AM297" t="str">
            <v xml:space="preserve"> </v>
          </cell>
          <cell r="AN297" t="str">
            <v xml:space="preserve"> </v>
          </cell>
          <cell r="AO297" t="str">
            <v xml:space="preserve"> </v>
          </cell>
          <cell r="AP297" t="str">
            <v xml:space="preserve"> </v>
          </cell>
          <cell r="AQ297" t="str">
            <v xml:space="preserve"> </v>
          </cell>
          <cell r="AR297" t="str">
            <v xml:space="preserve"> </v>
          </cell>
          <cell r="AS297" t="str">
            <v xml:space="preserve"> </v>
          </cell>
          <cell r="AT297" t="str">
            <v xml:space="preserve"> </v>
          </cell>
          <cell r="AU297" t="str">
            <v xml:space="preserve"> </v>
          </cell>
          <cell r="AV297" t="str">
            <v>9.834</v>
          </cell>
          <cell r="AW297" t="str">
            <v>NACQ</v>
          </cell>
          <cell r="AX297" t="str">
            <v>7.835</v>
          </cell>
          <cell r="AY297" t="str">
            <v>11.833</v>
          </cell>
          <cell r="AZ297" t="str">
            <v>11.5</v>
          </cell>
          <cell r="BA297" t="str">
            <v xml:space="preserve"> </v>
          </cell>
          <cell r="BB297" t="str">
            <v xml:space="preserve"> </v>
          </cell>
          <cell r="BC297" t="str">
            <v xml:space="preserve"> </v>
          </cell>
          <cell r="BD297" t="str">
            <v xml:space="preserve"> </v>
          </cell>
          <cell r="BE297" t="str">
            <v xml:space="preserve"> </v>
          </cell>
          <cell r="BF297" t="str">
            <v xml:space="preserve"> </v>
          </cell>
          <cell r="BG297" t="str">
            <v xml:space="preserve"> </v>
          </cell>
          <cell r="BH297" t="str">
            <v xml:space="preserve"> </v>
          </cell>
          <cell r="BI297">
            <v>10</v>
          </cell>
          <cell r="BJ297" t="str">
            <v xml:space="preserve"> </v>
          </cell>
          <cell r="BK297">
            <v>14</v>
          </cell>
          <cell r="BL297" t="str">
            <v xml:space="preserve"> </v>
          </cell>
          <cell r="BM297" t="str">
            <v xml:space="preserve"> </v>
          </cell>
          <cell r="BN297" t="str">
            <v xml:space="preserve"> </v>
          </cell>
          <cell r="BO297" t="str">
            <v xml:space="preserve"> </v>
          </cell>
          <cell r="BP297" t="str">
            <v xml:space="preserve"> </v>
          </cell>
          <cell r="BQ297" t="str">
            <v xml:space="preserve"> </v>
          </cell>
          <cell r="BR297" t="str">
            <v>7.475</v>
          </cell>
          <cell r="BS297" t="str">
            <v>NACQ</v>
          </cell>
          <cell r="BT297" t="str">
            <v>9.5</v>
          </cell>
          <cell r="BU297" t="str">
            <v>7.325</v>
          </cell>
          <cell r="BV297" t="str">
            <v>11.65</v>
          </cell>
        </row>
        <row r="298">
          <cell r="A298">
            <v>21914899</v>
          </cell>
          <cell r="B298" t="str">
            <v>HEITZ</v>
          </cell>
          <cell r="C298" t="str">
            <v>LOLA</v>
          </cell>
          <cell r="D298" t="str">
            <v xml:space="preserve"> </v>
          </cell>
          <cell r="E298" t="str">
            <v>DEF</v>
          </cell>
          <cell r="F298" t="str">
            <v>DEF</v>
          </cell>
          <cell r="G298" t="str">
            <v>DEF</v>
          </cell>
          <cell r="H298" t="str">
            <v>DEF</v>
          </cell>
          <cell r="J298" t="str">
            <v>DEF</v>
          </cell>
          <cell r="L298" t="str">
            <v>DEF</v>
          </cell>
          <cell r="M298" t="str">
            <v xml:space="preserve"> </v>
          </cell>
          <cell r="N298" t="str">
            <v xml:space="preserve"> </v>
          </cell>
          <cell r="O298" t="str">
            <v xml:space="preserve"> </v>
          </cell>
          <cell r="P298" t="str">
            <v xml:space="preserve"> </v>
          </cell>
          <cell r="Q298" t="str">
            <v xml:space="preserve"> </v>
          </cell>
          <cell r="R298" t="str">
            <v xml:space="preserve"> </v>
          </cell>
          <cell r="S298" t="str">
            <v xml:space="preserve"> </v>
          </cell>
          <cell r="T298" t="str">
            <v>ABI</v>
          </cell>
          <cell r="U298" t="str">
            <v xml:space="preserve"> </v>
          </cell>
          <cell r="V298" t="str">
            <v xml:space="preserve"> </v>
          </cell>
          <cell r="W298" t="str">
            <v xml:space="preserve"> </v>
          </cell>
          <cell r="X298" t="str">
            <v xml:space="preserve"> </v>
          </cell>
          <cell r="Y298" t="str">
            <v xml:space="preserve"> </v>
          </cell>
          <cell r="Z298" t="str">
            <v xml:space="preserve"> </v>
          </cell>
          <cell r="AA298" t="str">
            <v xml:space="preserve"> </v>
          </cell>
          <cell r="AB298" t="str">
            <v xml:space="preserve"> </v>
          </cell>
          <cell r="AC298" t="str">
            <v xml:space="preserve"> </v>
          </cell>
          <cell r="AD298" t="str">
            <v>DEF</v>
          </cell>
          <cell r="AE298" t="str">
            <v xml:space="preserve"> </v>
          </cell>
          <cell r="AF298" t="str">
            <v xml:space="preserve"> </v>
          </cell>
          <cell r="AG298" t="str">
            <v xml:space="preserve"> </v>
          </cell>
          <cell r="AH298" t="str">
            <v xml:space="preserve"> </v>
          </cell>
          <cell r="AI298" t="str">
            <v xml:space="preserve"> </v>
          </cell>
          <cell r="AJ298" t="str">
            <v xml:space="preserve"> </v>
          </cell>
          <cell r="AK298" t="str">
            <v xml:space="preserve"> </v>
          </cell>
          <cell r="AL298" t="str">
            <v>ABI</v>
          </cell>
          <cell r="AM298" t="str">
            <v xml:space="preserve"> </v>
          </cell>
          <cell r="AN298" t="str">
            <v xml:space="preserve"> </v>
          </cell>
          <cell r="AO298" t="str">
            <v xml:space="preserve"> </v>
          </cell>
          <cell r="AP298" t="str">
            <v xml:space="preserve"> </v>
          </cell>
          <cell r="AQ298" t="str">
            <v xml:space="preserve"> </v>
          </cell>
          <cell r="AR298" t="str">
            <v xml:space="preserve"> </v>
          </cell>
          <cell r="AS298" t="str">
            <v xml:space="preserve"> </v>
          </cell>
          <cell r="AT298" t="str">
            <v xml:space="preserve"> </v>
          </cell>
          <cell r="AU298" t="str">
            <v xml:space="preserve"> </v>
          </cell>
          <cell r="AV298" t="str">
            <v>DEF</v>
          </cell>
          <cell r="AW298" t="str">
            <v>DEF</v>
          </cell>
          <cell r="AX298" t="str">
            <v>DEF</v>
          </cell>
          <cell r="AY298" t="str">
            <v>DEF</v>
          </cell>
          <cell r="AZ298" t="str">
            <v>ABI</v>
          </cell>
          <cell r="BA298" t="str">
            <v xml:space="preserve"> </v>
          </cell>
          <cell r="BB298" t="str">
            <v xml:space="preserve"> </v>
          </cell>
          <cell r="BC298" t="str">
            <v xml:space="preserve"> </v>
          </cell>
          <cell r="BD298" t="str">
            <v xml:space="preserve"> </v>
          </cell>
          <cell r="BE298" t="str">
            <v xml:space="preserve"> </v>
          </cell>
          <cell r="BF298" t="str">
            <v xml:space="preserve"> </v>
          </cell>
          <cell r="BG298" t="str">
            <v xml:space="preserve"> </v>
          </cell>
          <cell r="BH298" t="str">
            <v xml:space="preserve"> </v>
          </cell>
          <cell r="BI298" t="str">
            <v>ABI</v>
          </cell>
          <cell r="BJ298" t="str">
            <v xml:space="preserve"> </v>
          </cell>
          <cell r="BK298" t="str">
            <v>ABI</v>
          </cell>
          <cell r="BL298" t="str">
            <v xml:space="preserve"> </v>
          </cell>
          <cell r="BM298" t="str">
            <v xml:space="preserve"> </v>
          </cell>
          <cell r="BN298" t="str">
            <v xml:space="preserve"> </v>
          </cell>
          <cell r="BO298" t="str">
            <v xml:space="preserve"> </v>
          </cell>
          <cell r="BP298" t="str">
            <v xml:space="preserve"> </v>
          </cell>
          <cell r="BQ298" t="str">
            <v xml:space="preserve"> </v>
          </cell>
          <cell r="BR298" t="str">
            <v>DEF</v>
          </cell>
          <cell r="BS298" t="str">
            <v>DEF</v>
          </cell>
          <cell r="BT298" t="str">
            <v>ABI</v>
          </cell>
          <cell r="BU298" t="str">
            <v>DEF</v>
          </cell>
          <cell r="BV298">
            <v>2</v>
          </cell>
        </row>
        <row r="299">
          <cell r="A299">
            <v>21902689</v>
          </cell>
          <cell r="B299" t="str">
            <v>HEITZMANN</v>
          </cell>
          <cell r="C299" t="str">
            <v>CHARLINE</v>
          </cell>
          <cell r="D299" t="str">
            <v xml:space="preserve"> </v>
          </cell>
          <cell r="E299" t="str">
            <v>11.763</v>
          </cell>
          <cell r="F299" t="str">
            <v>ADM</v>
          </cell>
          <cell r="G299" t="str">
            <v>11.763</v>
          </cell>
          <cell r="H299" t="str">
            <v>ADM</v>
          </cell>
          <cell r="I299" t="str">
            <v>'53/583</v>
          </cell>
          <cell r="J299" t="str">
            <v>12.04</v>
          </cell>
          <cell r="L299" t="str">
            <v>11.4</v>
          </cell>
          <cell r="M299" t="str">
            <v xml:space="preserve"> </v>
          </cell>
          <cell r="N299" t="str">
            <v xml:space="preserve"> </v>
          </cell>
          <cell r="O299" t="str">
            <v xml:space="preserve"> </v>
          </cell>
          <cell r="P299" t="str">
            <v xml:space="preserve"> </v>
          </cell>
          <cell r="Q299" t="str">
            <v xml:space="preserve"> </v>
          </cell>
          <cell r="R299" t="str">
            <v xml:space="preserve"> </v>
          </cell>
          <cell r="S299" t="str">
            <v xml:space="preserve"> </v>
          </cell>
          <cell r="T299" t="str">
            <v xml:space="preserve"> </v>
          </cell>
          <cell r="U299" t="str">
            <v xml:space="preserve"> </v>
          </cell>
          <cell r="V299" t="str">
            <v xml:space="preserve"> </v>
          </cell>
          <cell r="W299" t="str">
            <v xml:space="preserve"> </v>
          </cell>
          <cell r="X299" t="str">
            <v>11.4</v>
          </cell>
          <cell r="Y299" t="str">
            <v xml:space="preserve"> </v>
          </cell>
          <cell r="Z299" t="str">
            <v xml:space="preserve"> </v>
          </cell>
          <cell r="AA299" t="str">
            <v xml:space="preserve"> </v>
          </cell>
          <cell r="AB299" t="str">
            <v xml:space="preserve"> </v>
          </cell>
          <cell r="AC299" t="str">
            <v xml:space="preserve"> </v>
          </cell>
          <cell r="AD299">
            <v>13</v>
          </cell>
          <cell r="AE299" t="str">
            <v xml:space="preserve"> </v>
          </cell>
          <cell r="AF299" t="str">
            <v xml:space="preserve"> </v>
          </cell>
          <cell r="AG299" t="str">
            <v xml:space="preserve"> </v>
          </cell>
          <cell r="AH299" t="str">
            <v xml:space="preserve"> </v>
          </cell>
          <cell r="AI299" t="str">
            <v xml:space="preserve"> </v>
          </cell>
          <cell r="AJ299" t="str">
            <v xml:space="preserve"> </v>
          </cell>
          <cell r="AK299" t="str">
            <v xml:space="preserve"> </v>
          </cell>
          <cell r="AL299" t="str">
            <v xml:space="preserve"> </v>
          </cell>
          <cell r="AM299" t="str">
            <v xml:space="preserve"> </v>
          </cell>
          <cell r="AN299" t="str">
            <v xml:space="preserve"> </v>
          </cell>
          <cell r="AO299" t="str">
            <v xml:space="preserve"> </v>
          </cell>
          <cell r="AP299">
            <v>13</v>
          </cell>
          <cell r="AQ299" t="str">
            <v xml:space="preserve"> </v>
          </cell>
          <cell r="AR299" t="str">
            <v xml:space="preserve"> </v>
          </cell>
          <cell r="AS299" t="str">
            <v xml:space="preserve"> </v>
          </cell>
          <cell r="AT299" t="str">
            <v xml:space="preserve"> </v>
          </cell>
          <cell r="AU299" t="str">
            <v xml:space="preserve"> </v>
          </cell>
          <cell r="AV299" t="str">
            <v>12.637</v>
          </cell>
          <cell r="AW299" t="str">
            <v>ACQ</v>
          </cell>
          <cell r="AX299" t="str">
            <v>12.44</v>
          </cell>
          <cell r="AY299" t="str">
            <v>12.833</v>
          </cell>
          <cell r="AZ299" t="str">
            <v xml:space="preserve"> </v>
          </cell>
          <cell r="BA299" t="str">
            <v xml:space="preserve"> </v>
          </cell>
          <cell r="BB299" t="str">
            <v xml:space="preserve"> </v>
          </cell>
          <cell r="BC299" t="str">
            <v xml:space="preserve"> </v>
          </cell>
          <cell r="BD299" t="str">
            <v xml:space="preserve"> </v>
          </cell>
          <cell r="BE299" t="str">
            <v xml:space="preserve"> </v>
          </cell>
          <cell r="BF299">
            <v>12</v>
          </cell>
          <cell r="BG299">
            <v>14</v>
          </cell>
          <cell r="BH299" t="str">
            <v xml:space="preserve"> </v>
          </cell>
          <cell r="BI299" t="str">
            <v xml:space="preserve"> </v>
          </cell>
          <cell r="BJ299" t="str">
            <v xml:space="preserve"> </v>
          </cell>
          <cell r="BK299" t="str">
            <v>12.5</v>
          </cell>
          <cell r="BL299" t="str">
            <v xml:space="preserve"> </v>
          </cell>
          <cell r="BM299" t="str">
            <v xml:space="preserve"> </v>
          </cell>
          <cell r="BN299" t="str">
            <v xml:space="preserve"> </v>
          </cell>
          <cell r="BO299" t="str">
            <v xml:space="preserve"> </v>
          </cell>
          <cell r="BP299" t="str">
            <v xml:space="preserve"> </v>
          </cell>
          <cell r="BQ299" t="str">
            <v xml:space="preserve"> </v>
          </cell>
          <cell r="BR299" t="str">
            <v>11.967</v>
          </cell>
          <cell r="BS299" t="str">
            <v>ACQ</v>
          </cell>
          <cell r="BT299" t="str">
            <v>11.75</v>
          </cell>
          <cell r="BU299" t="str">
            <v>9.75</v>
          </cell>
          <cell r="BV299">
            <v>11</v>
          </cell>
        </row>
        <row r="300">
          <cell r="A300">
            <v>21810378</v>
          </cell>
          <cell r="B300" t="str">
            <v>HERBRECHT</v>
          </cell>
          <cell r="C300" t="str">
            <v>MARTIN</v>
          </cell>
          <cell r="D300" t="str">
            <v xml:space="preserve"> </v>
          </cell>
          <cell r="E300" t="str">
            <v>11.143</v>
          </cell>
          <cell r="F300" t="str">
            <v>ADM</v>
          </cell>
          <cell r="G300" t="str">
            <v>11.143</v>
          </cell>
          <cell r="H300" t="str">
            <v>ADM</v>
          </cell>
          <cell r="I300" t="str">
            <v>'117/583</v>
          </cell>
          <cell r="J300" t="str">
            <v>12.16</v>
          </cell>
          <cell r="L300" t="str">
            <v>13.8</v>
          </cell>
          <cell r="M300" t="str">
            <v xml:space="preserve"> </v>
          </cell>
          <cell r="N300" t="str">
            <v>13.8</v>
          </cell>
          <cell r="O300" t="str">
            <v xml:space="preserve"> </v>
          </cell>
          <cell r="P300" t="str">
            <v xml:space="preserve"> </v>
          </cell>
          <cell r="Q300" t="str">
            <v xml:space="preserve"> </v>
          </cell>
          <cell r="R300" t="str">
            <v xml:space="preserve"> </v>
          </cell>
          <cell r="S300" t="str">
            <v xml:space="preserve"> </v>
          </cell>
          <cell r="T300" t="str">
            <v xml:space="preserve"> </v>
          </cell>
          <cell r="U300" t="str">
            <v xml:space="preserve"> </v>
          </cell>
          <cell r="V300" t="str">
            <v xml:space="preserve"> </v>
          </cell>
          <cell r="W300" t="str">
            <v xml:space="preserve"> </v>
          </cell>
          <cell r="X300" t="str">
            <v xml:space="preserve"> </v>
          </cell>
          <cell r="Y300" t="str">
            <v xml:space="preserve"> </v>
          </cell>
          <cell r="Z300" t="str">
            <v xml:space="preserve"> </v>
          </cell>
          <cell r="AA300" t="str">
            <v xml:space="preserve"> </v>
          </cell>
          <cell r="AB300" t="str">
            <v xml:space="preserve"> </v>
          </cell>
          <cell r="AC300" t="str">
            <v xml:space="preserve"> </v>
          </cell>
          <cell r="AD300" t="str">
            <v>9.7</v>
          </cell>
          <cell r="AE300" t="str">
            <v xml:space="preserve"> </v>
          </cell>
          <cell r="AF300" t="str">
            <v>9.7</v>
          </cell>
          <cell r="AG300" t="str">
            <v xml:space="preserve"> </v>
          </cell>
          <cell r="AH300" t="str">
            <v xml:space="preserve"> </v>
          </cell>
          <cell r="AI300" t="str">
            <v xml:space="preserve"> </v>
          </cell>
          <cell r="AJ300" t="str">
            <v xml:space="preserve"> </v>
          </cell>
          <cell r="AK300" t="str">
            <v xml:space="preserve"> </v>
          </cell>
          <cell r="AL300" t="str">
            <v xml:space="preserve"> </v>
          </cell>
          <cell r="AM300" t="str">
            <v xml:space="preserve"> </v>
          </cell>
          <cell r="AN300" t="str">
            <v xml:space="preserve"> </v>
          </cell>
          <cell r="AO300" t="str">
            <v xml:space="preserve"> </v>
          </cell>
          <cell r="AP300" t="str">
            <v xml:space="preserve"> </v>
          </cell>
          <cell r="AQ300" t="str">
            <v xml:space="preserve"> </v>
          </cell>
          <cell r="AR300" t="str">
            <v xml:space="preserve"> </v>
          </cell>
          <cell r="AS300" t="str">
            <v xml:space="preserve"> </v>
          </cell>
          <cell r="AT300" t="str">
            <v xml:space="preserve"> </v>
          </cell>
          <cell r="AU300" t="str">
            <v xml:space="preserve"> </v>
          </cell>
          <cell r="AV300" t="str">
            <v>9.973</v>
          </cell>
          <cell r="AW300" t="str">
            <v>NACQ</v>
          </cell>
          <cell r="AX300" t="str">
            <v>7.495</v>
          </cell>
          <cell r="AY300" t="str">
            <v>12.45</v>
          </cell>
          <cell r="AZ300" t="str">
            <v xml:space="preserve"> </v>
          </cell>
          <cell r="BA300" t="str">
            <v xml:space="preserve"> </v>
          </cell>
          <cell r="BB300" t="str">
            <v xml:space="preserve"> </v>
          </cell>
          <cell r="BC300" t="str">
            <v>11.25</v>
          </cell>
          <cell r="BD300" t="str">
            <v xml:space="preserve"> </v>
          </cell>
          <cell r="BE300" t="str">
            <v xml:space="preserve"> </v>
          </cell>
          <cell r="BF300" t="str">
            <v xml:space="preserve"> </v>
          </cell>
          <cell r="BG300" t="str">
            <v xml:space="preserve"> </v>
          </cell>
          <cell r="BH300" t="str">
            <v>14.1</v>
          </cell>
          <cell r="BI300" t="str">
            <v xml:space="preserve"> </v>
          </cell>
          <cell r="BJ300" t="str">
            <v xml:space="preserve"> </v>
          </cell>
          <cell r="BK300" t="str">
            <v xml:space="preserve"> </v>
          </cell>
          <cell r="BL300" t="str">
            <v xml:space="preserve"> </v>
          </cell>
          <cell r="BM300">
            <v>12</v>
          </cell>
          <cell r="BN300" t="str">
            <v xml:space="preserve"> </v>
          </cell>
          <cell r="BO300" t="str">
            <v xml:space="preserve"> </v>
          </cell>
          <cell r="BP300" t="str">
            <v xml:space="preserve"> </v>
          </cell>
          <cell r="BQ300" t="str">
            <v xml:space="preserve"> </v>
          </cell>
          <cell r="BR300" t="str">
            <v>11.567</v>
          </cell>
          <cell r="BS300" t="str">
            <v>ACQ</v>
          </cell>
          <cell r="BT300" t="str">
            <v>11.2</v>
          </cell>
          <cell r="BU300" t="str">
            <v>10.75</v>
          </cell>
          <cell r="BV300">
            <v>13</v>
          </cell>
        </row>
        <row r="301">
          <cell r="A301">
            <v>21814960</v>
          </cell>
          <cell r="B301" t="str">
            <v>HERR</v>
          </cell>
          <cell r="C301" t="str">
            <v>NICOLAS</v>
          </cell>
          <cell r="D301" t="str">
            <v xml:space="preserve"> </v>
          </cell>
          <cell r="E301" t="str">
            <v>8.711</v>
          </cell>
          <cell r="F301" t="str">
            <v>AJ</v>
          </cell>
          <cell r="G301" t="str">
            <v>8.711</v>
          </cell>
          <cell r="H301" t="str">
            <v>AJ</v>
          </cell>
          <cell r="I301" t="str">
            <v>'471/583</v>
          </cell>
          <cell r="J301" t="str">
            <v>15.2</v>
          </cell>
          <cell r="L301">
            <v>16</v>
          </cell>
          <cell r="M301" t="str">
            <v xml:space="preserve"> </v>
          </cell>
          <cell r="N301" t="str">
            <v xml:space="preserve"> </v>
          </cell>
          <cell r="O301" t="str">
            <v xml:space="preserve"> </v>
          </cell>
          <cell r="P301" t="str">
            <v xml:space="preserve"> </v>
          </cell>
          <cell r="Q301" t="str">
            <v xml:space="preserve"> </v>
          </cell>
          <cell r="R301" t="str">
            <v xml:space="preserve"> </v>
          </cell>
          <cell r="S301" t="str">
            <v xml:space="preserve"> </v>
          </cell>
          <cell r="T301" t="str">
            <v xml:space="preserve"> 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 t="str">
            <v xml:space="preserve"> </v>
          </cell>
          <cell r="Y301" t="str">
            <v xml:space="preserve"> </v>
          </cell>
          <cell r="Z301" t="str">
            <v xml:space="preserve"> </v>
          </cell>
          <cell r="AA301">
            <v>16</v>
          </cell>
          <cell r="AB301" t="str">
            <v xml:space="preserve"> </v>
          </cell>
          <cell r="AC301" t="str">
            <v xml:space="preserve"> </v>
          </cell>
          <cell r="AD301">
            <v>14</v>
          </cell>
          <cell r="AE301" t="str">
            <v xml:space="preserve"> </v>
          </cell>
          <cell r="AF301" t="str">
            <v xml:space="preserve"> </v>
          </cell>
          <cell r="AG301" t="str">
            <v xml:space="preserve"> </v>
          </cell>
          <cell r="AH301" t="str">
            <v xml:space="preserve"> </v>
          </cell>
          <cell r="AI301" t="str">
            <v xml:space="preserve"> </v>
          </cell>
          <cell r="AJ301" t="str">
            <v xml:space="preserve"> </v>
          </cell>
          <cell r="AK301" t="str">
            <v xml:space="preserve"> </v>
          </cell>
          <cell r="AL301" t="str">
            <v xml:space="preserve"> </v>
          </cell>
          <cell r="AM301" t="str">
            <v xml:space="preserve"> </v>
          </cell>
          <cell r="AN301" t="str">
            <v xml:space="preserve"> </v>
          </cell>
          <cell r="AO301" t="str">
            <v xml:space="preserve"> </v>
          </cell>
          <cell r="AP301" t="str">
            <v xml:space="preserve"> </v>
          </cell>
          <cell r="AQ301" t="str">
            <v xml:space="preserve"> </v>
          </cell>
          <cell r="AR301" t="str">
            <v xml:space="preserve"> </v>
          </cell>
          <cell r="AS301">
            <v>14</v>
          </cell>
          <cell r="AT301" t="str">
            <v xml:space="preserve"> </v>
          </cell>
          <cell r="AU301" t="str">
            <v xml:space="preserve"> </v>
          </cell>
          <cell r="AV301" t="str">
            <v>9.774</v>
          </cell>
          <cell r="AW301" t="str">
            <v>NACQ</v>
          </cell>
          <cell r="AX301" t="str">
            <v>6.665</v>
          </cell>
          <cell r="AY301" t="str">
            <v>12.883</v>
          </cell>
          <cell r="AZ301" t="str">
            <v xml:space="preserve"> </v>
          </cell>
          <cell r="BA301" t="str">
            <v xml:space="preserve"> </v>
          </cell>
          <cell r="BB301" t="str">
            <v xml:space="preserve"> </v>
          </cell>
          <cell r="BC301" t="str">
            <v xml:space="preserve"> </v>
          </cell>
          <cell r="BD301" t="str">
            <v xml:space="preserve"> </v>
          </cell>
          <cell r="BE301">
            <v>13</v>
          </cell>
          <cell r="BF301" t="str">
            <v>12.75</v>
          </cell>
          <cell r="BG301" t="str">
            <v xml:space="preserve"> </v>
          </cell>
          <cell r="BH301" t="str">
            <v xml:space="preserve"> </v>
          </cell>
          <cell r="BI301" t="str">
            <v xml:space="preserve"> </v>
          </cell>
          <cell r="BJ301" t="str">
            <v>12.9</v>
          </cell>
          <cell r="BK301" t="str">
            <v xml:space="preserve"> </v>
          </cell>
          <cell r="BL301" t="str">
            <v xml:space="preserve"> </v>
          </cell>
          <cell r="BM301" t="str">
            <v xml:space="preserve"> </v>
          </cell>
          <cell r="BN301" t="str">
            <v xml:space="preserve"> </v>
          </cell>
          <cell r="BO301" t="str">
            <v xml:space="preserve"> </v>
          </cell>
          <cell r="BP301" t="str">
            <v xml:space="preserve"> </v>
          </cell>
          <cell r="BQ301" t="str">
            <v xml:space="preserve"> </v>
          </cell>
          <cell r="BR301" t="str">
            <v>8.675</v>
          </cell>
          <cell r="BS301" t="str">
            <v>NACQ</v>
          </cell>
          <cell r="BT301" t="str">
            <v>9.25</v>
          </cell>
          <cell r="BU301" t="str">
            <v>6.475</v>
          </cell>
          <cell r="BV301" t="str">
            <v>9.95</v>
          </cell>
        </row>
        <row r="302">
          <cell r="A302">
            <v>21809255</v>
          </cell>
          <cell r="B302" t="str">
            <v>HERTZ</v>
          </cell>
          <cell r="C302" t="str">
            <v>CÉLIA</v>
          </cell>
          <cell r="D302" t="str">
            <v xml:space="preserve"> </v>
          </cell>
          <cell r="E302" t="str">
            <v>DEF</v>
          </cell>
          <cell r="F302" t="str">
            <v>DEF</v>
          </cell>
          <cell r="G302" t="str">
            <v>DEF</v>
          </cell>
          <cell r="H302" t="str">
            <v>DEF</v>
          </cell>
          <cell r="J302" t="str">
            <v>DEF</v>
          </cell>
          <cell r="L302" t="str">
            <v>DEF</v>
          </cell>
          <cell r="M302" t="str">
            <v xml:space="preserve"> </v>
          </cell>
          <cell r="N302" t="str">
            <v xml:space="preserve"> </v>
          </cell>
          <cell r="O302" t="str">
            <v xml:space="preserve"> </v>
          </cell>
          <cell r="P302" t="str">
            <v xml:space="preserve"> </v>
          </cell>
          <cell r="Q302" t="str">
            <v xml:space="preserve"> </v>
          </cell>
          <cell r="R302" t="str">
            <v xml:space="preserve"> </v>
          </cell>
          <cell r="S302" t="str">
            <v xml:space="preserve"> </v>
          </cell>
          <cell r="T302" t="str">
            <v>ABI</v>
          </cell>
          <cell r="U302" t="str">
            <v xml:space="preserve"> </v>
          </cell>
          <cell r="V302" t="str">
            <v xml:space="preserve"> </v>
          </cell>
          <cell r="W302" t="str">
            <v xml:space="preserve"> </v>
          </cell>
          <cell r="X302" t="str">
            <v xml:space="preserve"> </v>
          </cell>
          <cell r="Y302" t="str">
            <v xml:space="preserve"> </v>
          </cell>
          <cell r="Z302" t="str">
            <v xml:space="preserve"> </v>
          </cell>
          <cell r="AA302" t="str">
            <v xml:space="preserve"> </v>
          </cell>
          <cell r="AB302" t="str">
            <v xml:space="preserve"> </v>
          </cell>
          <cell r="AC302" t="str">
            <v xml:space="preserve"> </v>
          </cell>
          <cell r="AD302" t="str">
            <v>DEF</v>
          </cell>
          <cell r="AE302" t="str">
            <v xml:space="preserve"> </v>
          </cell>
          <cell r="AF302" t="str">
            <v xml:space="preserve"> </v>
          </cell>
          <cell r="AG302" t="str">
            <v xml:space="preserve"> </v>
          </cell>
          <cell r="AH302" t="str">
            <v xml:space="preserve"> </v>
          </cell>
          <cell r="AI302" t="str">
            <v xml:space="preserve"> </v>
          </cell>
          <cell r="AJ302" t="str">
            <v xml:space="preserve"> </v>
          </cell>
          <cell r="AK302" t="str">
            <v xml:space="preserve"> </v>
          </cell>
          <cell r="AL302" t="str">
            <v>ABI</v>
          </cell>
          <cell r="AM302" t="str">
            <v xml:space="preserve"> </v>
          </cell>
          <cell r="AN302" t="str">
            <v xml:space="preserve"> </v>
          </cell>
          <cell r="AO302" t="str">
            <v xml:space="preserve"> </v>
          </cell>
          <cell r="AP302" t="str">
            <v xml:space="preserve"> </v>
          </cell>
          <cell r="AQ302" t="str">
            <v xml:space="preserve"> </v>
          </cell>
          <cell r="AR302" t="str">
            <v xml:space="preserve"> </v>
          </cell>
          <cell r="AS302" t="str">
            <v xml:space="preserve"> </v>
          </cell>
          <cell r="AT302" t="str">
            <v xml:space="preserve"> </v>
          </cell>
          <cell r="AU302" t="str">
            <v xml:space="preserve"> </v>
          </cell>
          <cell r="AV302" t="str">
            <v>DEF</v>
          </cell>
          <cell r="AW302" t="str">
            <v>DEF</v>
          </cell>
          <cell r="AX302" t="str">
            <v>6.33</v>
          </cell>
          <cell r="AY302" t="str">
            <v>DEF</v>
          </cell>
          <cell r="AZ302" t="str">
            <v>ABI</v>
          </cell>
          <cell r="BA302" t="str">
            <v xml:space="preserve"> </v>
          </cell>
          <cell r="BB302" t="str">
            <v xml:space="preserve"> </v>
          </cell>
          <cell r="BC302" t="str">
            <v xml:space="preserve"> </v>
          </cell>
          <cell r="BD302" t="str">
            <v xml:space="preserve"> </v>
          </cell>
          <cell r="BE302" t="str">
            <v xml:space="preserve"> </v>
          </cell>
          <cell r="BF302" t="str">
            <v xml:space="preserve"> </v>
          </cell>
          <cell r="BG302" t="str">
            <v xml:space="preserve"> </v>
          </cell>
          <cell r="BH302" t="str">
            <v xml:space="preserve"> </v>
          </cell>
          <cell r="BI302" t="str">
            <v>ABI</v>
          </cell>
          <cell r="BJ302" t="str">
            <v xml:space="preserve"> </v>
          </cell>
          <cell r="BK302" t="str">
            <v>ABI</v>
          </cell>
          <cell r="BL302" t="str">
            <v xml:space="preserve"> </v>
          </cell>
          <cell r="BM302" t="str">
            <v xml:space="preserve"> </v>
          </cell>
          <cell r="BN302" t="str">
            <v xml:space="preserve"> </v>
          </cell>
          <cell r="BO302" t="str">
            <v xml:space="preserve"> </v>
          </cell>
          <cell r="BP302" t="str">
            <v xml:space="preserve"> </v>
          </cell>
          <cell r="BQ302" t="str">
            <v xml:space="preserve"> </v>
          </cell>
          <cell r="BR302" t="str">
            <v>DEF</v>
          </cell>
          <cell r="BS302" t="str">
            <v>DEF</v>
          </cell>
          <cell r="BT302">
            <v>10</v>
          </cell>
          <cell r="BU302" t="str">
            <v>6.15</v>
          </cell>
          <cell r="BV302" t="str">
            <v>8.3</v>
          </cell>
        </row>
        <row r="303">
          <cell r="A303">
            <v>21712856</v>
          </cell>
          <cell r="B303" t="str">
            <v>HESTER</v>
          </cell>
          <cell r="C303" t="str">
            <v>WILLIAM</v>
          </cell>
          <cell r="D303" t="str">
            <v>modif</v>
          </cell>
          <cell r="E303" t="str">
            <v>11.188</v>
          </cell>
          <cell r="F303" t="str">
            <v>ADM</v>
          </cell>
          <cell r="G303" t="str">
            <v>11.594</v>
          </cell>
          <cell r="H303" t="str">
            <v>ADM</v>
          </cell>
          <cell r="I303" t="str">
            <v>'75/583</v>
          </cell>
          <cell r="J303">
            <v>10.199999999999999</v>
          </cell>
          <cell r="K303" t="str">
            <v>ACQ</v>
          </cell>
          <cell r="L303" t="str">
            <v xml:space="preserve"> </v>
          </cell>
          <cell r="M303" t="str">
            <v xml:space="preserve"> </v>
          </cell>
          <cell r="N303" t="str">
            <v xml:space="preserve"> </v>
          </cell>
          <cell r="O303" t="str">
            <v xml:space="preserve"> </v>
          </cell>
          <cell r="P303" t="str">
            <v xml:space="preserve"> </v>
          </cell>
          <cell r="Q303" t="str">
            <v xml:space="preserve"> </v>
          </cell>
          <cell r="R303" t="str">
            <v xml:space="preserve"> </v>
          </cell>
          <cell r="S303" t="str">
            <v xml:space="preserve"> </v>
          </cell>
          <cell r="T303" t="str">
            <v xml:space="preserve"> </v>
          </cell>
          <cell r="U303" t="str">
            <v xml:space="preserve"> </v>
          </cell>
          <cell r="V303" t="str">
            <v xml:space="preserve"> </v>
          </cell>
          <cell r="W303" t="str">
            <v xml:space="preserve"> </v>
          </cell>
          <cell r="X303" t="str">
            <v xml:space="preserve"> </v>
          </cell>
          <cell r="Y303" t="str">
            <v xml:space="preserve"> </v>
          </cell>
          <cell r="Z303" t="str">
            <v xml:space="preserve"> </v>
          </cell>
          <cell r="AA303" t="str">
            <v xml:space="preserve"> </v>
          </cell>
          <cell r="AB303" t="str">
            <v xml:space="preserve"> </v>
          </cell>
          <cell r="AC303" t="str">
            <v xml:space="preserve"> </v>
          </cell>
          <cell r="AD303" t="str">
            <v xml:space="preserve"> </v>
          </cell>
          <cell r="AE303" t="str">
            <v xml:space="preserve"> </v>
          </cell>
          <cell r="AF303" t="str">
            <v xml:space="preserve"> </v>
          </cell>
          <cell r="AG303" t="str">
            <v xml:space="preserve"> </v>
          </cell>
          <cell r="AH303" t="str">
            <v xml:space="preserve"> </v>
          </cell>
          <cell r="AI303" t="str">
            <v xml:space="preserve"> </v>
          </cell>
          <cell r="AJ303" t="str">
            <v xml:space="preserve"> </v>
          </cell>
          <cell r="AK303" t="str">
            <v xml:space="preserve"> </v>
          </cell>
          <cell r="AL303" t="str">
            <v xml:space="preserve"> </v>
          </cell>
          <cell r="AM303" t="str">
            <v xml:space="preserve"> </v>
          </cell>
          <cell r="AN303" t="str">
            <v xml:space="preserve"> </v>
          </cell>
          <cell r="AO303" t="str">
            <v xml:space="preserve"> </v>
          </cell>
          <cell r="AP303" t="str">
            <v xml:space="preserve"> </v>
          </cell>
          <cell r="AQ303" t="str">
            <v xml:space="preserve"> </v>
          </cell>
          <cell r="AR303" t="str">
            <v xml:space="preserve"> </v>
          </cell>
          <cell r="AS303" t="str">
            <v xml:space="preserve"> </v>
          </cell>
          <cell r="AT303" t="str">
            <v xml:space="preserve"> </v>
          </cell>
          <cell r="AU303" t="str">
            <v xml:space="preserve"> </v>
          </cell>
          <cell r="AV303" t="str">
            <v>13.823</v>
          </cell>
          <cell r="AW303" t="str">
            <v>ACQ</v>
          </cell>
          <cell r="AX303" t="str">
            <v>12.67</v>
          </cell>
          <cell r="AY303">
            <v>14.975</v>
          </cell>
          <cell r="AZ303" t="str">
            <v xml:space="preserve"> </v>
          </cell>
          <cell r="BA303" t="str">
            <v xml:space="preserve"> </v>
          </cell>
          <cell r="BB303" t="str">
            <v xml:space="preserve"> </v>
          </cell>
          <cell r="BC303" t="str">
            <v xml:space="preserve"> </v>
          </cell>
          <cell r="BD303" t="str">
            <v xml:space="preserve"> </v>
          </cell>
          <cell r="BE303" t="str">
            <v xml:space="preserve"> </v>
          </cell>
          <cell r="BF303" t="str">
            <v xml:space="preserve"> </v>
          </cell>
          <cell r="BG303" t="str">
            <v xml:space="preserve"> </v>
          </cell>
          <cell r="BH303" t="str">
            <v xml:space="preserve"> </v>
          </cell>
          <cell r="BI303" t="str">
            <v xml:space="preserve"> </v>
          </cell>
          <cell r="BJ303" t="str">
            <v xml:space="preserve"> </v>
          </cell>
          <cell r="BK303" t="str">
            <v xml:space="preserve"> </v>
          </cell>
          <cell r="BL303" t="str">
            <v xml:space="preserve"> </v>
          </cell>
          <cell r="BM303" t="str">
            <v xml:space="preserve"> </v>
          </cell>
          <cell r="BN303" t="str">
            <v xml:space="preserve"> </v>
          </cell>
          <cell r="BO303" t="str">
            <v xml:space="preserve"> </v>
          </cell>
          <cell r="BP303" t="str">
            <v xml:space="preserve"> </v>
          </cell>
          <cell r="BQ303" t="str">
            <v xml:space="preserve"> </v>
          </cell>
          <cell r="BR303" t="str">
            <v>11.767</v>
          </cell>
          <cell r="BS303" t="str">
            <v>ACQ</v>
          </cell>
          <cell r="BT303" t="str">
            <v>9.75</v>
          </cell>
          <cell r="BU303" t="str">
            <v>8.85</v>
          </cell>
          <cell r="BV303" t="str">
            <v>12.2</v>
          </cell>
        </row>
        <row r="304">
          <cell r="A304">
            <v>21909868</v>
          </cell>
          <cell r="B304" t="str">
            <v>HESTIN</v>
          </cell>
          <cell r="C304" t="str">
            <v>ERWAN</v>
          </cell>
          <cell r="D304" t="str">
            <v>modif</v>
          </cell>
          <cell r="E304" t="str">
            <v>DEF</v>
          </cell>
          <cell r="F304" t="str">
            <v>DEF</v>
          </cell>
          <cell r="G304" t="str">
            <v>10.873</v>
          </cell>
          <cell r="H304" t="str">
            <v>ADM</v>
          </cell>
          <cell r="I304" t="str">
            <v>'144/583</v>
          </cell>
          <cell r="J304" t="str">
            <v>9.7</v>
          </cell>
          <cell r="L304" t="str">
            <v>11.5</v>
          </cell>
          <cell r="M304" t="str">
            <v xml:space="preserve"> </v>
          </cell>
          <cell r="N304" t="str">
            <v xml:space="preserve"> </v>
          </cell>
          <cell r="O304" t="str">
            <v>11.5</v>
          </cell>
          <cell r="P304" t="str">
            <v xml:space="preserve"> </v>
          </cell>
          <cell r="Q304" t="str">
            <v xml:space="preserve"> </v>
          </cell>
          <cell r="R304" t="str">
            <v xml:space="preserve"> </v>
          </cell>
          <cell r="S304" t="str">
            <v xml:space="preserve"> </v>
          </cell>
          <cell r="T304" t="str">
            <v xml:space="preserve"> </v>
          </cell>
          <cell r="U304" t="str">
            <v xml:space="preserve"> </v>
          </cell>
          <cell r="V304" t="str">
            <v xml:space="preserve"> </v>
          </cell>
          <cell r="W304" t="str">
            <v xml:space="preserve"> </v>
          </cell>
          <cell r="X304" t="str">
            <v xml:space="preserve"> </v>
          </cell>
          <cell r="Y304" t="str">
            <v xml:space="preserve"> </v>
          </cell>
          <cell r="Z304" t="str">
            <v xml:space="preserve"> </v>
          </cell>
          <cell r="AA304" t="str">
            <v xml:space="preserve"> </v>
          </cell>
          <cell r="AB304" t="str">
            <v xml:space="preserve"> </v>
          </cell>
          <cell r="AC304" t="str">
            <v xml:space="preserve"> </v>
          </cell>
          <cell r="AD304">
            <v>7</v>
          </cell>
          <cell r="AE304" t="str">
            <v xml:space="preserve"> </v>
          </cell>
          <cell r="AF304" t="str">
            <v xml:space="preserve"> </v>
          </cell>
          <cell r="AG304">
            <v>7</v>
          </cell>
          <cell r="AH304" t="str">
            <v xml:space="preserve"> </v>
          </cell>
          <cell r="AI304" t="str">
            <v xml:space="preserve"> </v>
          </cell>
          <cell r="AJ304" t="str">
            <v xml:space="preserve"> </v>
          </cell>
          <cell r="AK304" t="str">
            <v xml:space="preserve"> </v>
          </cell>
          <cell r="AL304" t="str">
            <v xml:space="preserve"> </v>
          </cell>
          <cell r="AM304" t="str">
            <v xml:space="preserve"> </v>
          </cell>
          <cell r="AN304" t="str">
            <v xml:space="preserve"> </v>
          </cell>
          <cell r="AO304" t="str">
            <v xml:space="preserve"> </v>
          </cell>
          <cell r="AP304" t="str">
            <v xml:space="preserve"> </v>
          </cell>
          <cell r="AQ304" t="str">
            <v xml:space="preserve"> </v>
          </cell>
          <cell r="AR304" t="str">
            <v xml:space="preserve"> </v>
          </cell>
          <cell r="AS304" t="str">
            <v xml:space="preserve"> </v>
          </cell>
          <cell r="AT304" t="str">
            <v xml:space="preserve"> </v>
          </cell>
          <cell r="AU304" t="str">
            <v xml:space="preserve"> </v>
          </cell>
          <cell r="AV304" t="str">
            <v>12.478</v>
          </cell>
          <cell r="AW304" t="str">
            <v>ACQ</v>
          </cell>
          <cell r="AX304" t="str">
            <v>11.605</v>
          </cell>
          <cell r="AY304" t="str">
            <v>13.35</v>
          </cell>
          <cell r="AZ304" t="str">
            <v>13.8</v>
          </cell>
          <cell r="BA304">
            <v>14</v>
          </cell>
          <cell r="BB304" t="str">
            <v xml:space="preserve"> </v>
          </cell>
          <cell r="BC304" t="str">
            <v xml:space="preserve"> </v>
          </cell>
          <cell r="BD304" t="str">
            <v xml:space="preserve"> </v>
          </cell>
          <cell r="BE304" t="str">
            <v xml:space="preserve"> </v>
          </cell>
          <cell r="BF304" t="str">
            <v xml:space="preserve"> </v>
          </cell>
          <cell r="BG304" t="str">
            <v xml:space="preserve"> </v>
          </cell>
          <cell r="BH304" t="str">
            <v xml:space="preserve"> </v>
          </cell>
          <cell r="BI304" t="str">
            <v xml:space="preserve"> </v>
          </cell>
          <cell r="BJ304" t="str">
            <v xml:space="preserve"> </v>
          </cell>
          <cell r="BK304" t="str">
            <v xml:space="preserve"> </v>
          </cell>
          <cell r="BL304" t="str">
            <v xml:space="preserve"> </v>
          </cell>
          <cell r="BM304" t="str">
            <v xml:space="preserve"> </v>
          </cell>
          <cell r="BN304" t="str">
            <v xml:space="preserve"> </v>
          </cell>
          <cell r="BO304" t="str">
            <v xml:space="preserve"> </v>
          </cell>
          <cell r="BP304" t="str">
            <v xml:space="preserve"> </v>
          </cell>
          <cell r="BQ304" t="str">
            <v>12.25</v>
          </cell>
          <cell r="BR304" t="str">
            <v>11.675</v>
          </cell>
          <cell r="BS304" t="str">
            <v>ACQ</v>
          </cell>
          <cell r="BT304">
            <v>11</v>
          </cell>
          <cell r="BU304" t="str">
            <v>9.025</v>
          </cell>
          <cell r="BV304" t="str">
            <v>11.55</v>
          </cell>
        </row>
        <row r="305">
          <cell r="A305">
            <v>21816459</v>
          </cell>
          <cell r="B305" t="str">
            <v>HESTIN</v>
          </cell>
          <cell r="C305" t="str">
            <v>MAËLLE</v>
          </cell>
          <cell r="D305" t="str">
            <v xml:space="preserve"> </v>
          </cell>
          <cell r="E305" t="str">
            <v>DEF</v>
          </cell>
          <cell r="F305" t="str">
            <v>DEF</v>
          </cell>
          <cell r="G305" t="str">
            <v>DEF</v>
          </cell>
          <cell r="H305" t="str">
            <v>DEF</v>
          </cell>
          <cell r="J305" t="str">
            <v>10.6</v>
          </cell>
          <cell r="K305" t="str">
            <v>ACQ</v>
          </cell>
          <cell r="L305" t="str">
            <v xml:space="preserve"> </v>
          </cell>
          <cell r="M305" t="str">
            <v xml:space="preserve"> </v>
          </cell>
          <cell r="N305" t="str">
            <v xml:space="preserve"> </v>
          </cell>
          <cell r="O305" t="str">
            <v xml:space="preserve"> </v>
          </cell>
          <cell r="P305" t="str">
            <v xml:space="preserve"> </v>
          </cell>
          <cell r="Q305" t="str">
            <v xml:space="preserve"> </v>
          </cell>
          <cell r="R305" t="str">
            <v xml:space="preserve"> </v>
          </cell>
          <cell r="S305" t="str">
            <v xml:space="preserve"> </v>
          </cell>
          <cell r="T305" t="str">
            <v xml:space="preserve"> </v>
          </cell>
          <cell r="U305" t="str">
            <v xml:space="preserve"> </v>
          </cell>
          <cell r="V305" t="str">
            <v xml:space="preserve"> </v>
          </cell>
          <cell r="W305" t="str">
            <v xml:space="preserve"> </v>
          </cell>
          <cell r="X305" t="str">
            <v xml:space="preserve"> </v>
          </cell>
          <cell r="Y305" t="str">
            <v xml:space="preserve"> </v>
          </cell>
          <cell r="Z305" t="str">
            <v xml:space="preserve"> </v>
          </cell>
          <cell r="AA305" t="str">
            <v xml:space="preserve"> </v>
          </cell>
          <cell r="AB305" t="str">
            <v xml:space="preserve"> </v>
          </cell>
          <cell r="AC305" t="str">
            <v xml:space="preserve"> </v>
          </cell>
          <cell r="AD305" t="str">
            <v xml:space="preserve"> </v>
          </cell>
          <cell r="AE305" t="str">
            <v xml:space="preserve"> </v>
          </cell>
          <cell r="AF305" t="str">
            <v xml:space="preserve"> </v>
          </cell>
          <cell r="AG305" t="str">
            <v xml:space="preserve"> </v>
          </cell>
          <cell r="AH305" t="str">
            <v xml:space="preserve"> </v>
          </cell>
          <cell r="AI305" t="str">
            <v xml:space="preserve"> </v>
          </cell>
          <cell r="AJ305" t="str">
            <v xml:space="preserve"> </v>
          </cell>
          <cell r="AK305" t="str">
            <v xml:space="preserve"> </v>
          </cell>
          <cell r="AL305" t="str">
            <v xml:space="preserve"> </v>
          </cell>
          <cell r="AM305" t="str">
            <v xml:space="preserve"> </v>
          </cell>
          <cell r="AN305" t="str">
            <v xml:space="preserve"> </v>
          </cell>
          <cell r="AO305" t="str">
            <v xml:space="preserve"> </v>
          </cell>
          <cell r="AP305" t="str">
            <v xml:space="preserve"> </v>
          </cell>
          <cell r="AQ305" t="str">
            <v xml:space="preserve"> </v>
          </cell>
          <cell r="AR305" t="str">
            <v xml:space="preserve"> </v>
          </cell>
          <cell r="AS305" t="str">
            <v xml:space="preserve"> </v>
          </cell>
          <cell r="AT305" t="str">
            <v xml:space="preserve"> </v>
          </cell>
          <cell r="AU305" t="str">
            <v xml:space="preserve"> </v>
          </cell>
          <cell r="AV305" t="str">
            <v>DEF</v>
          </cell>
          <cell r="AW305" t="str">
            <v>DEF</v>
          </cell>
          <cell r="AX305" t="str">
            <v>DEF</v>
          </cell>
          <cell r="AY305" t="str">
            <v>10.238</v>
          </cell>
          <cell r="AZ305" t="str">
            <v xml:space="preserve"> </v>
          </cell>
          <cell r="BA305" t="str">
            <v xml:space="preserve"> </v>
          </cell>
          <cell r="BB305" t="str">
            <v xml:space="preserve"> </v>
          </cell>
          <cell r="BC305" t="str">
            <v xml:space="preserve"> </v>
          </cell>
          <cell r="BD305" t="str">
            <v xml:space="preserve"> </v>
          </cell>
          <cell r="BE305" t="str">
            <v xml:space="preserve"> </v>
          </cell>
          <cell r="BF305" t="str">
            <v xml:space="preserve"> </v>
          </cell>
          <cell r="BG305" t="str">
            <v xml:space="preserve"> </v>
          </cell>
          <cell r="BH305" t="str">
            <v xml:space="preserve"> </v>
          </cell>
          <cell r="BI305" t="str">
            <v xml:space="preserve"> </v>
          </cell>
          <cell r="BJ305" t="str">
            <v xml:space="preserve"> </v>
          </cell>
          <cell r="BK305" t="str">
            <v xml:space="preserve"> </v>
          </cell>
          <cell r="BL305" t="str">
            <v xml:space="preserve"> </v>
          </cell>
          <cell r="BM305" t="str">
            <v xml:space="preserve"> </v>
          </cell>
          <cell r="BN305" t="str">
            <v xml:space="preserve"> </v>
          </cell>
          <cell r="BO305" t="str">
            <v xml:space="preserve"> </v>
          </cell>
          <cell r="BP305" t="str">
            <v xml:space="preserve"> </v>
          </cell>
          <cell r="BQ305" t="str">
            <v xml:space="preserve"> </v>
          </cell>
          <cell r="BR305" t="str">
            <v>DEF</v>
          </cell>
          <cell r="BS305" t="str">
            <v>DEF</v>
          </cell>
          <cell r="BT305" t="str">
            <v>ABI</v>
          </cell>
          <cell r="BU305" t="str">
            <v>5.8</v>
          </cell>
          <cell r="BV305" t="str">
            <v>9.1</v>
          </cell>
        </row>
        <row r="306">
          <cell r="A306">
            <v>21814677</v>
          </cell>
          <cell r="B306" t="str">
            <v>HEUEA</v>
          </cell>
          <cell r="C306" t="str">
            <v>ABIGAEL</v>
          </cell>
          <cell r="D306" t="str">
            <v xml:space="preserve"> </v>
          </cell>
          <cell r="E306" t="str">
            <v>8.995</v>
          </cell>
          <cell r="F306" t="str">
            <v>AJ</v>
          </cell>
          <cell r="G306" t="str">
            <v>8.995</v>
          </cell>
          <cell r="H306" t="str">
            <v>AJ</v>
          </cell>
          <cell r="I306" t="str">
            <v>'427/583</v>
          </cell>
          <cell r="J306" t="str">
            <v>12.68</v>
          </cell>
          <cell r="K306" t="str">
            <v>ACQ</v>
          </cell>
          <cell r="L306" t="str">
            <v xml:space="preserve"> </v>
          </cell>
          <cell r="M306" t="str">
            <v xml:space="preserve"> </v>
          </cell>
          <cell r="N306" t="str">
            <v xml:space="preserve"> </v>
          </cell>
          <cell r="O306" t="str">
            <v xml:space="preserve"> </v>
          </cell>
          <cell r="P306" t="str">
            <v xml:space="preserve"> </v>
          </cell>
          <cell r="Q306" t="str">
            <v xml:space="preserve"> </v>
          </cell>
          <cell r="R306" t="str">
            <v xml:space="preserve"> </v>
          </cell>
          <cell r="S306" t="str">
            <v xml:space="preserve"> </v>
          </cell>
          <cell r="T306" t="str">
            <v xml:space="preserve"> </v>
          </cell>
          <cell r="U306" t="str">
            <v xml:space="preserve"> </v>
          </cell>
          <cell r="V306" t="str">
            <v xml:space="preserve"> </v>
          </cell>
          <cell r="W306" t="str">
            <v xml:space="preserve"> </v>
          </cell>
          <cell r="X306" t="str">
            <v xml:space="preserve"> </v>
          </cell>
          <cell r="Y306" t="str">
            <v xml:space="preserve"> </v>
          </cell>
          <cell r="Z306" t="str">
            <v xml:space="preserve"> </v>
          </cell>
          <cell r="AA306" t="str">
            <v xml:space="preserve"> </v>
          </cell>
          <cell r="AB306" t="str">
            <v xml:space="preserve"> </v>
          </cell>
          <cell r="AC306" t="str">
            <v xml:space="preserve"> </v>
          </cell>
          <cell r="AD306" t="str">
            <v xml:space="preserve"> </v>
          </cell>
          <cell r="AE306" t="str">
            <v xml:space="preserve"> </v>
          </cell>
          <cell r="AF306" t="str">
            <v xml:space="preserve"> </v>
          </cell>
          <cell r="AG306" t="str">
            <v xml:space="preserve"> </v>
          </cell>
          <cell r="AH306" t="str">
            <v xml:space="preserve"> </v>
          </cell>
          <cell r="AI306" t="str">
            <v xml:space="preserve"> </v>
          </cell>
          <cell r="AJ306" t="str">
            <v xml:space="preserve"> </v>
          </cell>
          <cell r="AK306" t="str">
            <v xml:space="preserve"> </v>
          </cell>
          <cell r="AL306" t="str">
            <v xml:space="preserve"> </v>
          </cell>
          <cell r="AM306" t="str">
            <v xml:space="preserve"> </v>
          </cell>
          <cell r="AN306" t="str">
            <v xml:space="preserve"> </v>
          </cell>
          <cell r="AO306" t="str">
            <v xml:space="preserve"> </v>
          </cell>
          <cell r="AP306" t="str">
            <v xml:space="preserve"> </v>
          </cell>
          <cell r="AQ306" t="str">
            <v xml:space="preserve"> </v>
          </cell>
          <cell r="AR306" t="str">
            <v xml:space="preserve"> </v>
          </cell>
          <cell r="AS306" t="str">
            <v xml:space="preserve"> </v>
          </cell>
          <cell r="AT306" t="str">
            <v xml:space="preserve"> </v>
          </cell>
          <cell r="AU306" t="str">
            <v xml:space="preserve"> </v>
          </cell>
          <cell r="AV306" t="str">
            <v>10.993</v>
          </cell>
          <cell r="AW306" t="str">
            <v>ACQ</v>
          </cell>
          <cell r="AX306" t="str">
            <v>10.61</v>
          </cell>
          <cell r="AY306" t="str">
            <v>11.375</v>
          </cell>
          <cell r="AZ306" t="str">
            <v xml:space="preserve"> </v>
          </cell>
          <cell r="BA306" t="str">
            <v xml:space="preserve"> </v>
          </cell>
          <cell r="BB306" t="str">
            <v xml:space="preserve"> </v>
          </cell>
          <cell r="BC306" t="str">
            <v xml:space="preserve"> </v>
          </cell>
          <cell r="BD306" t="str">
            <v xml:space="preserve"> </v>
          </cell>
          <cell r="BE306" t="str">
            <v xml:space="preserve"> </v>
          </cell>
          <cell r="BF306" t="str">
            <v xml:space="preserve"> </v>
          </cell>
          <cell r="BG306" t="str">
            <v xml:space="preserve"> </v>
          </cell>
          <cell r="BH306" t="str">
            <v xml:space="preserve"> </v>
          </cell>
          <cell r="BI306" t="str">
            <v xml:space="preserve"> </v>
          </cell>
          <cell r="BJ306" t="str">
            <v xml:space="preserve"> </v>
          </cell>
          <cell r="BK306" t="str">
            <v xml:space="preserve"> </v>
          </cell>
          <cell r="BL306" t="str">
            <v xml:space="preserve"> </v>
          </cell>
          <cell r="BM306" t="str">
            <v xml:space="preserve"> </v>
          </cell>
          <cell r="BN306" t="str">
            <v xml:space="preserve"> </v>
          </cell>
          <cell r="BO306" t="str">
            <v xml:space="preserve"> </v>
          </cell>
          <cell r="BP306" t="str">
            <v xml:space="preserve"> </v>
          </cell>
          <cell r="BQ306" t="str">
            <v xml:space="preserve"> </v>
          </cell>
          <cell r="BR306" t="str">
            <v>8.855</v>
          </cell>
          <cell r="BS306" t="str">
            <v>NACQ</v>
          </cell>
          <cell r="BT306" t="str">
            <v>8.25</v>
          </cell>
          <cell r="BU306" t="str">
            <v>6.94</v>
          </cell>
          <cell r="BV306" t="str">
            <v>10.38</v>
          </cell>
        </row>
        <row r="307">
          <cell r="A307">
            <v>21903271</v>
          </cell>
          <cell r="B307" t="str">
            <v>HILLBRAND</v>
          </cell>
          <cell r="C307" t="str">
            <v>LÉA</v>
          </cell>
          <cell r="D307" t="str">
            <v>modif</v>
          </cell>
          <cell r="E307" t="str">
            <v>DEF</v>
          </cell>
          <cell r="F307" t="str">
            <v>DEF</v>
          </cell>
          <cell r="G307" t="str">
            <v>9.786</v>
          </cell>
          <cell r="H307" t="str">
            <v>AJ</v>
          </cell>
          <cell r="I307" t="str">
            <v>'324/583</v>
          </cell>
          <cell r="J307">
            <v>13</v>
          </cell>
          <cell r="L307">
            <v>13</v>
          </cell>
          <cell r="M307" t="str">
            <v xml:space="preserve"> </v>
          </cell>
          <cell r="N307" t="str">
            <v xml:space="preserve"> </v>
          </cell>
          <cell r="O307" t="str">
            <v xml:space="preserve"> </v>
          </cell>
          <cell r="P307" t="str">
            <v xml:space="preserve"> </v>
          </cell>
          <cell r="Q307" t="str">
            <v xml:space="preserve"> </v>
          </cell>
          <cell r="R307" t="str">
            <v xml:space="preserve"> </v>
          </cell>
          <cell r="S307" t="str">
            <v xml:space="preserve"> </v>
          </cell>
          <cell r="T307" t="str">
            <v xml:space="preserve"> </v>
          </cell>
          <cell r="U307" t="str">
            <v xml:space="preserve"> </v>
          </cell>
          <cell r="V307" t="str">
            <v xml:space="preserve"> </v>
          </cell>
          <cell r="W307" t="str">
            <v xml:space="preserve"> </v>
          </cell>
          <cell r="X307" t="str">
            <v xml:space="preserve"> </v>
          </cell>
          <cell r="Y307">
            <v>13</v>
          </cell>
          <cell r="Z307" t="str">
            <v xml:space="preserve"> </v>
          </cell>
          <cell r="AA307" t="str">
            <v xml:space="preserve"> </v>
          </cell>
          <cell r="AB307" t="str">
            <v xml:space="preserve"> </v>
          </cell>
          <cell r="AC307" t="str">
            <v xml:space="preserve"> </v>
          </cell>
          <cell r="AD307">
            <v>13</v>
          </cell>
          <cell r="AE307" t="str">
            <v xml:space="preserve"> </v>
          </cell>
          <cell r="AF307" t="str">
            <v xml:space="preserve"> </v>
          </cell>
          <cell r="AG307" t="str">
            <v xml:space="preserve"> </v>
          </cell>
          <cell r="AH307" t="str">
            <v xml:space="preserve"> </v>
          </cell>
          <cell r="AI307" t="str">
            <v xml:space="preserve"> </v>
          </cell>
          <cell r="AJ307" t="str">
            <v xml:space="preserve"> </v>
          </cell>
          <cell r="AK307" t="str">
            <v xml:space="preserve"> </v>
          </cell>
          <cell r="AL307" t="str">
            <v xml:space="preserve"> </v>
          </cell>
          <cell r="AM307" t="str">
            <v xml:space="preserve"> </v>
          </cell>
          <cell r="AN307" t="str">
            <v xml:space="preserve"> </v>
          </cell>
          <cell r="AO307" t="str">
            <v xml:space="preserve"> </v>
          </cell>
          <cell r="AP307" t="str">
            <v xml:space="preserve"> </v>
          </cell>
          <cell r="AQ307">
            <v>13</v>
          </cell>
          <cell r="AR307" t="str">
            <v xml:space="preserve"> </v>
          </cell>
          <cell r="AS307" t="str">
            <v xml:space="preserve"> </v>
          </cell>
          <cell r="AT307" t="str">
            <v xml:space="preserve"> </v>
          </cell>
          <cell r="AU307" t="str">
            <v xml:space="preserve"> </v>
          </cell>
          <cell r="AV307" t="str">
            <v>9.588</v>
          </cell>
          <cell r="AW307" t="str">
            <v>NACQ</v>
          </cell>
          <cell r="AX307" t="str">
            <v>9.575</v>
          </cell>
          <cell r="AY307" t="str">
            <v>9.6</v>
          </cell>
          <cell r="AZ307" t="str">
            <v>9.7</v>
          </cell>
          <cell r="BA307">
            <v>10</v>
          </cell>
          <cell r="BB307" t="str">
            <v xml:space="preserve"> </v>
          </cell>
          <cell r="BC307" t="str">
            <v xml:space="preserve"> </v>
          </cell>
          <cell r="BD307" t="str">
            <v xml:space="preserve"> </v>
          </cell>
          <cell r="BE307" t="str">
            <v xml:space="preserve"> </v>
          </cell>
          <cell r="BF307" t="str">
            <v xml:space="preserve"> </v>
          </cell>
          <cell r="BG307" t="str">
            <v xml:space="preserve"> </v>
          </cell>
          <cell r="BH307" t="str">
            <v>9.1</v>
          </cell>
          <cell r="BI307" t="str">
            <v xml:space="preserve"> </v>
          </cell>
          <cell r="BJ307" t="str">
            <v xml:space="preserve"> </v>
          </cell>
          <cell r="BK307" t="str">
            <v xml:space="preserve"> </v>
          </cell>
          <cell r="BL307" t="str">
            <v xml:space="preserve"> </v>
          </cell>
          <cell r="BM307" t="str">
            <v xml:space="preserve"> </v>
          </cell>
          <cell r="BN307" t="str">
            <v xml:space="preserve"> </v>
          </cell>
          <cell r="BO307" t="str">
            <v xml:space="preserve"> </v>
          </cell>
          <cell r="BP307" t="str">
            <v xml:space="preserve"> </v>
          </cell>
          <cell r="BQ307" t="str">
            <v xml:space="preserve"> </v>
          </cell>
          <cell r="BR307" t="str">
            <v>8.648</v>
          </cell>
          <cell r="BS307" t="str">
            <v>NACQ</v>
          </cell>
          <cell r="BT307" t="str">
            <v>6.87</v>
          </cell>
          <cell r="BU307" t="str">
            <v>8.425</v>
          </cell>
          <cell r="BV307" t="str">
            <v>11.35</v>
          </cell>
        </row>
        <row r="308">
          <cell r="A308">
            <v>21802089</v>
          </cell>
          <cell r="B308" t="str">
            <v>HINDI</v>
          </cell>
          <cell r="C308" t="str">
            <v>RAYANN</v>
          </cell>
          <cell r="D308" t="str">
            <v xml:space="preserve"> </v>
          </cell>
          <cell r="E308" t="str">
            <v>8.821</v>
          </cell>
          <cell r="F308" t="str">
            <v>AJ</v>
          </cell>
          <cell r="G308" t="str">
            <v>8.821</v>
          </cell>
          <cell r="H308" t="str">
            <v>AJ</v>
          </cell>
          <cell r="I308" t="str">
            <v>'449/583</v>
          </cell>
          <cell r="J308" t="str">
            <v>11.4</v>
          </cell>
          <cell r="L308">
            <v>13</v>
          </cell>
          <cell r="M308" t="str">
            <v xml:space="preserve"> </v>
          </cell>
          <cell r="N308" t="str">
            <v xml:space="preserve"> </v>
          </cell>
          <cell r="O308" t="str">
            <v xml:space="preserve"> </v>
          </cell>
          <cell r="P308" t="str">
            <v xml:space="preserve"> </v>
          </cell>
          <cell r="Q308" t="str">
            <v xml:space="preserve"> </v>
          </cell>
          <cell r="R308" t="str">
            <v xml:space="preserve"> </v>
          </cell>
          <cell r="S308" t="str">
            <v xml:space="preserve"> </v>
          </cell>
          <cell r="T308" t="str">
            <v xml:space="preserve"> </v>
          </cell>
          <cell r="U308" t="str">
            <v xml:space="preserve"> </v>
          </cell>
          <cell r="V308">
            <v>13</v>
          </cell>
          <cell r="W308" t="str">
            <v xml:space="preserve"> </v>
          </cell>
          <cell r="X308" t="str">
            <v xml:space="preserve"> </v>
          </cell>
          <cell r="Y308" t="str">
            <v xml:space="preserve"> </v>
          </cell>
          <cell r="Z308" t="str">
            <v xml:space="preserve"> </v>
          </cell>
          <cell r="AA308" t="str">
            <v xml:space="preserve"> </v>
          </cell>
          <cell r="AB308" t="str">
            <v xml:space="preserve"> </v>
          </cell>
          <cell r="AC308" t="str">
            <v xml:space="preserve"> </v>
          </cell>
          <cell r="AD308">
            <v>9</v>
          </cell>
          <cell r="AE308" t="str">
            <v xml:space="preserve"> </v>
          </cell>
          <cell r="AF308" t="str">
            <v xml:space="preserve"> </v>
          </cell>
          <cell r="AG308" t="str">
            <v xml:space="preserve"> </v>
          </cell>
          <cell r="AH308" t="str">
            <v xml:space="preserve"> </v>
          </cell>
          <cell r="AI308" t="str">
            <v xml:space="preserve"> </v>
          </cell>
          <cell r="AJ308" t="str">
            <v xml:space="preserve"> </v>
          </cell>
          <cell r="AK308" t="str">
            <v xml:space="preserve"> </v>
          </cell>
          <cell r="AL308" t="str">
            <v xml:space="preserve"> </v>
          </cell>
          <cell r="AM308" t="str">
            <v xml:space="preserve"> </v>
          </cell>
          <cell r="AN308">
            <v>9</v>
          </cell>
          <cell r="AO308" t="str">
            <v xml:space="preserve"> </v>
          </cell>
          <cell r="AP308" t="str">
            <v xml:space="preserve"> </v>
          </cell>
          <cell r="AQ308" t="str">
            <v xml:space="preserve"> </v>
          </cell>
          <cell r="AR308" t="str">
            <v xml:space="preserve"> </v>
          </cell>
          <cell r="AS308" t="str">
            <v xml:space="preserve"> </v>
          </cell>
          <cell r="AT308" t="str">
            <v xml:space="preserve"> </v>
          </cell>
          <cell r="AU308" t="str">
            <v xml:space="preserve"> </v>
          </cell>
          <cell r="AV308" t="str">
            <v>9.487</v>
          </cell>
          <cell r="AW308" t="str">
            <v>NACQ</v>
          </cell>
          <cell r="AX308" t="str">
            <v>8.685</v>
          </cell>
          <cell r="AY308" t="str">
            <v>10.288</v>
          </cell>
          <cell r="AZ308" t="str">
            <v xml:space="preserve"> </v>
          </cell>
          <cell r="BA308" t="str">
            <v xml:space="preserve"> </v>
          </cell>
          <cell r="BB308" t="str">
            <v xml:space="preserve"> </v>
          </cell>
          <cell r="BC308" t="str">
            <v xml:space="preserve"> </v>
          </cell>
          <cell r="BD308" t="str">
            <v xml:space="preserve"> </v>
          </cell>
          <cell r="BE308" t="str">
            <v xml:space="preserve"> </v>
          </cell>
          <cell r="BF308" t="str">
            <v xml:space="preserve"> </v>
          </cell>
          <cell r="BG308" t="str">
            <v xml:space="preserve"> </v>
          </cell>
          <cell r="BH308" t="str">
            <v xml:space="preserve"> </v>
          </cell>
          <cell r="BI308" t="str">
            <v xml:space="preserve"> </v>
          </cell>
          <cell r="BJ308" t="str">
            <v xml:space="preserve"> </v>
          </cell>
          <cell r="BK308" t="str">
            <v xml:space="preserve"> </v>
          </cell>
          <cell r="BL308" t="str">
            <v xml:space="preserve"> </v>
          </cell>
          <cell r="BM308" t="str">
            <v xml:space="preserve"> </v>
          </cell>
          <cell r="BN308" t="str">
            <v xml:space="preserve"> </v>
          </cell>
          <cell r="BO308" t="str">
            <v xml:space="preserve"> </v>
          </cell>
          <cell r="BP308" t="str">
            <v xml:space="preserve"> </v>
          </cell>
          <cell r="BQ308" t="str">
            <v xml:space="preserve"> </v>
          </cell>
          <cell r="BR308" t="str">
            <v>6.433</v>
          </cell>
          <cell r="BS308" t="str">
            <v>NACQ</v>
          </cell>
          <cell r="BT308" t="str">
            <v>6.25</v>
          </cell>
          <cell r="BU308" t="str">
            <v>6.55</v>
          </cell>
          <cell r="BV308" t="str">
            <v>7.1</v>
          </cell>
        </row>
        <row r="309">
          <cell r="A309">
            <v>21809593</v>
          </cell>
          <cell r="B309" t="str">
            <v>HINTENOCH</v>
          </cell>
          <cell r="C309" t="str">
            <v>NICOLAS</v>
          </cell>
          <cell r="D309" t="str">
            <v xml:space="preserve"> </v>
          </cell>
          <cell r="E309" t="str">
            <v>10.693</v>
          </cell>
          <cell r="F309" t="str">
            <v>ADM</v>
          </cell>
          <cell r="G309" t="str">
            <v>10.693</v>
          </cell>
          <cell r="H309" t="str">
            <v>ADM</v>
          </cell>
          <cell r="I309" t="str">
            <v>'177/583</v>
          </cell>
          <cell r="J309" t="str">
            <v>13.6</v>
          </cell>
          <cell r="K309" t="str">
            <v>ACQ</v>
          </cell>
          <cell r="L309" t="str">
            <v xml:space="preserve"> </v>
          </cell>
          <cell r="M309" t="str">
            <v xml:space="preserve"> </v>
          </cell>
          <cell r="N309" t="str">
            <v xml:space="preserve"> </v>
          </cell>
          <cell r="O309" t="str">
            <v xml:space="preserve"> </v>
          </cell>
          <cell r="P309" t="str">
            <v xml:space="preserve"> </v>
          </cell>
          <cell r="Q309" t="str">
            <v xml:space="preserve"> </v>
          </cell>
          <cell r="R309" t="str">
            <v xml:space="preserve"> </v>
          </cell>
          <cell r="S309" t="str">
            <v xml:space="preserve"> </v>
          </cell>
          <cell r="T309" t="str">
            <v xml:space="preserve"> </v>
          </cell>
          <cell r="U309" t="str">
            <v xml:space="preserve"> </v>
          </cell>
          <cell r="V309" t="str">
            <v xml:space="preserve"> </v>
          </cell>
          <cell r="W309" t="str">
            <v xml:space="preserve"> </v>
          </cell>
          <cell r="X309" t="str">
            <v xml:space="preserve"> </v>
          </cell>
          <cell r="Y309" t="str">
            <v xml:space="preserve"> </v>
          </cell>
          <cell r="Z309" t="str">
            <v xml:space="preserve"> </v>
          </cell>
          <cell r="AA309" t="str">
            <v xml:space="preserve"> </v>
          </cell>
          <cell r="AB309" t="str">
            <v xml:space="preserve"> </v>
          </cell>
          <cell r="AC309" t="str">
            <v xml:space="preserve"> </v>
          </cell>
          <cell r="AD309" t="str">
            <v xml:space="preserve"> </v>
          </cell>
          <cell r="AE309" t="str">
            <v xml:space="preserve"> </v>
          </cell>
          <cell r="AF309" t="str">
            <v xml:space="preserve"> </v>
          </cell>
          <cell r="AG309" t="str">
            <v xml:space="preserve"> </v>
          </cell>
          <cell r="AH309" t="str">
            <v xml:space="preserve"> </v>
          </cell>
          <cell r="AI309" t="str">
            <v xml:space="preserve"> </v>
          </cell>
          <cell r="AJ309" t="str">
            <v xml:space="preserve"> </v>
          </cell>
          <cell r="AK309" t="str">
            <v xml:space="preserve"> </v>
          </cell>
          <cell r="AL309" t="str">
            <v xml:space="preserve"> </v>
          </cell>
          <cell r="AM309" t="str">
            <v xml:space="preserve"> </v>
          </cell>
          <cell r="AN309" t="str">
            <v xml:space="preserve"> </v>
          </cell>
          <cell r="AO309" t="str">
            <v xml:space="preserve"> </v>
          </cell>
          <cell r="AP309" t="str">
            <v xml:space="preserve"> </v>
          </cell>
          <cell r="AQ309" t="str">
            <v xml:space="preserve"> </v>
          </cell>
          <cell r="AR309" t="str">
            <v xml:space="preserve"> </v>
          </cell>
          <cell r="AS309" t="str">
            <v xml:space="preserve"> </v>
          </cell>
          <cell r="AT309" t="str">
            <v xml:space="preserve"> </v>
          </cell>
          <cell r="AU309" t="str">
            <v xml:space="preserve"> </v>
          </cell>
          <cell r="AV309" t="str">
            <v>10.313</v>
          </cell>
          <cell r="AW309" t="str">
            <v>ACQ</v>
          </cell>
          <cell r="AX309">
            <v>10</v>
          </cell>
          <cell r="AY309" t="str">
            <v>10.625</v>
          </cell>
          <cell r="AZ309" t="str">
            <v xml:space="preserve"> </v>
          </cell>
          <cell r="BA309" t="str">
            <v xml:space="preserve"> </v>
          </cell>
          <cell r="BB309" t="str">
            <v xml:space="preserve"> </v>
          </cell>
          <cell r="BC309" t="str">
            <v xml:space="preserve"> </v>
          </cell>
          <cell r="BD309" t="str">
            <v xml:space="preserve"> </v>
          </cell>
          <cell r="BE309" t="str">
            <v xml:space="preserve"> </v>
          </cell>
          <cell r="BF309" t="str">
            <v xml:space="preserve"> </v>
          </cell>
          <cell r="BG309" t="str">
            <v xml:space="preserve"> </v>
          </cell>
          <cell r="BH309" t="str">
            <v xml:space="preserve"> </v>
          </cell>
          <cell r="BI309" t="str">
            <v xml:space="preserve"> </v>
          </cell>
          <cell r="BJ309" t="str">
            <v xml:space="preserve"> </v>
          </cell>
          <cell r="BK309" t="str">
            <v xml:space="preserve"> </v>
          </cell>
          <cell r="BL309" t="str">
            <v xml:space="preserve"> </v>
          </cell>
          <cell r="BM309" t="str">
            <v xml:space="preserve"> </v>
          </cell>
          <cell r="BN309" t="str">
            <v xml:space="preserve"> </v>
          </cell>
          <cell r="BO309" t="str">
            <v xml:space="preserve"> </v>
          </cell>
          <cell r="BP309" t="str">
            <v xml:space="preserve"> </v>
          </cell>
          <cell r="BQ309" t="str">
            <v xml:space="preserve"> </v>
          </cell>
          <cell r="BR309" t="str">
            <v>10.433</v>
          </cell>
          <cell r="BS309" t="str">
            <v>ACQ</v>
          </cell>
          <cell r="BT309" t="str">
            <v xml:space="preserve"> </v>
          </cell>
          <cell r="BU309" t="str">
            <v xml:space="preserve"> </v>
          </cell>
          <cell r="BV309" t="str">
            <v xml:space="preserve"> </v>
          </cell>
        </row>
        <row r="310">
          <cell r="A310">
            <v>21801272</v>
          </cell>
          <cell r="B310" t="str">
            <v>HMAE</v>
          </cell>
          <cell r="C310" t="str">
            <v>MAXIME</v>
          </cell>
          <cell r="D310" t="str">
            <v>modif</v>
          </cell>
          <cell r="E310" t="str">
            <v>DEF</v>
          </cell>
          <cell r="F310" t="str">
            <v>DEF</v>
          </cell>
          <cell r="G310" t="str">
            <v>8.231</v>
          </cell>
          <cell r="H310" t="str">
            <v>AJ</v>
          </cell>
          <cell r="I310" t="str">
            <v>'511/583</v>
          </cell>
          <cell r="J310" t="str">
            <v>11.7</v>
          </cell>
          <cell r="K310" t="str">
            <v>ACQ</v>
          </cell>
          <cell r="L310" t="str">
            <v xml:space="preserve"> </v>
          </cell>
          <cell r="M310" t="str">
            <v xml:space="preserve"> </v>
          </cell>
          <cell r="N310" t="str">
            <v xml:space="preserve"> </v>
          </cell>
          <cell r="O310" t="str">
            <v xml:space="preserve"> </v>
          </cell>
          <cell r="P310" t="str">
            <v xml:space="preserve"> </v>
          </cell>
          <cell r="Q310" t="str">
            <v xml:space="preserve"> </v>
          </cell>
          <cell r="R310" t="str">
            <v xml:space="preserve"> </v>
          </cell>
          <cell r="S310" t="str">
            <v xml:space="preserve"> </v>
          </cell>
          <cell r="T310" t="str">
            <v xml:space="preserve"> </v>
          </cell>
          <cell r="U310" t="str">
            <v xml:space="preserve"> </v>
          </cell>
          <cell r="V310" t="str">
            <v xml:space="preserve"> </v>
          </cell>
          <cell r="W310" t="str">
            <v xml:space="preserve"> </v>
          </cell>
          <cell r="X310" t="str">
            <v xml:space="preserve"> </v>
          </cell>
          <cell r="Y310" t="str">
            <v xml:space="preserve"> </v>
          </cell>
          <cell r="Z310" t="str">
            <v xml:space="preserve"> </v>
          </cell>
          <cell r="AA310" t="str">
            <v xml:space="preserve"> </v>
          </cell>
          <cell r="AB310" t="str">
            <v xml:space="preserve"> </v>
          </cell>
          <cell r="AC310" t="str">
            <v xml:space="preserve"> </v>
          </cell>
          <cell r="AD310" t="str">
            <v xml:space="preserve"> </v>
          </cell>
          <cell r="AE310" t="str">
            <v xml:space="preserve"> </v>
          </cell>
          <cell r="AF310" t="str">
            <v xml:space="preserve"> </v>
          </cell>
          <cell r="AG310" t="str">
            <v xml:space="preserve"> </v>
          </cell>
          <cell r="AH310" t="str">
            <v xml:space="preserve"> </v>
          </cell>
          <cell r="AI310" t="str">
            <v xml:space="preserve"> </v>
          </cell>
          <cell r="AJ310" t="str">
            <v xml:space="preserve"> </v>
          </cell>
          <cell r="AK310" t="str">
            <v xml:space="preserve"> </v>
          </cell>
          <cell r="AL310" t="str">
            <v xml:space="preserve"> </v>
          </cell>
          <cell r="AM310" t="str">
            <v xml:space="preserve"> </v>
          </cell>
          <cell r="AN310" t="str">
            <v xml:space="preserve"> </v>
          </cell>
          <cell r="AO310" t="str">
            <v xml:space="preserve"> </v>
          </cell>
          <cell r="AP310" t="str">
            <v xml:space="preserve"> </v>
          </cell>
          <cell r="AQ310" t="str">
            <v xml:space="preserve"> </v>
          </cell>
          <cell r="AR310" t="str">
            <v xml:space="preserve"> </v>
          </cell>
          <cell r="AS310" t="str">
            <v xml:space="preserve"> </v>
          </cell>
          <cell r="AT310" t="str">
            <v xml:space="preserve"> </v>
          </cell>
          <cell r="AU310" t="str">
            <v xml:space="preserve"> </v>
          </cell>
          <cell r="AV310" t="str">
            <v>5.83</v>
          </cell>
          <cell r="AW310" t="str">
            <v>NACQ</v>
          </cell>
          <cell r="AX310" t="str">
            <v>5.83</v>
          </cell>
          <cell r="AY310" t="str">
            <v>DIS</v>
          </cell>
          <cell r="AZ310" t="str">
            <v xml:space="preserve"> </v>
          </cell>
          <cell r="BA310" t="str">
            <v xml:space="preserve"> </v>
          </cell>
          <cell r="BB310" t="str">
            <v xml:space="preserve"> </v>
          </cell>
          <cell r="BC310" t="str">
            <v>DIS</v>
          </cell>
          <cell r="BD310" t="str">
            <v xml:space="preserve"> </v>
          </cell>
          <cell r="BE310" t="str">
            <v>DIS</v>
          </cell>
          <cell r="BF310" t="str">
            <v xml:space="preserve"> </v>
          </cell>
          <cell r="BG310" t="str">
            <v xml:space="preserve"> </v>
          </cell>
          <cell r="BH310" t="str">
            <v xml:space="preserve"> </v>
          </cell>
          <cell r="BI310" t="str">
            <v xml:space="preserve"> </v>
          </cell>
          <cell r="BJ310" t="str">
            <v xml:space="preserve"> </v>
          </cell>
          <cell r="BK310" t="str">
            <v xml:space="preserve"> </v>
          </cell>
          <cell r="BL310" t="str">
            <v>DIS</v>
          </cell>
          <cell r="BM310" t="str">
            <v xml:space="preserve"> </v>
          </cell>
          <cell r="BN310" t="str">
            <v xml:space="preserve"> </v>
          </cell>
          <cell r="BO310" t="str">
            <v xml:space="preserve"> </v>
          </cell>
          <cell r="BP310" t="str">
            <v xml:space="preserve"> </v>
          </cell>
          <cell r="BQ310" t="str">
            <v xml:space="preserve"> </v>
          </cell>
          <cell r="BR310" t="str">
            <v>9.708</v>
          </cell>
          <cell r="BS310" t="str">
            <v>NACQ</v>
          </cell>
          <cell r="BT310">
            <v>5</v>
          </cell>
          <cell r="BU310" t="str">
            <v>10.525</v>
          </cell>
          <cell r="BV310" t="str">
            <v xml:space="preserve"> </v>
          </cell>
        </row>
        <row r="311">
          <cell r="A311">
            <v>21901684</v>
          </cell>
          <cell r="B311" t="str">
            <v>HOCHWELKER</v>
          </cell>
          <cell r="C311" t="str">
            <v>THIBAUT</v>
          </cell>
          <cell r="D311" t="str">
            <v xml:space="preserve"> </v>
          </cell>
          <cell r="E311" t="str">
            <v>9.724</v>
          </cell>
          <cell r="F311" t="str">
            <v>AJ</v>
          </cell>
          <cell r="G311" t="str">
            <v>9.724</v>
          </cell>
          <cell r="H311" t="str">
            <v>AJ</v>
          </cell>
          <cell r="I311" t="str">
            <v>'333/583</v>
          </cell>
          <cell r="J311" t="str">
            <v>11.002</v>
          </cell>
          <cell r="L311" t="str">
            <v>8.17</v>
          </cell>
          <cell r="M311" t="str">
            <v>8.17</v>
          </cell>
          <cell r="N311" t="str">
            <v xml:space="preserve"> </v>
          </cell>
          <cell r="O311" t="str">
            <v xml:space="preserve"> </v>
          </cell>
          <cell r="P311" t="str">
            <v xml:space="preserve"> </v>
          </cell>
          <cell r="Q311" t="str">
            <v xml:space="preserve"> </v>
          </cell>
          <cell r="R311" t="str">
            <v xml:space="preserve"> </v>
          </cell>
          <cell r="S311" t="str">
            <v xml:space="preserve"> </v>
          </cell>
          <cell r="T311" t="str">
            <v xml:space="preserve"> </v>
          </cell>
          <cell r="U311" t="str">
            <v xml:space="preserve"> </v>
          </cell>
          <cell r="V311" t="str">
            <v xml:space="preserve"> </v>
          </cell>
          <cell r="W311" t="str">
            <v xml:space="preserve"> </v>
          </cell>
          <cell r="X311" t="str">
            <v xml:space="preserve"> </v>
          </cell>
          <cell r="Y311" t="str">
            <v xml:space="preserve"> </v>
          </cell>
          <cell r="Z311" t="str">
            <v xml:space="preserve"> </v>
          </cell>
          <cell r="AA311" t="str">
            <v xml:space="preserve"> </v>
          </cell>
          <cell r="AB311" t="str">
            <v xml:space="preserve"> </v>
          </cell>
          <cell r="AC311" t="str">
            <v xml:space="preserve"> </v>
          </cell>
          <cell r="AD311" t="str">
            <v>15.25</v>
          </cell>
          <cell r="AE311" t="str">
            <v>15.25</v>
          </cell>
          <cell r="AF311" t="str">
            <v xml:space="preserve"> </v>
          </cell>
          <cell r="AG311" t="str">
            <v xml:space="preserve"> </v>
          </cell>
          <cell r="AH311" t="str">
            <v xml:space="preserve"> </v>
          </cell>
          <cell r="AI311" t="str">
            <v xml:space="preserve"> </v>
          </cell>
          <cell r="AJ311" t="str">
            <v xml:space="preserve"> </v>
          </cell>
          <cell r="AK311" t="str">
            <v xml:space="preserve"> </v>
          </cell>
          <cell r="AL311" t="str">
            <v xml:space="preserve"> </v>
          </cell>
          <cell r="AM311" t="str">
            <v xml:space="preserve"> </v>
          </cell>
          <cell r="AN311" t="str">
            <v xml:space="preserve"> </v>
          </cell>
          <cell r="AO311" t="str">
            <v xml:space="preserve"> </v>
          </cell>
          <cell r="AP311" t="str">
            <v xml:space="preserve"> </v>
          </cell>
          <cell r="AQ311" t="str">
            <v xml:space="preserve"> </v>
          </cell>
          <cell r="AR311" t="str">
            <v xml:space="preserve"> </v>
          </cell>
          <cell r="AS311" t="str">
            <v xml:space="preserve"> </v>
          </cell>
          <cell r="AT311" t="str">
            <v xml:space="preserve"> </v>
          </cell>
          <cell r="AU311" t="str">
            <v xml:space="preserve"> </v>
          </cell>
          <cell r="AV311" t="str">
            <v>12.873</v>
          </cell>
          <cell r="AW311" t="str">
            <v>ACQ</v>
          </cell>
          <cell r="AX311" t="str">
            <v>11.545</v>
          </cell>
          <cell r="AY311" t="str">
            <v>14.2</v>
          </cell>
          <cell r="AZ311" t="str">
            <v xml:space="preserve"> </v>
          </cell>
          <cell r="BA311" t="str">
            <v xml:space="preserve"> </v>
          </cell>
          <cell r="BB311" t="str">
            <v xml:space="preserve"> </v>
          </cell>
          <cell r="BC311" t="str">
            <v xml:space="preserve"> </v>
          </cell>
          <cell r="BD311" t="str">
            <v xml:space="preserve"> </v>
          </cell>
          <cell r="BE311">
            <v>12</v>
          </cell>
          <cell r="BF311" t="str">
            <v>18.5</v>
          </cell>
          <cell r="BG311" t="str">
            <v xml:space="preserve"> </v>
          </cell>
          <cell r="BH311" t="str">
            <v xml:space="preserve"> </v>
          </cell>
          <cell r="BI311" t="str">
            <v xml:space="preserve"> </v>
          </cell>
          <cell r="BJ311" t="str">
            <v>12.1</v>
          </cell>
          <cell r="BK311" t="str">
            <v xml:space="preserve"> </v>
          </cell>
          <cell r="BL311" t="str">
            <v xml:space="preserve"> </v>
          </cell>
          <cell r="BM311" t="str">
            <v xml:space="preserve"> </v>
          </cell>
          <cell r="BN311" t="str">
            <v xml:space="preserve"> </v>
          </cell>
          <cell r="BO311" t="str">
            <v xml:space="preserve"> </v>
          </cell>
          <cell r="BP311" t="str">
            <v xml:space="preserve"> </v>
          </cell>
          <cell r="BQ311" t="str">
            <v xml:space="preserve"> </v>
          </cell>
          <cell r="BR311" t="str">
            <v>7.05</v>
          </cell>
          <cell r="BS311" t="str">
            <v>NACQ</v>
          </cell>
          <cell r="BT311" t="str">
            <v>6.875</v>
          </cell>
          <cell r="BU311" t="str">
            <v>8.775</v>
          </cell>
          <cell r="BV311" t="str">
            <v>12.05</v>
          </cell>
        </row>
        <row r="312">
          <cell r="A312">
            <v>21908196</v>
          </cell>
          <cell r="B312" t="str">
            <v>HOEPFNER</v>
          </cell>
          <cell r="C312" t="str">
            <v>TIM</v>
          </cell>
          <cell r="D312" t="str">
            <v xml:space="preserve"> </v>
          </cell>
          <cell r="E312" t="str">
            <v>11.118</v>
          </cell>
          <cell r="F312" t="str">
            <v>ADM</v>
          </cell>
          <cell r="G312" t="str">
            <v>11.118</v>
          </cell>
          <cell r="H312" t="str">
            <v>ADM</v>
          </cell>
          <cell r="I312" t="str">
            <v>'124/583</v>
          </cell>
          <cell r="J312" t="str">
            <v>15.4</v>
          </cell>
          <cell r="L312">
            <v>17</v>
          </cell>
          <cell r="M312" t="str">
            <v xml:space="preserve"> </v>
          </cell>
          <cell r="N312" t="str">
            <v xml:space="preserve"> </v>
          </cell>
          <cell r="O312" t="str">
            <v xml:space="preserve"> </v>
          </cell>
          <cell r="P312" t="str">
            <v xml:space="preserve"> </v>
          </cell>
          <cell r="Q312" t="str">
            <v xml:space="preserve"> </v>
          </cell>
          <cell r="R312" t="str">
            <v xml:space="preserve"> </v>
          </cell>
          <cell r="S312">
            <v>17</v>
          </cell>
          <cell r="T312" t="str">
            <v xml:space="preserve"> </v>
          </cell>
          <cell r="U312" t="str">
            <v xml:space="preserve"> </v>
          </cell>
          <cell r="V312" t="str">
            <v xml:space="preserve"> </v>
          </cell>
          <cell r="W312" t="str">
            <v xml:space="preserve"> </v>
          </cell>
          <cell r="X312" t="str">
            <v xml:space="preserve"> </v>
          </cell>
          <cell r="Y312" t="str">
            <v xml:space="preserve"> </v>
          </cell>
          <cell r="Z312" t="str">
            <v xml:space="preserve"> </v>
          </cell>
          <cell r="AA312" t="str">
            <v xml:space="preserve"> </v>
          </cell>
          <cell r="AB312" t="str">
            <v xml:space="preserve"> </v>
          </cell>
          <cell r="AC312" t="str">
            <v xml:space="preserve"> </v>
          </cell>
          <cell r="AD312">
            <v>13</v>
          </cell>
          <cell r="AE312" t="str">
            <v xml:space="preserve"> </v>
          </cell>
          <cell r="AF312" t="str">
            <v xml:space="preserve"> </v>
          </cell>
          <cell r="AG312" t="str">
            <v xml:space="preserve"> </v>
          </cell>
          <cell r="AH312" t="str">
            <v xml:space="preserve"> </v>
          </cell>
          <cell r="AI312" t="str">
            <v xml:space="preserve"> </v>
          </cell>
          <cell r="AJ312" t="str">
            <v xml:space="preserve"> </v>
          </cell>
          <cell r="AK312">
            <v>13</v>
          </cell>
          <cell r="AL312" t="str">
            <v xml:space="preserve"> </v>
          </cell>
          <cell r="AM312" t="str">
            <v xml:space="preserve"> </v>
          </cell>
          <cell r="AN312" t="str">
            <v xml:space="preserve"> </v>
          </cell>
          <cell r="AO312" t="str">
            <v xml:space="preserve"> </v>
          </cell>
          <cell r="AP312" t="str">
            <v xml:space="preserve"> </v>
          </cell>
          <cell r="AQ312" t="str">
            <v xml:space="preserve"> </v>
          </cell>
          <cell r="AR312" t="str">
            <v xml:space="preserve"> </v>
          </cell>
          <cell r="AS312" t="str">
            <v xml:space="preserve"> </v>
          </cell>
          <cell r="AT312" t="str">
            <v xml:space="preserve"> </v>
          </cell>
          <cell r="AU312" t="str">
            <v xml:space="preserve"> </v>
          </cell>
          <cell r="AV312" t="str">
            <v>10.954</v>
          </cell>
          <cell r="AW312" t="str">
            <v>ACQ</v>
          </cell>
          <cell r="AX312" t="str">
            <v>8.33</v>
          </cell>
          <cell r="AY312" t="str">
            <v>13.577</v>
          </cell>
          <cell r="AZ312" t="str">
            <v>14.8</v>
          </cell>
          <cell r="BA312">
            <v>14</v>
          </cell>
          <cell r="BB312" t="str">
            <v xml:space="preserve"> </v>
          </cell>
          <cell r="BC312" t="str">
            <v xml:space="preserve"> </v>
          </cell>
          <cell r="BD312" t="str">
            <v xml:space="preserve"> </v>
          </cell>
          <cell r="BE312" t="str">
            <v xml:space="preserve"> </v>
          </cell>
          <cell r="BF312" t="str">
            <v xml:space="preserve"> </v>
          </cell>
          <cell r="BG312" t="str">
            <v xml:space="preserve"> </v>
          </cell>
          <cell r="BH312" t="str">
            <v xml:space="preserve"> </v>
          </cell>
          <cell r="BI312" t="str">
            <v xml:space="preserve"> </v>
          </cell>
          <cell r="BJ312" t="str">
            <v xml:space="preserve"> </v>
          </cell>
          <cell r="BK312" t="str">
            <v xml:space="preserve"> </v>
          </cell>
          <cell r="BL312" t="str">
            <v xml:space="preserve"> </v>
          </cell>
          <cell r="BM312" t="str">
            <v xml:space="preserve"> </v>
          </cell>
          <cell r="BN312" t="str">
            <v xml:space="preserve"> </v>
          </cell>
          <cell r="BO312" t="str">
            <v>11.93</v>
          </cell>
          <cell r="BP312" t="str">
            <v xml:space="preserve"> </v>
          </cell>
          <cell r="BQ312" t="str">
            <v xml:space="preserve"> </v>
          </cell>
          <cell r="BR312" t="str">
            <v>11.008</v>
          </cell>
          <cell r="BS312" t="str">
            <v>ACQ</v>
          </cell>
          <cell r="BT312" t="str">
            <v>12.75</v>
          </cell>
          <cell r="BU312" t="str">
            <v>8.075</v>
          </cell>
          <cell r="BV312" t="str">
            <v>11.15</v>
          </cell>
        </row>
        <row r="313">
          <cell r="A313">
            <v>21910038</v>
          </cell>
          <cell r="B313" t="str">
            <v>HOFFMANN</v>
          </cell>
          <cell r="C313" t="str">
            <v>MAHONRI</v>
          </cell>
          <cell r="D313" t="str">
            <v xml:space="preserve"> </v>
          </cell>
          <cell r="E313" t="str">
            <v>DEF</v>
          </cell>
          <cell r="F313" t="str">
            <v>DEF</v>
          </cell>
          <cell r="G313" t="str">
            <v>DEF</v>
          </cell>
          <cell r="H313" t="str">
            <v>DEF</v>
          </cell>
          <cell r="J313" t="str">
            <v>DEF</v>
          </cell>
          <cell r="L313" t="str">
            <v>10.5</v>
          </cell>
          <cell r="M313" t="str">
            <v xml:space="preserve"> </v>
          </cell>
          <cell r="N313" t="str">
            <v xml:space="preserve"> </v>
          </cell>
          <cell r="O313" t="str">
            <v>10.5</v>
          </cell>
          <cell r="P313" t="str">
            <v xml:space="preserve"> </v>
          </cell>
          <cell r="Q313" t="str">
            <v xml:space="preserve"> </v>
          </cell>
          <cell r="R313" t="str">
            <v xml:space="preserve"> </v>
          </cell>
          <cell r="S313" t="str">
            <v xml:space="preserve"> </v>
          </cell>
          <cell r="T313" t="str">
            <v xml:space="preserve"> </v>
          </cell>
          <cell r="U313" t="str">
            <v xml:space="preserve"> </v>
          </cell>
          <cell r="V313" t="str">
            <v xml:space="preserve"> </v>
          </cell>
          <cell r="W313" t="str">
            <v xml:space="preserve"> </v>
          </cell>
          <cell r="X313" t="str">
            <v xml:space="preserve"> </v>
          </cell>
          <cell r="Y313" t="str">
            <v xml:space="preserve"> </v>
          </cell>
          <cell r="Z313" t="str">
            <v xml:space="preserve"> </v>
          </cell>
          <cell r="AA313" t="str">
            <v xml:space="preserve"> </v>
          </cell>
          <cell r="AB313" t="str">
            <v xml:space="preserve"> </v>
          </cell>
          <cell r="AC313" t="str">
            <v xml:space="preserve"> </v>
          </cell>
          <cell r="AD313" t="str">
            <v>DEF</v>
          </cell>
          <cell r="AE313" t="str">
            <v xml:space="preserve"> </v>
          </cell>
          <cell r="AF313" t="str">
            <v xml:space="preserve"> </v>
          </cell>
          <cell r="AG313" t="str">
            <v>ABI</v>
          </cell>
          <cell r="AH313" t="str">
            <v xml:space="preserve"> </v>
          </cell>
          <cell r="AI313" t="str">
            <v xml:space="preserve"> </v>
          </cell>
          <cell r="AJ313" t="str">
            <v xml:space="preserve"> </v>
          </cell>
          <cell r="AK313" t="str">
            <v xml:space="preserve"> </v>
          </cell>
          <cell r="AL313" t="str">
            <v xml:space="preserve"> </v>
          </cell>
          <cell r="AM313" t="str">
            <v xml:space="preserve"> </v>
          </cell>
          <cell r="AN313" t="str">
            <v xml:space="preserve"> </v>
          </cell>
          <cell r="AO313" t="str">
            <v xml:space="preserve"> </v>
          </cell>
          <cell r="AP313" t="str">
            <v xml:space="preserve"> </v>
          </cell>
          <cell r="AQ313" t="str">
            <v xml:space="preserve"> </v>
          </cell>
          <cell r="AR313" t="str">
            <v xml:space="preserve"> </v>
          </cell>
          <cell r="AS313" t="str">
            <v xml:space="preserve"> </v>
          </cell>
          <cell r="AT313" t="str">
            <v xml:space="preserve"> </v>
          </cell>
          <cell r="AU313" t="str">
            <v xml:space="preserve"> </v>
          </cell>
          <cell r="AV313" t="str">
            <v>DEF</v>
          </cell>
          <cell r="AW313" t="str">
            <v>DEF</v>
          </cell>
          <cell r="AX313" t="str">
            <v>DEF</v>
          </cell>
          <cell r="AY313" t="str">
            <v>DEF</v>
          </cell>
          <cell r="AZ313" t="str">
            <v>ABI</v>
          </cell>
          <cell r="BA313" t="str">
            <v xml:space="preserve"> </v>
          </cell>
          <cell r="BB313" t="str">
            <v xml:space="preserve"> </v>
          </cell>
          <cell r="BC313" t="str">
            <v xml:space="preserve"> </v>
          </cell>
          <cell r="BD313" t="str">
            <v>ABI</v>
          </cell>
          <cell r="BE313" t="str">
            <v xml:space="preserve"> </v>
          </cell>
          <cell r="BF313" t="str">
            <v xml:space="preserve"> </v>
          </cell>
          <cell r="BG313" t="str">
            <v xml:space="preserve"> </v>
          </cell>
          <cell r="BH313" t="str">
            <v xml:space="preserve"> </v>
          </cell>
          <cell r="BI313" t="str">
            <v xml:space="preserve"> </v>
          </cell>
          <cell r="BJ313" t="str">
            <v xml:space="preserve"> </v>
          </cell>
          <cell r="BK313" t="str">
            <v xml:space="preserve"> </v>
          </cell>
          <cell r="BL313" t="str">
            <v xml:space="preserve"> </v>
          </cell>
          <cell r="BM313" t="str">
            <v xml:space="preserve"> </v>
          </cell>
          <cell r="BN313" t="str">
            <v xml:space="preserve"> </v>
          </cell>
          <cell r="BO313" t="str">
            <v xml:space="preserve"> </v>
          </cell>
          <cell r="BP313" t="str">
            <v xml:space="preserve"> </v>
          </cell>
          <cell r="BQ313">
            <v>8</v>
          </cell>
          <cell r="BR313" t="str">
            <v>9.192</v>
          </cell>
          <cell r="BS313" t="str">
            <v>NACQ</v>
          </cell>
          <cell r="BT313">
            <v>6</v>
          </cell>
          <cell r="BU313" t="str">
            <v>4.975</v>
          </cell>
          <cell r="BV313" t="str">
            <v>6.45</v>
          </cell>
        </row>
        <row r="314">
          <cell r="A314">
            <v>21806267</v>
          </cell>
          <cell r="B314" t="str">
            <v>HOFFNER</v>
          </cell>
          <cell r="C314" t="str">
            <v>LUCAS</v>
          </cell>
          <cell r="D314" t="str">
            <v xml:space="preserve"> </v>
          </cell>
          <cell r="E314" t="str">
            <v>10.582</v>
          </cell>
          <cell r="F314" t="str">
            <v>ADM</v>
          </cell>
          <cell r="G314" t="str">
            <v>10.582</v>
          </cell>
          <cell r="H314" t="str">
            <v>ADM</v>
          </cell>
          <cell r="I314" t="str">
            <v>'193/583</v>
          </cell>
          <cell r="J314" t="str">
            <v>11.05</v>
          </cell>
          <cell r="L314" t="str">
            <v>10.75</v>
          </cell>
          <cell r="M314" t="str">
            <v xml:space="preserve"> </v>
          </cell>
          <cell r="N314" t="str">
            <v xml:space="preserve"> </v>
          </cell>
          <cell r="O314" t="str">
            <v xml:space="preserve"> </v>
          </cell>
          <cell r="P314" t="str">
            <v xml:space="preserve"> </v>
          </cell>
          <cell r="Q314" t="str">
            <v xml:space="preserve"> </v>
          </cell>
          <cell r="R314" t="str">
            <v xml:space="preserve"> </v>
          </cell>
          <cell r="S314" t="str">
            <v xml:space="preserve"> </v>
          </cell>
          <cell r="T314" t="str">
            <v xml:space="preserve"> </v>
          </cell>
          <cell r="U314" t="str">
            <v xml:space="preserve"> </v>
          </cell>
          <cell r="V314" t="str">
            <v xml:space="preserve"> </v>
          </cell>
          <cell r="W314" t="str">
            <v xml:space="preserve"> </v>
          </cell>
          <cell r="X314" t="str">
            <v xml:space="preserve"> </v>
          </cell>
          <cell r="Y314" t="str">
            <v xml:space="preserve"> </v>
          </cell>
          <cell r="Z314" t="str">
            <v xml:space="preserve"> </v>
          </cell>
          <cell r="AA314" t="str">
            <v xml:space="preserve"> </v>
          </cell>
          <cell r="AB314" t="str">
            <v xml:space="preserve"> </v>
          </cell>
          <cell r="AC314" t="str">
            <v>10.75</v>
          </cell>
          <cell r="AD314" t="str">
            <v>11.5</v>
          </cell>
          <cell r="AE314" t="str">
            <v xml:space="preserve"> </v>
          </cell>
          <cell r="AF314" t="str">
            <v xml:space="preserve"> </v>
          </cell>
          <cell r="AG314" t="str">
            <v xml:space="preserve"> </v>
          </cell>
          <cell r="AH314" t="str">
            <v xml:space="preserve"> </v>
          </cell>
          <cell r="AI314" t="str">
            <v xml:space="preserve"> </v>
          </cell>
          <cell r="AJ314" t="str">
            <v xml:space="preserve"> </v>
          </cell>
          <cell r="AK314" t="str">
            <v xml:space="preserve"> </v>
          </cell>
          <cell r="AL314" t="str">
            <v xml:space="preserve"> </v>
          </cell>
          <cell r="AM314" t="str">
            <v xml:space="preserve"> </v>
          </cell>
          <cell r="AN314" t="str">
            <v xml:space="preserve"> </v>
          </cell>
          <cell r="AO314" t="str">
            <v xml:space="preserve"> </v>
          </cell>
          <cell r="AP314" t="str">
            <v xml:space="preserve"> </v>
          </cell>
          <cell r="AQ314" t="str">
            <v xml:space="preserve"> </v>
          </cell>
          <cell r="AR314" t="str">
            <v xml:space="preserve"> </v>
          </cell>
          <cell r="AS314" t="str">
            <v xml:space="preserve"> </v>
          </cell>
          <cell r="AT314" t="str">
            <v xml:space="preserve"> </v>
          </cell>
          <cell r="AU314" t="str">
            <v xml:space="preserve"> </v>
          </cell>
          <cell r="AV314" t="str">
            <v>12.073</v>
          </cell>
          <cell r="AW314" t="str">
            <v>ACQ</v>
          </cell>
          <cell r="AX314" t="str">
            <v>11.52</v>
          </cell>
          <cell r="AY314" t="str">
            <v>12.625</v>
          </cell>
          <cell r="AZ314" t="str">
            <v xml:space="preserve"> </v>
          </cell>
          <cell r="BA314" t="str">
            <v xml:space="preserve"> </v>
          </cell>
          <cell r="BB314" t="str">
            <v xml:space="preserve"> </v>
          </cell>
          <cell r="BC314" t="str">
            <v xml:space="preserve"> </v>
          </cell>
          <cell r="BD314" t="str">
            <v xml:space="preserve"> </v>
          </cell>
          <cell r="BE314" t="str">
            <v xml:space="preserve"> </v>
          </cell>
          <cell r="BF314" t="str">
            <v xml:space="preserve"> </v>
          </cell>
          <cell r="BG314" t="str">
            <v xml:space="preserve"> </v>
          </cell>
          <cell r="BH314" t="str">
            <v xml:space="preserve"> </v>
          </cell>
          <cell r="BI314" t="str">
            <v xml:space="preserve"> </v>
          </cell>
          <cell r="BJ314" t="str">
            <v xml:space="preserve"> </v>
          </cell>
          <cell r="BK314" t="str">
            <v xml:space="preserve"> </v>
          </cell>
          <cell r="BL314" t="str">
            <v xml:space="preserve"> </v>
          </cell>
          <cell r="BM314" t="str">
            <v xml:space="preserve"> </v>
          </cell>
          <cell r="BN314" t="str">
            <v xml:space="preserve"> </v>
          </cell>
          <cell r="BO314" t="str">
            <v xml:space="preserve"> </v>
          </cell>
          <cell r="BP314" t="str">
            <v xml:space="preserve"> </v>
          </cell>
          <cell r="BQ314" t="str">
            <v xml:space="preserve"> </v>
          </cell>
          <cell r="BR314" t="str">
            <v>10.467</v>
          </cell>
          <cell r="BS314" t="str">
            <v>ACQ</v>
          </cell>
          <cell r="BT314" t="str">
            <v xml:space="preserve"> </v>
          </cell>
          <cell r="BU314" t="str">
            <v xml:space="preserve"> </v>
          </cell>
          <cell r="BV314" t="str">
            <v xml:space="preserve"> </v>
          </cell>
        </row>
        <row r="315">
          <cell r="A315">
            <v>21907871</v>
          </cell>
          <cell r="B315" t="str">
            <v>HOLENDER-ROEHRIG</v>
          </cell>
          <cell r="C315" t="str">
            <v>NATHAN</v>
          </cell>
          <cell r="D315" t="str">
            <v xml:space="preserve"> </v>
          </cell>
          <cell r="E315" t="str">
            <v>8.386</v>
          </cell>
          <cell r="F315" t="str">
            <v>AJ</v>
          </cell>
          <cell r="G315" t="str">
            <v>8.386</v>
          </cell>
          <cell r="H315" t="str">
            <v>AJ</v>
          </cell>
          <cell r="I315" t="str">
            <v>'494/583</v>
          </cell>
          <cell r="J315" t="str">
            <v>9.9</v>
          </cell>
          <cell r="L315" t="str">
            <v>10.5</v>
          </cell>
          <cell r="M315" t="str">
            <v xml:space="preserve"> </v>
          </cell>
          <cell r="N315" t="str">
            <v xml:space="preserve"> </v>
          </cell>
          <cell r="O315" t="str">
            <v xml:space="preserve"> </v>
          </cell>
          <cell r="P315" t="str">
            <v xml:space="preserve"> </v>
          </cell>
          <cell r="Q315" t="str">
            <v xml:space="preserve"> </v>
          </cell>
          <cell r="R315" t="str">
            <v xml:space="preserve"> </v>
          </cell>
          <cell r="S315" t="str">
            <v xml:space="preserve"> </v>
          </cell>
          <cell r="T315" t="str">
            <v xml:space="preserve"> </v>
          </cell>
          <cell r="U315" t="str">
            <v xml:space="preserve"> </v>
          </cell>
          <cell r="V315" t="str">
            <v>10.5</v>
          </cell>
          <cell r="W315" t="str">
            <v xml:space="preserve"> </v>
          </cell>
          <cell r="X315" t="str">
            <v xml:space="preserve"> </v>
          </cell>
          <cell r="Y315" t="str">
            <v xml:space="preserve"> </v>
          </cell>
          <cell r="Z315" t="str">
            <v xml:space="preserve"> </v>
          </cell>
          <cell r="AA315" t="str">
            <v xml:space="preserve"> </v>
          </cell>
          <cell r="AB315" t="str">
            <v xml:space="preserve"> </v>
          </cell>
          <cell r="AC315" t="str">
            <v xml:space="preserve"> </v>
          </cell>
          <cell r="AD315">
            <v>9</v>
          </cell>
          <cell r="AE315" t="str">
            <v xml:space="preserve"> </v>
          </cell>
          <cell r="AF315" t="str">
            <v xml:space="preserve"> </v>
          </cell>
          <cell r="AG315" t="str">
            <v xml:space="preserve"> </v>
          </cell>
          <cell r="AH315" t="str">
            <v xml:space="preserve"> </v>
          </cell>
          <cell r="AI315" t="str">
            <v xml:space="preserve"> </v>
          </cell>
          <cell r="AJ315" t="str">
            <v xml:space="preserve"> </v>
          </cell>
          <cell r="AK315" t="str">
            <v xml:space="preserve"> </v>
          </cell>
          <cell r="AL315" t="str">
            <v xml:space="preserve"> </v>
          </cell>
          <cell r="AM315" t="str">
            <v xml:space="preserve"> </v>
          </cell>
          <cell r="AN315">
            <v>9</v>
          </cell>
          <cell r="AO315" t="str">
            <v xml:space="preserve"> </v>
          </cell>
          <cell r="AP315" t="str">
            <v xml:space="preserve"> </v>
          </cell>
          <cell r="AQ315" t="str">
            <v xml:space="preserve"> </v>
          </cell>
          <cell r="AR315" t="str">
            <v xml:space="preserve"> </v>
          </cell>
          <cell r="AS315" t="str">
            <v xml:space="preserve"> </v>
          </cell>
          <cell r="AT315" t="str">
            <v xml:space="preserve"> </v>
          </cell>
          <cell r="AU315" t="str">
            <v xml:space="preserve"> </v>
          </cell>
          <cell r="AV315" t="str">
            <v>9.422</v>
          </cell>
          <cell r="AW315" t="str">
            <v>NACQ</v>
          </cell>
          <cell r="AX315" t="str">
            <v>7.01</v>
          </cell>
          <cell r="AY315" t="str">
            <v>11.833</v>
          </cell>
          <cell r="AZ315" t="str">
            <v xml:space="preserve"> </v>
          </cell>
          <cell r="BA315" t="str">
            <v xml:space="preserve"> </v>
          </cell>
          <cell r="BB315">
            <v>12</v>
          </cell>
          <cell r="BC315" t="str">
            <v>11.5</v>
          </cell>
          <cell r="BD315" t="str">
            <v xml:space="preserve"> </v>
          </cell>
          <cell r="BE315">
            <v>12</v>
          </cell>
          <cell r="BF315" t="str">
            <v xml:space="preserve"> </v>
          </cell>
          <cell r="BG315" t="str">
            <v xml:space="preserve"> </v>
          </cell>
          <cell r="BH315" t="str">
            <v xml:space="preserve"> </v>
          </cell>
          <cell r="BI315" t="str">
            <v xml:space="preserve"> </v>
          </cell>
          <cell r="BJ315" t="str">
            <v xml:space="preserve"> </v>
          </cell>
          <cell r="BK315" t="str">
            <v xml:space="preserve"> </v>
          </cell>
          <cell r="BL315" t="str">
            <v xml:space="preserve"> </v>
          </cell>
          <cell r="BM315" t="str">
            <v xml:space="preserve"> </v>
          </cell>
          <cell r="BN315" t="str">
            <v xml:space="preserve"> </v>
          </cell>
          <cell r="BO315" t="str">
            <v xml:space="preserve"> </v>
          </cell>
          <cell r="BP315" t="str">
            <v xml:space="preserve"> </v>
          </cell>
          <cell r="BQ315" t="str">
            <v xml:space="preserve"> </v>
          </cell>
          <cell r="BR315" t="str">
            <v>8.017</v>
          </cell>
          <cell r="BS315" t="str">
            <v>NACQ</v>
          </cell>
          <cell r="BT315" t="str">
            <v>5.25</v>
          </cell>
          <cell r="BU315" t="str">
            <v>8.45</v>
          </cell>
          <cell r="BV315" t="str">
            <v>9.9</v>
          </cell>
        </row>
        <row r="316">
          <cell r="A316">
            <v>21901472</v>
          </cell>
          <cell r="B316" t="str">
            <v>HOST</v>
          </cell>
          <cell r="C316" t="str">
            <v>MARCEL</v>
          </cell>
          <cell r="D316" t="str">
            <v xml:space="preserve"> </v>
          </cell>
          <cell r="E316" t="str">
            <v>13.982</v>
          </cell>
          <cell r="F316" t="str">
            <v>ADM</v>
          </cell>
          <cell r="G316" t="str">
            <v>13.982</v>
          </cell>
          <cell r="H316" t="str">
            <v>ADM</v>
          </cell>
          <cell r="I316" t="str">
            <v>'6/583</v>
          </cell>
          <cell r="J316" t="str">
            <v>14.2</v>
          </cell>
          <cell r="L316">
            <v>14</v>
          </cell>
          <cell r="M316" t="str">
            <v xml:space="preserve"> </v>
          </cell>
          <cell r="N316" t="str">
            <v xml:space="preserve"> </v>
          </cell>
          <cell r="O316" t="str">
            <v xml:space="preserve"> </v>
          </cell>
          <cell r="P316" t="str">
            <v xml:space="preserve"> </v>
          </cell>
          <cell r="Q316" t="str">
            <v xml:space="preserve"> </v>
          </cell>
          <cell r="R316" t="str">
            <v xml:space="preserve"> </v>
          </cell>
          <cell r="S316" t="str">
            <v xml:space="preserve"> </v>
          </cell>
          <cell r="T316" t="str">
            <v xml:space="preserve"> </v>
          </cell>
          <cell r="U316" t="str">
            <v xml:space="preserve"> </v>
          </cell>
          <cell r="V316">
            <v>14</v>
          </cell>
          <cell r="W316" t="str">
            <v xml:space="preserve"> </v>
          </cell>
          <cell r="X316" t="str">
            <v xml:space="preserve"> </v>
          </cell>
          <cell r="Y316" t="str">
            <v xml:space="preserve"> </v>
          </cell>
          <cell r="Z316" t="str">
            <v xml:space="preserve"> </v>
          </cell>
          <cell r="AA316" t="str">
            <v xml:space="preserve"> </v>
          </cell>
          <cell r="AB316" t="str">
            <v xml:space="preserve"> </v>
          </cell>
          <cell r="AC316" t="str">
            <v xml:space="preserve"> </v>
          </cell>
          <cell r="AD316" t="str">
            <v>14.5</v>
          </cell>
          <cell r="AE316" t="str">
            <v xml:space="preserve"> </v>
          </cell>
          <cell r="AF316" t="str">
            <v xml:space="preserve"> </v>
          </cell>
          <cell r="AG316" t="str">
            <v xml:space="preserve"> </v>
          </cell>
          <cell r="AH316" t="str">
            <v xml:space="preserve"> </v>
          </cell>
          <cell r="AI316" t="str">
            <v xml:space="preserve"> </v>
          </cell>
          <cell r="AJ316" t="str">
            <v xml:space="preserve"> </v>
          </cell>
          <cell r="AK316" t="str">
            <v xml:space="preserve"> </v>
          </cell>
          <cell r="AL316" t="str">
            <v xml:space="preserve"> </v>
          </cell>
          <cell r="AM316" t="str">
            <v xml:space="preserve"> </v>
          </cell>
          <cell r="AN316" t="str">
            <v>14.5</v>
          </cell>
          <cell r="AO316" t="str">
            <v xml:space="preserve"> </v>
          </cell>
          <cell r="AP316" t="str">
            <v xml:space="preserve"> </v>
          </cell>
          <cell r="AQ316" t="str">
            <v xml:space="preserve"> </v>
          </cell>
          <cell r="AR316" t="str">
            <v xml:space="preserve"> </v>
          </cell>
          <cell r="AS316" t="str">
            <v xml:space="preserve"> </v>
          </cell>
          <cell r="AT316" t="str">
            <v xml:space="preserve"> </v>
          </cell>
          <cell r="AU316" t="str">
            <v xml:space="preserve"> </v>
          </cell>
          <cell r="AV316" t="str">
            <v>14.133</v>
          </cell>
          <cell r="AW316" t="str">
            <v>ACQ</v>
          </cell>
          <cell r="AX316" t="str">
            <v>13.165</v>
          </cell>
          <cell r="AY316" t="str">
            <v>15.1</v>
          </cell>
          <cell r="AZ316" t="str">
            <v>16.8</v>
          </cell>
          <cell r="BA316" t="str">
            <v>13.5</v>
          </cell>
          <cell r="BB316" t="str">
            <v xml:space="preserve"> </v>
          </cell>
          <cell r="BC316" t="str">
            <v xml:space="preserve"> </v>
          </cell>
          <cell r="BD316" t="str">
            <v xml:space="preserve"> </v>
          </cell>
          <cell r="BE316" t="str">
            <v xml:space="preserve"> </v>
          </cell>
          <cell r="BF316" t="str">
            <v xml:space="preserve"> </v>
          </cell>
          <cell r="BG316" t="str">
            <v xml:space="preserve"> </v>
          </cell>
          <cell r="BH316" t="str">
            <v xml:space="preserve"> </v>
          </cell>
          <cell r="BI316" t="str">
            <v xml:space="preserve"> </v>
          </cell>
          <cell r="BJ316" t="str">
            <v xml:space="preserve"> </v>
          </cell>
          <cell r="BK316" t="str">
            <v xml:space="preserve"> </v>
          </cell>
          <cell r="BL316" t="str">
            <v xml:space="preserve"> </v>
          </cell>
          <cell r="BM316" t="str">
            <v xml:space="preserve"> </v>
          </cell>
          <cell r="BN316" t="str">
            <v xml:space="preserve"> </v>
          </cell>
          <cell r="BO316" t="str">
            <v xml:space="preserve"> </v>
          </cell>
          <cell r="BP316" t="str">
            <v xml:space="preserve"> </v>
          </cell>
          <cell r="BQ316">
            <v>15</v>
          </cell>
          <cell r="BR316" t="str">
            <v>14.542</v>
          </cell>
          <cell r="BS316" t="str">
            <v>ACQ</v>
          </cell>
          <cell r="BT316" t="str">
            <v>14.75</v>
          </cell>
          <cell r="BU316" t="str">
            <v>11.95</v>
          </cell>
          <cell r="BV316" t="str">
            <v>11.9</v>
          </cell>
        </row>
        <row r="317">
          <cell r="A317">
            <v>21906324</v>
          </cell>
          <cell r="B317" t="str">
            <v>HOUPERT</v>
          </cell>
          <cell r="C317" t="str">
            <v>JÉRÉMY</v>
          </cell>
          <cell r="D317" t="str">
            <v xml:space="preserve"> </v>
          </cell>
          <cell r="E317" t="str">
            <v>DEF</v>
          </cell>
          <cell r="F317" t="str">
            <v>DEF</v>
          </cell>
          <cell r="G317" t="str">
            <v>DEF</v>
          </cell>
          <cell r="H317" t="str">
            <v>DEF</v>
          </cell>
          <cell r="J317" t="str">
            <v>DEF</v>
          </cell>
          <cell r="L317" t="str">
            <v>DEF</v>
          </cell>
          <cell r="M317" t="str">
            <v xml:space="preserve"> </v>
          </cell>
          <cell r="N317" t="str">
            <v xml:space="preserve"> </v>
          </cell>
          <cell r="O317" t="str">
            <v xml:space="preserve"> </v>
          </cell>
          <cell r="P317" t="str">
            <v xml:space="preserve"> </v>
          </cell>
          <cell r="Q317" t="str">
            <v xml:space="preserve"> </v>
          </cell>
          <cell r="R317" t="str">
            <v xml:space="preserve"> </v>
          </cell>
          <cell r="S317" t="str">
            <v xml:space="preserve"> </v>
          </cell>
          <cell r="T317" t="str">
            <v xml:space="preserve"> </v>
          </cell>
          <cell r="U317" t="str">
            <v xml:space="preserve"> </v>
          </cell>
          <cell r="V317" t="str">
            <v xml:space="preserve"> </v>
          </cell>
          <cell r="W317" t="str">
            <v xml:space="preserve"> </v>
          </cell>
          <cell r="X317" t="str">
            <v xml:space="preserve"> </v>
          </cell>
          <cell r="Y317" t="str">
            <v xml:space="preserve"> </v>
          </cell>
          <cell r="Z317" t="str">
            <v xml:space="preserve"> </v>
          </cell>
          <cell r="AA317" t="str">
            <v xml:space="preserve"> </v>
          </cell>
          <cell r="AB317" t="str">
            <v>ABI</v>
          </cell>
          <cell r="AC317" t="str">
            <v xml:space="preserve"> </v>
          </cell>
          <cell r="AD317" t="str">
            <v>DEF</v>
          </cell>
          <cell r="AE317" t="str">
            <v xml:space="preserve"> </v>
          </cell>
          <cell r="AF317" t="str">
            <v xml:space="preserve"> </v>
          </cell>
          <cell r="AG317" t="str">
            <v xml:space="preserve"> </v>
          </cell>
          <cell r="AH317" t="str">
            <v xml:space="preserve"> </v>
          </cell>
          <cell r="AI317" t="str">
            <v xml:space="preserve"> </v>
          </cell>
          <cell r="AJ317" t="str">
            <v xml:space="preserve"> </v>
          </cell>
          <cell r="AK317" t="str">
            <v xml:space="preserve"> </v>
          </cell>
          <cell r="AL317" t="str">
            <v xml:space="preserve"> </v>
          </cell>
          <cell r="AM317" t="str">
            <v xml:space="preserve"> </v>
          </cell>
          <cell r="AN317" t="str">
            <v xml:space="preserve"> </v>
          </cell>
          <cell r="AO317" t="str">
            <v xml:space="preserve"> </v>
          </cell>
          <cell r="AP317" t="str">
            <v xml:space="preserve"> </v>
          </cell>
          <cell r="AQ317" t="str">
            <v xml:space="preserve"> </v>
          </cell>
          <cell r="AR317" t="str">
            <v xml:space="preserve"> </v>
          </cell>
          <cell r="AS317" t="str">
            <v xml:space="preserve"> </v>
          </cell>
          <cell r="AT317" t="str">
            <v>ABI</v>
          </cell>
          <cell r="AU317" t="str">
            <v xml:space="preserve"> </v>
          </cell>
          <cell r="AV317" t="str">
            <v>DEF</v>
          </cell>
          <cell r="AW317" t="str">
            <v>DEF</v>
          </cell>
          <cell r="AX317" t="str">
            <v>DEF</v>
          </cell>
          <cell r="AY317" t="str">
            <v>DEF</v>
          </cell>
          <cell r="AZ317" t="str">
            <v xml:space="preserve"> </v>
          </cell>
          <cell r="BA317" t="str">
            <v>16.5</v>
          </cell>
          <cell r="BB317" t="str">
            <v xml:space="preserve"> </v>
          </cell>
          <cell r="BC317" t="str">
            <v xml:space="preserve"> </v>
          </cell>
          <cell r="BD317" t="str">
            <v xml:space="preserve"> </v>
          </cell>
          <cell r="BE317" t="str">
            <v xml:space="preserve"> </v>
          </cell>
          <cell r="BF317" t="str">
            <v xml:space="preserve"> </v>
          </cell>
          <cell r="BG317" t="str">
            <v xml:space="preserve"> </v>
          </cell>
          <cell r="BH317" t="str">
            <v xml:space="preserve"> </v>
          </cell>
          <cell r="BI317" t="str">
            <v xml:space="preserve"> </v>
          </cell>
          <cell r="BJ317" t="str">
            <v xml:space="preserve"> </v>
          </cell>
          <cell r="BK317" t="str">
            <v xml:space="preserve"> </v>
          </cell>
          <cell r="BL317" t="str">
            <v xml:space="preserve"> </v>
          </cell>
          <cell r="BM317" t="str">
            <v xml:space="preserve"> </v>
          </cell>
          <cell r="BN317" t="str">
            <v xml:space="preserve"> </v>
          </cell>
          <cell r="BO317" t="str">
            <v xml:space="preserve"> </v>
          </cell>
          <cell r="BP317" t="str">
            <v>ABI</v>
          </cell>
          <cell r="BQ317" t="str">
            <v>ABI</v>
          </cell>
          <cell r="BR317" t="str">
            <v>DEF</v>
          </cell>
          <cell r="BS317" t="str">
            <v>DEF</v>
          </cell>
          <cell r="BT317" t="str">
            <v>ABI</v>
          </cell>
          <cell r="BU317" t="str">
            <v>7.3</v>
          </cell>
          <cell r="BV317" t="str">
            <v>8.6</v>
          </cell>
        </row>
        <row r="318">
          <cell r="A318">
            <v>21803932</v>
          </cell>
          <cell r="B318" t="str">
            <v>HUBER</v>
          </cell>
          <cell r="C318" t="str">
            <v>CINDY</v>
          </cell>
          <cell r="D318" t="str">
            <v xml:space="preserve"> </v>
          </cell>
          <cell r="E318" t="str">
            <v>DEF</v>
          </cell>
          <cell r="F318" t="str">
            <v>DEF</v>
          </cell>
          <cell r="G318" t="str">
            <v>DEF</v>
          </cell>
          <cell r="H318" t="str">
            <v>DEF</v>
          </cell>
          <cell r="J318" t="str">
            <v>DEF</v>
          </cell>
          <cell r="L318" t="str">
            <v>10.53</v>
          </cell>
          <cell r="M318" t="str">
            <v xml:space="preserve"> </v>
          </cell>
          <cell r="N318" t="str">
            <v xml:space="preserve"> </v>
          </cell>
          <cell r="O318" t="str">
            <v xml:space="preserve"> </v>
          </cell>
          <cell r="P318" t="str">
            <v xml:space="preserve"> </v>
          </cell>
          <cell r="Q318" t="str">
            <v xml:space="preserve"> </v>
          </cell>
          <cell r="R318" t="str">
            <v xml:space="preserve"> </v>
          </cell>
          <cell r="S318" t="str">
            <v xml:space="preserve"> </v>
          </cell>
          <cell r="T318" t="str">
            <v xml:space="preserve"> </v>
          </cell>
          <cell r="U318" t="str">
            <v xml:space="preserve"> </v>
          </cell>
          <cell r="V318" t="str">
            <v xml:space="preserve"> </v>
          </cell>
          <cell r="W318" t="str">
            <v xml:space="preserve"> </v>
          </cell>
          <cell r="X318" t="str">
            <v xml:space="preserve"> </v>
          </cell>
          <cell r="Y318" t="str">
            <v xml:space="preserve"> </v>
          </cell>
          <cell r="Z318" t="str">
            <v xml:space="preserve"> </v>
          </cell>
          <cell r="AA318" t="str">
            <v xml:space="preserve"> </v>
          </cell>
          <cell r="AB318" t="str">
            <v xml:space="preserve"> </v>
          </cell>
          <cell r="AC318" t="str">
            <v xml:space="preserve"> </v>
          </cell>
          <cell r="AD318" t="str">
            <v>DEF</v>
          </cell>
          <cell r="AE318" t="str">
            <v xml:space="preserve"> </v>
          </cell>
          <cell r="AF318" t="str">
            <v xml:space="preserve"> </v>
          </cell>
          <cell r="AG318" t="str">
            <v xml:space="preserve"> </v>
          </cell>
          <cell r="AH318" t="str">
            <v xml:space="preserve"> </v>
          </cell>
          <cell r="AI318" t="str">
            <v>ABI</v>
          </cell>
          <cell r="AJ318" t="str">
            <v xml:space="preserve"> </v>
          </cell>
          <cell r="AK318" t="str">
            <v xml:space="preserve"> </v>
          </cell>
          <cell r="AL318" t="str">
            <v xml:space="preserve"> </v>
          </cell>
          <cell r="AM318" t="str">
            <v xml:space="preserve"> </v>
          </cell>
          <cell r="AN318" t="str">
            <v xml:space="preserve"> </v>
          </cell>
          <cell r="AO318" t="str">
            <v xml:space="preserve"> </v>
          </cell>
          <cell r="AP318" t="str">
            <v xml:space="preserve"> </v>
          </cell>
          <cell r="AQ318" t="str">
            <v xml:space="preserve"> </v>
          </cell>
          <cell r="AR318" t="str">
            <v xml:space="preserve"> </v>
          </cell>
          <cell r="AS318" t="str">
            <v xml:space="preserve"> </v>
          </cell>
          <cell r="AT318" t="str">
            <v xml:space="preserve"> </v>
          </cell>
          <cell r="AU318" t="str">
            <v xml:space="preserve"> </v>
          </cell>
          <cell r="AV318" t="str">
            <v>DEF</v>
          </cell>
          <cell r="AW318" t="str">
            <v>DEF</v>
          </cell>
          <cell r="AX318" t="str">
            <v>DEF</v>
          </cell>
          <cell r="AY318" t="str">
            <v>12.75</v>
          </cell>
          <cell r="AZ318" t="str">
            <v xml:space="preserve"> </v>
          </cell>
          <cell r="BA318" t="str">
            <v xml:space="preserve"> </v>
          </cell>
          <cell r="BB318" t="str">
            <v xml:space="preserve"> </v>
          </cell>
          <cell r="BC318" t="str">
            <v xml:space="preserve"> </v>
          </cell>
          <cell r="BD318" t="str">
            <v xml:space="preserve"> </v>
          </cell>
          <cell r="BE318" t="str">
            <v xml:space="preserve"> </v>
          </cell>
          <cell r="BF318" t="str">
            <v xml:space="preserve"> </v>
          </cell>
          <cell r="BG318" t="str">
            <v xml:space="preserve"> </v>
          </cell>
          <cell r="BH318" t="str">
            <v xml:space="preserve"> </v>
          </cell>
          <cell r="BI318" t="str">
            <v xml:space="preserve"> </v>
          </cell>
          <cell r="BJ318" t="str">
            <v xml:space="preserve"> </v>
          </cell>
          <cell r="BK318" t="str">
            <v xml:space="preserve"> </v>
          </cell>
          <cell r="BL318" t="str">
            <v xml:space="preserve"> </v>
          </cell>
          <cell r="BM318" t="str">
            <v xml:space="preserve"> </v>
          </cell>
          <cell r="BN318" t="str">
            <v xml:space="preserve"> </v>
          </cell>
          <cell r="BO318" t="str">
            <v xml:space="preserve"> </v>
          </cell>
          <cell r="BP318" t="str">
            <v xml:space="preserve"> </v>
          </cell>
          <cell r="BQ318" t="str">
            <v xml:space="preserve"> </v>
          </cell>
          <cell r="BR318" t="str">
            <v>8.06</v>
          </cell>
          <cell r="BS318" t="str">
            <v>NACQ</v>
          </cell>
          <cell r="BT318">
            <v>10</v>
          </cell>
          <cell r="BU318" t="str">
            <v>2.75</v>
          </cell>
          <cell r="BV318">
            <v>0</v>
          </cell>
        </row>
        <row r="319">
          <cell r="A319">
            <v>21908125</v>
          </cell>
          <cell r="B319" t="str">
            <v>HUBSCH</v>
          </cell>
          <cell r="C319" t="str">
            <v>CECILIA</v>
          </cell>
          <cell r="D319" t="str">
            <v xml:space="preserve"> </v>
          </cell>
          <cell r="E319" t="str">
            <v>9.245</v>
          </cell>
          <cell r="F319" t="str">
            <v>AJ</v>
          </cell>
          <cell r="G319" t="str">
            <v>9.245</v>
          </cell>
          <cell r="H319" t="str">
            <v>AJ</v>
          </cell>
          <cell r="I319" t="str">
            <v>'403/583</v>
          </cell>
          <cell r="J319">
            <v>10</v>
          </cell>
          <cell r="L319">
            <v>10</v>
          </cell>
          <cell r="M319" t="str">
            <v xml:space="preserve"> </v>
          </cell>
          <cell r="N319" t="str">
            <v xml:space="preserve"> </v>
          </cell>
          <cell r="O319" t="str">
            <v xml:space="preserve"> </v>
          </cell>
          <cell r="P319" t="str">
            <v xml:space="preserve"> </v>
          </cell>
          <cell r="Q319" t="str">
            <v xml:space="preserve"> </v>
          </cell>
          <cell r="R319" t="str">
            <v xml:space="preserve"> </v>
          </cell>
          <cell r="S319">
            <v>10</v>
          </cell>
          <cell r="T319" t="str">
            <v xml:space="preserve"> </v>
          </cell>
          <cell r="U319" t="str">
            <v xml:space="preserve"> </v>
          </cell>
          <cell r="V319" t="str">
            <v xml:space="preserve"> </v>
          </cell>
          <cell r="W319" t="str">
            <v xml:space="preserve"> </v>
          </cell>
          <cell r="X319" t="str">
            <v xml:space="preserve"> </v>
          </cell>
          <cell r="Y319" t="str">
            <v xml:space="preserve"> </v>
          </cell>
          <cell r="Z319" t="str">
            <v xml:space="preserve"> </v>
          </cell>
          <cell r="AA319" t="str">
            <v xml:space="preserve"> </v>
          </cell>
          <cell r="AB319" t="str">
            <v xml:space="preserve"> </v>
          </cell>
          <cell r="AC319" t="str">
            <v xml:space="preserve"> </v>
          </cell>
          <cell r="AD319">
            <v>10</v>
          </cell>
          <cell r="AE319" t="str">
            <v xml:space="preserve"> </v>
          </cell>
          <cell r="AF319" t="str">
            <v xml:space="preserve"> </v>
          </cell>
          <cell r="AG319" t="str">
            <v xml:space="preserve"> </v>
          </cell>
          <cell r="AH319" t="str">
            <v xml:space="preserve"> </v>
          </cell>
          <cell r="AI319" t="str">
            <v xml:space="preserve"> </v>
          </cell>
          <cell r="AJ319" t="str">
            <v xml:space="preserve"> </v>
          </cell>
          <cell r="AK319">
            <v>10</v>
          </cell>
          <cell r="AL319" t="str">
            <v xml:space="preserve"> </v>
          </cell>
          <cell r="AM319" t="str">
            <v xml:space="preserve"> </v>
          </cell>
          <cell r="AN319" t="str">
            <v xml:space="preserve"> </v>
          </cell>
          <cell r="AO319" t="str">
            <v xml:space="preserve"> </v>
          </cell>
          <cell r="AP319" t="str">
            <v xml:space="preserve"> </v>
          </cell>
          <cell r="AQ319" t="str">
            <v xml:space="preserve"> </v>
          </cell>
          <cell r="AR319" t="str">
            <v xml:space="preserve"> </v>
          </cell>
          <cell r="AS319" t="str">
            <v xml:space="preserve"> </v>
          </cell>
          <cell r="AT319" t="str">
            <v xml:space="preserve"> </v>
          </cell>
          <cell r="AU319" t="str">
            <v xml:space="preserve"> </v>
          </cell>
          <cell r="AV319" t="str">
            <v>10.366</v>
          </cell>
          <cell r="AW319" t="str">
            <v>ACQ</v>
          </cell>
          <cell r="AX319" t="str">
            <v>9.165</v>
          </cell>
          <cell r="AY319" t="str">
            <v>11.567</v>
          </cell>
          <cell r="AZ319" t="str">
            <v>11.7</v>
          </cell>
          <cell r="BA319">
            <v>11</v>
          </cell>
          <cell r="BB319" t="str">
            <v xml:space="preserve"> </v>
          </cell>
          <cell r="BC319" t="str">
            <v xml:space="preserve"> </v>
          </cell>
          <cell r="BD319" t="str">
            <v xml:space="preserve"> </v>
          </cell>
          <cell r="BE319" t="str">
            <v xml:space="preserve"> </v>
          </cell>
          <cell r="BF319" t="str">
            <v xml:space="preserve"> </v>
          </cell>
          <cell r="BG319" t="str">
            <v xml:space="preserve"> </v>
          </cell>
          <cell r="BH319" t="str">
            <v xml:space="preserve"> </v>
          </cell>
          <cell r="BI319" t="str">
            <v xml:space="preserve"> </v>
          </cell>
          <cell r="BJ319" t="str">
            <v xml:space="preserve"> </v>
          </cell>
          <cell r="BK319" t="str">
            <v xml:space="preserve"> </v>
          </cell>
          <cell r="BL319" t="str">
            <v xml:space="preserve"> </v>
          </cell>
          <cell r="BM319" t="str">
            <v xml:space="preserve"> </v>
          </cell>
          <cell r="BN319" t="str">
            <v xml:space="preserve"> </v>
          </cell>
          <cell r="BO319">
            <v>12</v>
          </cell>
          <cell r="BP319" t="str">
            <v xml:space="preserve"> </v>
          </cell>
          <cell r="BQ319" t="str">
            <v xml:space="preserve"> </v>
          </cell>
          <cell r="BR319" t="str">
            <v>9.267</v>
          </cell>
          <cell r="BS319" t="str">
            <v>NACQ</v>
          </cell>
          <cell r="BT319" t="str">
            <v>10.75</v>
          </cell>
          <cell r="BU319" t="str">
            <v>8.85</v>
          </cell>
          <cell r="BV319" t="str">
            <v>11.2</v>
          </cell>
        </row>
        <row r="320">
          <cell r="A320">
            <v>21807076</v>
          </cell>
          <cell r="B320" t="str">
            <v>HUEBER</v>
          </cell>
          <cell r="C320" t="str">
            <v>JÉRÔME</v>
          </cell>
          <cell r="D320" t="str">
            <v xml:space="preserve"> </v>
          </cell>
          <cell r="E320" t="str">
            <v>11.495</v>
          </cell>
          <cell r="F320" t="str">
            <v>ADM</v>
          </cell>
          <cell r="G320" t="str">
            <v>11.495</v>
          </cell>
          <cell r="H320" t="str">
            <v>ADM</v>
          </cell>
          <cell r="I320" t="str">
            <v>'83/583</v>
          </cell>
          <cell r="J320" t="str">
            <v>14.1</v>
          </cell>
          <cell r="K320" t="str">
            <v>ACQ</v>
          </cell>
          <cell r="L320" t="str">
            <v xml:space="preserve"> </v>
          </cell>
          <cell r="M320" t="str">
            <v xml:space="preserve"> </v>
          </cell>
          <cell r="N320" t="str">
            <v xml:space="preserve"> </v>
          </cell>
          <cell r="O320" t="str">
            <v xml:space="preserve"> </v>
          </cell>
          <cell r="P320" t="str">
            <v xml:space="preserve"> </v>
          </cell>
          <cell r="Q320" t="str">
            <v xml:space="preserve"> </v>
          </cell>
          <cell r="R320" t="str">
            <v xml:space="preserve"> </v>
          </cell>
          <cell r="S320" t="str">
            <v xml:space="preserve"> </v>
          </cell>
          <cell r="T320" t="str">
            <v xml:space="preserve"> </v>
          </cell>
          <cell r="U320" t="str">
            <v xml:space="preserve"> </v>
          </cell>
          <cell r="V320" t="str">
            <v xml:space="preserve"> </v>
          </cell>
          <cell r="W320" t="str">
            <v xml:space="preserve"> </v>
          </cell>
          <cell r="X320" t="str">
            <v xml:space="preserve"> </v>
          </cell>
          <cell r="Y320" t="str">
            <v xml:space="preserve"> </v>
          </cell>
          <cell r="Z320" t="str">
            <v xml:space="preserve"> </v>
          </cell>
          <cell r="AA320" t="str">
            <v xml:space="preserve"> </v>
          </cell>
          <cell r="AB320" t="str">
            <v xml:space="preserve"> </v>
          </cell>
          <cell r="AC320" t="str">
            <v xml:space="preserve"> </v>
          </cell>
          <cell r="AD320" t="str">
            <v xml:space="preserve"> </v>
          </cell>
          <cell r="AE320" t="str">
            <v xml:space="preserve"> </v>
          </cell>
          <cell r="AF320" t="str">
            <v xml:space="preserve"> </v>
          </cell>
          <cell r="AG320" t="str">
            <v xml:space="preserve"> </v>
          </cell>
          <cell r="AH320" t="str">
            <v xml:space="preserve"> </v>
          </cell>
          <cell r="AI320" t="str">
            <v xml:space="preserve"> </v>
          </cell>
          <cell r="AJ320" t="str">
            <v xml:space="preserve"> </v>
          </cell>
          <cell r="AK320" t="str">
            <v xml:space="preserve"> </v>
          </cell>
          <cell r="AL320" t="str">
            <v xml:space="preserve"> </v>
          </cell>
          <cell r="AM320" t="str">
            <v xml:space="preserve"> </v>
          </cell>
          <cell r="AN320" t="str">
            <v xml:space="preserve"> </v>
          </cell>
          <cell r="AO320" t="str">
            <v xml:space="preserve"> </v>
          </cell>
          <cell r="AP320" t="str">
            <v xml:space="preserve"> </v>
          </cell>
          <cell r="AQ320" t="str">
            <v xml:space="preserve"> </v>
          </cell>
          <cell r="AR320" t="str">
            <v xml:space="preserve"> </v>
          </cell>
          <cell r="AS320" t="str">
            <v xml:space="preserve"> </v>
          </cell>
          <cell r="AT320" t="str">
            <v xml:space="preserve"> </v>
          </cell>
          <cell r="AU320" t="str">
            <v xml:space="preserve"> </v>
          </cell>
          <cell r="AV320" t="str">
            <v>11.61</v>
          </cell>
          <cell r="AW320" t="str">
            <v>ACQ</v>
          </cell>
          <cell r="AX320" t="str">
            <v>12.095</v>
          </cell>
          <cell r="AY320" t="str">
            <v>11.125</v>
          </cell>
          <cell r="AZ320" t="str">
            <v xml:space="preserve"> </v>
          </cell>
          <cell r="BA320" t="str">
            <v xml:space="preserve"> </v>
          </cell>
          <cell r="BB320" t="str">
            <v xml:space="preserve"> </v>
          </cell>
          <cell r="BC320" t="str">
            <v xml:space="preserve"> </v>
          </cell>
          <cell r="BD320" t="str">
            <v xml:space="preserve"> </v>
          </cell>
          <cell r="BE320" t="str">
            <v xml:space="preserve"> </v>
          </cell>
          <cell r="BF320" t="str">
            <v xml:space="preserve"> </v>
          </cell>
          <cell r="BG320" t="str">
            <v xml:space="preserve"> </v>
          </cell>
          <cell r="BH320" t="str">
            <v xml:space="preserve"> </v>
          </cell>
          <cell r="BI320" t="str">
            <v xml:space="preserve"> </v>
          </cell>
          <cell r="BJ320" t="str">
            <v xml:space="preserve"> </v>
          </cell>
          <cell r="BK320" t="str">
            <v xml:space="preserve"> </v>
          </cell>
          <cell r="BL320" t="str">
            <v xml:space="preserve"> </v>
          </cell>
          <cell r="BM320" t="str">
            <v xml:space="preserve"> </v>
          </cell>
          <cell r="BN320" t="str">
            <v xml:space="preserve"> </v>
          </cell>
          <cell r="BO320" t="str">
            <v xml:space="preserve"> </v>
          </cell>
          <cell r="BP320" t="str">
            <v xml:space="preserve"> </v>
          </cell>
          <cell r="BQ320" t="str">
            <v xml:space="preserve"> </v>
          </cell>
          <cell r="BR320" t="str">
            <v>10.55</v>
          </cell>
          <cell r="BS320" t="str">
            <v>ACQ</v>
          </cell>
          <cell r="BT320" t="str">
            <v>11.25</v>
          </cell>
          <cell r="BU320" t="str">
            <v>7.25</v>
          </cell>
          <cell r="BV320" t="str">
            <v>10.5</v>
          </cell>
        </row>
        <row r="321">
          <cell r="A321">
            <v>21816108</v>
          </cell>
          <cell r="B321" t="str">
            <v>HUETZ</v>
          </cell>
          <cell r="C321" t="str">
            <v>TIMOTHÉE</v>
          </cell>
          <cell r="D321" t="str">
            <v xml:space="preserve"> </v>
          </cell>
          <cell r="E321" t="str">
            <v>9.511</v>
          </cell>
          <cell r="F321" t="str">
            <v>AJ</v>
          </cell>
          <cell r="G321" t="str">
            <v>9.511</v>
          </cell>
          <cell r="H321" t="str">
            <v>AJ</v>
          </cell>
          <cell r="I321" t="str">
            <v>'365/583</v>
          </cell>
          <cell r="J321" t="str">
            <v>11.5</v>
          </cell>
          <cell r="K321" t="str">
            <v>ACQ</v>
          </cell>
          <cell r="L321" t="str">
            <v xml:space="preserve"> </v>
          </cell>
          <cell r="M321" t="str">
            <v xml:space="preserve"> </v>
          </cell>
          <cell r="N321" t="str">
            <v xml:space="preserve"> </v>
          </cell>
          <cell r="O321" t="str">
            <v xml:space="preserve"> </v>
          </cell>
          <cell r="P321" t="str">
            <v xml:space="preserve"> </v>
          </cell>
          <cell r="Q321" t="str">
            <v xml:space="preserve"> </v>
          </cell>
          <cell r="R321" t="str">
            <v xml:space="preserve"> </v>
          </cell>
          <cell r="S321" t="str">
            <v xml:space="preserve"> </v>
          </cell>
          <cell r="T321" t="str">
            <v xml:space="preserve"> </v>
          </cell>
          <cell r="U321" t="str">
            <v xml:space="preserve"> </v>
          </cell>
          <cell r="V321" t="str">
            <v xml:space="preserve"> </v>
          </cell>
          <cell r="W321" t="str">
            <v xml:space="preserve"> </v>
          </cell>
          <cell r="X321" t="str">
            <v xml:space="preserve"> </v>
          </cell>
          <cell r="Y321" t="str">
            <v xml:space="preserve"> </v>
          </cell>
          <cell r="Z321" t="str">
            <v xml:space="preserve"> </v>
          </cell>
          <cell r="AA321" t="str">
            <v xml:space="preserve"> </v>
          </cell>
          <cell r="AB321" t="str">
            <v xml:space="preserve"> </v>
          </cell>
          <cell r="AC321" t="str">
            <v xml:space="preserve"> </v>
          </cell>
          <cell r="AD321" t="str">
            <v xml:space="preserve"> </v>
          </cell>
          <cell r="AE321" t="str">
            <v xml:space="preserve"> </v>
          </cell>
          <cell r="AF321" t="str">
            <v xml:space="preserve"> </v>
          </cell>
          <cell r="AG321" t="str">
            <v xml:space="preserve"> </v>
          </cell>
          <cell r="AH321" t="str">
            <v xml:space="preserve"> </v>
          </cell>
          <cell r="AI321" t="str">
            <v xml:space="preserve"> </v>
          </cell>
          <cell r="AJ321" t="str">
            <v xml:space="preserve"> </v>
          </cell>
          <cell r="AK321" t="str">
            <v xml:space="preserve"> </v>
          </cell>
          <cell r="AL321" t="str">
            <v xml:space="preserve"> </v>
          </cell>
          <cell r="AM321" t="str">
            <v xml:space="preserve"> </v>
          </cell>
          <cell r="AN321" t="str">
            <v xml:space="preserve"> </v>
          </cell>
          <cell r="AO321" t="str">
            <v xml:space="preserve"> </v>
          </cell>
          <cell r="AP321" t="str">
            <v xml:space="preserve"> </v>
          </cell>
          <cell r="AQ321" t="str">
            <v xml:space="preserve"> </v>
          </cell>
          <cell r="AR321" t="str">
            <v xml:space="preserve"> </v>
          </cell>
          <cell r="AS321" t="str">
            <v xml:space="preserve"> </v>
          </cell>
          <cell r="AT321" t="str">
            <v xml:space="preserve"> </v>
          </cell>
          <cell r="AU321" t="str">
            <v xml:space="preserve"> </v>
          </cell>
          <cell r="AV321" t="str">
            <v>10.347</v>
          </cell>
          <cell r="AW321" t="str">
            <v>ACQ</v>
          </cell>
          <cell r="AX321">
            <v>9</v>
          </cell>
          <cell r="AY321" t="str">
            <v>11.693</v>
          </cell>
          <cell r="AZ321" t="str">
            <v xml:space="preserve"> </v>
          </cell>
          <cell r="BA321" t="str">
            <v xml:space="preserve"> </v>
          </cell>
          <cell r="BB321">
            <v>13</v>
          </cell>
          <cell r="BC321" t="str">
            <v>9.75</v>
          </cell>
          <cell r="BD321" t="str">
            <v xml:space="preserve"> </v>
          </cell>
          <cell r="BE321" t="str">
            <v>12.33</v>
          </cell>
          <cell r="BF321" t="str">
            <v xml:space="preserve"> </v>
          </cell>
          <cell r="BG321" t="str">
            <v xml:space="preserve"> </v>
          </cell>
          <cell r="BH321" t="str">
            <v xml:space="preserve"> </v>
          </cell>
          <cell r="BI321" t="str">
            <v xml:space="preserve"> </v>
          </cell>
          <cell r="BJ321" t="str">
            <v xml:space="preserve"> </v>
          </cell>
          <cell r="BK321" t="str">
            <v xml:space="preserve"> </v>
          </cell>
          <cell r="BL321" t="str">
            <v xml:space="preserve"> </v>
          </cell>
          <cell r="BM321" t="str">
            <v xml:space="preserve"> </v>
          </cell>
          <cell r="BN321" t="str">
            <v xml:space="preserve"> </v>
          </cell>
          <cell r="BO321" t="str">
            <v xml:space="preserve"> </v>
          </cell>
          <cell r="BP321" t="str">
            <v xml:space="preserve"> </v>
          </cell>
          <cell r="BQ321" t="str">
            <v xml:space="preserve"> </v>
          </cell>
          <cell r="BR321" t="str">
            <v>10.173</v>
          </cell>
          <cell r="BS321" t="str">
            <v>ACQ</v>
          </cell>
          <cell r="BT321" t="str">
            <v xml:space="preserve"> </v>
          </cell>
          <cell r="BU321" t="str">
            <v xml:space="preserve"> </v>
          </cell>
          <cell r="BV321" t="str">
            <v xml:space="preserve"> </v>
          </cell>
        </row>
        <row r="322">
          <cell r="A322">
            <v>21903072</v>
          </cell>
          <cell r="B322" t="str">
            <v>HUPPERT</v>
          </cell>
          <cell r="C322" t="str">
            <v>LEO</v>
          </cell>
          <cell r="D322" t="str">
            <v xml:space="preserve"> </v>
          </cell>
          <cell r="E322" t="str">
            <v>10.633</v>
          </cell>
          <cell r="F322" t="str">
            <v>ADM</v>
          </cell>
          <cell r="G322" t="str">
            <v>10.633</v>
          </cell>
          <cell r="H322" t="str">
            <v>ADM</v>
          </cell>
          <cell r="I322" t="str">
            <v>'184/583</v>
          </cell>
          <cell r="J322" t="str">
            <v>11.55</v>
          </cell>
          <cell r="L322" t="str">
            <v>12.5</v>
          </cell>
          <cell r="M322" t="str">
            <v xml:space="preserve"> </v>
          </cell>
          <cell r="N322" t="str">
            <v xml:space="preserve"> </v>
          </cell>
          <cell r="O322" t="str">
            <v xml:space="preserve"> </v>
          </cell>
          <cell r="P322" t="str">
            <v xml:space="preserve"> </v>
          </cell>
          <cell r="Q322" t="str">
            <v xml:space="preserve"> </v>
          </cell>
          <cell r="R322" t="str">
            <v xml:space="preserve"> </v>
          </cell>
          <cell r="S322" t="str">
            <v>12.5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  <cell r="Z322" t="str">
            <v xml:space="preserve"> </v>
          </cell>
          <cell r="AA322" t="str">
            <v xml:space="preserve"> </v>
          </cell>
          <cell r="AB322" t="str">
            <v xml:space="preserve"> </v>
          </cell>
          <cell r="AC322" t="str">
            <v xml:space="preserve"> </v>
          </cell>
          <cell r="AD322" t="str">
            <v>10.125</v>
          </cell>
          <cell r="AE322" t="str">
            <v xml:space="preserve"> </v>
          </cell>
          <cell r="AF322" t="str">
            <v xml:space="preserve"> </v>
          </cell>
          <cell r="AG322" t="str">
            <v xml:space="preserve"> </v>
          </cell>
          <cell r="AH322" t="str">
            <v xml:space="preserve"> </v>
          </cell>
          <cell r="AI322" t="str">
            <v xml:space="preserve"> </v>
          </cell>
          <cell r="AJ322" t="str">
            <v xml:space="preserve"> </v>
          </cell>
          <cell r="AK322" t="str">
            <v>10.125</v>
          </cell>
          <cell r="AL322" t="str">
            <v xml:space="preserve"> </v>
          </cell>
          <cell r="AM322" t="str">
            <v xml:space="preserve"> </v>
          </cell>
          <cell r="AN322" t="str">
            <v xml:space="preserve"> </v>
          </cell>
          <cell r="AO322" t="str">
            <v xml:space="preserve"> </v>
          </cell>
          <cell r="AP322" t="str">
            <v xml:space="preserve"> </v>
          </cell>
          <cell r="AQ322" t="str">
            <v xml:space="preserve"> </v>
          </cell>
          <cell r="AR322" t="str">
            <v xml:space="preserve"> </v>
          </cell>
          <cell r="AS322" t="str">
            <v xml:space="preserve"> </v>
          </cell>
          <cell r="AT322" t="str">
            <v xml:space="preserve"> </v>
          </cell>
          <cell r="AU322" t="str">
            <v xml:space="preserve"> </v>
          </cell>
          <cell r="AV322" t="str">
            <v>11.168</v>
          </cell>
          <cell r="AW322" t="str">
            <v>ACQ</v>
          </cell>
          <cell r="AX322" t="str">
            <v>11.835</v>
          </cell>
          <cell r="AY322" t="str">
            <v>10.5</v>
          </cell>
          <cell r="AZ322" t="str">
            <v xml:space="preserve"> </v>
          </cell>
          <cell r="BA322" t="str">
            <v xml:space="preserve"> </v>
          </cell>
          <cell r="BB322" t="str">
            <v xml:space="preserve"> </v>
          </cell>
          <cell r="BC322" t="str">
            <v xml:space="preserve"> </v>
          </cell>
          <cell r="BD322" t="str">
            <v xml:space="preserve"> </v>
          </cell>
          <cell r="BE322" t="str">
            <v xml:space="preserve"> </v>
          </cell>
          <cell r="BF322" t="str">
            <v xml:space="preserve"> </v>
          </cell>
          <cell r="BG322" t="str">
            <v xml:space="preserve"> </v>
          </cell>
          <cell r="BH322" t="str">
            <v xml:space="preserve"> </v>
          </cell>
          <cell r="BI322" t="str">
            <v xml:space="preserve"> </v>
          </cell>
          <cell r="BJ322">
            <v>11</v>
          </cell>
          <cell r="BK322" t="str">
            <v xml:space="preserve"> </v>
          </cell>
          <cell r="BL322" t="str">
            <v xml:space="preserve"> </v>
          </cell>
          <cell r="BM322" t="str">
            <v xml:space="preserve"> </v>
          </cell>
          <cell r="BN322" t="str">
            <v>8.5</v>
          </cell>
          <cell r="BO322" t="str">
            <v xml:space="preserve"> </v>
          </cell>
          <cell r="BP322">
            <v>12</v>
          </cell>
          <cell r="BQ322" t="str">
            <v xml:space="preserve"> </v>
          </cell>
          <cell r="BR322" t="str">
            <v>11.578</v>
          </cell>
          <cell r="BS322" t="str">
            <v>ACQ</v>
          </cell>
          <cell r="BT322" t="str">
            <v>10.25</v>
          </cell>
          <cell r="BU322" t="str">
            <v>10.785</v>
          </cell>
          <cell r="BV322" t="str">
            <v>14.07</v>
          </cell>
        </row>
        <row r="323">
          <cell r="A323">
            <v>21906657</v>
          </cell>
          <cell r="B323" t="str">
            <v>HUSSER</v>
          </cell>
          <cell r="C323" t="str">
            <v>LÉA</v>
          </cell>
          <cell r="D323" t="str">
            <v xml:space="preserve"> </v>
          </cell>
          <cell r="E323" t="str">
            <v>11.793</v>
          </cell>
          <cell r="F323" t="str">
            <v>ADM</v>
          </cell>
          <cell r="G323" t="str">
            <v>11.793</v>
          </cell>
          <cell r="H323" t="str">
            <v>ADM</v>
          </cell>
          <cell r="I323" t="str">
            <v>'52/583</v>
          </cell>
          <cell r="J323" t="str">
            <v>16.44</v>
          </cell>
          <cell r="L323">
            <v>17</v>
          </cell>
          <cell r="M323" t="str">
            <v xml:space="preserve"> </v>
          </cell>
          <cell r="N323" t="str">
            <v xml:space="preserve"> </v>
          </cell>
          <cell r="O323" t="str">
            <v xml:space="preserve"> </v>
          </cell>
          <cell r="P323" t="str">
            <v xml:space="preserve"> </v>
          </cell>
          <cell r="Q323" t="str">
            <v xml:space="preserve"> </v>
          </cell>
          <cell r="R323" t="str">
            <v xml:space="preserve"> </v>
          </cell>
          <cell r="S323" t="str">
            <v xml:space="preserve"> </v>
          </cell>
          <cell r="T323" t="str">
            <v xml:space="preserve"> </v>
          </cell>
          <cell r="U323">
            <v>17</v>
          </cell>
          <cell r="V323" t="str">
            <v xml:space="preserve"> </v>
          </cell>
          <cell r="W323" t="str">
            <v xml:space="preserve"> </v>
          </cell>
          <cell r="X323" t="str">
            <v xml:space="preserve"> </v>
          </cell>
          <cell r="Y323" t="str">
            <v xml:space="preserve"> </v>
          </cell>
          <cell r="Z323" t="str">
            <v xml:space="preserve"> </v>
          </cell>
          <cell r="AA323" t="str">
            <v xml:space="preserve"> </v>
          </cell>
          <cell r="AB323" t="str">
            <v xml:space="preserve"> </v>
          </cell>
          <cell r="AC323" t="str">
            <v xml:space="preserve"> </v>
          </cell>
          <cell r="AD323" t="str">
            <v>15.6</v>
          </cell>
          <cell r="AE323" t="str">
            <v xml:space="preserve"> </v>
          </cell>
          <cell r="AF323" t="str">
            <v xml:space="preserve"> </v>
          </cell>
          <cell r="AG323" t="str">
            <v xml:space="preserve"> </v>
          </cell>
          <cell r="AH323" t="str">
            <v xml:space="preserve"> </v>
          </cell>
          <cell r="AI323" t="str">
            <v xml:space="preserve"> </v>
          </cell>
          <cell r="AJ323" t="str">
            <v xml:space="preserve"> </v>
          </cell>
          <cell r="AK323" t="str">
            <v xml:space="preserve"> </v>
          </cell>
          <cell r="AL323" t="str">
            <v xml:space="preserve"> </v>
          </cell>
          <cell r="AM323" t="str">
            <v>15.6</v>
          </cell>
          <cell r="AN323" t="str">
            <v xml:space="preserve"> </v>
          </cell>
          <cell r="AO323" t="str">
            <v xml:space="preserve"> </v>
          </cell>
          <cell r="AP323" t="str">
            <v xml:space="preserve"> </v>
          </cell>
          <cell r="AQ323" t="str">
            <v xml:space="preserve"> </v>
          </cell>
          <cell r="AR323" t="str">
            <v xml:space="preserve"> </v>
          </cell>
          <cell r="AS323" t="str">
            <v xml:space="preserve"> </v>
          </cell>
          <cell r="AT323" t="str">
            <v xml:space="preserve"> </v>
          </cell>
          <cell r="AU323" t="str">
            <v xml:space="preserve"> </v>
          </cell>
          <cell r="AV323" t="str">
            <v>11.249</v>
          </cell>
          <cell r="AW323" t="str">
            <v>ACQ</v>
          </cell>
          <cell r="AX323" t="str">
            <v>10.165</v>
          </cell>
          <cell r="AY323" t="str">
            <v>12.333</v>
          </cell>
          <cell r="AZ323" t="str">
            <v xml:space="preserve"> </v>
          </cell>
          <cell r="BA323">
            <v>11</v>
          </cell>
          <cell r="BB323" t="str">
            <v xml:space="preserve"> </v>
          </cell>
          <cell r="BC323" t="str">
            <v xml:space="preserve"> </v>
          </cell>
          <cell r="BD323" t="str">
            <v xml:space="preserve"> </v>
          </cell>
          <cell r="BE323" t="str">
            <v xml:space="preserve"> </v>
          </cell>
          <cell r="BF323" t="str">
            <v xml:space="preserve"> </v>
          </cell>
          <cell r="BG323" t="str">
            <v xml:space="preserve"> </v>
          </cell>
          <cell r="BH323" t="str">
            <v xml:space="preserve"> </v>
          </cell>
          <cell r="BI323" t="str">
            <v xml:space="preserve"> </v>
          </cell>
          <cell r="BJ323" t="str">
            <v xml:space="preserve"> </v>
          </cell>
          <cell r="BK323" t="str">
            <v xml:space="preserve"> </v>
          </cell>
          <cell r="BL323" t="str">
            <v xml:space="preserve"> </v>
          </cell>
          <cell r="BM323" t="str">
            <v xml:space="preserve"> </v>
          </cell>
          <cell r="BN323" t="str">
            <v xml:space="preserve"> </v>
          </cell>
          <cell r="BO323" t="str">
            <v xml:space="preserve"> </v>
          </cell>
          <cell r="BP323">
            <v>12</v>
          </cell>
          <cell r="BQ323">
            <v>14</v>
          </cell>
          <cell r="BR323" t="str">
            <v>12.35</v>
          </cell>
          <cell r="BS323" t="str">
            <v>ACQ</v>
          </cell>
          <cell r="BT323" t="str">
            <v>12.25</v>
          </cell>
          <cell r="BU323" t="str">
            <v>9.575</v>
          </cell>
          <cell r="BV323" t="str">
            <v>13.65</v>
          </cell>
        </row>
        <row r="324">
          <cell r="A324">
            <v>21901792</v>
          </cell>
          <cell r="B324" t="str">
            <v>ILLY</v>
          </cell>
          <cell r="C324" t="str">
            <v>BAPTISTE</v>
          </cell>
          <cell r="D324" t="str">
            <v xml:space="preserve"> </v>
          </cell>
          <cell r="E324" t="str">
            <v>11.615</v>
          </cell>
          <cell r="F324" t="str">
            <v>ADM</v>
          </cell>
          <cell r="G324" t="str">
            <v>11.615</v>
          </cell>
          <cell r="H324" t="str">
            <v>ADM</v>
          </cell>
          <cell r="I324" t="str">
            <v>'73/583</v>
          </cell>
          <cell r="J324" t="str">
            <v>10.62</v>
          </cell>
          <cell r="L324" t="str">
            <v>9.7</v>
          </cell>
          <cell r="M324" t="str">
            <v xml:space="preserve"> </v>
          </cell>
          <cell r="N324" t="str">
            <v xml:space="preserve"> </v>
          </cell>
          <cell r="O324" t="str">
            <v xml:space="preserve"> </v>
          </cell>
          <cell r="P324" t="str">
            <v xml:space="preserve"> </v>
          </cell>
          <cell r="Q324" t="str">
            <v xml:space="preserve"> </v>
          </cell>
          <cell r="R324" t="str">
            <v xml:space="preserve"> </v>
          </cell>
          <cell r="S324" t="str">
            <v xml:space="preserve"> </v>
          </cell>
          <cell r="T324" t="str">
            <v xml:space="preserve"> </v>
          </cell>
          <cell r="U324" t="str">
            <v xml:space="preserve"> </v>
          </cell>
          <cell r="V324" t="str">
            <v xml:space="preserve"> </v>
          </cell>
          <cell r="W324" t="str">
            <v xml:space="preserve"> </v>
          </cell>
          <cell r="X324" t="str">
            <v xml:space="preserve"> </v>
          </cell>
          <cell r="Y324" t="str">
            <v xml:space="preserve"> </v>
          </cell>
          <cell r="Z324" t="str">
            <v>9.7</v>
          </cell>
          <cell r="AA324" t="str">
            <v xml:space="preserve"> </v>
          </cell>
          <cell r="AB324" t="str">
            <v xml:space="preserve"> </v>
          </cell>
          <cell r="AC324" t="str">
            <v xml:space="preserve"> </v>
          </cell>
          <cell r="AD324">
            <v>12</v>
          </cell>
          <cell r="AE324" t="str">
            <v xml:space="preserve"> </v>
          </cell>
          <cell r="AF324" t="str">
            <v xml:space="preserve"> </v>
          </cell>
          <cell r="AG324" t="str">
            <v xml:space="preserve"> </v>
          </cell>
          <cell r="AH324" t="str">
            <v xml:space="preserve"> </v>
          </cell>
          <cell r="AI324" t="str">
            <v xml:space="preserve"> </v>
          </cell>
          <cell r="AJ324" t="str">
            <v xml:space="preserve"> </v>
          </cell>
          <cell r="AK324" t="str">
            <v xml:space="preserve"> </v>
          </cell>
          <cell r="AL324" t="str">
            <v xml:space="preserve"> </v>
          </cell>
          <cell r="AM324" t="str">
            <v xml:space="preserve"> </v>
          </cell>
          <cell r="AN324" t="str">
            <v xml:space="preserve"> </v>
          </cell>
          <cell r="AO324" t="str">
            <v xml:space="preserve"> </v>
          </cell>
          <cell r="AP324" t="str">
            <v xml:space="preserve"> </v>
          </cell>
          <cell r="AQ324" t="str">
            <v xml:space="preserve"> </v>
          </cell>
          <cell r="AR324">
            <v>12</v>
          </cell>
          <cell r="AS324" t="str">
            <v xml:space="preserve"> </v>
          </cell>
          <cell r="AT324" t="str">
            <v xml:space="preserve"> </v>
          </cell>
          <cell r="AU324" t="str">
            <v xml:space="preserve"> </v>
          </cell>
          <cell r="AV324" t="str">
            <v>10.793</v>
          </cell>
          <cell r="AW324" t="str">
            <v>ACQ</v>
          </cell>
          <cell r="AX324" t="str">
            <v>11.335</v>
          </cell>
          <cell r="AY324" t="str">
            <v>10.25</v>
          </cell>
          <cell r="AZ324" t="str">
            <v xml:space="preserve"> </v>
          </cell>
          <cell r="BA324" t="str">
            <v xml:space="preserve"> </v>
          </cell>
          <cell r="BB324" t="str">
            <v xml:space="preserve"> </v>
          </cell>
          <cell r="BC324" t="str">
            <v>9.75</v>
          </cell>
          <cell r="BD324" t="str">
            <v xml:space="preserve"> </v>
          </cell>
          <cell r="BE324" t="str">
            <v xml:space="preserve"> </v>
          </cell>
          <cell r="BF324" t="str">
            <v xml:space="preserve"> </v>
          </cell>
          <cell r="BG324" t="str">
            <v xml:space="preserve"> </v>
          </cell>
          <cell r="BH324" t="str">
            <v xml:space="preserve"> </v>
          </cell>
          <cell r="BI324" t="str">
            <v xml:space="preserve"> </v>
          </cell>
          <cell r="BJ324" t="str">
            <v xml:space="preserve"> </v>
          </cell>
          <cell r="BK324" t="str">
            <v xml:space="preserve"> </v>
          </cell>
          <cell r="BL324">
            <v>9</v>
          </cell>
          <cell r="BM324" t="str">
            <v xml:space="preserve"> </v>
          </cell>
          <cell r="BN324" t="str">
            <v xml:space="preserve"> </v>
          </cell>
          <cell r="BO324" t="str">
            <v xml:space="preserve"> </v>
          </cell>
          <cell r="BP324">
            <v>12</v>
          </cell>
          <cell r="BQ324" t="str">
            <v xml:space="preserve"> </v>
          </cell>
          <cell r="BR324" t="str">
            <v>11.817</v>
          </cell>
          <cell r="BS324" t="str">
            <v>ACQ</v>
          </cell>
          <cell r="BT324" t="str">
            <v>14.875</v>
          </cell>
          <cell r="BU324" t="str">
            <v>8.575</v>
          </cell>
          <cell r="BV324" t="str">
            <v>9.65</v>
          </cell>
        </row>
        <row r="325">
          <cell r="A325">
            <v>21910789</v>
          </cell>
          <cell r="B325" t="str">
            <v>ILTIS</v>
          </cell>
          <cell r="C325" t="str">
            <v>LISA</v>
          </cell>
          <cell r="D325" t="str">
            <v xml:space="preserve"> </v>
          </cell>
          <cell r="E325" t="str">
            <v>7.939</v>
          </cell>
          <cell r="F325" t="str">
            <v>AJ</v>
          </cell>
          <cell r="G325" t="str">
            <v>7.939</v>
          </cell>
          <cell r="H325" t="str">
            <v>AJ</v>
          </cell>
          <cell r="I325" t="str">
            <v>'530/583</v>
          </cell>
          <cell r="J325" t="str">
            <v>11.82</v>
          </cell>
          <cell r="L325" t="str">
            <v>7.3</v>
          </cell>
          <cell r="M325" t="str">
            <v xml:space="preserve"> </v>
          </cell>
          <cell r="N325" t="str">
            <v xml:space="preserve"> </v>
          </cell>
          <cell r="O325" t="str">
            <v xml:space="preserve"> </v>
          </cell>
          <cell r="P325" t="str">
            <v xml:space="preserve"> </v>
          </cell>
          <cell r="Q325" t="str">
            <v xml:space="preserve"> </v>
          </cell>
          <cell r="R325" t="str">
            <v xml:space="preserve"> </v>
          </cell>
          <cell r="S325" t="str">
            <v xml:space="preserve"> </v>
          </cell>
          <cell r="T325" t="str">
            <v xml:space="preserve"> </v>
          </cell>
          <cell r="U325" t="str">
            <v>7.3</v>
          </cell>
          <cell r="V325" t="str">
            <v xml:space="preserve"> </v>
          </cell>
          <cell r="W325" t="str">
            <v xml:space="preserve"> </v>
          </cell>
          <cell r="X325" t="str">
            <v xml:space="preserve"> </v>
          </cell>
          <cell r="Y325" t="str">
            <v xml:space="preserve"> </v>
          </cell>
          <cell r="Z325" t="str">
            <v xml:space="preserve"> </v>
          </cell>
          <cell r="AA325" t="str">
            <v xml:space="preserve"> </v>
          </cell>
          <cell r="AB325" t="str">
            <v xml:space="preserve"> </v>
          </cell>
          <cell r="AC325" t="str">
            <v xml:space="preserve"> </v>
          </cell>
          <cell r="AD325" t="str">
            <v>18.6</v>
          </cell>
          <cell r="AE325" t="str">
            <v xml:space="preserve"> </v>
          </cell>
          <cell r="AF325" t="str">
            <v xml:space="preserve"> </v>
          </cell>
          <cell r="AG325" t="str">
            <v xml:space="preserve"> </v>
          </cell>
          <cell r="AH325" t="str">
            <v xml:space="preserve"> </v>
          </cell>
          <cell r="AI325" t="str">
            <v xml:space="preserve"> </v>
          </cell>
          <cell r="AJ325" t="str">
            <v xml:space="preserve"> </v>
          </cell>
          <cell r="AK325" t="str">
            <v xml:space="preserve"> </v>
          </cell>
          <cell r="AL325" t="str">
            <v xml:space="preserve"> </v>
          </cell>
          <cell r="AM325" t="str">
            <v>18.6</v>
          </cell>
          <cell r="AN325" t="str">
            <v xml:space="preserve"> </v>
          </cell>
          <cell r="AO325" t="str">
            <v xml:space="preserve"> </v>
          </cell>
          <cell r="AP325" t="str">
            <v xml:space="preserve"> </v>
          </cell>
          <cell r="AQ325" t="str">
            <v xml:space="preserve"> </v>
          </cell>
          <cell r="AR325" t="str">
            <v xml:space="preserve"> </v>
          </cell>
          <cell r="AS325" t="str">
            <v xml:space="preserve"> </v>
          </cell>
          <cell r="AT325" t="str">
            <v xml:space="preserve"> </v>
          </cell>
          <cell r="AU325" t="str">
            <v xml:space="preserve"> </v>
          </cell>
          <cell r="AV325" t="str">
            <v>8.484</v>
          </cell>
          <cell r="AW325" t="str">
            <v>NACQ</v>
          </cell>
          <cell r="AX325">
            <v>7</v>
          </cell>
          <cell r="AY325" t="str">
            <v>9.967</v>
          </cell>
          <cell r="AZ325" t="str">
            <v>9.9</v>
          </cell>
          <cell r="BA325" t="str">
            <v xml:space="preserve"> </v>
          </cell>
          <cell r="BB325" t="str">
            <v xml:space="preserve"> </v>
          </cell>
          <cell r="BC325" t="str">
            <v xml:space="preserve"> </v>
          </cell>
          <cell r="BD325" t="str">
            <v xml:space="preserve"> </v>
          </cell>
          <cell r="BE325" t="str">
            <v xml:space="preserve"> </v>
          </cell>
          <cell r="BF325" t="str">
            <v xml:space="preserve"> </v>
          </cell>
          <cell r="BG325" t="str">
            <v xml:space="preserve"> </v>
          </cell>
          <cell r="BH325" t="str">
            <v xml:space="preserve"> </v>
          </cell>
          <cell r="BI325" t="str">
            <v xml:space="preserve"> </v>
          </cell>
          <cell r="BJ325" t="str">
            <v xml:space="preserve"> </v>
          </cell>
          <cell r="BK325" t="str">
            <v>7.5</v>
          </cell>
          <cell r="BL325" t="str">
            <v xml:space="preserve"> </v>
          </cell>
          <cell r="BM325" t="str">
            <v xml:space="preserve"> </v>
          </cell>
          <cell r="BN325" t="str">
            <v>12.5</v>
          </cell>
          <cell r="BO325" t="str">
            <v xml:space="preserve"> </v>
          </cell>
          <cell r="BP325" t="str">
            <v xml:space="preserve"> </v>
          </cell>
          <cell r="BQ325" t="str">
            <v xml:space="preserve"> </v>
          </cell>
          <cell r="BR325" t="str">
            <v>8.567</v>
          </cell>
          <cell r="BS325" t="str">
            <v>NACQ</v>
          </cell>
          <cell r="BT325" t="str">
            <v>8.5</v>
          </cell>
          <cell r="BU325" t="str">
            <v>7.75</v>
          </cell>
          <cell r="BV325">
            <v>12</v>
          </cell>
        </row>
        <row r="326">
          <cell r="A326">
            <v>21605925</v>
          </cell>
          <cell r="B326" t="str">
            <v>IMBS</v>
          </cell>
          <cell r="C326" t="str">
            <v>LOUISIANE</v>
          </cell>
          <cell r="D326" t="str">
            <v xml:space="preserve"> </v>
          </cell>
          <cell r="E326" t="str">
            <v>11.013</v>
          </cell>
          <cell r="F326" t="str">
            <v>ADM</v>
          </cell>
          <cell r="G326" t="str">
            <v>11.013</v>
          </cell>
          <cell r="H326" t="str">
            <v>ADM</v>
          </cell>
          <cell r="I326" t="str">
            <v>'128/583</v>
          </cell>
          <cell r="J326" t="str">
            <v>10.78</v>
          </cell>
          <cell r="K326" t="str">
            <v>ACQ</v>
          </cell>
          <cell r="L326" t="str">
            <v xml:space="preserve"> </v>
          </cell>
          <cell r="M326" t="str">
            <v xml:space="preserve"> </v>
          </cell>
          <cell r="N326" t="str">
            <v xml:space="preserve"> </v>
          </cell>
          <cell r="O326" t="str">
            <v xml:space="preserve"> </v>
          </cell>
          <cell r="P326" t="str">
            <v xml:space="preserve"> </v>
          </cell>
          <cell r="Q326" t="str">
            <v xml:space="preserve"> </v>
          </cell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  <cell r="Z326" t="str">
            <v xml:space="preserve"> </v>
          </cell>
          <cell r="AA326" t="str">
            <v xml:space="preserve"> </v>
          </cell>
          <cell r="AB326" t="str">
            <v xml:space="preserve"> </v>
          </cell>
          <cell r="AC326" t="str">
            <v xml:space="preserve"> </v>
          </cell>
          <cell r="AD326" t="str">
            <v xml:space="preserve"> </v>
          </cell>
          <cell r="AE326" t="str">
            <v xml:space="preserve"> </v>
          </cell>
          <cell r="AF326" t="str">
            <v xml:space="preserve"> </v>
          </cell>
          <cell r="AG326" t="str">
            <v xml:space="preserve"> </v>
          </cell>
          <cell r="AH326" t="str">
            <v xml:space="preserve"> </v>
          </cell>
          <cell r="AI326" t="str">
            <v xml:space="preserve"> </v>
          </cell>
          <cell r="AJ326" t="str">
            <v xml:space="preserve"> </v>
          </cell>
          <cell r="AK326" t="str">
            <v xml:space="preserve"> </v>
          </cell>
          <cell r="AL326" t="str">
            <v xml:space="preserve"> </v>
          </cell>
          <cell r="AM326" t="str">
            <v xml:space="preserve"> </v>
          </cell>
          <cell r="AN326" t="str">
            <v xml:space="preserve"> </v>
          </cell>
          <cell r="AO326" t="str">
            <v xml:space="preserve"> </v>
          </cell>
          <cell r="AP326" t="str">
            <v xml:space="preserve"> </v>
          </cell>
          <cell r="AQ326" t="str">
            <v xml:space="preserve"> </v>
          </cell>
          <cell r="AR326" t="str">
            <v xml:space="preserve"> </v>
          </cell>
          <cell r="AS326" t="str">
            <v xml:space="preserve"> </v>
          </cell>
          <cell r="AT326" t="str">
            <v xml:space="preserve"> </v>
          </cell>
          <cell r="AU326" t="str">
            <v xml:space="preserve"> </v>
          </cell>
          <cell r="AV326" t="str">
            <v>10.988</v>
          </cell>
          <cell r="AW326" t="str">
            <v>ACQ</v>
          </cell>
          <cell r="AX326" t="str">
            <v xml:space="preserve"> </v>
          </cell>
          <cell r="AY326" t="str">
            <v xml:space="preserve"> </v>
          </cell>
          <cell r="AZ326" t="str">
            <v xml:space="preserve"> </v>
          </cell>
          <cell r="BA326" t="str">
            <v xml:space="preserve"> </v>
          </cell>
          <cell r="BB326" t="str">
            <v xml:space="preserve"> </v>
          </cell>
          <cell r="BC326" t="str">
            <v xml:space="preserve"> </v>
          </cell>
          <cell r="BD326" t="str">
            <v xml:space="preserve"> </v>
          </cell>
          <cell r="BE326" t="str">
            <v xml:space="preserve"> </v>
          </cell>
          <cell r="BF326" t="str">
            <v xml:space="preserve"> </v>
          </cell>
          <cell r="BG326" t="str">
            <v xml:space="preserve"> </v>
          </cell>
          <cell r="BH326" t="str">
            <v xml:space="preserve"> </v>
          </cell>
          <cell r="BI326" t="str">
            <v xml:space="preserve"> </v>
          </cell>
          <cell r="BJ326" t="str">
            <v xml:space="preserve"> </v>
          </cell>
          <cell r="BK326" t="str">
            <v xml:space="preserve"> </v>
          </cell>
          <cell r="BL326" t="str">
            <v xml:space="preserve"> </v>
          </cell>
          <cell r="BM326" t="str">
            <v xml:space="preserve"> </v>
          </cell>
          <cell r="BN326" t="str">
            <v xml:space="preserve"> </v>
          </cell>
          <cell r="BO326" t="str">
            <v xml:space="preserve"> </v>
          </cell>
          <cell r="BP326" t="str">
            <v xml:space="preserve"> </v>
          </cell>
          <cell r="BQ326" t="str">
            <v xml:space="preserve"> </v>
          </cell>
          <cell r="BR326" t="str">
            <v>10.533</v>
          </cell>
          <cell r="BS326" t="str">
            <v>ACQ</v>
          </cell>
          <cell r="BT326" t="str">
            <v>13.5</v>
          </cell>
          <cell r="BU326" t="str">
            <v>8.25</v>
          </cell>
          <cell r="BV326">
            <v>10</v>
          </cell>
        </row>
        <row r="327">
          <cell r="A327">
            <v>21906254</v>
          </cell>
          <cell r="B327" t="str">
            <v>ISCHIA</v>
          </cell>
          <cell r="C327" t="str">
            <v>CLARA</v>
          </cell>
          <cell r="D327" t="str">
            <v xml:space="preserve"> </v>
          </cell>
          <cell r="E327" t="str">
            <v>11.138</v>
          </cell>
          <cell r="F327" t="str">
            <v>ADM</v>
          </cell>
          <cell r="G327" t="str">
            <v>11.138</v>
          </cell>
          <cell r="H327" t="str">
            <v>ADM</v>
          </cell>
          <cell r="I327" t="str">
            <v>'120/583</v>
          </cell>
          <cell r="J327" t="str">
            <v>11.58</v>
          </cell>
          <cell r="L327" t="str">
            <v>13.5</v>
          </cell>
          <cell r="M327" t="str">
            <v xml:space="preserve"> </v>
          </cell>
          <cell r="N327" t="str">
            <v>13.5</v>
          </cell>
          <cell r="O327" t="str">
            <v xml:space="preserve"> </v>
          </cell>
          <cell r="P327" t="str">
            <v xml:space="preserve"> </v>
          </cell>
          <cell r="Q327" t="str">
            <v xml:space="preserve"> </v>
          </cell>
          <cell r="R327" t="str">
            <v xml:space="preserve"> </v>
          </cell>
          <cell r="S327" t="str">
            <v xml:space="preserve"> </v>
          </cell>
          <cell r="T327" t="str">
            <v xml:space="preserve"> </v>
          </cell>
          <cell r="U327" t="str">
            <v xml:space="preserve"> </v>
          </cell>
          <cell r="V327" t="str">
            <v xml:space="preserve"> </v>
          </cell>
          <cell r="W327" t="str">
            <v xml:space="preserve"> </v>
          </cell>
          <cell r="X327" t="str">
            <v xml:space="preserve"> </v>
          </cell>
          <cell r="Y327" t="str">
            <v xml:space="preserve"> </v>
          </cell>
          <cell r="Z327" t="str">
            <v xml:space="preserve"> </v>
          </cell>
          <cell r="AA327" t="str">
            <v xml:space="preserve"> </v>
          </cell>
          <cell r="AB327" t="str">
            <v xml:space="preserve"> </v>
          </cell>
          <cell r="AC327" t="str">
            <v xml:space="preserve"> </v>
          </cell>
          <cell r="AD327" t="str">
            <v>8.7</v>
          </cell>
          <cell r="AE327" t="str">
            <v xml:space="preserve"> </v>
          </cell>
          <cell r="AF327" t="str">
            <v>8.7</v>
          </cell>
          <cell r="AG327" t="str">
            <v xml:space="preserve"> </v>
          </cell>
          <cell r="AH327" t="str">
            <v xml:space="preserve"> </v>
          </cell>
          <cell r="AI327" t="str">
            <v xml:space="preserve"> </v>
          </cell>
          <cell r="AJ327" t="str">
            <v xml:space="preserve"> </v>
          </cell>
          <cell r="AK327" t="str">
            <v xml:space="preserve"> </v>
          </cell>
          <cell r="AL327" t="str">
            <v xml:space="preserve"> </v>
          </cell>
          <cell r="AM327" t="str">
            <v xml:space="preserve"> </v>
          </cell>
          <cell r="AN327" t="str">
            <v xml:space="preserve"> </v>
          </cell>
          <cell r="AO327" t="str">
            <v xml:space="preserve"> </v>
          </cell>
          <cell r="AP327" t="str">
            <v xml:space="preserve"> </v>
          </cell>
          <cell r="AQ327" t="str">
            <v xml:space="preserve"> </v>
          </cell>
          <cell r="AR327" t="str">
            <v xml:space="preserve"> </v>
          </cell>
          <cell r="AS327" t="str">
            <v xml:space="preserve"> </v>
          </cell>
          <cell r="AT327" t="str">
            <v xml:space="preserve"> </v>
          </cell>
          <cell r="AU327" t="str">
            <v xml:space="preserve"> </v>
          </cell>
          <cell r="AV327" t="str">
            <v>10.759</v>
          </cell>
          <cell r="AW327" t="str">
            <v>ACQ</v>
          </cell>
          <cell r="AX327" t="str">
            <v>10.335</v>
          </cell>
          <cell r="AY327" t="str">
            <v>11.183</v>
          </cell>
          <cell r="AZ327" t="str">
            <v>8.3</v>
          </cell>
          <cell r="BA327" t="str">
            <v xml:space="preserve"> </v>
          </cell>
          <cell r="BB327" t="str">
            <v xml:space="preserve"> </v>
          </cell>
          <cell r="BC327" t="str">
            <v xml:space="preserve"> </v>
          </cell>
          <cell r="BD327" t="str">
            <v xml:space="preserve"> </v>
          </cell>
          <cell r="BE327" t="str">
            <v xml:space="preserve"> </v>
          </cell>
          <cell r="BF327" t="str">
            <v xml:space="preserve"> </v>
          </cell>
          <cell r="BG327" t="str">
            <v xml:space="preserve"> </v>
          </cell>
          <cell r="BH327" t="str">
            <v xml:space="preserve"> </v>
          </cell>
          <cell r="BI327">
            <v>12</v>
          </cell>
          <cell r="BJ327" t="str">
            <v xml:space="preserve"> </v>
          </cell>
          <cell r="BK327" t="str">
            <v xml:space="preserve"> </v>
          </cell>
          <cell r="BL327" t="str">
            <v xml:space="preserve"> </v>
          </cell>
          <cell r="BM327" t="str">
            <v xml:space="preserve"> </v>
          </cell>
          <cell r="BN327" t="str">
            <v xml:space="preserve"> </v>
          </cell>
          <cell r="BO327" t="str">
            <v xml:space="preserve"> </v>
          </cell>
          <cell r="BP327" t="str">
            <v xml:space="preserve"> </v>
          </cell>
          <cell r="BQ327" t="str">
            <v>13.25</v>
          </cell>
          <cell r="BR327" t="str">
            <v>9.233</v>
          </cell>
          <cell r="BS327" t="str">
            <v>NACQ</v>
          </cell>
          <cell r="BT327" t="str">
            <v>12.25</v>
          </cell>
          <cell r="BU327" t="str">
            <v>8.2</v>
          </cell>
          <cell r="BV327" t="str">
            <v>9.4</v>
          </cell>
        </row>
        <row r="328">
          <cell r="A328">
            <v>21907110</v>
          </cell>
          <cell r="B328" t="str">
            <v>ISOLA</v>
          </cell>
          <cell r="C328" t="str">
            <v>MARTIN</v>
          </cell>
          <cell r="D328" t="str">
            <v xml:space="preserve"> </v>
          </cell>
          <cell r="E328" t="str">
            <v>12.134</v>
          </cell>
          <cell r="F328" t="str">
            <v>ADM</v>
          </cell>
          <cell r="G328" t="str">
            <v>12.134</v>
          </cell>
          <cell r="H328" t="str">
            <v>ADM</v>
          </cell>
          <cell r="I328" t="str">
            <v>'40/583</v>
          </cell>
          <cell r="J328" t="str">
            <v>11.4</v>
          </cell>
          <cell r="L328">
            <v>10</v>
          </cell>
          <cell r="M328" t="str">
            <v xml:space="preserve"> </v>
          </cell>
          <cell r="N328" t="str">
            <v xml:space="preserve"> </v>
          </cell>
          <cell r="O328" t="str">
            <v xml:space="preserve"> </v>
          </cell>
          <cell r="P328" t="str">
            <v xml:space="preserve"> </v>
          </cell>
          <cell r="Q328" t="str">
            <v xml:space="preserve"> </v>
          </cell>
          <cell r="R328" t="str">
            <v xml:space="preserve"> </v>
          </cell>
          <cell r="S328" t="str">
            <v xml:space="preserve"> </v>
          </cell>
          <cell r="T328" t="str">
            <v xml:space="preserve"> </v>
          </cell>
          <cell r="U328" t="str">
            <v xml:space="preserve"> </v>
          </cell>
          <cell r="V328">
            <v>10</v>
          </cell>
          <cell r="W328" t="str">
            <v xml:space="preserve"> </v>
          </cell>
          <cell r="X328" t="str">
            <v xml:space="preserve"> </v>
          </cell>
          <cell r="Y328" t="str">
            <v xml:space="preserve"> </v>
          </cell>
          <cell r="Z328" t="str">
            <v xml:space="preserve"> </v>
          </cell>
          <cell r="AA328" t="str">
            <v xml:space="preserve"> </v>
          </cell>
          <cell r="AB328" t="str">
            <v xml:space="preserve"> </v>
          </cell>
          <cell r="AC328" t="str">
            <v xml:space="preserve"> </v>
          </cell>
          <cell r="AD328" t="str">
            <v>13.5</v>
          </cell>
          <cell r="AE328" t="str">
            <v xml:space="preserve"> </v>
          </cell>
          <cell r="AF328" t="str">
            <v xml:space="preserve"> </v>
          </cell>
          <cell r="AG328" t="str">
            <v xml:space="preserve"> </v>
          </cell>
          <cell r="AH328" t="str">
            <v xml:space="preserve"> </v>
          </cell>
          <cell r="AI328" t="str">
            <v xml:space="preserve"> </v>
          </cell>
          <cell r="AJ328" t="str">
            <v xml:space="preserve"> </v>
          </cell>
          <cell r="AK328" t="str">
            <v xml:space="preserve"> </v>
          </cell>
          <cell r="AL328" t="str">
            <v xml:space="preserve"> </v>
          </cell>
          <cell r="AM328" t="str">
            <v xml:space="preserve"> </v>
          </cell>
          <cell r="AN328" t="str">
            <v>13.5</v>
          </cell>
          <cell r="AO328" t="str">
            <v xml:space="preserve"> </v>
          </cell>
          <cell r="AP328" t="str">
            <v xml:space="preserve"> </v>
          </cell>
          <cell r="AQ328" t="str">
            <v xml:space="preserve"> </v>
          </cell>
          <cell r="AR328" t="str">
            <v xml:space="preserve"> </v>
          </cell>
          <cell r="AS328" t="str">
            <v xml:space="preserve"> </v>
          </cell>
          <cell r="AT328" t="str">
            <v xml:space="preserve"> </v>
          </cell>
          <cell r="AU328" t="str">
            <v xml:space="preserve"> </v>
          </cell>
          <cell r="AV328" t="str">
            <v>12.699</v>
          </cell>
          <cell r="AW328" t="str">
            <v>ACQ</v>
          </cell>
          <cell r="AX328" t="str">
            <v>10.83</v>
          </cell>
          <cell r="AY328" t="str">
            <v>14.567</v>
          </cell>
          <cell r="AZ328" t="str">
            <v xml:space="preserve"> </v>
          </cell>
          <cell r="BA328" t="str">
            <v xml:space="preserve"> </v>
          </cell>
          <cell r="BB328" t="str">
            <v xml:space="preserve"> </v>
          </cell>
          <cell r="BC328" t="str">
            <v xml:space="preserve"> </v>
          </cell>
          <cell r="BD328" t="str">
            <v xml:space="preserve"> </v>
          </cell>
          <cell r="BE328" t="str">
            <v xml:space="preserve"> </v>
          </cell>
          <cell r="BF328" t="str">
            <v xml:space="preserve"> </v>
          </cell>
          <cell r="BG328">
            <v>13</v>
          </cell>
          <cell r="BH328" t="str">
            <v>16.7</v>
          </cell>
          <cell r="BI328" t="str">
            <v xml:space="preserve"> </v>
          </cell>
          <cell r="BJ328" t="str">
            <v xml:space="preserve"> </v>
          </cell>
          <cell r="BK328">
            <v>14</v>
          </cell>
          <cell r="BL328" t="str">
            <v xml:space="preserve"> </v>
          </cell>
          <cell r="BM328" t="str">
            <v xml:space="preserve"> </v>
          </cell>
          <cell r="BN328" t="str">
            <v xml:space="preserve"> </v>
          </cell>
          <cell r="BO328" t="str">
            <v xml:space="preserve"> </v>
          </cell>
          <cell r="BP328" t="str">
            <v xml:space="preserve"> </v>
          </cell>
          <cell r="BQ328" t="str">
            <v xml:space="preserve"> </v>
          </cell>
          <cell r="BR328" t="str">
            <v>10.3</v>
          </cell>
          <cell r="BS328" t="str">
            <v>ACQ</v>
          </cell>
          <cell r="BT328" t="str">
            <v>11.25</v>
          </cell>
          <cell r="BU328" t="str">
            <v>7.625</v>
          </cell>
          <cell r="BV328" t="str">
            <v>13.25</v>
          </cell>
        </row>
        <row r="329">
          <cell r="A329">
            <v>21812490</v>
          </cell>
          <cell r="B329" t="str">
            <v>ISSENHUTH</v>
          </cell>
          <cell r="C329" t="str">
            <v>LEANA</v>
          </cell>
          <cell r="D329" t="str">
            <v xml:space="preserve"> </v>
          </cell>
          <cell r="E329" t="str">
            <v>7.849</v>
          </cell>
          <cell r="F329" t="str">
            <v>AJ</v>
          </cell>
          <cell r="G329" t="str">
            <v>7.849</v>
          </cell>
          <cell r="H329" t="str">
            <v>AJ</v>
          </cell>
          <cell r="I329" t="str">
            <v>'533/583</v>
          </cell>
          <cell r="J329" t="str">
            <v>13.5</v>
          </cell>
          <cell r="L329" t="str">
            <v>13.5</v>
          </cell>
          <cell r="M329" t="str">
            <v xml:space="preserve"> </v>
          </cell>
          <cell r="N329" t="str">
            <v xml:space="preserve"> </v>
          </cell>
          <cell r="O329" t="str">
            <v xml:space="preserve"> </v>
          </cell>
          <cell r="P329" t="str">
            <v xml:space="preserve"> </v>
          </cell>
          <cell r="Q329" t="str">
            <v xml:space="preserve"> </v>
          </cell>
          <cell r="R329" t="str">
            <v xml:space="preserve"> </v>
          </cell>
          <cell r="S329" t="str">
            <v>13.5</v>
          </cell>
          <cell r="T329" t="str">
            <v xml:space="preserve"> </v>
          </cell>
          <cell r="U329" t="str">
            <v xml:space="preserve"> </v>
          </cell>
          <cell r="V329" t="str">
            <v xml:space="preserve"> </v>
          </cell>
          <cell r="W329" t="str">
            <v xml:space="preserve"> </v>
          </cell>
          <cell r="X329" t="str">
            <v xml:space="preserve"> </v>
          </cell>
          <cell r="Y329" t="str">
            <v xml:space="preserve"> </v>
          </cell>
          <cell r="Z329" t="str">
            <v xml:space="preserve"> </v>
          </cell>
          <cell r="AA329" t="str">
            <v xml:space="preserve"> </v>
          </cell>
          <cell r="AB329" t="str">
            <v xml:space="preserve"> </v>
          </cell>
          <cell r="AC329" t="str">
            <v xml:space="preserve"> </v>
          </cell>
          <cell r="AD329" t="str">
            <v>13.5</v>
          </cell>
          <cell r="AE329" t="str">
            <v xml:space="preserve"> </v>
          </cell>
          <cell r="AF329" t="str">
            <v xml:space="preserve"> </v>
          </cell>
          <cell r="AG329" t="str">
            <v xml:space="preserve"> </v>
          </cell>
          <cell r="AH329" t="str">
            <v xml:space="preserve"> </v>
          </cell>
          <cell r="AI329" t="str">
            <v xml:space="preserve"> </v>
          </cell>
          <cell r="AJ329" t="str">
            <v xml:space="preserve"> </v>
          </cell>
          <cell r="AK329" t="str">
            <v>13.5</v>
          </cell>
          <cell r="AL329" t="str">
            <v xml:space="preserve"> </v>
          </cell>
          <cell r="AM329" t="str">
            <v xml:space="preserve"> </v>
          </cell>
          <cell r="AN329" t="str">
            <v xml:space="preserve"> </v>
          </cell>
          <cell r="AO329" t="str">
            <v xml:space="preserve"> </v>
          </cell>
          <cell r="AP329" t="str">
            <v xml:space="preserve"> </v>
          </cell>
          <cell r="AQ329" t="str">
            <v xml:space="preserve"> </v>
          </cell>
          <cell r="AR329" t="str">
            <v xml:space="preserve"> </v>
          </cell>
          <cell r="AS329" t="str">
            <v xml:space="preserve"> </v>
          </cell>
          <cell r="AT329" t="str">
            <v xml:space="preserve"> </v>
          </cell>
          <cell r="AU329" t="str">
            <v xml:space="preserve"> </v>
          </cell>
          <cell r="AV329" t="str">
            <v>9.597</v>
          </cell>
          <cell r="AW329" t="str">
            <v>NACQ</v>
          </cell>
          <cell r="AX329" t="str">
            <v>6.67</v>
          </cell>
          <cell r="AY329" t="str">
            <v>12.523</v>
          </cell>
          <cell r="AZ329" t="str">
            <v>14.5</v>
          </cell>
          <cell r="BA329" t="str">
            <v>10.5</v>
          </cell>
          <cell r="BB329" t="str">
            <v xml:space="preserve"> </v>
          </cell>
          <cell r="BC329" t="str">
            <v xml:space="preserve"> </v>
          </cell>
          <cell r="BD329" t="str">
            <v xml:space="preserve"> </v>
          </cell>
          <cell r="BE329" t="str">
            <v xml:space="preserve"> </v>
          </cell>
          <cell r="BF329" t="str">
            <v xml:space="preserve"> </v>
          </cell>
          <cell r="BG329" t="str">
            <v xml:space="preserve"> </v>
          </cell>
          <cell r="BH329" t="str">
            <v xml:space="preserve"> </v>
          </cell>
          <cell r="BI329" t="str">
            <v xml:space="preserve"> </v>
          </cell>
          <cell r="BJ329" t="str">
            <v xml:space="preserve"> </v>
          </cell>
          <cell r="BK329" t="str">
            <v xml:space="preserve"> </v>
          </cell>
          <cell r="BL329" t="str">
            <v xml:space="preserve"> </v>
          </cell>
          <cell r="BM329" t="str">
            <v xml:space="preserve"> </v>
          </cell>
          <cell r="BN329" t="str">
            <v xml:space="preserve"> </v>
          </cell>
          <cell r="BO329" t="str">
            <v>12.57</v>
          </cell>
          <cell r="BP329" t="str">
            <v xml:space="preserve"> </v>
          </cell>
          <cell r="BQ329" t="str">
            <v xml:space="preserve"> </v>
          </cell>
          <cell r="BR329" t="str">
            <v>7.388</v>
          </cell>
          <cell r="BS329" t="str">
            <v>NACQ</v>
          </cell>
          <cell r="BT329">
            <v>9</v>
          </cell>
          <cell r="BU329" t="str">
            <v>4.415</v>
          </cell>
          <cell r="BV329" t="str">
            <v>7.33</v>
          </cell>
        </row>
        <row r="330">
          <cell r="A330">
            <v>21908495</v>
          </cell>
          <cell r="B330" t="str">
            <v>JAKOB</v>
          </cell>
          <cell r="C330" t="str">
            <v>MARGOT</v>
          </cell>
          <cell r="D330" t="str">
            <v>modif</v>
          </cell>
          <cell r="E330" t="str">
            <v>DEF</v>
          </cell>
          <cell r="F330" t="str">
            <v>DEF</v>
          </cell>
          <cell r="G330" t="str">
            <v>9.06</v>
          </cell>
          <cell r="H330" t="str">
            <v>AJ</v>
          </cell>
          <cell r="I330" t="str">
            <v>'420/583</v>
          </cell>
          <cell r="J330" t="str">
            <v>11.6</v>
          </cell>
          <cell r="L330">
            <v>14</v>
          </cell>
          <cell r="M330" t="str">
            <v xml:space="preserve"> </v>
          </cell>
          <cell r="N330" t="str">
            <v xml:space="preserve"> </v>
          </cell>
          <cell r="O330" t="str">
            <v xml:space="preserve"> </v>
          </cell>
          <cell r="P330" t="str">
            <v xml:space="preserve"> </v>
          </cell>
          <cell r="Q330" t="str">
            <v xml:space="preserve"> </v>
          </cell>
          <cell r="R330" t="str">
            <v xml:space="preserve"> </v>
          </cell>
          <cell r="S330" t="str">
            <v xml:space="preserve"> </v>
          </cell>
          <cell r="T330" t="str">
            <v xml:space="preserve"> </v>
          </cell>
          <cell r="U330" t="str">
            <v xml:space="preserve"> </v>
          </cell>
          <cell r="V330" t="str">
            <v xml:space="preserve"> </v>
          </cell>
          <cell r="W330" t="str">
            <v xml:space="preserve"> </v>
          </cell>
          <cell r="X330" t="str">
            <v xml:space="preserve"> </v>
          </cell>
          <cell r="Y330">
            <v>14</v>
          </cell>
          <cell r="Z330" t="str">
            <v xml:space="preserve"> </v>
          </cell>
          <cell r="AA330" t="str">
            <v xml:space="preserve"> </v>
          </cell>
          <cell r="AB330" t="str">
            <v xml:space="preserve"> </v>
          </cell>
          <cell r="AC330" t="str">
            <v xml:space="preserve"> </v>
          </cell>
          <cell r="AD330">
            <v>8</v>
          </cell>
          <cell r="AE330" t="str">
            <v xml:space="preserve"> </v>
          </cell>
          <cell r="AF330" t="str">
            <v xml:space="preserve"> </v>
          </cell>
          <cell r="AG330" t="str">
            <v xml:space="preserve"> </v>
          </cell>
          <cell r="AH330" t="str">
            <v xml:space="preserve"> </v>
          </cell>
          <cell r="AI330" t="str">
            <v xml:space="preserve"> </v>
          </cell>
          <cell r="AJ330" t="str">
            <v xml:space="preserve"> </v>
          </cell>
          <cell r="AK330" t="str">
            <v xml:space="preserve"> </v>
          </cell>
          <cell r="AL330" t="str">
            <v xml:space="preserve"> </v>
          </cell>
          <cell r="AM330" t="str">
            <v xml:space="preserve"> </v>
          </cell>
          <cell r="AN330" t="str">
            <v xml:space="preserve"> </v>
          </cell>
          <cell r="AO330" t="str">
            <v xml:space="preserve"> </v>
          </cell>
          <cell r="AP330" t="str">
            <v xml:space="preserve"> </v>
          </cell>
          <cell r="AQ330">
            <v>8</v>
          </cell>
          <cell r="AR330" t="str">
            <v xml:space="preserve"> </v>
          </cell>
          <cell r="AS330" t="str">
            <v xml:space="preserve"> </v>
          </cell>
          <cell r="AT330" t="str">
            <v xml:space="preserve"> </v>
          </cell>
          <cell r="AU330" t="str">
            <v xml:space="preserve"> </v>
          </cell>
          <cell r="AV330" t="str">
            <v>8.85</v>
          </cell>
          <cell r="AW330" t="str">
            <v>NACQ</v>
          </cell>
          <cell r="AX330" t="str">
            <v>10.5</v>
          </cell>
          <cell r="AY330" t="str">
            <v>7.2</v>
          </cell>
          <cell r="AZ330" t="str">
            <v>7.2</v>
          </cell>
          <cell r="BA330" t="str">
            <v>8.5</v>
          </cell>
          <cell r="BB330" t="str">
            <v xml:space="preserve"> </v>
          </cell>
          <cell r="BC330" t="str">
            <v xml:space="preserve"> </v>
          </cell>
          <cell r="BD330" t="str">
            <v xml:space="preserve"> </v>
          </cell>
          <cell r="BE330" t="str">
            <v xml:space="preserve"> </v>
          </cell>
          <cell r="BF330" t="str">
            <v xml:space="preserve"> </v>
          </cell>
          <cell r="BG330" t="str">
            <v xml:space="preserve"> </v>
          </cell>
          <cell r="BH330" t="str">
            <v>5.9</v>
          </cell>
          <cell r="BI330" t="str">
            <v xml:space="preserve"> </v>
          </cell>
          <cell r="BJ330" t="str">
            <v xml:space="preserve"> </v>
          </cell>
          <cell r="BK330" t="str">
            <v xml:space="preserve"> </v>
          </cell>
          <cell r="BL330" t="str">
            <v xml:space="preserve"> </v>
          </cell>
          <cell r="BM330" t="str">
            <v xml:space="preserve"> </v>
          </cell>
          <cell r="BN330" t="str">
            <v xml:space="preserve"> </v>
          </cell>
          <cell r="BO330" t="str">
            <v xml:space="preserve"> </v>
          </cell>
          <cell r="BP330" t="str">
            <v xml:space="preserve"> </v>
          </cell>
          <cell r="BQ330" t="str">
            <v xml:space="preserve"> </v>
          </cell>
          <cell r="BR330" t="str">
            <v>10.537</v>
          </cell>
          <cell r="BS330" t="str">
            <v>ACQ</v>
          </cell>
          <cell r="BT330" t="str">
            <v>10.62</v>
          </cell>
          <cell r="BU330" t="str">
            <v>9.69</v>
          </cell>
          <cell r="BV330" t="str">
            <v>12.88</v>
          </cell>
        </row>
        <row r="331">
          <cell r="A331">
            <v>21910514</v>
          </cell>
          <cell r="B331" t="str">
            <v>JARKA</v>
          </cell>
          <cell r="C331" t="str">
            <v>THOMAS</v>
          </cell>
          <cell r="D331" t="str">
            <v xml:space="preserve"> </v>
          </cell>
          <cell r="E331" t="str">
            <v>8.239</v>
          </cell>
          <cell r="F331" t="str">
            <v>AJ</v>
          </cell>
          <cell r="G331" t="str">
            <v>8.239</v>
          </cell>
          <cell r="H331" t="str">
            <v>AJ</v>
          </cell>
          <cell r="I331" t="str">
            <v>'510/583</v>
          </cell>
          <cell r="J331" t="str">
            <v>10.45</v>
          </cell>
          <cell r="L331">
            <v>9</v>
          </cell>
          <cell r="M331" t="str">
            <v xml:space="preserve"> </v>
          </cell>
          <cell r="N331" t="str">
            <v xml:space="preserve"> </v>
          </cell>
          <cell r="O331" t="str">
            <v xml:space="preserve"> </v>
          </cell>
          <cell r="P331" t="str">
            <v xml:space="preserve"> </v>
          </cell>
          <cell r="Q331" t="str">
            <v xml:space="preserve"> </v>
          </cell>
          <cell r="R331" t="str">
            <v xml:space="preserve"> </v>
          </cell>
          <cell r="S331">
            <v>9</v>
          </cell>
          <cell r="T331" t="str">
            <v xml:space="preserve"> </v>
          </cell>
          <cell r="U331" t="str">
            <v xml:space="preserve"> </v>
          </cell>
          <cell r="V331" t="str">
            <v xml:space="preserve"> </v>
          </cell>
          <cell r="W331" t="str">
            <v xml:space="preserve"> </v>
          </cell>
          <cell r="X331" t="str">
            <v xml:space="preserve"> </v>
          </cell>
          <cell r="Y331" t="str">
            <v xml:space="preserve"> </v>
          </cell>
          <cell r="Z331" t="str">
            <v xml:space="preserve"> </v>
          </cell>
          <cell r="AA331" t="str">
            <v xml:space="preserve"> </v>
          </cell>
          <cell r="AB331" t="str">
            <v xml:space="preserve"> </v>
          </cell>
          <cell r="AC331" t="str">
            <v xml:space="preserve"> </v>
          </cell>
          <cell r="AD331" t="str">
            <v>12.625</v>
          </cell>
          <cell r="AE331" t="str">
            <v xml:space="preserve"> </v>
          </cell>
          <cell r="AF331" t="str">
            <v xml:space="preserve"> </v>
          </cell>
          <cell r="AG331" t="str">
            <v xml:space="preserve"> </v>
          </cell>
          <cell r="AH331" t="str">
            <v xml:space="preserve"> </v>
          </cell>
          <cell r="AI331" t="str">
            <v xml:space="preserve"> </v>
          </cell>
          <cell r="AJ331" t="str">
            <v xml:space="preserve"> </v>
          </cell>
          <cell r="AK331" t="str">
            <v>12.625</v>
          </cell>
          <cell r="AL331" t="str">
            <v xml:space="preserve"> </v>
          </cell>
          <cell r="AM331" t="str">
            <v xml:space="preserve"> </v>
          </cell>
          <cell r="AN331" t="str">
            <v xml:space="preserve"> </v>
          </cell>
          <cell r="AO331" t="str">
            <v xml:space="preserve"> </v>
          </cell>
          <cell r="AP331" t="str">
            <v xml:space="preserve"> </v>
          </cell>
          <cell r="AQ331" t="str">
            <v xml:space="preserve"> </v>
          </cell>
          <cell r="AR331" t="str">
            <v xml:space="preserve"> </v>
          </cell>
          <cell r="AS331" t="str">
            <v xml:space="preserve"> </v>
          </cell>
          <cell r="AT331" t="str">
            <v xml:space="preserve"> </v>
          </cell>
          <cell r="AU331" t="str">
            <v xml:space="preserve"> </v>
          </cell>
          <cell r="AV331" t="str">
            <v>9.836</v>
          </cell>
          <cell r="AW331" t="str">
            <v>NACQ</v>
          </cell>
          <cell r="AX331" t="str">
            <v>7.335</v>
          </cell>
          <cell r="AY331" t="str">
            <v>12.337</v>
          </cell>
          <cell r="AZ331" t="str">
            <v>10.1</v>
          </cell>
          <cell r="BA331">
            <v>16</v>
          </cell>
          <cell r="BB331" t="str">
            <v xml:space="preserve"> </v>
          </cell>
          <cell r="BC331" t="str">
            <v xml:space="preserve"> </v>
          </cell>
          <cell r="BD331" t="str">
            <v xml:space="preserve"> </v>
          </cell>
          <cell r="BE331" t="str">
            <v xml:space="preserve"> </v>
          </cell>
          <cell r="BF331" t="str">
            <v xml:space="preserve"> </v>
          </cell>
          <cell r="BG331" t="str">
            <v xml:space="preserve"> </v>
          </cell>
          <cell r="BH331" t="str">
            <v xml:space="preserve"> </v>
          </cell>
          <cell r="BI331" t="str">
            <v xml:space="preserve"> </v>
          </cell>
          <cell r="BJ331" t="str">
            <v xml:space="preserve"> </v>
          </cell>
          <cell r="BK331" t="str">
            <v xml:space="preserve"> </v>
          </cell>
          <cell r="BL331" t="str">
            <v xml:space="preserve"> </v>
          </cell>
          <cell r="BM331" t="str">
            <v xml:space="preserve"> </v>
          </cell>
          <cell r="BN331" t="str">
            <v xml:space="preserve"> </v>
          </cell>
          <cell r="BO331" t="str">
            <v>10.91</v>
          </cell>
          <cell r="BP331" t="str">
            <v xml:space="preserve"> </v>
          </cell>
          <cell r="BQ331" t="str">
            <v xml:space="preserve"> </v>
          </cell>
          <cell r="BR331" t="str">
            <v>8.108</v>
          </cell>
          <cell r="BS331" t="str">
            <v>NACQ</v>
          </cell>
          <cell r="BT331" t="str">
            <v>9.5</v>
          </cell>
          <cell r="BU331" t="str">
            <v>8.125</v>
          </cell>
          <cell r="BV331" t="str">
            <v>13.25</v>
          </cell>
        </row>
        <row r="332">
          <cell r="A332">
            <v>21902503</v>
          </cell>
          <cell r="B332" t="str">
            <v>JARROT</v>
          </cell>
          <cell r="C332" t="str">
            <v>LUCIE</v>
          </cell>
          <cell r="D332" t="str">
            <v>modif</v>
          </cell>
          <cell r="E332" t="str">
            <v>DEF</v>
          </cell>
          <cell r="F332" t="str">
            <v>DEF</v>
          </cell>
          <cell r="G332" t="str">
            <v>11.142</v>
          </cell>
          <cell r="H332" t="str">
            <v>ADM</v>
          </cell>
          <cell r="I332" t="str">
            <v>'118/583</v>
          </cell>
          <cell r="J332" t="str">
            <v>17.24</v>
          </cell>
          <cell r="L332" t="str">
            <v>15.4</v>
          </cell>
          <cell r="M332" t="str">
            <v xml:space="preserve"> </v>
          </cell>
          <cell r="N332" t="str">
            <v xml:space="preserve"> </v>
          </cell>
          <cell r="O332" t="str">
            <v xml:space="preserve"> </v>
          </cell>
          <cell r="P332" t="str">
            <v xml:space="preserve"> </v>
          </cell>
          <cell r="Q332" t="str">
            <v xml:space="preserve"> </v>
          </cell>
          <cell r="R332" t="str">
            <v xml:space="preserve"> </v>
          </cell>
          <cell r="S332" t="str">
            <v xml:space="preserve"> </v>
          </cell>
          <cell r="T332" t="str">
            <v xml:space="preserve"> </v>
          </cell>
          <cell r="U332" t="str">
            <v xml:space="preserve"> </v>
          </cell>
          <cell r="V332" t="str">
            <v xml:space="preserve"> </v>
          </cell>
          <cell r="W332" t="str">
            <v xml:space="preserve"> </v>
          </cell>
          <cell r="X332" t="str">
            <v>15.4</v>
          </cell>
          <cell r="Y332" t="str">
            <v xml:space="preserve"> </v>
          </cell>
          <cell r="Z332" t="str">
            <v xml:space="preserve"> </v>
          </cell>
          <cell r="AA332" t="str">
            <v xml:space="preserve"> </v>
          </cell>
          <cell r="AB332" t="str">
            <v xml:space="preserve"> </v>
          </cell>
          <cell r="AC332" t="str">
            <v xml:space="preserve"> </v>
          </cell>
          <cell r="AD332">
            <v>20</v>
          </cell>
          <cell r="AE332" t="str">
            <v xml:space="preserve"> </v>
          </cell>
          <cell r="AF332" t="str">
            <v xml:space="preserve"> </v>
          </cell>
          <cell r="AG332" t="str">
            <v xml:space="preserve"> </v>
          </cell>
          <cell r="AH332" t="str">
            <v xml:space="preserve"> </v>
          </cell>
          <cell r="AI332" t="str">
            <v xml:space="preserve"> </v>
          </cell>
          <cell r="AJ332" t="str">
            <v xml:space="preserve"> </v>
          </cell>
          <cell r="AK332" t="str">
            <v xml:space="preserve"> </v>
          </cell>
          <cell r="AL332" t="str">
            <v xml:space="preserve"> </v>
          </cell>
          <cell r="AM332" t="str">
            <v xml:space="preserve"> </v>
          </cell>
          <cell r="AN332" t="str">
            <v xml:space="preserve"> </v>
          </cell>
          <cell r="AO332" t="str">
            <v xml:space="preserve"> </v>
          </cell>
          <cell r="AP332">
            <v>20</v>
          </cell>
          <cell r="AQ332" t="str">
            <v xml:space="preserve"> </v>
          </cell>
          <cell r="AR332" t="str">
            <v xml:space="preserve"> </v>
          </cell>
          <cell r="AS332" t="str">
            <v xml:space="preserve"> </v>
          </cell>
          <cell r="AT332" t="str">
            <v xml:space="preserve"> </v>
          </cell>
          <cell r="AU332" t="str">
            <v xml:space="preserve"> </v>
          </cell>
          <cell r="AV332" t="str">
            <v>9.665</v>
          </cell>
          <cell r="AW332" t="str">
            <v>NACQ</v>
          </cell>
          <cell r="AX332" t="str">
            <v>11.33</v>
          </cell>
          <cell r="AY332">
            <v>8</v>
          </cell>
          <cell r="AZ332" t="str">
            <v xml:space="preserve"> </v>
          </cell>
          <cell r="BA332" t="str">
            <v xml:space="preserve"> </v>
          </cell>
          <cell r="BB332" t="str">
            <v xml:space="preserve"> </v>
          </cell>
          <cell r="BC332" t="str">
            <v xml:space="preserve"> </v>
          </cell>
          <cell r="BD332" t="str">
            <v xml:space="preserve"> </v>
          </cell>
          <cell r="BE332" t="str">
            <v xml:space="preserve"> </v>
          </cell>
          <cell r="BF332" t="str">
            <v xml:space="preserve"> </v>
          </cell>
          <cell r="BG332" t="str">
            <v xml:space="preserve"> </v>
          </cell>
          <cell r="BH332">
            <v>0</v>
          </cell>
          <cell r="BI332" t="str">
            <v xml:space="preserve"> </v>
          </cell>
          <cell r="BJ332" t="str">
            <v xml:space="preserve"> </v>
          </cell>
          <cell r="BK332" t="str">
            <v>DIS</v>
          </cell>
          <cell r="BL332">
            <v>16</v>
          </cell>
          <cell r="BM332" t="str">
            <v xml:space="preserve"> </v>
          </cell>
          <cell r="BN332" t="str">
            <v xml:space="preserve"> </v>
          </cell>
          <cell r="BO332" t="str">
            <v xml:space="preserve"> </v>
          </cell>
          <cell r="BP332" t="str">
            <v xml:space="preserve"> </v>
          </cell>
          <cell r="BQ332" t="str">
            <v xml:space="preserve"> </v>
          </cell>
          <cell r="BR332" t="str">
            <v>10.742</v>
          </cell>
          <cell r="BS332" t="str">
            <v>ACQ</v>
          </cell>
          <cell r="BT332">
            <v>8</v>
          </cell>
          <cell r="BU332" t="str">
            <v>10.425</v>
          </cell>
          <cell r="BV332" t="str">
            <v>13.35</v>
          </cell>
        </row>
        <row r="333">
          <cell r="A333">
            <v>21905686</v>
          </cell>
          <cell r="B333" t="str">
            <v>JOBARD</v>
          </cell>
          <cell r="C333" t="str">
            <v>VALÉRIE</v>
          </cell>
          <cell r="D333" t="str">
            <v xml:space="preserve"> </v>
          </cell>
          <cell r="E333" t="str">
            <v>11.714</v>
          </cell>
          <cell r="F333" t="str">
            <v>ADM</v>
          </cell>
          <cell r="G333" t="str">
            <v>11.714</v>
          </cell>
          <cell r="H333" t="str">
            <v>ADM</v>
          </cell>
          <cell r="I333" t="str">
            <v>'60/583</v>
          </cell>
          <cell r="J333" t="str">
            <v>16.64</v>
          </cell>
          <cell r="L333" t="str">
            <v>15.4</v>
          </cell>
          <cell r="M333" t="str">
            <v xml:space="preserve"> </v>
          </cell>
          <cell r="N333" t="str">
            <v xml:space="preserve"> </v>
          </cell>
          <cell r="O333" t="str">
            <v xml:space="preserve"> </v>
          </cell>
          <cell r="P333" t="str">
            <v xml:space="preserve"> </v>
          </cell>
          <cell r="Q333" t="str">
            <v xml:space="preserve"> </v>
          </cell>
          <cell r="R333" t="str">
            <v xml:space="preserve"> </v>
          </cell>
          <cell r="S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V333" t="str">
            <v xml:space="preserve"> </v>
          </cell>
          <cell r="W333" t="str">
            <v xml:space="preserve"> </v>
          </cell>
          <cell r="X333" t="str">
            <v>15.4</v>
          </cell>
          <cell r="Y333" t="str">
            <v xml:space="preserve"> </v>
          </cell>
          <cell r="Z333" t="str">
            <v xml:space="preserve"> </v>
          </cell>
          <cell r="AA333" t="str">
            <v xml:space="preserve"> </v>
          </cell>
          <cell r="AB333" t="str">
            <v xml:space="preserve"> </v>
          </cell>
          <cell r="AC333" t="str">
            <v xml:space="preserve"> </v>
          </cell>
          <cell r="AD333" t="str">
            <v>18.5</v>
          </cell>
          <cell r="AE333" t="str">
            <v xml:space="preserve"> </v>
          </cell>
          <cell r="AF333" t="str">
            <v xml:space="preserve"> </v>
          </cell>
          <cell r="AG333" t="str">
            <v xml:space="preserve"> </v>
          </cell>
          <cell r="AH333" t="str">
            <v xml:space="preserve"> </v>
          </cell>
          <cell r="AI333" t="str">
            <v xml:space="preserve"> </v>
          </cell>
          <cell r="AJ333" t="str">
            <v xml:space="preserve"> </v>
          </cell>
          <cell r="AK333" t="str">
            <v xml:space="preserve"> </v>
          </cell>
          <cell r="AL333" t="str">
            <v xml:space="preserve"> </v>
          </cell>
          <cell r="AM333" t="str">
            <v xml:space="preserve"> </v>
          </cell>
          <cell r="AN333" t="str">
            <v xml:space="preserve"> </v>
          </cell>
          <cell r="AO333" t="str">
            <v xml:space="preserve"> </v>
          </cell>
          <cell r="AP333" t="str">
            <v>18.5</v>
          </cell>
          <cell r="AQ333" t="str">
            <v xml:space="preserve"> </v>
          </cell>
          <cell r="AR333" t="str">
            <v xml:space="preserve"> </v>
          </cell>
          <cell r="AS333" t="str">
            <v xml:space="preserve"> </v>
          </cell>
          <cell r="AT333" t="str">
            <v xml:space="preserve"> </v>
          </cell>
          <cell r="AU333" t="str">
            <v xml:space="preserve"> </v>
          </cell>
          <cell r="AV333" t="str">
            <v>13.047</v>
          </cell>
          <cell r="AW333" t="str">
            <v>ACQ</v>
          </cell>
          <cell r="AX333" t="str">
            <v>13.76</v>
          </cell>
          <cell r="AY333" t="str">
            <v>12.333</v>
          </cell>
          <cell r="AZ333" t="str">
            <v xml:space="preserve"> </v>
          </cell>
          <cell r="BA333">
            <v>15</v>
          </cell>
          <cell r="BB333">
            <v>13</v>
          </cell>
          <cell r="BC333" t="str">
            <v xml:space="preserve"> </v>
          </cell>
          <cell r="BD333" t="str">
            <v xml:space="preserve"> </v>
          </cell>
          <cell r="BE333" t="str">
            <v xml:space="preserve"> </v>
          </cell>
          <cell r="BF333" t="str">
            <v xml:space="preserve"> </v>
          </cell>
          <cell r="BG333" t="str">
            <v xml:space="preserve"> </v>
          </cell>
          <cell r="BH333" t="str">
            <v xml:space="preserve"> </v>
          </cell>
          <cell r="BI333" t="str">
            <v xml:space="preserve"> </v>
          </cell>
          <cell r="BJ333" t="str">
            <v xml:space="preserve"> </v>
          </cell>
          <cell r="BK333">
            <v>9</v>
          </cell>
          <cell r="BL333" t="str">
            <v xml:space="preserve"> </v>
          </cell>
          <cell r="BM333" t="str">
            <v xml:space="preserve"> </v>
          </cell>
          <cell r="BN333" t="str">
            <v xml:space="preserve"> </v>
          </cell>
          <cell r="BO333" t="str">
            <v xml:space="preserve"> </v>
          </cell>
          <cell r="BP333" t="str">
            <v xml:space="preserve"> </v>
          </cell>
          <cell r="BQ333" t="str">
            <v xml:space="preserve"> </v>
          </cell>
          <cell r="BR333" t="str">
            <v>10.71</v>
          </cell>
          <cell r="BS333" t="str">
            <v>ACQ</v>
          </cell>
          <cell r="BT333" t="str">
            <v>13.38</v>
          </cell>
          <cell r="BU333" t="str">
            <v>10.95</v>
          </cell>
          <cell r="BV333" t="str">
            <v>12.4</v>
          </cell>
        </row>
        <row r="334">
          <cell r="A334">
            <v>21901845</v>
          </cell>
          <cell r="B334" t="str">
            <v>JOLLY</v>
          </cell>
          <cell r="C334" t="str">
            <v>ANTOINE</v>
          </cell>
          <cell r="D334" t="str">
            <v xml:space="preserve"> </v>
          </cell>
          <cell r="E334" t="str">
            <v>11.307</v>
          </cell>
          <cell r="F334" t="str">
            <v>ADM</v>
          </cell>
          <cell r="G334" t="str">
            <v>11.307</v>
          </cell>
          <cell r="H334" t="str">
            <v>ADM</v>
          </cell>
          <cell r="I334" t="str">
            <v>'99/583</v>
          </cell>
          <cell r="J334" t="str">
            <v>16.5</v>
          </cell>
          <cell r="L334" t="str">
            <v>18.5</v>
          </cell>
          <cell r="M334" t="str">
            <v xml:space="preserve"> </v>
          </cell>
          <cell r="N334" t="str">
            <v xml:space="preserve"> </v>
          </cell>
          <cell r="O334" t="str">
            <v>18.5</v>
          </cell>
          <cell r="P334" t="str">
            <v xml:space="preserve"> </v>
          </cell>
          <cell r="Q334" t="str">
            <v xml:space="preserve"> </v>
          </cell>
          <cell r="R334" t="str">
            <v xml:space="preserve"> </v>
          </cell>
          <cell r="S334" t="str">
            <v xml:space="preserve"> </v>
          </cell>
          <cell r="T334" t="str">
            <v xml:space="preserve"> </v>
          </cell>
          <cell r="U334" t="str">
            <v xml:space="preserve"> </v>
          </cell>
          <cell r="V334" t="str">
            <v xml:space="preserve"> </v>
          </cell>
          <cell r="W334" t="str">
            <v xml:space="preserve"> </v>
          </cell>
          <cell r="X334" t="str">
            <v xml:space="preserve"> </v>
          </cell>
          <cell r="Y334" t="str">
            <v xml:space="preserve"> </v>
          </cell>
          <cell r="Z334" t="str">
            <v xml:space="preserve"> </v>
          </cell>
          <cell r="AA334" t="str">
            <v xml:space="preserve"> </v>
          </cell>
          <cell r="AB334" t="str">
            <v xml:space="preserve"> </v>
          </cell>
          <cell r="AC334" t="str">
            <v xml:space="preserve"> </v>
          </cell>
          <cell r="AD334" t="str">
            <v>13.5</v>
          </cell>
          <cell r="AE334" t="str">
            <v xml:space="preserve"> </v>
          </cell>
          <cell r="AF334" t="str">
            <v xml:space="preserve"> </v>
          </cell>
          <cell r="AG334" t="str">
            <v>13.5</v>
          </cell>
          <cell r="AH334" t="str">
            <v xml:space="preserve"> </v>
          </cell>
          <cell r="AI334" t="str">
            <v xml:space="preserve"> </v>
          </cell>
          <cell r="AJ334" t="str">
            <v xml:space="preserve"> </v>
          </cell>
          <cell r="AK334" t="str">
            <v xml:space="preserve"> </v>
          </cell>
          <cell r="AL334" t="str">
            <v xml:space="preserve"> </v>
          </cell>
          <cell r="AM334" t="str">
            <v xml:space="preserve"> </v>
          </cell>
          <cell r="AN334" t="str">
            <v xml:space="preserve"> </v>
          </cell>
          <cell r="AO334" t="str">
            <v xml:space="preserve"> </v>
          </cell>
          <cell r="AP334" t="str">
            <v xml:space="preserve"> </v>
          </cell>
          <cell r="AQ334" t="str">
            <v xml:space="preserve"> </v>
          </cell>
          <cell r="AR334" t="str">
            <v xml:space="preserve"> </v>
          </cell>
          <cell r="AS334" t="str">
            <v xml:space="preserve"> </v>
          </cell>
          <cell r="AT334" t="str">
            <v xml:space="preserve"> </v>
          </cell>
          <cell r="AU334" t="str">
            <v xml:space="preserve"> </v>
          </cell>
          <cell r="AV334" t="str">
            <v>12.533</v>
          </cell>
          <cell r="AW334" t="str">
            <v>ACQ</v>
          </cell>
          <cell r="AX334" t="str">
            <v>11.165</v>
          </cell>
          <cell r="AY334" t="str">
            <v>13.9</v>
          </cell>
          <cell r="AZ334" t="str">
            <v xml:space="preserve"> </v>
          </cell>
          <cell r="BA334" t="str">
            <v xml:space="preserve"> </v>
          </cell>
          <cell r="BB334" t="str">
            <v xml:space="preserve"> </v>
          </cell>
          <cell r="BC334" t="str">
            <v xml:space="preserve"> </v>
          </cell>
          <cell r="BD334" t="str">
            <v>14.9</v>
          </cell>
          <cell r="BE334" t="str">
            <v xml:space="preserve"> </v>
          </cell>
          <cell r="BF334" t="str">
            <v xml:space="preserve"> </v>
          </cell>
          <cell r="BG334" t="str">
            <v xml:space="preserve"> </v>
          </cell>
          <cell r="BH334" t="str">
            <v xml:space="preserve"> </v>
          </cell>
          <cell r="BI334" t="str">
            <v xml:space="preserve"> </v>
          </cell>
          <cell r="BJ334" t="str">
            <v xml:space="preserve"> </v>
          </cell>
          <cell r="BK334" t="str">
            <v xml:space="preserve"> </v>
          </cell>
          <cell r="BL334" t="str">
            <v xml:space="preserve"> </v>
          </cell>
          <cell r="BM334" t="str">
            <v xml:space="preserve"> </v>
          </cell>
          <cell r="BN334" t="str">
            <v>13.8</v>
          </cell>
          <cell r="BO334" t="str">
            <v xml:space="preserve"> </v>
          </cell>
          <cell r="BP334">
            <v>13</v>
          </cell>
          <cell r="BQ334" t="str">
            <v xml:space="preserve"> </v>
          </cell>
          <cell r="BR334" t="str">
            <v>10.567</v>
          </cell>
          <cell r="BS334" t="str">
            <v>ACQ</v>
          </cell>
          <cell r="BT334">
            <v>10</v>
          </cell>
          <cell r="BU334" t="str">
            <v>9.55</v>
          </cell>
          <cell r="BV334" t="str">
            <v>13.1</v>
          </cell>
        </row>
        <row r="335">
          <cell r="A335">
            <v>21801285</v>
          </cell>
          <cell r="B335" t="str">
            <v>JORDHERY</v>
          </cell>
          <cell r="C335" t="str">
            <v>LUCA</v>
          </cell>
          <cell r="D335" t="str">
            <v>modif</v>
          </cell>
          <cell r="E335" t="str">
            <v>DEF</v>
          </cell>
          <cell r="F335" t="str">
            <v>DEF</v>
          </cell>
          <cell r="G335" t="str">
            <v>7.83</v>
          </cell>
          <cell r="H335" t="str">
            <v>AJ</v>
          </cell>
          <cell r="I335" t="str">
            <v>'536/583</v>
          </cell>
          <cell r="J335" t="str">
            <v>7.3</v>
          </cell>
          <cell r="L335" t="str">
            <v>5.5</v>
          </cell>
          <cell r="M335" t="str">
            <v xml:space="preserve"> </v>
          </cell>
          <cell r="N335" t="str">
            <v xml:space="preserve"> </v>
          </cell>
          <cell r="O335" t="str">
            <v xml:space="preserve"> </v>
          </cell>
          <cell r="P335" t="str">
            <v xml:space="preserve"> </v>
          </cell>
          <cell r="Q335" t="str">
            <v xml:space="preserve"> </v>
          </cell>
          <cell r="R335" t="str">
            <v xml:space="preserve"> </v>
          </cell>
          <cell r="S335" t="str">
            <v xml:space="preserve"> </v>
          </cell>
          <cell r="T335" t="str">
            <v xml:space="preserve"> </v>
          </cell>
          <cell r="U335" t="str">
            <v xml:space="preserve"> </v>
          </cell>
          <cell r="V335" t="str">
            <v>5.5</v>
          </cell>
          <cell r="W335" t="str">
            <v xml:space="preserve"> </v>
          </cell>
          <cell r="X335" t="str">
            <v xml:space="preserve"> </v>
          </cell>
          <cell r="Y335" t="str">
            <v xml:space="preserve"> </v>
          </cell>
          <cell r="Z335" t="str">
            <v xml:space="preserve"> </v>
          </cell>
          <cell r="AA335" t="str">
            <v xml:space="preserve"> </v>
          </cell>
          <cell r="AB335" t="str">
            <v xml:space="preserve"> </v>
          </cell>
          <cell r="AC335" t="str">
            <v xml:space="preserve"> </v>
          </cell>
          <cell r="AD335">
            <v>10</v>
          </cell>
          <cell r="AE335" t="str">
            <v xml:space="preserve"> </v>
          </cell>
          <cell r="AF335" t="str">
            <v xml:space="preserve"> </v>
          </cell>
          <cell r="AG335" t="str">
            <v xml:space="preserve"> </v>
          </cell>
          <cell r="AH335" t="str">
            <v xml:space="preserve"> </v>
          </cell>
          <cell r="AI335" t="str">
            <v xml:space="preserve"> </v>
          </cell>
          <cell r="AJ335" t="str">
            <v xml:space="preserve"> </v>
          </cell>
          <cell r="AK335" t="str">
            <v xml:space="preserve"> </v>
          </cell>
          <cell r="AL335" t="str">
            <v xml:space="preserve"> </v>
          </cell>
          <cell r="AM335" t="str">
            <v xml:space="preserve"> </v>
          </cell>
          <cell r="AN335">
            <v>10</v>
          </cell>
          <cell r="AO335" t="str">
            <v xml:space="preserve"> </v>
          </cell>
          <cell r="AP335" t="str">
            <v xml:space="preserve"> </v>
          </cell>
          <cell r="AQ335" t="str">
            <v xml:space="preserve"> </v>
          </cell>
          <cell r="AR335" t="str">
            <v xml:space="preserve"> </v>
          </cell>
          <cell r="AS335" t="str">
            <v xml:space="preserve"> </v>
          </cell>
          <cell r="AT335" t="str">
            <v xml:space="preserve"> </v>
          </cell>
          <cell r="AU335" t="str">
            <v xml:space="preserve"> </v>
          </cell>
          <cell r="AV335" t="str">
            <v>8.299</v>
          </cell>
          <cell r="AW335" t="str">
            <v>NACQ</v>
          </cell>
          <cell r="AX335" t="str">
            <v>8.665</v>
          </cell>
          <cell r="AY335" t="str">
            <v>7.933</v>
          </cell>
          <cell r="AZ335">
            <v>8</v>
          </cell>
          <cell r="BA335" t="str">
            <v>12.5</v>
          </cell>
          <cell r="BB335" t="str">
            <v xml:space="preserve"> </v>
          </cell>
          <cell r="BC335" t="str">
            <v xml:space="preserve"> </v>
          </cell>
          <cell r="BD335" t="str">
            <v xml:space="preserve"> </v>
          </cell>
          <cell r="BE335" t="str">
            <v xml:space="preserve"> </v>
          </cell>
          <cell r="BF335" t="str">
            <v xml:space="preserve"> </v>
          </cell>
          <cell r="BG335" t="str">
            <v xml:space="preserve"> </v>
          </cell>
          <cell r="BH335" t="str">
            <v>3.3</v>
          </cell>
          <cell r="BI335" t="str">
            <v xml:space="preserve"> </v>
          </cell>
          <cell r="BJ335" t="str">
            <v xml:space="preserve"> </v>
          </cell>
          <cell r="BK335" t="str">
            <v xml:space="preserve"> </v>
          </cell>
          <cell r="BL335" t="str">
            <v xml:space="preserve"> </v>
          </cell>
          <cell r="BM335" t="str">
            <v xml:space="preserve"> </v>
          </cell>
          <cell r="BN335" t="str">
            <v xml:space="preserve"> </v>
          </cell>
          <cell r="BO335" t="str">
            <v xml:space="preserve"> </v>
          </cell>
          <cell r="BP335" t="str">
            <v xml:space="preserve"> </v>
          </cell>
          <cell r="BQ335" t="str">
            <v xml:space="preserve"> </v>
          </cell>
          <cell r="BR335" t="str">
            <v>8.602</v>
          </cell>
          <cell r="BS335" t="str">
            <v>NACQ</v>
          </cell>
          <cell r="BT335">
            <v>6</v>
          </cell>
          <cell r="BU335" t="str">
            <v>7.575</v>
          </cell>
          <cell r="BV335" t="str">
            <v>9.65</v>
          </cell>
        </row>
        <row r="336">
          <cell r="A336">
            <v>21906317</v>
          </cell>
          <cell r="B336" t="str">
            <v>JUNG</v>
          </cell>
          <cell r="C336" t="str">
            <v>ANTOINE</v>
          </cell>
          <cell r="D336" t="str">
            <v xml:space="preserve"> </v>
          </cell>
          <cell r="E336" t="str">
            <v>DEF</v>
          </cell>
          <cell r="F336" t="str">
            <v>DEF</v>
          </cell>
          <cell r="G336" t="str">
            <v>DEF</v>
          </cell>
          <cell r="H336" t="str">
            <v>DEF</v>
          </cell>
          <cell r="J336" t="str">
            <v>12.75</v>
          </cell>
          <cell r="L336">
            <v>13</v>
          </cell>
          <cell r="M336" t="str">
            <v xml:space="preserve"> </v>
          </cell>
          <cell r="N336" t="str">
            <v xml:space="preserve"> </v>
          </cell>
          <cell r="O336" t="str">
            <v xml:space="preserve"> </v>
          </cell>
          <cell r="P336" t="str">
            <v xml:space="preserve"> </v>
          </cell>
          <cell r="Q336" t="str">
            <v xml:space="preserve"> </v>
          </cell>
          <cell r="R336" t="str">
            <v xml:space="preserve"> </v>
          </cell>
          <cell r="S336">
            <v>13</v>
          </cell>
          <cell r="T336" t="str">
            <v xml:space="preserve"> </v>
          </cell>
          <cell r="U336" t="str">
            <v xml:space="preserve"> </v>
          </cell>
          <cell r="V336" t="str">
            <v xml:space="preserve"> </v>
          </cell>
          <cell r="W336" t="str">
            <v xml:space="preserve"> </v>
          </cell>
          <cell r="X336" t="str">
            <v xml:space="preserve"> </v>
          </cell>
          <cell r="Y336" t="str">
            <v xml:space="preserve"> </v>
          </cell>
          <cell r="Z336" t="str">
            <v xml:space="preserve"> </v>
          </cell>
          <cell r="AA336" t="str">
            <v xml:space="preserve"> </v>
          </cell>
          <cell r="AB336" t="str">
            <v xml:space="preserve"> </v>
          </cell>
          <cell r="AC336" t="str">
            <v xml:space="preserve"> </v>
          </cell>
          <cell r="AD336" t="str">
            <v>12.375</v>
          </cell>
          <cell r="AE336" t="str">
            <v xml:space="preserve"> </v>
          </cell>
          <cell r="AF336" t="str">
            <v xml:space="preserve"> </v>
          </cell>
          <cell r="AG336" t="str">
            <v xml:space="preserve"> </v>
          </cell>
          <cell r="AH336" t="str">
            <v xml:space="preserve"> </v>
          </cell>
          <cell r="AI336" t="str">
            <v xml:space="preserve"> </v>
          </cell>
          <cell r="AJ336" t="str">
            <v xml:space="preserve"> </v>
          </cell>
          <cell r="AK336" t="str">
            <v>12.375</v>
          </cell>
          <cell r="AL336" t="str">
            <v xml:space="preserve"> </v>
          </cell>
          <cell r="AM336" t="str">
            <v xml:space="preserve"> </v>
          </cell>
          <cell r="AN336" t="str">
            <v xml:space="preserve"> </v>
          </cell>
          <cell r="AO336" t="str">
            <v xml:space="preserve"> </v>
          </cell>
          <cell r="AP336" t="str">
            <v xml:space="preserve"> </v>
          </cell>
          <cell r="AQ336" t="str">
            <v xml:space="preserve"> </v>
          </cell>
          <cell r="AR336" t="str">
            <v xml:space="preserve"> </v>
          </cell>
          <cell r="AS336" t="str">
            <v xml:space="preserve"> </v>
          </cell>
          <cell r="AT336" t="str">
            <v xml:space="preserve"> </v>
          </cell>
          <cell r="AU336" t="str">
            <v xml:space="preserve"> </v>
          </cell>
          <cell r="AV336" t="str">
            <v>DEF</v>
          </cell>
          <cell r="AW336" t="str">
            <v>DEF</v>
          </cell>
          <cell r="AX336" t="str">
            <v>DEF</v>
          </cell>
          <cell r="AY336" t="str">
            <v>10.367</v>
          </cell>
          <cell r="AZ336" t="str">
            <v xml:space="preserve"> </v>
          </cell>
          <cell r="BA336" t="str">
            <v xml:space="preserve"> </v>
          </cell>
          <cell r="BB336" t="str">
            <v xml:space="preserve"> </v>
          </cell>
          <cell r="BC336" t="str">
            <v xml:space="preserve"> </v>
          </cell>
          <cell r="BD336" t="str">
            <v xml:space="preserve"> </v>
          </cell>
          <cell r="BE336" t="str">
            <v xml:space="preserve"> </v>
          </cell>
          <cell r="BF336" t="str">
            <v xml:space="preserve"> </v>
          </cell>
          <cell r="BG336" t="str">
            <v xml:space="preserve"> </v>
          </cell>
          <cell r="BH336" t="str">
            <v xml:space="preserve"> </v>
          </cell>
          <cell r="BI336" t="str">
            <v xml:space="preserve"> </v>
          </cell>
          <cell r="BJ336" t="str">
            <v>11.6</v>
          </cell>
          <cell r="BK336" t="str">
            <v xml:space="preserve"> </v>
          </cell>
          <cell r="BL336" t="str">
            <v xml:space="preserve"> </v>
          </cell>
          <cell r="BM336" t="str">
            <v xml:space="preserve"> </v>
          </cell>
          <cell r="BN336">
            <v>10</v>
          </cell>
          <cell r="BO336" t="str">
            <v xml:space="preserve"> </v>
          </cell>
          <cell r="BP336" t="str">
            <v>9.5</v>
          </cell>
          <cell r="BQ336" t="str">
            <v xml:space="preserve"> </v>
          </cell>
          <cell r="BR336" t="str">
            <v>11.25</v>
          </cell>
          <cell r="BS336" t="str">
            <v>ACQ</v>
          </cell>
          <cell r="BT336" t="str">
            <v>9.25</v>
          </cell>
          <cell r="BU336" t="str">
            <v>8.875</v>
          </cell>
          <cell r="BV336" t="str">
            <v>10.75</v>
          </cell>
        </row>
        <row r="337">
          <cell r="A337">
            <v>21807955</v>
          </cell>
          <cell r="B337" t="str">
            <v>JUNG</v>
          </cell>
          <cell r="C337" t="str">
            <v>GUILLAUME</v>
          </cell>
          <cell r="D337" t="str">
            <v xml:space="preserve"> </v>
          </cell>
          <cell r="E337" t="str">
            <v>10.854</v>
          </cell>
          <cell r="F337" t="str">
            <v>ADM</v>
          </cell>
          <cell r="G337" t="str">
            <v>10.854</v>
          </cell>
          <cell r="H337" t="str">
            <v>ADM</v>
          </cell>
          <cell r="I337" t="str">
            <v>'148/583</v>
          </cell>
          <cell r="J337" t="str">
            <v>11.8</v>
          </cell>
          <cell r="K337" t="str">
            <v>ACQ</v>
          </cell>
          <cell r="L337" t="str">
            <v xml:space="preserve"> </v>
          </cell>
          <cell r="M337" t="str">
            <v xml:space="preserve"> </v>
          </cell>
          <cell r="N337" t="str">
            <v xml:space="preserve"> </v>
          </cell>
          <cell r="O337" t="str">
            <v xml:space="preserve"> </v>
          </cell>
          <cell r="P337" t="str">
            <v xml:space="preserve"> </v>
          </cell>
          <cell r="Q337" t="str">
            <v xml:space="preserve"> </v>
          </cell>
          <cell r="R337" t="str">
            <v xml:space="preserve"> </v>
          </cell>
          <cell r="S337" t="str">
            <v xml:space="preserve"> </v>
          </cell>
          <cell r="T337" t="str">
            <v xml:space="preserve"> </v>
          </cell>
          <cell r="U337" t="str">
            <v xml:space="preserve"> </v>
          </cell>
          <cell r="V337" t="str">
            <v xml:space="preserve"> </v>
          </cell>
          <cell r="W337" t="str">
            <v xml:space="preserve"> </v>
          </cell>
          <cell r="X337" t="str">
            <v xml:space="preserve"> </v>
          </cell>
          <cell r="Y337" t="str">
            <v xml:space="preserve"> </v>
          </cell>
          <cell r="Z337" t="str">
            <v xml:space="preserve"> </v>
          </cell>
          <cell r="AA337" t="str">
            <v xml:space="preserve"> </v>
          </cell>
          <cell r="AB337" t="str">
            <v xml:space="preserve"> </v>
          </cell>
          <cell r="AC337" t="str">
            <v xml:space="preserve"> </v>
          </cell>
          <cell r="AD337" t="str">
            <v xml:space="preserve"> </v>
          </cell>
          <cell r="AE337" t="str">
            <v xml:space="preserve"> </v>
          </cell>
          <cell r="AF337" t="str">
            <v xml:space="preserve"> </v>
          </cell>
          <cell r="AG337" t="str">
            <v xml:space="preserve"> </v>
          </cell>
          <cell r="AH337" t="str">
            <v xml:space="preserve"> </v>
          </cell>
          <cell r="AI337" t="str">
            <v xml:space="preserve"> </v>
          </cell>
          <cell r="AJ337" t="str">
            <v xml:space="preserve"> </v>
          </cell>
          <cell r="AK337" t="str">
            <v xml:space="preserve"> </v>
          </cell>
          <cell r="AL337" t="str">
            <v xml:space="preserve"> </v>
          </cell>
          <cell r="AM337" t="str">
            <v xml:space="preserve"> </v>
          </cell>
          <cell r="AN337" t="str">
            <v xml:space="preserve"> </v>
          </cell>
          <cell r="AO337" t="str">
            <v xml:space="preserve"> </v>
          </cell>
          <cell r="AP337" t="str">
            <v xml:space="preserve"> </v>
          </cell>
          <cell r="AQ337" t="str">
            <v xml:space="preserve"> </v>
          </cell>
          <cell r="AR337" t="str">
            <v xml:space="preserve"> </v>
          </cell>
          <cell r="AS337" t="str">
            <v xml:space="preserve"> </v>
          </cell>
          <cell r="AT337" t="str">
            <v xml:space="preserve"> </v>
          </cell>
          <cell r="AU337" t="str">
            <v xml:space="preserve"> </v>
          </cell>
          <cell r="AV337" t="str">
            <v>12.346</v>
          </cell>
          <cell r="AW337" t="str">
            <v>ACQ</v>
          </cell>
          <cell r="AX337" t="str">
            <v>11.665</v>
          </cell>
          <cell r="AY337" t="str">
            <v>13.027</v>
          </cell>
          <cell r="AZ337" t="str">
            <v xml:space="preserve"> </v>
          </cell>
          <cell r="BA337" t="str">
            <v xml:space="preserve"> </v>
          </cell>
          <cell r="BB337">
            <v>13</v>
          </cell>
          <cell r="BC337" t="str">
            <v>13.25</v>
          </cell>
          <cell r="BD337" t="str">
            <v xml:space="preserve"> </v>
          </cell>
          <cell r="BE337" t="str">
            <v>12.83</v>
          </cell>
          <cell r="BF337" t="str">
            <v xml:space="preserve"> </v>
          </cell>
          <cell r="BG337" t="str">
            <v xml:space="preserve"> </v>
          </cell>
          <cell r="BH337" t="str">
            <v xml:space="preserve"> </v>
          </cell>
          <cell r="BI337" t="str">
            <v xml:space="preserve"> </v>
          </cell>
          <cell r="BJ337" t="str">
            <v xml:space="preserve"> </v>
          </cell>
          <cell r="BK337" t="str">
            <v xml:space="preserve"> </v>
          </cell>
          <cell r="BL337" t="str">
            <v xml:space="preserve"> </v>
          </cell>
          <cell r="BM337" t="str">
            <v xml:space="preserve"> </v>
          </cell>
          <cell r="BN337" t="str">
            <v xml:space="preserve"> </v>
          </cell>
          <cell r="BO337" t="str">
            <v xml:space="preserve"> </v>
          </cell>
          <cell r="BP337" t="str">
            <v xml:space="preserve"> </v>
          </cell>
          <cell r="BQ337" t="str">
            <v xml:space="preserve"> </v>
          </cell>
          <cell r="BR337">
            <v>10</v>
          </cell>
          <cell r="BS337" t="str">
            <v>ACQ</v>
          </cell>
          <cell r="BT337" t="str">
            <v xml:space="preserve"> </v>
          </cell>
          <cell r="BU337" t="str">
            <v xml:space="preserve"> </v>
          </cell>
          <cell r="BV337" t="str">
            <v xml:space="preserve"> </v>
          </cell>
        </row>
        <row r="338">
          <cell r="A338">
            <v>21910923</v>
          </cell>
          <cell r="B338" t="str">
            <v>JUSUFI</v>
          </cell>
          <cell r="C338" t="str">
            <v>AHMET</v>
          </cell>
          <cell r="D338" t="str">
            <v xml:space="preserve"> </v>
          </cell>
          <cell r="E338" t="str">
            <v>6.466</v>
          </cell>
          <cell r="F338" t="str">
            <v>AJ</v>
          </cell>
          <cell r="G338" t="str">
            <v>6.466</v>
          </cell>
          <cell r="H338" t="str">
            <v>AJ</v>
          </cell>
          <cell r="I338" t="str">
            <v>'574/583</v>
          </cell>
          <cell r="J338" t="str">
            <v>8.77</v>
          </cell>
          <cell r="L338" t="str">
            <v>6.75</v>
          </cell>
          <cell r="M338" t="str">
            <v xml:space="preserve"> </v>
          </cell>
          <cell r="N338" t="str">
            <v xml:space="preserve"> </v>
          </cell>
          <cell r="O338" t="str">
            <v xml:space="preserve"> </v>
          </cell>
          <cell r="P338" t="str">
            <v xml:space="preserve"> </v>
          </cell>
          <cell r="Q338" t="str">
            <v xml:space="preserve"> </v>
          </cell>
          <cell r="R338" t="str">
            <v xml:space="preserve"> </v>
          </cell>
          <cell r="S338" t="str">
            <v xml:space="preserve"> </v>
          </cell>
          <cell r="T338" t="str">
            <v xml:space="preserve"> </v>
          </cell>
          <cell r="U338" t="str">
            <v xml:space="preserve"> </v>
          </cell>
          <cell r="V338" t="str">
            <v xml:space="preserve"> </v>
          </cell>
          <cell r="W338" t="str">
            <v xml:space="preserve"> </v>
          </cell>
          <cell r="X338" t="str">
            <v xml:space="preserve"> </v>
          </cell>
          <cell r="Y338" t="str">
            <v xml:space="preserve"> </v>
          </cell>
          <cell r="Z338" t="str">
            <v xml:space="preserve"> </v>
          </cell>
          <cell r="AA338" t="str">
            <v xml:space="preserve"> </v>
          </cell>
          <cell r="AB338" t="str">
            <v xml:space="preserve"> </v>
          </cell>
          <cell r="AC338" t="str">
            <v>6.75</v>
          </cell>
          <cell r="AD338" t="str">
            <v>11.8</v>
          </cell>
          <cell r="AE338" t="str">
            <v xml:space="preserve"> </v>
          </cell>
          <cell r="AF338" t="str">
            <v xml:space="preserve"> </v>
          </cell>
          <cell r="AG338" t="str">
            <v xml:space="preserve"> </v>
          </cell>
          <cell r="AH338" t="str">
            <v xml:space="preserve"> </v>
          </cell>
          <cell r="AI338" t="str">
            <v xml:space="preserve"> </v>
          </cell>
          <cell r="AJ338" t="str">
            <v xml:space="preserve"> </v>
          </cell>
          <cell r="AK338" t="str">
            <v xml:space="preserve"> </v>
          </cell>
          <cell r="AL338" t="str">
            <v xml:space="preserve"> </v>
          </cell>
          <cell r="AM338" t="str">
            <v xml:space="preserve"> </v>
          </cell>
          <cell r="AN338" t="str">
            <v xml:space="preserve"> </v>
          </cell>
          <cell r="AO338" t="str">
            <v xml:space="preserve"> </v>
          </cell>
          <cell r="AP338" t="str">
            <v xml:space="preserve"> </v>
          </cell>
          <cell r="AQ338" t="str">
            <v xml:space="preserve"> </v>
          </cell>
          <cell r="AR338" t="str">
            <v xml:space="preserve"> </v>
          </cell>
          <cell r="AS338" t="str">
            <v xml:space="preserve"> </v>
          </cell>
          <cell r="AT338" t="str">
            <v xml:space="preserve"> </v>
          </cell>
          <cell r="AU338" t="str">
            <v>11.8</v>
          </cell>
          <cell r="AV338" t="str">
            <v>9.266</v>
          </cell>
          <cell r="AW338" t="str">
            <v>NACQ</v>
          </cell>
          <cell r="AX338" t="str">
            <v>6.665</v>
          </cell>
          <cell r="AY338" t="str">
            <v>11.867</v>
          </cell>
          <cell r="AZ338" t="str">
            <v>14.6</v>
          </cell>
          <cell r="BA338" t="str">
            <v xml:space="preserve"> </v>
          </cell>
          <cell r="BB338" t="str">
            <v xml:space="preserve"> </v>
          </cell>
          <cell r="BC338" t="str">
            <v xml:space="preserve"> </v>
          </cell>
          <cell r="BD338">
            <v>6</v>
          </cell>
          <cell r="BE338" t="str">
            <v xml:space="preserve"> </v>
          </cell>
          <cell r="BF338" t="str">
            <v xml:space="preserve"> </v>
          </cell>
          <cell r="BG338">
            <v>15</v>
          </cell>
          <cell r="BH338" t="str">
            <v xml:space="preserve"> </v>
          </cell>
          <cell r="BI338" t="str">
            <v xml:space="preserve"> </v>
          </cell>
          <cell r="BJ338" t="str">
            <v xml:space="preserve"> </v>
          </cell>
          <cell r="BK338" t="str">
            <v xml:space="preserve"> </v>
          </cell>
          <cell r="BL338" t="str">
            <v xml:space="preserve"> </v>
          </cell>
          <cell r="BM338" t="str">
            <v xml:space="preserve"> </v>
          </cell>
          <cell r="BN338" t="str">
            <v xml:space="preserve"> </v>
          </cell>
          <cell r="BO338" t="str">
            <v xml:space="preserve"> </v>
          </cell>
          <cell r="BP338" t="str">
            <v xml:space="preserve"> </v>
          </cell>
          <cell r="BQ338" t="str">
            <v xml:space="preserve"> </v>
          </cell>
          <cell r="BR338" t="str">
            <v>5.477</v>
          </cell>
          <cell r="BS338" t="str">
            <v>NACQ</v>
          </cell>
          <cell r="BT338" t="str">
            <v>3.88</v>
          </cell>
          <cell r="BU338" t="str">
            <v>7.85</v>
          </cell>
          <cell r="BV338" t="str">
            <v>10.7</v>
          </cell>
        </row>
        <row r="339">
          <cell r="A339">
            <v>21809736</v>
          </cell>
          <cell r="B339" t="str">
            <v>KAISSER</v>
          </cell>
          <cell r="C339" t="str">
            <v>GUILLAUME</v>
          </cell>
          <cell r="D339" t="str">
            <v xml:space="preserve"> </v>
          </cell>
          <cell r="E339" t="str">
            <v>10.049</v>
          </cell>
          <cell r="F339" t="str">
            <v>ADM</v>
          </cell>
          <cell r="G339" t="str">
            <v>10.049</v>
          </cell>
          <cell r="H339" t="str">
            <v>ADM</v>
          </cell>
          <cell r="I339" t="str">
            <v>'274/583</v>
          </cell>
          <cell r="J339" t="str">
            <v>11.6</v>
          </cell>
          <cell r="L339">
            <v>11</v>
          </cell>
          <cell r="M339" t="str">
            <v xml:space="preserve"> </v>
          </cell>
          <cell r="N339" t="str">
            <v xml:space="preserve"> </v>
          </cell>
          <cell r="O339" t="str">
            <v xml:space="preserve"> </v>
          </cell>
          <cell r="P339" t="str">
            <v xml:space="preserve"> </v>
          </cell>
          <cell r="Q339" t="str">
            <v xml:space="preserve"> </v>
          </cell>
          <cell r="R339" t="str">
            <v xml:space="preserve"> </v>
          </cell>
          <cell r="S339">
            <v>11</v>
          </cell>
          <cell r="T339" t="str">
            <v xml:space="preserve"> </v>
          </cell>
          <cell r="U339" t="str">
            <v xml:space="preserve"> </v>
          </cell>
          <cell r="V339" t="str">
            <v xml:space="preserve"> </v>
          </cell>
          <cell r="W339" t="str">
            <v xml:space="preserve"> </v>
          </cell>
          <cell r="X339" t="str">
            <v xml:space="preserve"> </v>
          </cell>
          <cell r="Y339" t="str">
            <v xml:space="preserve"> </v>
          </cell>
          <cell r="Z339" t="str">
            <v xml:space="preserve"> </v>
          </cell>
          <cell r="AA339" t="str">
            <v xml:space="preserve"> </v>
          </cell>
          <cell r="AB339" t="str">
            <v xml:space="preserve"> </v>
          </cell>
          <cell r="AC339" t="str">
            <v xml:space="preserve"> </v>
          </cell>
          <cell r="AD339" t="str">
            <v>12.5</v>
          </cell>
          <cell r="AE339" t="str">
            <v xml:space="preserve"> </v>
          </cell>
          <cell r="AF339" t="str">
            <v xml:space="preserve"> </v>
          </cell>
          <cell r="AG339" t="str">
            <v xml:space="preserve"> </v>
          </cell>
          <cell r="AH339" t="str">
            <v xml:space="preserve"> </v>
          </cell>
          <cell r="AI339" t="str">
            <v xml:space="preserve"> </v>
          </cell>
          <cell r="AJ339" t="str">
            <v xml:space="preserve"> </v>
          </cell>
          <cell r="AK339" t="str">
            <v>12.5</v>
          </cell>
          <cell r="AL339" t="str">
            <v xml:space="preserve"> </v>
          </cell>
          <cell r="AM339" t="str">
            <v xml:space="preserve"> </v>
          </cell>
          <cell r="AN339" t="str">
            <v xml:space="preserve"> </v>
          </cell>
          <cell r="AO339" t="str">
            <v xml:space="preserve"> </v>
          </cell>
          <cell r="AP339" t="str">
            <v xml:space="preserve"> </v>
          </cell>
          <cell r="AQ339" t="str">
            <v xml:space="preserve"> </v>
          </cell>
          <cell r="AR339" t="str">
            <v xml:space="preserve"> </v>
          </cell>
          <cell r="AS339" t="str">
            <v xml:space="preserve"> </v>
          </cell>
          <cell r="AT339" t="str">
            <v xml:space="preserve"> </v>
          </cell>
          <cell r="AU339" t="str">
            <v xml:space="preserve"> </v>
          </cell>
          <cell r="AV339" t="str">
            <v>11.422</v>
          </cell>
          <cell r="AW339" t="str">
            <v>ACQ</v>
          </cell>
          <cell r="AX339" t="str">
            <v>10.71</v>
          </cell>
          <cell r="AY339" t="str">
            <v>12.133</v>
          </cell>
          <cell r="AZ339" t="str">
            <v>14.7</v>
          </cell>
          <cell r="BA339" t="str">
            <v xml:space="preserve"> </v>
          </cell>
          <cell r="BB339" t="str">
            <v xml:space="preserve"> </v>
          </cell>
          <cell r="BC339" t="str">
            <v xml:space="preserve"> </v>
          </cell>
          <cell r="BD339" t="str">
            <v>8.2</v>
          </cell>
          <cell r="BE339" t="str">
            <v xml:space="preserve"> </v>
          </cell>
          <cell r="BF339" t="str">
            <v xml:space="preserve"> </v>
          </cell>
          <cell r="BG339" t="str">
            <v xml:space="preserve"> </v>
          </cell>
          <cell r="BH339" t="str">
            <v xml:space="preserve"> </v>
          </cell>
          <cell r="BI339" t="str">
            <v xml:space="preserve"> </v>
          </cell>
          <cell r="BJ339" t="str">
            <v xml:space="preserve"> </v>
          </cell>
          <cell r="BK339" t="str">
            <v xml:space="preserve"> </v>
          </cell>
          <cell r="BL339" t="str">
            <v xml:space="preserve"> </v>
          </cell>
          <cell r="BM339" t="str">
            <v xml:space="preserve"> </v>
          </cell>
          <cell r="BN339" t="str">
            <v xml:space="preserve"> </v>
          </cell>
          <cell r="BO339" t="str">
            <v xml:space="preserve"> </v>
          </cell>
          <cell r="BP339" t="str">
            <v xml:space="preserve"> </v>
          </cell>
          <cell r="BQ339" t="str">
            <v>13.5</v>
          </cell>
          <cell r="BR339" t="str">
            <v>9.042</v>
          </cell>
          <cell r="BS339" t="str">
            <v>NACQ</v>
          </cell>
          <cell r="BT339">
            <v>10</v>
          </cell>
          <cell r="BU339" t="str">
            <v>7.95</v>
          </cell>
          <cell r="BV339" t="str">
            <v>11.4</v>
          </cell>
        </row>
        <row r="340">
          <cell r="A340">
            <v>21902205</v>
          </cell>
          <cell r="B340" t="str">
            <v>KAMENI TCHEUDJI</v>
          </cell>
          <cell r="C340" t="str">
            <v>LOUIS</v>
          </cell>
          <cell r="D340" t="str">
            <v xml:space="preserve"> </v>
          </cell>
          <cell r="E340" t="str">
            <v>13.361</v>
          </cell>
          <cell r="F340" t="str">
            <v>ADM</v>
          </cell>
          <cell r="G340" t="str">
            <v>13.361</v>
          </cell>
          <cell r="H340" t="str">
            <v>ADM</v>
          </cell>
          <cell r="I340" t="str">
            <v>'14/583</v>
          </cell>
          <cell r="J340" t="str">
            <v>13.18</v>
          </cell>
          <cell r="L340" t="str">
            <v>11.3</v>
          </cell>
          <cell r="M340" t="str">
            <v xml:space="preserve"> </v>
          </cell>
          <cell r="N340" t="str">
            <v xml:space="preserve"> </v>
          </cell>
          <cell r="O340" t="str">
            <v xml:space="preserve"> </v>
          </cell>
          <cell r="P340" t="str">
            <v xml:space="preserve"> </v>
          </cell>
          <cell r="Q340" t="str">
            <v xml:space="preserve"> </v>
          </cell>
          <cell r="R340" t="str">
            <v xml:space="preserve"> </v>
          </cell>
          <cell r="S340" t="str">
            <v xml:space="preserve"> </v>
          </cell>
          <cell r="T340" t="str">
            <v xml:space="preserve"> </v>
          </cell>
          <cell r="U340" t="str">
            <v xml:space="preserve"> </v>
          </cell>
          <cell r="V340" t="str">
            <v xml:space="preserve"> </v>
          </cell>
          <cell r="W340" t="str">
            <v xml:space="preserve"> </v>
          </cell>
          <cell r="X340" t="str">
            <v xml:space="preserve"> </v>
          </cell>
          <cell r="Y340" t="str">
            <v xml:space="preserve"> </v>
          </cell>
          <cell r="Z340" t="str">
            <v>11.3</v>
          </cell>
          <cell r="AA340" t="str">
            <v xml:space="preserve"> </v>
          </cell>
          <cell r="AB340" t="str">
            <v xml:space="preserve"> </v>
          </cell>
          <cell r="AC340" t="str">
            <v xml:space="preserve"> </v>
          </cell>
          <cell r="AD340">
            <v>16</v>
          </cell>
          <cell r="AE340" t="str">
            <v xml:space="preserve"> </v>
          </cell>
          <cell r="AF340" t="str">
            <v xml:space="preserve"> </v>
          </cell>
          <cell r="AG340" t="str">
            <v xml:space="preserve"> </v>
          </cell>
          <cell r="AH340" t="str">
            <v xml:space="preserve"> </v>
          </cell>
          <cell r="AI340" t="str">
            <v xml:space="preserve"> </v>
          </cell>
          <cell r="AJ340" t="str">
            <v xml:space="preserve"> </v>
          </cell>
          <cell r="AK340" t="str">
            <v xml:space="preserve"> </v>
          </cell>
          <cell r="AL340" t="str">
            <v xml:space="preserve"> </v>
          </cell>
          <cell r="AM340" t="str">
            <v xml:space="preserve"> </v>
          </cell>
          <cell r="AN340" t="str">
            <v xml:space="preserve"> </v>
          </cell>
          <cell r="AO340" t="str">
            <v xml:space="preserve"> </v>
          </cell>
          <cell r="AP340" t="str">
            <v xml:space="preserve"> </v>
          </cell>
          <cell r="AQ340" t="str">
            <v xml:space="preserve"> </v>
          </cell>
          <cell r="AR340">
            <v>16</v>
          </cell>
          <cell r="AS340" t="str">
            <v xml:space="preserve"> </v>
          </cell>
          <cell r="AT340" t="str">
            <v xml:space="preserve"> </v>
          </cell>
          <cell r="AU340" t="str">
            <v xml:space="preserve"> </v>
          </cell>
          <cell r="AV340" t="str">
            <v>13.425</v>
          </cell>
          <cell r="AW340" t="str">
            <v>ACQ</v>
          </cell>
          <cell r="AX340" t="str">
            <v>11.6</v>
          </cell>
          <cell r="AY340" t="str">
            <v>15.25</v>
          </cell>
          <cell r="AZ340" t="str">
            <v xml:space="preserve"> </v>
          </cell>
          <cell r="BA340" t="str">
            <v xml:space="preserve"> </v>
          </cell>
          <cell r="BB340" t="str">
            <v xml:space="preserve"> </v>
          </cell>
          <cell r="BC340" t="str">
            <v>17.75</v>
          </cell>
          <cell r="BD340" t="str">
            <v xml:space="preserve"> </v>
          </cell>
          <cell r="BE340" t="str">
            <v xml:space="preserve"> </v>
          </cell>
          <cell r="BF340" t="str">
            <v xml:space="preserve"> </v>
          </cell>
          <cell r="BG340" t="str">
            <v xml:space="preserve"> </v>
          </cell>
          <cell r="BH340" t="str">
            <v xml:space="preserve"> </v>
          </cell>
          <cell r="BI340" t="str">
            <v xml:space="preserve"> </v>
          </cell>
          <cell r="BJ340" t="str">
            <v xml:space="preserve"> </v>
          </cell>
          <cell r="BK340" t="str">
            <v xml:space="preserve"> </v>
          </cell>
          <cell r="BL340" t="str">
            <v>13.5</v>
          </cell>
          <cell r="BM340" t="str">
            <v xml:space="preserve"> </v>
          </cell>
          <cell r="BN340" t="str">
            <v xml:space="preserve"> </v>
          </cell>
          <cell r="BO340" t="str">
            <v xml:space="preserve"> </v>
          </cell>
          <cell r="BP340" t="str">
            <v>14.5</v>
          </cell>
          <cell r="BQ340" t="str">
            <v xml:space="preserve"> </v>
          </cell>
          <cell r="BR340" t="str">
            <v>12.867</v>
          </cell>
          <cell r="BS340" t="str">
            <v>ACQ</v>
          </cell>
          <cell r="BT340" t="str">
            <v>12.875</v>
          </cell>
          <cell r="BU340" t="str">
            <v>9.825</v>
          </cell>
          <cell r="BV340" t="str">
            <v>13.15</v>
          </cell>
        </row>
        <row r="341">
          <cell r="A341">
            <v>21915275</v>
          </cell>
          <cell r="B341" t="str">
            <v>KAMM</v>
          </cell>
          <cell r="C341" t="str">
            <v>MATTÉO</v>
          </cell>
          <cell r="D341" t="str">
            <v xml:space="preserve"> </v>
          </cell>
          <cell r="E341" t="str">
            <v>DEF</v>
          </cell>
          <cell r="F341" t="str">
            <v>DEF</v>
          </cell>
          <cell r="G341" t="str">
            <v>DEF</v>
          </cell>
          <cell r="H341" t="str">
            <v>DEF</v>
          </cell>
          <cell r="J341" t="str">
            <v>7.4</v>
          </cell>
          <cell r="L341">
            <v>7</v>
          </cell>
          <cell r="M341" t="str">
            <v xml:space="preserve"> </v>
          </cell>
          <cell r="N341">
            <v>7</v>
          </cell>
          <cell r="O341" t="str">
            <v xml:space="preserve"> </v>
          </cell>
          <cell r="P341" t="str">
            <v xml:space="preserve"> </v>
          </cell>
          <cell r="Q341" t="str">
            <v xml:space="preserve"> </v>
          </cell>
          <cell r="R341" t="str">
            <v xml:space="preserve"> </v>
          </cell>
          <cell r="S341" t="str">
            <v xml:space="preserve"> </v>
          </cell>
          <cell r="T341" t="str">
            <v xml:space="preserve"> </v>
          </cell>
          <cell r="U341" t="str">
            <v xml:space="preserve"> </v>
          </cell>
          <cell r="V341" t="str">
            <v xml:space="preserve"> </v>
          </cell>
          <cell r="W341" t="str">
            <v xml:space="preserve"> </v>
          </cell>
          <cell r="X341" t="str">
            <v xml:space="preserve"> </v>
          </cell>
          <cell r="Y341" t="str">
            <v xml:space="preserve"> </v>
          </cell>
          <cell r="Z341" t="str">
            <v xml:space="preserve"> </v>
          </cell>
          <cell r="AA341" t="str">
            <v xml:space="preserve"> </v>
          </cell>
          <cell r="AB341" t="str">
            <v xml:space="preserve"> </v>
          </cell>
          <cell r="AC341" t="str">
            <v xml:space="preserve"> </v>
          </cell>
          <cell r="AD341">
            <v>8</v>
          </cell>
          <cell r="AE341" t="str">
            <v xml:space="preserve"> </v>
          </cell>
          <cell r="AF341">
            <v>8</v>
          </cell>
          <cell r="AG341" t="str">
            <v xml:space="preserve"> </v>
          </cell>
          <cell r="AH341" t="str">
            <v xml:space="preserve"> </v>
          </cell>
          <cell r="AI341" t="str">
            <v xml:space="preserve"> </v>
          </cell>
          <cell r="AJ341" t="str">
            <v xml:space="preserve"> </v>
          </cell>
          <cell r="AK341" t="str">
            <v xml:space="preserve"> </v>
          </cell>
          <cell r="AL341" t="str">
            <v xml:space="preserve"> </v>
          </cell>
          <cell r="AM341" t="str">
            <v xml:space="preserve"> </v>
          </cell>
          <cell r="AN341" t="str">
            <v xml:space="preserve"> </v>
          </cell>
          <cell r="AO341" t="str">
            <v xml:space="preserve"> </v>
          </cell>
          <cell r="AP341" t="str">
            <v xml:space="preserve"> </v>
          </cell>
          <cell r="AQ341" t="str">
            <v xml:space="preserve"> </v>
          </cell>
          <cell r="AR341" t="str">
            <v xml:space="preserve"> </v>
          </cell>
          <cell r="AS341" t="str">
            <v xml:space="preserve"> </v>
          </cell>
          <cell r="AT341" t="str">
            <v xml:space="preserve"> </v>
          </cell>
          <cell r="AU341" t="str">
            <v xml:space="preserve"> </v>
          </cell>
          <cell r="AV341" t="str">
            <v>DEF</v>
          </cell>
          <cell r="AW341" t="str">
            <v>DEF</v>
          </cell>
          <cell r="AX341" t="str">
            <v>DEF</v>
          </cell>
          <cell r="AY341" t="str">
            <v>13.167</v>
          </cell>
          <cell r="AZ341" t="str">
            <v xml:space="preserve"> </v>
          </cell>
          <cell r="BA341" t="str">
            <v xml:space="preserve"> </v>
          </cell>
          <cell r="BB341">
            <v>13</v>
          </cell>
          <cell r="BC341" t="str">
            <v>13.5</v>
          </cell>
          <cell r="BD341" t="str">
            <v xml:space="preserve"> </v>
          </cell>
          <cell r="BE341">
            <v>13</v>
          </cell>
          <cell r="BF341" t="str">
            <v xml:space="preserve"> </v>
          </cell>
          <cell r="BG341" t="str">
            <v xml:space="preserve"> </v>
          </cell>
          <cell r="BH341" t="str">
            <v xml:space="preserve"> </v>
          </cell>
          <cell r="BI341" t="str">
            <v xml:space="preserve"> </v>
          </cell>
          <cell r="BJ341" t="str">
            <v xml:space="preserve"> </v>
          </cell>
          <cell r="BK341" t="str">
            <v xml:space="preserve"> </v>
          </cell>
          <cell r="BL341" t="str">
            <v xml:space="preserve"> </v>
          </cell>
          <cell r="BM341" t="str">
            <v xml:space="preserve"> </v>
          </cell>
          <cell r="BN341" t="str">
            <v xml:space="preserve"> </v>
          </cell>
          <cell r="BO341" t="str">
            <v xml:space="preserve"> </v>
          </cell>
          <cell r="BP341" t="str">
            <v xml:space="preserve"> </v>
          </cell>
          <cell r="BQ341" t="str">
            <v xml:space="preserve"> </v>
          </cell>
          <cell r="BR341" t="str">
            <v>8.25</v>
          </cell>
          <cell r="BS341" t="str">
            <v>NACQ</v>
          </cell>
          <cell r="BT341" t="str">
            <v>7.75</v>
          </cell>
          <cell r="BU341" t="str">
            <v>6.875</v>
          </cell>
          <cell r="BV341" t="str">
            <v>9.75</v>
          </cell>
        </row>
        <row r="342">
          <cell r="A342">
            <v>21911757</v>
          </cell>
          <cell r="B342" t="str">
            <v>KANGA</v>
          </cell>
          <cell r="C342" t="str">
            <v>JERÔME</v>
          </cell>
          <cell r="D342" t="str">
            <v xml:space="preserve"> </v>
          </cell>
          <cell r="E342" t="str">
            <v>8.351</v>
          </cell>
          <cell r="F342" t="str">
            <v>AJ</v>
          </cell>
          <cell r="G342" t="str">
            <v>8.351</v>
          </cell>
          <cell r="H342" t="str">
            <v>AJ</v>
          </cell>
          <cell r="I342" t="str">
            <v>'497/583</v>
          </cell>
          <cell r="J342" t="str">
            <v>10.802</v>
          </cell>
          <cell r="L342" t="str">
            <v>8.17</v>
          </cell>
          <cell r="M342" t="str">
            <v>8.17</v>
          </cell>
          <cell r="N342" t="str">
            <v xml:space="preserve"> </v>
          </cell>
          <cell r="O342" t="str">
            <v xml:space="preserve"> </v>
          </cell>
          <cell r="P342" t="str">
            <v xml:space="preserve"> </v>
          </cell>
          <cell r="Q342" t="str">
            <v xml:space="preserve"> </v>
          </cell>
          <cell r="R342" t="str">
            <v xml:space="preserve"> </v>
          </cell>
          <cell r="S342" t="str">
            <v xml:space="preserve"> </v>
          </cell>
          <cell r="T342" t="str">
            <v xml:space="preserve"> 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 t="str">
            <v xml:space="preserve"> </v>
          </cell>
          <cell r="Y342" t="str">
            <v xml:space="preserve"> </v>
          </cell>
          <cell r="Z342" t="str">
            <v xml:space="preserve"> </v>
          </cell>
          <cell r="AA342" t="str">
            <v xml:space="preserve"> </v>
          </cell>
          <cell r="AB342" t="str">
            <v xml:space="preserve"> </v>
          </cell>
          <cell r="AC342" t="str">
            <v xml:space="preserve"> </v>
          </cell>
          <cell r="AD342" t="str">
            <v>14.75</v>
          </cell>
          <cell r="AE342" t="str">
            <v>14.75</v>
          </cell>
          <cell r="AF342" t="str">
            <v xml:space="preserve"> </v>
          </cell>
          <cell r="AG342" t="str">
            <v xml:space="preserve"> </v>
          </cell>
          <cell r="AH342" t="str">
            <v xml:space="preserve"> </v>
          </cell>
          <cell r="AI342" t="str">
            <v xml:space="preserve"> </v>
          </cell>
          <cell r="AJ342" t="str">
            <v xml:space="preserve"> </v>
          </cell>
          <cell r="AK342" t="str">
            <v xml:space="preserve"> </v>
          </cell>
          <cell r="AL342" t="str">
            <v xml:space="preserve"> </v>
          </cell>
          <cell r="AM342" t="str">
            <v xml:space="preserve"> </v>
          </cell>
          <cell r="AN342" t="str">
            <v xml:space="preserve"> </v>
          </cell>
          <cell r="AO342" t="str">
            <v xml:space="preserve"> </v>
          </cell>
          <cell r="AP342" t="str">
            <v xml:space="preserve"> </v>
          </cell>
          <cell r="AQ342" t="str">
            <v xml:space="preserve"> </v>
          </cell>
          <cell r="AR342" t="str">
            <v xml:space="preserve"> </v>
          </cell>
          <cell r="AS342" t="str">
            <v xml:space="preserve"> </v>
          </cell>
          <cell r="AT342" t="str">
            <v xml:space="preserve"> </v>
          </cell>
          <cell r="AU342" t="str">
            <v xml:space="preserve"> </v>
          </cell>
          <cell r="AV342" t="str">
            <v>9.5</v>
          </cell>
          <cell r="AW342" t="str">
            <v>NACQ</v>
          </cell>
          <cell r="AX342">
            <v>9</v>
          </cell>
          <cell r="AY342">
            <v>10</v>
          </cell>
          <cell r="AZ342" t="str">
            <v xml:space="preserve"> </v>
          </cell>
          <cell r="BA342">
            <v>9</v>
          </cell>
          <cell r="BB342">
            <v>11</v>
          </cell>
          <cell r="BC342" t="str">
            <v xml:space="preserve"> </v>
          </cell>
          <cell r="BD342" t="str">
            <v xml:space="preserve"> </v>
          </cell>
          <cell r="BE342" t="str">
            <v xml:space="preserve"> </v>
          </cell>
          <cell r="BF342" t="str">
            <v xml:space="preserve"> </v>
          </cell>
          <cell r="BG342" t="str">
            <v xml:space="preserve"> </v>
          </cell>
          <cell r="BH342" t="str">
            <v xml:space="preserve"> </v>
          </cell>
          <cell r="BI342" t="str">
            <v xml:space="preserve"> </v>
          </cell>
          <cell r="BJ342" t="str">
            <v xml:space="preserve"> </v>
          </cell>
          <cell r="BK342">
            <v>10</v>
          </cell>
          <cell r="BL342" t="str">
            <v xml:space="preserve"> </v>
          </cell>
          <cell r="BM342" t="str">
            <v xml:space="preserve"> </v>
          </cell>
          <cell r="BN342" t="str">
            <v xml:space="preserve"> </v>
          </cell>
          <cell r="BO342" t="str">
            <v xml:space="preserve"> </v>
          </cell>
          <cell r="BP342" t="str">
            <v xml:space="preserve"> </v>
          </cell>
          <cell r="BQ342" t="str">
            <v xml:space="preserve"> </v>
          </cell>
          <cell r="BR342" t="str">
            <v>8.342</v>
          </cell>
          <cell r="BS342" t="str">
            <v>NACQ</v>
          </cell>
          <cell r="BT342" t="str">
            <v>8.5</v>
          </cell>
          <cell r="BU342" t="str">
            <v>10.725</v>
          </cell>
          <cell r="BV342" t="str">
            <v>12.95</v>
          </cell>
        </row>
        <row r="343">
          <cell r="A343">
            <v>21910608</v>
          </cell>
          <cell r="B343" t="str">
            <v>KARAKACAK</v>
          </cell>
          <cell r="C343" t="str">
            <v>SIAR</v>
          </cell>
          <cell r="D343" t="str">
            <v xml:space="preserve"> </v>
          </cell>
          <cell r="E343" t="str">
            <v>DEF</v>
          </cell>
          <cell r="F343" t="str">
            <v>DEF</v>
          </cell>
          <cell r="G343" t="str">
            <v>DEF</v>
          </cell>
          <cell r="H343" t="str">
            <v>DEF</v>
          </cell>
          <cell r="J343" t="str">
            <v>8.002</v>
          </cell>
          <cell r="L343" t="str">
            <v>7.67</v>
          </cell>
          <cell r="M343" t="str">
            <v xml:space="preserve"> </v>
          </cell>
          <cell r="N343" t="str">
            <v xml:space="preserve"> </v>
          </cell>
          <cell r="O343" t="str">
            <v xml:space="preserve"> </v>
          </cell>
          <cell r="P343" t="str">
            <v>7.67</v>
          </cell>
          <cell r="Q343" t="str">
            <v xml:space="preserve"> </v>
          </cell>
          <cell r="R343" t="str">
            <v xml:space="preserve"> </v>
          </cell>
          <cell r="S343" t="str">
            <v xml:space="preserve"> </v>
          </cell>
          <cell r="T343" t="str">
            <v xml:space="preserve"> </v>
          </cell>
          <cell r="U343" t="str">
            <v xml:space="preserve"> </v>
          </cell>
          <cell r="V343" t="str">
            <v xml:space="preserve"> </v>
          </cell>
          <cell r="W343" t="str">
            <v xml:space="preserve"> </v>
          </cell>
          <cell r="X343" t="str">
            <v xml:space="preserve"> </v>
          </cell>
          <cell r="Y343" t="str">
            <v xml:space="preserve"> </v>
          </cell>
          <cell r="Z343" t="str">
            <v xml:space="preserve"> </v>
          </cell>
          <cell r="AA343" t="str">
            <v xml:space="preserve"> </v>
          </cell>
          <cell r="AB343" t="str">
            <v xml:space="preserve"> </v>
          </cell>
          <cell r="AC343" t="str">
            <v xml:space="preserve"> </v>
          </cell>
          <cell r="AD343" t="str">
            <v>8.5</v>
          </cell>
          <cell r="AE343" t="str">
            <v xml:space="preserve"> </v>
          </cell>
          <cell r="AF343" t="str">
            <v xml:space="preserve"> </v>
          </cell>
          <cell r="AG343" t="str">
            <v xml:space="preserve"> </v>
          </cell>
          <cell r="AH343" t="str">
            <v>8.5</v>
          </cell>
          <cell r="AI343" t="str">
            <v xml:space="preserve"> </v>
          </cell>
          <cell r="AJ343" t="str">
            <v xml:space="preserve"> </v>
          </cell>
          <cell r="AK343" t="str">
            <v xml:space="preserve"> </v>
          </cell>
          <cell r="AL343" t="str">
            <v xml:space="preserve"> </v>
          </cell>
          <cell r="AM343" t="str">
            <v xml:space="preserve"> </v>
          </cell>
          <cell r="AN343" t="str">
            <v xml:space="preserve"> </v>
          </cell>
          <cell r="AO343" t="str">
            <v xml:space="preserve"> </v>
          </cell>
          <cell r="AP343" t="str">
            <v xml:space="preserve"> </v>
          </cell>
          <cell r="AQ343" t="str">
            <v xml:space="preserve"> </v>
          </cell>
          <cell r="AR343" t="str">
            <v xml:space="preserve"> </v>
          </cell>
          <cell r="AS343" t="str">
            <v xml:space="preserve"> </v>
          </cell>
          <cell r="AT343" t="str">
            <v xml:space="preserve"> </v>
          </cell>
          <cell r="AU343" t="str">
            <v xml:space="preserve"> </v>
          </cell>
          <cell r="AV343" t="str">
            <v>DEF</v>
          </cell>
          <cell r="AW343" t="str">
            <v>DEF</v>
          </cell>
          <cell r="AX343" t="str">
            <v>DEF</v>
          </cell>
          <cell r="AY343" t="str">
            <v>7.317</v>
          </cell>
          <cell r="AZ343" t="str">
            <v>11.2</v>
          </cell>
          <cell r="BA343" t="str">
            <v xml:space="preserve"> </v>
          </cell>
          <cell r="BB343" t="str">
            <v xml:space="preserve"> </v>
          </cell>
          <cell r="BC343" t="str">
            <v xml:space="preserve"> </v>
          </cell>
          <cell r="BD343" t="str">
            <v xml:space="preserve"> </v>
          </cell>
          <cell r="BE343" t="str">
            <v xml:space="preserve"> </v>
          </cell>
          <cell r="BF343" t="str">
            <v xml:space="preserve"> </v>
          </cell>
          <cell r="BG343" t="str">
            <v xml:space="preserve"> </v>
          </cell>
          <cell r="BH343" t="str">
            <v xml:space="preserve"> </v>
          </cell>
          <cell r="BI343" t="str">
            <v xml:space="preserve"> </v>
          </cell>
          <cell r="BJ343" t="str">
            <v xml:space="preserve"> </v>
          </cell>
          <cell r="BK343">
            <v>0</v>
          </cell>
          <cell r="BL343" t="str">
            <v xml:space="preserve"> </v>
          </cell>
          <cell r="BM343" t="str">
            <v xml:space="preserve"> </v>
          </cell>
          <cell r="BN343" t="str">
            <v>10.75</v>
          </cell>
          <cell r="BO343" t="str">
            <v xml:space="preserve"> </v>
          </cell>
          <cell r="BP343" t="str">
            <v xml:space="preserve"> </v>
          </cell>
          <cell r="BQ343" t="str">
            <v xml:space="preserve"> </v>
          </cell>
          <cell r="BR343" t="str">
            <v>6.758</v>
          </cell>
          <cell r="BS343" t="str">
            <v>NACQ</v>
          </cell>
          <cell r="BT343" t="str">
            <v>6.75</v>
          </cell>
          <cell r="BU343" t="str">
            <v>5.825</v>
          </cell>
          <cell r="BV343" t="str">
            <v>9.15</v>
          </cell>
        </row>
        <row r="344">
          <cell r="A344">
            <v>21803177</v>
          </cell>
          <cell r="B344" t="str">
            <v>KARALAR</v>
          </cell>
          <cell r="C344" t="str">
            <v>VOLKAN</v>
          </cell>
          <cell r="D344" t="str">
            <v xml:space="preserve"> </v>
          </cell>
          <cell r="E344" t="str">
            <v>DEF</v>
          </cell>
          <cell r="F344" t="str">
            <v>DEF</v>
          </cell>
          <cell r="G344" t="str">
            <v>DEF</v>
          </cell>
          <cell r="H344" t="str">
            <v>DEF</v>
          </cell>
          <cell r="J344" t="str">
            <v>DEF</v>
          </cell>
          <cell r="L344" t="str">
            <v>DEF</v>
          </cell>
          <cell r="M344" t="str">
            <v xml:space="preserve"> </v>
          </cell>
          <cell r="N344" t="str">
            <v xml:space="preserve"> </v>
          </cell>
          <cell r="O344" t="str">
            <v xml:space="preserve"> </v>
          </cell>
          <cell r="P344" t="str">
            <v xml:space="preserve"> </v>
          </cell>
          <cell r="Q344" t="str">
            <v xml:space="preserve"> </v>
          </cell>
          <cell r="R344" t="str">
            <v xml:space="preserve"> </v>
          </cell>
          <cell r="S344" t="str">
            <v>ABI</v>
          </cell>
          <cell r="T344" t="str">
            <v xml:space="preserve"> </v>
          </cell>
          <cell r="U344" t="str">
            <v xml:space="preserve"> </v>
          </cell>
          <cell r="V344" t="str">
            <v xml:space="preserve"> </v>
          </cell>
          <cell r="W344" t="str">
            <v xml:space="preserve"> </v>
          </cell>
          <cell r="X344" t="str">
            <v xml:space="preserve"> </v>
          </cell>
          <cell r="Y344" t="str">
            <v xml:space="preserve"> </v>
          </cell>
          <cell r="Z344" t="str">
            <v xml:space="preserve"> </v>
          </cell>
          <cell r="AA344" t="str">
            <v xml:space="preserve"> </v>
          </cell>
          <cell r="AB344" t="str">
            <v xml:space="preserve"> </v>
          </cell>
          <cell r="AC344" t="str">
            <v xml:space="preserve"> </v>
          </cell>
          <cell r="AD344">
            <v>13</v>
          </cell>
          <cell r="AE344" t="str">
            <v xml:space="preserve"> </v>
          </cell>
          <cell r="AF344" t="str">
            <v xml:space="preserve"> </v>
          </cell>
          <cell r="AG344" t="str">
            <v xml:space="preserve"> </v>
          </cell>
          <cell r="AH344" t="str">
            <v xml:space="preserve"> </v>
          </cell>
          <cell r="AI344" t="str">
            <v xml:space="preserve"> </v>
          </cell>
          <cell r="AJ344" t="str">
            <v xml:space="preserve"> </v>
          </cell>
          <cell r="AK344" t="str">
            <v xml:space="preserve"> </v>
          </cell>
          <cell r="AL344" t="str">
            <v xml:space="preserve"> </v>
          </cell>
          <cell r="AM344" t="str">
            <v xml:space="preserve"> </v>
          </cell>
          <cell r="AN344" t="str">
            <v xml:space="preserve"> </v>
          </cell>
          <cell r="AO344" t="str">
            <v xml:space="preserve"> </v>
          </cell>
          <cell r="AP344" t="str">
            <v xml:space="preserve"> </v>
          </cell>
          <cell r="AQ344" t="str">
            <v xml:space="preserve"> </v>
          </cell>
          <cell r="AR344" t="str">
            <v xml:space="preserve"> </v>
          </cell>
          <cell r="AS344" t="str">
            <v xml:space="preserve"> </v>
          </cell>
          <cell r="AT344" t="str">
            <v xml:space="preserve"> </v>
          </cell>
          <cell r="AU344" t="str">
            <v xml:space="preserve"> </v>
          </cell>
          <cell r="AV344" t="str">
            <v>DEF</v>
          </cell>
          <cell r="AW344" t="str">
            <v>DEF</v>
          </cell>
          <cell r="AX344" t="str">
            <v>7.015</v>
          </cell>
          <cell r="AY344" t="str">
            <v>DEF</v>
          </cell>
          <cell r="AZ344" t="str">
            <v xml:space="preserve"> </v>
          </cell>
          <cell r="BA344" t="str">
            <v xml:space="preserve"> </v>
          </cell>
          <cell r="BB344" t="str">
            <v>DIS</v>
          </cell>
          <cell r="BC344" t="str">
            <v>ABI</v>
          </cell>
          <cell r="BD344" t="str">
            <v xml:space="preserve"> </v>
          </cell>
          <cell r="BE344" t="str">
            <v>ABI</v>
          </cell>
          <cell r="BF344" t="str">
            <v xml:space="preserve"> </v>
          </cell>
          <cell r="BG344" t="str">
            <v xml:space="preserve"> </v>
          </cell>
          <cell r="BH344" t="str">
            <v xml:space="preserve"> </v>
          </cell>
          <cell r="BI344" t="str">
            <v xml:space="preserve"> </v>
          </cell>
          <cell r="BJ344" t="str">
            <v xml:space="preserve"> </v>
          </cell>
          <cell r="BK344" t="str">
            <v xml:space="preserve"> </v>
          </cell>
          <cell r="BL344" t="str">
            <v xml:space="preserve"> </v>
          </cell>
          <cell r="BM344" t="str">
            <v xml:space="preserve"> </v>
          </cell>
          <cell r="BN344" t="str">
            <v xml:space="preserve"> </v>
          </cell>
          <cell r="BO344" t="str">
            <v xml:space="preserve"> </v>
          </cell>
          <cell r="BP344" t="str">
            <v xml:space="preserve"> </v>
          </cell>
          <cell r="BQ344" t="str">
            <v xml:space="preserve"> </v>
          </cell>
          <cell r="BR344" t="str">
            <v>DEF</v>
          </cell>
          <cell r="BS344" t="str">
            <v>DEF</v>
          </cell>
          <cell r="BT344" t="str">
            <v>ABI</v>
          </cell>
          <cell r="BU344" t="str">
            <v>.8</v>
          </cell>
          <cell r="BV344" t="str">
            <v>.1</v>
          </cell>
        </row>
        <row r="345">
          <cell r="A345">
            <v>21805462</v>
          </cell>
          <cell r="B345" t="str">
            <v>KARAM</v>
          </cell>
          <cell r="C345" t="str">
            <v>MEHDI</v>
          </cell>
          <cell r="D345" t="str">
            <v xml:space="preserve"> </v>
          </cell>
          <cell r="E345" t="str">
            <v>7.626</v>
          </cell>
          <cell r="F345" t="str">
            <v>AJ</v>
          </cell>
          <cell r="G345" t="str">
            <v>7.626</v>
          </cell>
          <cell r="H345" t="str">
            <v>AJ</v>
          </cell>
          <cell r="I345" t="str">
            <v>'549/583</v>
          </cell>
          <cell r="J345" t="str">
            <v>10.7</v>
          </cell>
          <cell r="K345" t="str">
            <v>ACQ</v>
          </cell>
          <cell r="L345" t="str">
            <v xml:space="preserve"> </v>
          </cell>
          <cell r="M345" t="str">
            <v xml:space="preserve"> </v>
          </cell>
          <cell r="N345" t="str">
            <v xml:space="preserve"> </v>
          </cell>
          <cell r="O345" t="str">
            <v xml:space="preserve"> </v>
          </cell>
          <cell r="P345" t="str">
            <v xml:space="preserve"> </v>
          </cell>
          <cell r="Q345" t="str">
            <v xml:space="preserve"> </v>
          </cell>
          <cell r="R345" t="str">
            <v xml:space="preserve"> </v>
          </cell>
          <cell r="S345" t="str">
            <v xml:space="preserve"> </v>
          </cell>
          <cell r="T345" t="str">
            <v xml:space="preserve"> </v>
          </cell>
          <cell r="U345" t="str">
            <v xml:space="preserve"> </v>
          </cell>
          <cell r="V345" t="str">
            <v xml:space="preserve"> </v>
          </cell>
          <cell r="W345" t="str">
            <v xml:space="preserve"> </v>
          </cell>
          <cell r="X345" t="str">
            <v xml:space="preserve"> </v>
          </cell>
          <cell r="Y345" t="str">
            <v xml:space="preserve"> </v>
          </cell>
          <cell r="Z345" t="str">
            <v xml:space="preserve"> </v>
          </cell>
          <cell r="AA345" t="str">
            <v xml:space="preserve"> </v>
          </cell>
          <cell r="AB345" t="str">
            <v xml:space="preserve"> </v>
          </cell>
          <cell r="AC345" t="str">
            <v xml:space="preserve"> </v>
          </cell>
          <cell r="AD345" t="str">
            <v xml:space="preserve"> </v>
          </cell>
          <cell r="AE345" t="str">
            <v xml:space="preserve"> </v>
          </cell>
          <cell r="AF345" t="str">
            <v xml:space="preserve"> </v>
          </cell>
          <cell r="AG345" t="str">
            <v xml:space="preserve"> </v>
          </cell>
          <cell r="AH345" t="str">
            <v xml:space="preserve"> </v>
          </cell>
          <cell r="AI345" t="str">
            <v xml:space="preserve"> </v>
          </cell>
          <cell r="AJ345" t="str">
            <v xml:space="preserve"> </v>
          </cell>
          <cell r="AK345" t="str">
            <v xml:space="preserve"> </v>
          </cell>
          <cell r="AL345" t="str">
            <v xml:space="preserve"> </v>
          </cell>
          <cell r="AM345" t="str">
            <v xml:space="preserve"> </v>
          </cell>
          <cell r="AN345" t="str">
            <v xml:space="preserve"> </v>
          </cell>
          <cell r="AO345" t="str">
            <v xml:space="preserve"> </v>
          </cell>
          <cell r="AP345" t="str">
            <v xml:space="preserve"> </v>
          </cell>
          <cell r="AQ345" t="str">
            <v xml:space="preserve"> </v>
          </cell>
          <cell r="AR345" t="str">
            <v xml:space="preserve"> </v>
          </cell>
          <cell r="AS345" t="str">
            <v xml:space="preserve"> </v>
          </cell>
          <cell r="AT345" t="str">
            <v xml:space="preserve"> </v>
          </cell>
          <cell r="AU345" t="str">
            <v xml:space="preserve"> </v>
          </cell>
          <cell r="AV345" t="str">
            <v>10.105</v>
          </cell>
          <cell r="AW345" t="str">
            <v>ACQ</v>
          </cell>
          <cell r="AX345" t="str">
            <v>7.835</v>
          </cell>
          <cell r="AY345" t="str">
            <v>12.375</v>
          </cell>
          <cell r="AZ345" t="str">
            <v xml:space="preserve"> </v>
          </cell>
          <cell r="BA345" t="str">
            <v xml:space="preserve"> </v>
          </cell>
          <cell r="BB345" t="str">
            <v xml:space="preserve"> </v>
          </cell>
          <cell r="BC345" t="str">
            <v xml:space="preserve"> </v>
          </cell>
          <cell r="BD345" t="str">
            <v xml:space="preserve"> </v>
          </cell>
          <cell r="BE345" t="str">
            <v xml:space="preserve"> </v>
          </cell>
          <cell r="BF345" t="str">
            <v xml:space="preserve"> </v>
          </cell>
          <cell r="BG345" t="str">
            <v xml:space="preserve"> </v>
          </cell>
          <cell r="BH345" t="str">
            <v xml:space="preserve"> </v>
          </cell>
          <cell r="BI345" t="str">
            <v xml:space="preserve"> </v>
          </cell>
          <cell r="BJ345" t="str">
            <v xml:space="preserve"> </v>
          </cell>
          <cell r="BK345" t="str">
            <v xml:space="preserve"> </v>
          </cell>
          <cell r="BL345" t="str">
            <v xml:space="preserve"> </v>
          </cell>
          <cell r="BM345" t="str">
            <v xml:space="preserve"> </v>
          </cell>
          <cell r="BN345" t="str">
            <v xml:space="preserve"> </v>
          </cell>
          <cell r="BO345" t="str">
            <v xml:space="preserve"> </v>
          </cell>
          <cell r="BP345" t="str">
            <v xml:space="preserve"> </v>
          </cell>
          <cell r="BQ345" t="str">
            <v xml:space="preserve"> </v>
          </cell>
          <cell r="BR345" t="str">
            <v>7.45</v>
          </cell>
          <cell r="BS345" t="str">
            <v>NACQ</v>
          </cell>
          <cell r="BT345" t="str">
            <v>7.75</v>
          </cell>
          <cell r="BU345" t="str">
            <v>6.875</v>
          </cell>
          <cell r="BV345" t="str">
            <v>9.75</v>
          </cell>
        </row>
        <row r="346">
          <cell r="A346">
            <v>21902283</v>
          </cell>
          <cell r="B346" t="str">
            <v>KARDOUH</v>
          </cell>
          <cell r="C346" t="str">
            <v>YANNIS</v>
          </cell>
          <cell r="D346" t="str">
            <v xml:space="preserve"> </v>
          </cell>
          <cell r="E346" t="str">
            <v>8.941</v>
          </cell>
          <cell r="F346" t="str">
            <v>AJ</v>
          </cell>
          <cell r="G346" t="str">
            <v>8.941</v>
          </cell>
          <cell r="H346" t="str">
            <v>AJ</v>
          </cell>
          <cell r="I346" t="str">
            <v>'430/583</v>
          </cell>
          <cell r="J346" t="str">
            <v>7.9</v>
          </cell>
          <cell r="L346" t="str">
            <v>8.5</v>
          </cell>
          <cell r="M346" t="str">
            <v xml:space="preserve"> </v>
          </cell>
          <cell r="N346" t="str">
            <v xml:space="preserve"> </v>
          </cell>
          <cell r="O346" t="str">
            <v xml:space="preserve"> </v>
          </cell>
          <cell r="P346" t="str">
            <v xml:space="preserve"> </v>
          </cell>
          <cell r="Q346" t="str">
            <v xml:space="preserve"> </v>
          </cell>
          <cell r="R346" t="str">
            <v xml:space="preserve"> </v>
          </cell>
          <cell r="S346" t="str">
            <v xml:space="preserve"> </v>
          </cell>
          <cell r="T346" t="str">
            <v xml:space="preserve"> </v>
          </cell>
          <cell r="U346" t="str">
            <v xml:space="preserve"> </v>
          </cell>
          <cell r="V346" t="str">
            <v>8.5</v>
          </cell>
          <cell r="W346" t="str">
            <v xml:space="preserve"> </v>
          </cell>
          <cell r="X346" t="str">
            <v xml:space="preserve"> </v>
          </cell>
          <cell r="Y346" t="str">
            <v xml:space="preserve"> </v>
          </cell>
          <cell r="Z346" t="str">
            <v xml:space="preserve"> </v>
          </cell>
          <cell r="AA346" t="str">
            <v xml:space="preserve"> </v>
          </cell>
          <cell r="AB346" t="str">
            <v xml:space="preserve"> </v>
          </cell>
          <cell r="AC346" t="str">
            <v xml:space="preserve"> </v>
          </cell>
          <cell r="AD346">
            <v>7</v>
          </cell>
          <cell r="AE346" t="str">
            <v xml:space="preserve"> </v>
          </cell>
          <cell r="AF346" t="str">
            <v xml:space="preserve"> </v>
          </cell>
          <cell r="AG346" t="str">
            <v xml:space="preserve"> </v>
          </cell>
          <cell r="AH346" t="str">
            <v xml:space="preserve"> </v>
          </cell>
          <cell r="AI346" t="str">
            <v xml:space="preserve"> </v>
          </cell>
          <cell r="AJ346" t="str">
            <v xml:space="preserve"> </v>
          </cell>
          <cell r="AK346" t="str">
            <v xml:space="preserve"> </v>
          </cell>
          <cell r="AL346" t="str">
            <v xml:space="preserve"> </v>
          </cell>
          <cell r="AM346" t="str">
            <v xml:space="preserve"> </v>
          </cell>
          <cell r="AN346">
            <v>7</v>
          </cell>
          <cell r="AO346" t="str">
            <v xml:space="preserve"> </v>
          </cell>
          <cell r="AP346" t="str">
            <v xml:space="preserve"> </v>
          </cell>
          <cell r="AQ346" t="str">
            <v xml:space="preserve"> </v>
          </cell>
          <cell r="AR346" t="str">
            <v xml:space="preserve"> </v>
          </cell>
          <cell r="AS346" t="str">
            <v xml:space="preserve"> </v>
          </cell>
          <cell r="AT346" t="str">
            <v xml:space="preserve"> </v>
          </cell>
          <cell r="AU346" t="str">
            <v xml:space="preserve"> </v>
          </cell>
          <cell r="AV346" t="str">
            <v>9.669</v>
          </cell>
          <cell r="AW346" t="str">
            <v>NACQ</v>
          </cell>
          <cell r="AX346" t="str">
            <v>8.17</v>
          </cell>
          <cell r="AY346" t="str">
            <v>11.167</v>
          </cell>
          <cell r="AZ346" t="str">
            <v xml:space="preserve"> </v>
          </cell>
          <cell r="BA346" t="str">
            <v xml:space="preserve"> </v>
          </cell>
          <cell r="BB346" t="str">
            <v xml:space="preserve"> </v>
          </cell>
          <cell r="BC346" t="str">
            <v xml:space="preserve"> </v>
          </cell>
          <cell r="BD346" t="str">
            <v xml:space="preserve"> </v>
          </cell>
          <cell r="BE346" t="str">
            <v xml:space="preserve"> </v>
          </cell>
          <cell r="BF346" t="str">
            <v xml:space="preserve"> </v>
          </cell>
          <cell r="BG346">
            <v>14</v>
          </cell>
          <cell r="BH346" t="str">
            <v>10.5</v>
          </cell>
          <cell r="BI346" t="str">
            <v xml:space="preserve"> </v>
          </cell>
          <cell r="BJ346" t="str">
            <v xml:space="preserve"> </v>
          </cell>
          <cell r="BK346">
            <v>9</v>
          </cell>
          <cell r="BL346" t="str">
            <v xml:space="preserve"> </v>
          </cell>
          <cell r="BM346" t="str">
            <v xml:space="preserve"> </v>
          </cell>
          <cell r="BN346" t="str">
            <v xml:space="preserve"> </v>
          </cell>
          <cell r="BO346" t="str">
            <v xml:space="preserve"> </v>
          </cell>
          <cell r="BP346" t="str">
            <v xml:space="preserve"> </v>
          </cell>
          <cell r="BQ346" t="str">
            <v xml:space="preserve"> </v>
          </cell>
          <cell r="BR346" t="str">
            <v>8.04</v>
          </cell>
          <cell r="BS346" t="str">
            <v>NACQ</v>
          </cell>
          <cell r="BT346" t="str">
            <v>6.87</v>
          </cell>
          <cell r="BU346" t="str">
            <v>9.05</v>
          </cell>
          <cell r="BV346" t="str">
            <v>11.6</v>
          </cell>
        </row>
        <row r="347">
          <cell r="A347">
            <v>21916611</v>
          </cell>
          <cell r="B347" t="str">
            <v>KASPER</v>
          </cell>
          <cell r="C347" t="str">
            <v>PAULINE</v>
          </cell>
          <cell r="D347" t="str">
            <v xml:space="preserve"> </v>
          </cell>
          <cell r="E347" t="str">
            <v>8.556</v>
          </cell>
          <cell r="F347" t="str">
            <v>AJ</v>
          </cell>
          <cell r="G347" t="str">
            <v>8.556</v>
          </cell>
          <cell r="H347" t="str">
            <v>AJ</v>
          </cell>
          <cell r="I347" t="str">
            <v>'485/583</v>
          </cell>
          <cell r="J347" t="str">
            <v>12.858</v>
          </cell>
          <cell r="L347" t="str">
            <v>12.63</v>
          </cell>
          <cell r="M347" t="str">
            <v xml:space="preserve"> </v>
          </cell>
          <cell r="N347" t="str">
            <v xml:space="preserve"> </v>
          </cell>
          <cell r="O347" t="str">
            <v xml:space="preserve"> </v>
          </cell>
          <cell r="P347" t="str">
            <v xml:space="preserve"> </v>
          </cell>
          <cell r="Q347" t="str">
            <v xml:space="preserve"> </v>
          </cell>
          <cell r="R347" t="str">
            <v xml:space="preserve"> </v>
          </cell>
          <cell r="S347" t="str">
            <v xml:space="preserve"> </v>
          </cell>
          <cell r="T347" t="str">
            <v xml:space="preserve"> </v>
          </cell>
          <cell r="U347" t="str">
            <v xml:space="preserve"> </v>
          </cell>
          <cell r="V347" t="str">
            <v xml:space="preserve"> </v>
          </cell>
          <cell r="W347" t="str">
            <v xml:space="preserve"> </v>
          </cell>
          <cell r="X347" t="str">
            <v xml:space="preserve"> </v>
          </cell>
          <cell r="Y347" t="str">
            <v xml:space="preserve"> </v>
          </cell>
          <cell r="Z347" t="str">
            <v xml:space="preserve"> </v>
          </cell>
          <cell r="AA347" t="str">
            <v xml:space="preserve"> </v>
          </cell>
          <cell r="AB347" t="str">
            <v xml:space="preserve"> </v>
          </cell>
          <cell r="AC347" t="str">
            <v>12.63</v>
          </cell>
          <cell r="AD347" t="str">
            <v>13.2</v>
          </cell>
          <cell r="AE347" t="str">
            <v xml:space="preserve"> </v>
          </cell>
          <cell r="AF347" t="str">
            <v xml:space="preserve"> </v>
          </cell>
          <cell r="AG347" t="str">
            <v xml:space="preserve"> </v>
          </cell>
          <cell r="AH347" t="str">
            <v xml:space="preserve"> </v>
          </cell>
          <cell r="AI347" t="str">
            <v xml:space="preserve"> </v>
          </cell>
          <cell r="AJ347" t="str">
            <v xml:space="preserve"> </v>
          </cell>
          <cell r="AK347" t="str">
            <v xml:space="preserve"> </v>
          </cell>
          <cell r="AL347" t="str">
            <v xml:space="preserve"> </v>
          </cell>
          <cell r="AM347" t="str">
            <v xml:space="preserve"> </v>
          </cell>
          <cell r="AN347" t="str">
            <v xml:space="preserve"> </v>
          </cell>
          <cell r="AO347" t="str">
            <v xml:space="preserve"> </v>
          </cell>
          <cell r="AP347" t="str">
            <v xml:space="preserve"> </v>
          </cell>
          <cell r="AQ347" t="str">
            <v xml:space="preserve"> </v>
          </cell>
          <cell r="AR347" t="str">
            <v xml:space="preserve"> </v>
          </cell>
          <cell r="AS347" t="str">
            <v xml:space="preserve"> </v>
          </cell>
          <cell r="AT347" t="str">
            <v xml:space="preserve"> </v>
          </cell>
          <cell r="AU347" t="str">
            <v>13.2</v>
          </cell>
          <cell r="AV347" t="str">
            <v>7.057</v>
          </cell>
          <cell r="AW347" t="str">
            <v>NACQ</v>
          </cell>
          <cell r="AX347" t="str">
            <v>6.33</v>
          </cell>
          <cell r="AY347" t="str">
            <v>7.783</v>
          </cell>
          <cell r="AZ347" t="str">
            <v xml:space="preserve"> </v>
          </cell>
          <cell r="BA347" t="str">
            <v xml:space="preserve"> </v>
          </cell>
          <cell r="BB347" t="str">
            <v xml:space="preserve"> </v>
          </cell>
          <cell r="BC347" t="str">
            <v xml:space="preserve"> </v>
          </cell>
          <cell r="BD347" t="str">
            <v xml:space="preserve"> </v>
          </cell>
          <cell r="BE347" t="str">
            <v xml:space="preserve"> </v>
          </cell>
          <cell r="BF347" t="str">
            <v xml:space="preserve"> </v>
          </cell>
          <cell r="BG347" t="str">
            <v xml:space="preserve"> </v>
          </cell>
          <cell r="BH347" t="str">
            <v>4.35</v>
          </cell>
          <cell r="BI347" t="str">
            <v xml:space="preserve"> </v>
          </cell>
          <cell r="BJ347" t="str">
            <v xml:space="preserve"> </v>
          </cell>
          <cell r="BK347" t="str">
            <v>8.5</v>
          </cell>
          <cell r="BL347" t="str">
            <v>10.5</v>
          </cell>
          <cell r="BM347" t="str">
            <v xml:space="preserve"> </v>
          </cell>
          <cell r="BN347" t="str">
            <v xml:space="preserve"> </v>
          </cell>
          <cell r="BO347" t="str">
            <v xml:space="preserve"> </v>
          </cell>
          <cell r="BP347" t="str">
            <v xml:space="preserve"> </v>
          </cell>
          <cell r="BQ347" t="str">
            <v xml:space="preserve"> </v>
          </cell>
          <cell r="BR347" t="str">
            <v>8.317</v>
          </cell>
          <cell r="BS347" t="str">
            <v>NACQ</v>
          </cell>
          <cell r="BT347" t="str">
            <v>8.5</v>
          </cell>
          <cell r="BU347" t="str">
            <v>7.1</v>
          </cell>
          <cell r="BV347" t="str">
            <v>8.7</v>
          </cell>
        </row>
        <row r="348">
          <cell r="A348">
            <v>21907941</v>
          </cell>
          <cell r="B348" t="str">
            <v>KASPROWICZ</v>
          </cell>
          <cell r="C348" t="str">
            <v>ALEXIA</v>
          </cell>
          <cell r="D348" t="str">
            <v xml:space="preserve"> </v>
          </cell>
          <cell r="E348" t="str">
            <v>8.893</v>
          </cell>
          <cell r="F348" t="str">
            <v>AJ</v>
          </cell>
          <cell r="G348" t="str">
            <v>8.893</v>
          </cell>
          <cell r="H348" t="str">
            <v>AJ</v>
          </cell>
          <cell r="I348" t="str">
            <v>'436/583</v>
          </cell>
          <cell r="J348" t="str">
            <v>10.8</v>
          </cell>
          <cell r="L348">
            <v>10</v>
          </cell>
          <cell r="M348">
            <v>10</v>
          </cell>
          <cell r="N348" t="str">
            <v xml:space="preserve"> </v>
          </cell>
          <cell r="O348" t="str">
            <v xml:space="preserve"> </v>
          </cell>
          <cell r="P348" t="str">
            <v xml:space="preserve"> </v>
          </cell>
          <cell r="Q348" t="str">
            <v xml:space="preserve"> </v>
          </cell>
          <cell r="R348" t="str">
            <v xml:space="preserve"> </v>
          </cell>
          <cell r="S348" t="str">
            <v xml:space="preserve"> </v>
          </cell>
          <cell r="T348" t="str">
            <v xml:space="preserve"> </v>
          </cell>
          <cell r="U348" t="str">
            <v xml:space="preserve"> </v>
          </cell>
          <cell r="V348" t="str">
            <v xml:space="preserve"> </v>
          </cell>
          <cell r="W348" t="str">
            <v xml:space="preserve"> </v>
          </cell>
          <cell r="X348" t="str">
            <v xml:space="preserve"> </v>
          </cell>
          <cell r="Y348" t="str">
            <v xml:space="preserve"> </v>
          </cell>
          <cell r="Z348" t="str">
            <v xml:space="preserve"> </v>
          </cell>
          <cell r="AA348" t="str">
            <v xml:space="preserve"> </v>
          </cell>
          <cell r="AB348" t="str">
            <v xml:space="preserve"> </v>
          </cell>
          <cell r="AC348" t="str">
            <v xml:space="preserve"> </v>
          </cell>
          <cell r="AD348">
            <v>12</v>
          </cell>
          <cell r="AE348">
            <v>12</v>
          </cell>
          <cell r="AF348" t="str">
            <v xml:space="preserve"> </v>
          </cell>
          <cell r="AG348" t="str">
            <v xml:space="preserve"> </v>
          </cell>
          <cell r="AH348" t="str">
            <v xml:space="preserve"> </v>
          </cell>
          <cell r="AI348" t="str">
            <v xml:space="preserve"> </v>
          </cell>
          <cell r="AJ348" t="str">
            <v xml:space="preserve"> </v>
          </cell>
          <cell r="AK348" t="str">
            <v xml:space="preserve"> </v>
          </cell>
          <cell r="AL348" t="str">
            <v xml:space="preserve"> </v>
          </cell>
          <cell r="AM348" t="str">
            <v xml:space="preserve"> </v>
          </cell>
          <cell r="AN348" t="str">
            <v xml:space="preserve"> </v>
          </cell>
          <cell r="AO348" t="str">
            <v xml:space="preserve"> </v>
          </cell>
          <cell r="AP348" t="str">
            <v xml:space="preserve"> </v>
          </cell>
          <cell r="AQ348" t="str">
            <v xml:space="preserve"> </v>
          </cell>
          <cell r="AR348" t="str">
            <v xml:space="preserve"> </v>
          </cell>
          <cell r="AS348" t="str">
            <v xml:space="preserve"> </v>
          </cell>
          <cell r="AT348" t="str">
            <v xml:space="preserve"> </v>
          </cell>
          <cell r="AU348" t="str">
            <v xml:space="preserve"> </v>
          </cell>
          <cell r="AV348" t="str">
            <v>9.982</v>
          </cell>
          <cell r="AW348" t="str">
            <v>NACQ</v>
          </cell>
          <cell r="AX348" t="str">
            <v>9.33</v>
          </cell>
          <cell r="AY348" t="str">
            <v>10.633</v>
          </cell>
          <cell r="AZ348" t="str">
            <v xml:space="preserve"> </v>
          </cell>
          <cell r="BA348" t="str">
            <v xml:space="preserve"> </v>
          </cell>
          <cell r="BB348" t="str">
            <v xml:space="preserve"> </v>
          </cell>
          <cell r="BC348" t="str">
            <v xml:space="preserve"> </v>
          </cell>
          <cell r="BD348" t="str">
            <v xml:space="preserve"> </v>
          </cell>
          <cell r="BE348">
            <v>14</v>
          </cell>
          <cell r="BF348">
            <v>5</v>
          </cell>
          <cell r="BG348" t="str">
            <v xml:space="preserve"> </v>
          </cell>
          <cell r="BH348" t="str">
            <v xml:space="preserve"> </v>
          </cell>
          <cell r="BI348" t="str">
            <v xml:space="preserve"> </v>
          </cell>
          <cell r="BJ348" t="str">
            <v>12.9</v>
          </cell>
          <cell r="BK348" t="str">
            <v xml:space="preserve"> </v>
          </cell>
          <cell r="BL348" t="str">
            <v xml:space="preserve"> </v>
          </cell>
          <cell r="BM348" t="str">
            <v xml:space="preserve"> </v>
          </cell>
          <cell r="BN348" t="str">
            <v xml:space="preserve"> </v>
          </cell>
          <cell r="BO348" t="str">
            <v xml:space="preserve"> </v>
          </cell>
          <cell r="BP348" t="str">
            <v xml:space="preserve"> </v>
          </cell>
          <cell r="BQ348" t="str">
            <v xml:space="preserve"> </v>
          </cell>
          <cell r="BR348" t="str">
            <v>6.883</v>
          </cell>
          <cell r="BS348" t="str">
            <v>NACQ</v>
          </cell>
          <cell r="BT348" t="str">
            <v>5.5</v>
          </cell>
          <cell r="BU348" t="str">
            <v>9.85</v>
          </cell>
          <cell r="BV348" t="str">
            <v>12.2</v>
          </cell>
        </row>
        <row r="349">
          <cell r="A349">
            <v>21816375</v>
          </cell>
          <cell r="B349" t="str">
            <v>KEBE</v>
          </cell>
          <cell r="C349" t="str">
            <v>BAKARY</v>
          </cell>
          <cell r="D349" t="str">
            <v xml:space="preserve"> </v>
          </cell>
          <cell r="E349" t="str">
            <v>9.713</v>
          </cell>
          <cell r="F349" t="str">
            <v>AJ</v>
          </cell>
          <cell r="G349" t="str">
            <v>9.713</v>
          </cell>
          <cell r="H349" t="str">
            <v>AJ</v>
          </cell>
          <cell r="I349" t="str">
            <v>'336/583</v>
          </cell>
          <cell r="J349" t="str">
            <v>11.4</v>
          </cell>
          <cell r="K349" t="str">
            <v>ACQ</v>
          </cell>
          <cell r="L349" t="str">
            <v xml:space="preserve"> </v>
          </cell>
          <cell r="M349" t="str">
            <v xml:space="preserve"> </v>
          </cell>
          <cell r="N349" t="str">
            <v xml:space="preserve"> </v>
          </cell>
          <cell r="O349" t="str">
            <v xml:space="preserve"> </v>
          </cell>
          <cell r="P349" t="str">
            <v xml:space="preserve"> </v>
          </cell>
          <cell r="Q349" t="str">
            <v xml:space="preserve"> </v>
          </cell>
          <cell r="R349" t="str">
            <v xml:space="preserve"> </v>
          </cell>
          <cell r="S349" t="str">
            <v xml:space="preserve"> </v>
          </cell>
          <cell r="T349" t="str">
            <v xml:space="preserve"> 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 t="str">
            <v xml:space="preserve"> </v>
          </cell>
          <cell r="Y349" t="str">
            <v xml:space="preserve"> </v>
          </cell>
          <cell r="Z349" t="str">
            <v xml:space="preserve"> </v>
          </cell>
          <cell r="AA349" t="str">
            <v xml:space="preserve"> </v>
          </cell>
          <cell r="AB349" t="str">
            <v xml:space="preserve"> </v>
          </cell>
          <cell r="AC349" t="str">
            <v xml:space="preserve"> </v>
          </cell>
          <cell r="AD349" t="str">
            <v xml:space="preserve"> </v>
          </cell>
          <cell r="AE349" t="str">
            <v xml:space="preserve"> </v>
          </cell>
          <cell r="AF349" t="str">
            <v xml:space="preserve"> </v>
          </cell>
          <cell r="AG349" t="str">
            <v xml:space="preserve"> </v>
          </cell>
          <cell r="AH349" t="str">
            <v xml:space="preserve"> </v>
          </cell>
          <cell r="AI349" t="str">
            <v xml:space="preserve"> </v>
          </cell>
          <cell r="AJ349" t="str">
            <v xml:space="preserve"> </v>
          </cell>
          <cell r="AK349" t="str">
            <v xml:space="preserve"> </v>
          </cell>
          <cell r="AL349" t="str">
            <v xml:space="preserve"> </v>
          </cell>
          <cell r="AM349" t="str">
            <v xml:space="preserve"> </v>
          </cell>
          <cell r="AN349" t="str">
            <v xml:space="preserve"> </v>
          </cell>
          <cell r="AO349" t="str">
            <v xml:space="preserve"> </v>
          </cell>
          <cell r="AP349" t="str">
            <v xml:space="preserve"> </v>
          </cell>
          <cell r="AQ349" t="str">
            <v xml:space="preserve"> </v>
          </cell>
          <cell r="AR349" t="str">
            <v xml:space="preserve"> </v>
          </cell>
          <cell r="AS349" t="str">
            <v xml:space="preserve"> </v>
          </cell>
          <cell r="AT349" t="str">
            <v xml:space="preserve"> </v>
          </cell>
          <cell r="AU349" t="str">
            <v xml:space="preserve"> </v>
          </cell>
          <cell r="AV349" t="str">
            <v>10.915</v>
          </cell>
          <cell r="AW349" t="str">
            <v>ACQ</v>
          </cell>
          <cell r="AX349" t="str">
            <v xml:space="preserve"> </v>
          </cell>
          <cell r="AY349" t="str">
            <v xml:space="preserve"> </v>
          </cell>
          <cell r="AZ349" t="str">
            <v xml:space="preserve"> </v>
          </cell>
          <cell r="BA349" t="str">
            <v xml:space="preserve"> </v>
          </cell>
          <cell r="BB349" t="str">
            <v xml:space="preserve"> </v>
          </cell>
          <cell r="BC349" t="str">
            <v xml:space="preserve"> </v>
          </cell>
          <cell r="BD349" t="str">
            <v xml:space="preserve"> </v>
          </cell>
          <cell r="BE349" t="str">
            <v xml:space="preserve"> </v>
          </cell>
          <cell r="BF349" t="str">
            <v xml:space="preserve"> </v>
          </cell>
          <cell r="BG349" t="str">
            <v xml:space="preserve"> </v>
          </cell>
          <cell r="BH349" t="str">
            <v xml:space="preserve"> </v>
          </cell>
          <cell r="BI349" t="str">
            <v xml:space="preserve"> </v>
          </cell>
          <cell r="BJ349" t="str">
            <v xml:space="preserve"> </v>
          </cell>
          <cell r="BK349" t="str">
            <v xml:space="preserve"> </v>
          </cell>
          <cell r="BL349" t="str">
            <v xml:space="preserve"> </v>
          </cell>
          <cell r="BM349" t="str">
            <v xml:space="preserve"> </v>
          </cell>
          <cell r="BN349" t="str">
            <v xml:space="preserve"> </v>
          </cell>
          <cell r="BO349" t="str">
            <v xml:space="preserve"> </v>
          </cell>
          <cell r="BP349" t="str">
            <v xml:space="preserve"> </v>
          </cell>
          <cell r="BQ349" t="str">
            <v xml:space="preserve"> </v>
          </cell>
          <cell r="BR349" t="str">
            <v>9.65</v>
          </cell>
          <cell r="BS349" t="str">
            <v>NACQ</v>
          </cell>
          <cell r="BT349" t="str">
            <v>8.125</v>
          </cell>
          <cell r="BU349" t="str">
            <v>9.825</v>
          </cell>
          <cell r="BV349" t="str">
            <v>11.15</v>
          </cell>
        </row>
        <row r="350">
          <cell r="A350">
            <v>21914897</v>
          </cell>
          <cell r="B350" t="str">
            <v>KEDAJ</v>
          </cell>
          <cell r="C350" t="str">
            <v>JULIETTE</v>
          </cell>
          <cell r="D350" t="str">
            <v xml:space="preserve"> </v>
          </cell>
          <cell r="E350" t="str">
            <v>7.795</v>
          </cell>
          <cell r="F350" t="str">
            <v>AJ</v>
          </cell>
          <cell r="G350" t="str">
            <v>7.795</v>
          </cell>
          <cell r="H350" t="str">
            <v>AJ</v>
          </cell>
          <cell r="I350" t="str">
            <v>'538/583</v>
          </cell>
          <cell r="J350" t="str">
            <v>10.218</v>
          </cell>
          <cell r="L350" t="str">
            <v>9.63</v>
          </cell>
          <cell r="M350" t="str">
            <v xml:space="preserve"> </v>
          </cell>
          <cell r="N350" t="str">
            <v xml:space="preserve"> </v>
          </cell>
          <cell r="O350" t="str">
            <v xml:space="preserve"> </v>
          </cell>
          <cell r="P350" t="str">
            <v xml:space="preserve"> </v>
          </cell>
          <cell r="Q350" t="str">
            <v xml:space="preserve"> </v>
          </cell>
          <cell r="R350" t="str">
            <v xml:space="preserve"> </v>
          </cell>
          <cell r="S350" t="str">
            <v xml:space="preserve"> </v>
          </cell>
          <cell r="T350" t="str">
            <v xml:space="preserve"> </v>
          </cell>
          <cell r="U350" t="str">
            <v xml:space="preserve"> </v>
          </cell>
          <cell r="V350" t="str">
            <v xml:space="preserve"> </v>
          </cell>
          <cell r="W350" t="str">
            <v xml:space="preserve"> </v>
          </cell>
          <cell r="X350" t="str">
            <v xml:space="preserve"> </v>
          </cell>
          <cell r="Y350" t="str">
            <v xml:space="preserve"> </v>
          </cell>
          <cell r="Z350" t="str">
            <v xml:space="preserve"> </v>
          </cell>
          <cell r="AA350" t="str">
            <v xml:space="preserve"> </v>
          </cell>
          <cell r="AB350" t="str">
            <v xml:space="preserve"> </v>
          </cell>
          <cell r="AC350" t="str">
            <v>9.63</v>
          </cell>
          <cell r="AD350" t="str">
            <v>11.1</v>
          </cell>
          <cell r="AE350" t="str">
            <v xml:space="preserve"> </v>
          </cell>
          <cell r="AF350" t="str">
            <v xml:space="preserve"> </v>
          </cell>
          <cell r="AG350" t="str">
            <v xml:space="preserve"> </v>
          </cell>
          <cell r="AH350" t="str">
            <v xml:space="preserve"> </v>
          </cell>
          <cell r="AI350" t="str">
            <v xml:space="preserve"> </v>
          </cell>
          <cell r="AJ350" t="str">
            <v xml:space="preserve"> </v>
          </cell>
          <cell r="AK350" t="str">
            <v xml:space="preserve"> </v>
          </cell>
          <cell r="AL350" t="str">
            <v xml:space="preserve"> </v>
          </cell>
          <cell r="AM350" t="str">
            <v xml:space="preserve"> </v>
          </cell>
          <cell r="AN350" t="str">
            <v xml:space="preserve"> </v>
          </cell>
          <cell r="AO350" t="str">
            <v xml:space="preserve"> </v>
          </cell>
          <cell r="AP350" t="str">
            <v xml:space="preserve"> </v>
          </cell>
          <cell r="AQ350" t="str">
            <v xml:space="preserve"> </v>
          </cell>
          <cell r="AR350" t="str">
            <v xml:space="preserve"> </v>
          </cell>
          <cell r="AS350" t="str">
            <v xml:space="preserve"> </v>
          </cell>
          <cell r="AT350" t="str">
            <v xml:space="preserve"> </v>
          </cell>
          <cell r="AU350" t="str">
            <v>11.1</v>
          </cell>
          <cell r="AV350" t="str">
            <v>8.994</v>
          </cell>
          <cell r="AW350" t="str">
            <v>NACQ</v>
          </cell>
          <cell r="AX350" t="str">
            <v>6.67</v>
          </cell>
          <cell r="AY350" t="str">
            <v>11.317</v>
          </cell>
          <cell r="AZ350" t="str">
            <v xml:space="preserve"> </v>
          </cell>
          <cell r="BA350" t="str">
            <v xml:space="preserve"> </v>
          </cell>
          <cell r="BB350" t="str">
            <v xml:space="preserve"> </v>
          </cell>
          <cell r="BC350" t="str">
            <v xml:space="preserve"> </v>
          </cell>
          <cell r="BD350" t="str">
            <v xml:space="preserve"> </v>
          </cell>
          <cell r="BE350" t="str">
            <v xml:space="preserve"> </v>
          </cell>
          <cell r="BF350" t="str">
            <v xml:space="preserve"> </v>
          </cell>
          <cell r="BG350" t="str">
            <v xml:space="preserve"> </v>
          </cell>
          <cell r="BH350" t="str">
            <v>7.95</v>
          </cell>
          <cell r="BI350" t="str">
            <v xml:space="preserve"> </v>
          </cell>
          <cell r="BJ350" t="str">
            <v xml:space="preserve"> </v>
          </cell>
          <cell r="BK350">
            <v>12</v>
          </cell>
          <cell r="BL350">
            <v>14</v>
          </cell>
          <cell r="BM350" t="str">
            <v xml:space="preserve"> </v>
          </cell>
          <cell r="BN350" t="str">
            <v xml:space="preserve"> </v>
          </cell>
          <cell r="BO350" t="str">
            <v xml:space="preserve"> </v>
          </cell>
          <cell r="BP350" t="str">
            <v xml:space="preserve"> </v>
          </cell>
          <cell r="BQ350" t="str">
            <v xml:space="preserve"> </v>
          </cell>
          <cell r="BR350" t="str">
            <v>5.425</v>
          </cell>
          <cell r="BS350" t="str">
            <v>NACQ</v>
          </cell>
          <cell r="BT350" t="str">
            <v>2.75</v>
          </cell>
          <cell r="BU350" t="str">
            <v>7.025</v>
          </cell>
          <cell r="BV350" t="str">
            <v>10.55</v>
          </cell>
        </row>
        <row r="351">
          <cell r="A351">
            <v>21907848</v>
          </cell>
          <cell r="B351" t="str">
            <v>KEK</v>
          </cell>
          <cell r="C351" t="str">
            <v>MONI</v>
          </cell>
          <cell r="D351" t="str">
            <v xml:space="preserve"> </v>
          </cell>
          <cell r="E351" t="str">
            <v>9.421</v>
          </cell>
          <cell r="F351" t="str">
            <v>AJ</v>
          </cell>
          <cell r="G351" t="str">
            <v>9.421</v>
          </cell>
          <cell r="H351" t="str">
            <v>AJ</v>
          </cell>
          <cell r="I351" t="str">
            <v>'378/583</v>
          </cell>
          <cell r="J351" t="str">
            <v>9.04</v>
          </cell>
          <cell r="L351">
            <v>6</v>
          </cell>
          <cell r="M351" t="str">
            <v xml:space="preserve"> </v>
          </cell>
          <cell r="N351" t="str">
            <v xml:space="preserve"> </v>
          </cell>
          <cell r="O351" t="str">
            <v xml:space="preserve"> </v>
          </cell>
          <cell r="P351" t="str">
            <v xml:space="preserve"> </v>
          </cell>
          <cell r="Q351" t="str">
            <v xml:space="preserve"> </v>
          </cell>
          <cell r="R351" t="str">
            <v xml:space="preserve"> </v>
          </cell>
          <cell r="S351" t="str">
            <v xml:space="preserve"> </v>
          </cell>
          <cell r="T351">
            <v>6</v>
          </cell>
          <cell r="U351" t="str">
            <v xml:space="preserve"> </v>
          </cell>
          <cell r="V351" t="str">
            <v xml:space="preserve"> </v>
          </cell>
          <cell r="W351" t="str">
            <v xml:space="preserve"> </v>
          </cell>
          <cell r="X351" t="str">
            <v xml:space="preserve"> </v>
          </cell>
          <cell r="Y351" t="str">
            <v xml:space="preserve"> </v>
          </cell>
          <cell r="Z351" t="str">
            <v xml:space="preserve"> </v>
          </cell>
          <cell r="AA351" t="str">
            <v xml:space="preserve"> </v>
          </cell>
          <cell r="AB351" t="str">
            <v xml:space="preserve"> </v>
          </cell>
          <cell r="AC351" t="str">
            <v xml:space="preserve"> </v>
          </cell>
          <cell r="AD351" t="str">
            <v>13.6</v>
          </cell>
          <cell r="AE351" t="str">
            <v xml:space="preserve"> </v>
          </cell>
          <cell r="AF351" t="str">
            <v xml:space="preserve"> </v>
          </cell>
          <cell r="AG351" t="str">
            <v xml:space="preserve"> </v>
          </cell>
          <cell r="AH351" t="str">
            <v xml:space="preserve"> </v>
          </cell>
          <cell r="AI351" t="str">
            <v xml:space="preserve"> </v>
          </cell>
          <cell r="AJ351" t="str">
            <v xml:space="preserve"> </v>
          </cell>
          <cell r="AK351" t="str">
            <v xml:space="preserve"> </v>
          </cell>
          <cell r="AL351" t="str">
            <v>13.6</v>
          </cell>
          <cell r="AM351" t="str">
            <v xml:space="preserve"> </v>
          </cell>
          <cell r="AN351" t="str">
            <v xml:space="preserve"> </v>
          </cell>
          <cell r="AO351" t="str">
            <v xml:space="preserve"> </v>
          </cell>
          <cell r="AP351" t="str">
            <v xml:space="preserve"> </v>
          </cell>
          <cell r="AQ351" t="str">
            <v xml:space="preserve"> </v>
          </cell>
          <cell r="AR351" t="str">
            <v xml:space="preserve"> </v>
          </cell>
          <cell r="AS351" t="str">
            <v xml:space="preserve"> </v>
          </cell>
          <cell r="AT351" t="str">
            <v xml:space="preserve"> </v>
          </cell>
          <cell r="AU351" t="str">
            <v xml:space="preserve"> </v>
          </cell>
          <cell r="AV351" t="str">
            <v>10.446</v>
          </cell>
          <cell r="AW351" t="str">
            <v>ACQ</v>
          </cell>
          <cell r="AX351" t="str">
            <v>10.225</v>
          </cell>
          <cell r="AY351" t="str">
            <v>10.667</v>
          </cell>
          <cell r="AZ351" t="str">
            <v>11.5</v>
          </cell>
          <cell r="BA351" t="str">
            <v xml:space="preserve"> </v>
          </cell>
          <cell r="BB351" t="str">
            <v xml:space="preserve"> </v>
          </cell>
          <cell r="BC351" t="str">
            <v xml:space="preserve"> </v>
          </cell>
          <cell r="BD351" t="str">
            <v xml:space="preserve"> </v>
          </cell>
          <cell r="BE351" t="str">
            <v xml:space="preserve"> </v>
          </cell>
          <cell r="BF351" t="str">
            <v xml:space="preserve"> </v>
          </cell>
          <cell r="BG351" t="str">
            <v xml:space="preserve"> </v>
          </cell>
          <cell r="BH351" t="str">
            <v xml:space="preserve"> </v>
          </cell>
          <cell r="BI351">
            <v>14</v>
          </cell>
          <cell r="BJ351" t="str">
            <v xml:space="preserve"> </v>
          </cell>
          <cell r="BK351" t="str">
            <v>6.5</v>
          </cell>
          <cell r="BL351" t="str">
            <v xml:space="preserve"> </v>
          </cell>
          <cell r="BM351" t="str">
            <v xml:space="preserve"> </v>
          </cell>
          <cell r="BN351" t="str">
            <v xml:space="preserve"> </v>
          </cell>
          <cell r="BO351" t="str">
            <v xml:space="preserve"> </v>
          </cell>
          <cell r="BP351" t="str">
            <v xml:space="preserve"> </v>
          </cell>
          <cell r="BQ351" t="str">
            <v xml:space="preserve"> </v>
          </cell>
          <cell r="BR351" t="str">
            <v>10.275</v>
          </cell>
          <cell r="BS351" t="str">
            <v>ACQ</v>
          </cell>
          <cell r="BT351" t="str">
            <v>10.5</v>
          </cell>
          <cell r="BU351" t="str">
            <v>8.475</v>
          </cell>
          <cell r="BV351" t="str">
            <v>10.95</v>
          </cell>
        </row>
        <row r="352">
          <cell r="A352">
            <v>21900763</v>
          </cell>
          <cell r="B352" t="str">
            <v>KELES</v>
          </cell>
          <cell r="C352" t="str">
            <v>DILEK</v>
          </cell>
          <cell r="D352" t="str">
            <v xml:space="preserve"> </v>
          </cell>
          <cell r="E352" t="str">
            <v>8.397</v>
          </cell>
          <cell r="F352" t="str">
            <v>AJ</v>
          </cell>
          <cell r="G352" t="str">
            <v>8.397</v>
          </cell>
          <cell r="H352" t="str">
            <v>AJ</v>
          </cell>
          <cell r="I352" t="str">
            <v>'492/583</v>
          </cell>
          <cell r="J352" t="str">
            <v>9.04</v>
          </cell>
          <cell r="L352">
            <v>6</v>
          </cell>
          <cell r="M352" t="str">
            <v xml:space="preserve"> </v>
          </cell>
          <cell r="N352" t="str">
            <v xml:space="preserve"> </v>
          </cell>
          <cell r="O352" t="str">
            <v xml:space="preserve"> </v>
          </cell>
          <cell r="P352" t="str">
            <v xml:space="preserve"> </v>
          </cell>
          <cell r="Q352" t="str">
            <v xml:space="preserve"> </v>
          </cell>
          <cell r="R352" t="str">
            <v xml:space="preserve"> </v>
          </cell>
          <cell r="S352" t="str">
            <v xml:space="preserve"> </v>
          </cell>
          <cell r="T352">
            <v>6</v>
          </cell>
          <cell r="U352" t="str">
            <v xml:space="preserve"> </v>
          </cell>
          <cell r="V352" t="str">
            <v xml:space="preserve"> </v>
          </cell>
          <cell r="W352" t="str">
            <v xml:space="preserve"> </v>
          </cell>
          <cell r="X352" t="str">
            <v xml:space="preserve"> </v>
          </cell>
          <cell r="Y352" t="str">
            <v xml:space="preserve"> </v>
          </cell>
          <cell r="Z352" t="str">
            <v xml:space="preserve"> </v>
          </cell>
          <cell r="AA352" t="str">
            <v xml:space="preserve"> </v>
          </cell>
          <cell r="AB352" t="str">
            <v xml:space="preserve"> </v>
          </cell>
          <cell r="AC352" t="str">
            <v xml:space="preserve"> </v>
          </cell>
          <cell r="AD352" t="str">
            <v>13.6</v>
          </cell>
          <cell r="AE352" t="str">
            <v xml:space="preserve"> </v>
          </cell>
          <cell r="AF352" t="str">
            <v xml:space="preserve"> </v>
          </cell>
          <cell r="AG352" t="str">
            <v xml:space="preserve"> </v>
          </cell>
          <cell r="AH352" t="str">
            <v xml:space="preserve"> </v>
          </cell>
          <cell r="AI352" t="str">
            <v xml:space="preserve"> </v>
          </cell>
          <cell r="AJ352" t="str">
            <v xml:space="preserve"> </v>
          </cell>
          <cell r="AK352" t="str">
            <v xml:space="preserve"> </v>
          </cell>
          <cell r="AL352" t="str">
            <v>13.6</v>
          </cell>
          <cell r="AM352" t="str">
            <v xml:space="preserve"> </v>
          </cell>
          <cell r="AN352" t="str">
            <v xml:space="preserve"> </v>
          </cell>
          <cell r="AO352" t="str">
            <v xml:space="preserve"> </v>
          </cell>
          <cell r="AP352" t="str">
            <v xml:space="preserve"> </v>
          </cell>
          <cell r="AQ352" t="str">
            <v xml:space="preserve"> </v>
          </cell>
          <cell r="AR352" t="str">
            <v xml:space="preserve"> </v>
          </cell>
          <cell r="AS352" t="str">
            <v xml:space="preserve"> </v>
          </cell>
          <cell r="AT352" t="str">
            <v xml:space="preserve"> </v>
          </cell>
          <cell r="AU352" t="str">
            <v xml:space="preserve"> </v>
          </cell>
          <cell r="AV352" t="str">
            <v>9.367</v>
          </cell>
          <cell r="AW352" t="str">
            <v>NACQ</v>
          </cell>
          <cell r="AX352">
            <v>11</v>
          </cell>
          <cell r="AY352" t="str">
            <v>7.733</v>
          </cell>
          <cell r="AZ352" t="str">
            <v>12.2</v>
          </cell>
          <cell r="BA352" t="str">
            <v xml:space="preserve"> </v>
          </cell>
          <cell r="BB352" t="str">
            <v xml:space="preserve"> </v>
          </cell>
          <cell r="BC352" t="str">
            <v xml:space="preserve"> </v>
          </cell>
          <cell r="BD352" t="str">
            <v xml:space="preserve"> </v>
          </cell>
          <cell r="BE352" t="str">
            <v xml:space="preserve"> </v>
          </cell>
          <cell r="BF352" t="str">
            <v xml:space="preserve"> </v>
          </cell>
          <cell r="BG352" t="str">
            <v xml:space="preserve"> </v>
          </cell>
          <cell r="BH352" t="str">
            <v xml:space="preserve"> </v>
          </cell>
          <cell r="BI352">
            <v>11</v>
          </cell>
          <cell r="BJ352" t="str">
            <v xml:space="preserve"> </v>
          </cell>
          <cell r="BK352">
            <v>0</v>
          </cell>
          <cell r="BL352" t="str">
            <v xml:space="preserve"> </v>
          </cell>
          <cell r="BM352" t="str">
            <v xml:space="preserve"> </v>
          </cell>
          <cell r="BN352" t="str">
            <v xml:space="preserve"> </v>
          </cell>
          <cell r="BO352" t="str">
            <v xml:space="preserve"> </v>
          </cell>
          <cell r="BP352" t="str">
            <v xml:space="preserve"> </v>
          </cell>
          <cell r="BQ352" t="str">
            <v xml:space="preserve"> </v>
          </cell>
          <cell r="BR352" t="str">
            <v>9.983</v>
          </cell>
          <cell r="BS352" t="str">
            <v>NACQ</v>
          </cell>
          <cell r="BT352" t="str">
            <v>11.5</v>
          </cell>
          <cell r="BU352" t="str">
            <v>7.9</v>
          </cell>
          <cell r="BV352" t="str">
            <v>8.8</v>
          </cell>
        </row>
        <row r="353">
          <cell r="A353">
            <v>21904187</v>
          </cell>
          <cell r="B353" t="str">
            <v>KELLER</v>
          </cell>
          <cell r="C353" t="str">
            <v>MARTIN</v>
          </cell>
          <cell r="D353" t="str">
            <v xml:space="preserve"> </v>
          </cell>
          <cell r="E353" t="str">
            <v>10.829</v>
          </cell>
          <cell r="F353" t="str">
            <v>ADM</v>
          </cell>
          <cell r="G353" t="str">
            <v>10.829</v>
          </cell>
          <cell r="H353" t="str">
            <v>ADM</v>
          </cell>
          <cell r="I353" t="str">
            <v>'152/583</v>
          </cell>
          <cell r="J353" t="str">
            <v>14.8</v>
          </cell>
          <cell r="L353">
            <v>15</v>
          </cell>
          <cell r="M353" t="str">
            <v xml:space="preserve"> </v>
          </cell>
          <cell r="N353" t="str">
            <v xml:space="preserve"> </v>
          </cell>
          <cell r="O353" t="str">
            <v xml:space="preserve"> </v>
          </cell>
          <cell r="P353" t="str">
            <v xml:space="preserve"> </v>
          </cell>
          <cell r="Q353" t="str">
            <v xml:space="preserve"> </v>
          </cell>
          <cell r="R353" t="str">
            <v xml:space="preserve"> </v>
          </cell>
          <cell r="S353">
            <v>15</v>
          </cell>
          <cell r="T353" t="str">
            <v xml:space="preserve"> </v>
          </cell>
          <cell r="U353" t="str">
            <v xml:space="preserve"> </v>
          </cell>
          <cell r="V353" t="str">
            <v xml:space="preserve"> </v>
          </cell>
          <cell r="W353" t="str">
            <v xml:space="preserve"> </v>
          </cell>
          <cell r="X353" t="str">
            <v xml:space="preserve"> </v>
          </cell>
          <cell r="Y353" t="str">
            <v xml:space="preserve"> </v>
          </cell>
          <cell r="Z353" t="str">
            <v xml:space="preserve"> </v>
          </cell>
          <cell r="AA353" t="str">
            <v xml:space="preserve"> </v>
          </cell>
          <cell r="AB353" t="str">
            <v xml:space="preserve"> </v>
          </cell>
          <cell r="AC353" t="str">
            <v xml:space="preserve"> </v>
          </cell>
          <cell r="AD353" t="str">
            <v>14.5</v>
          </cell>
          <cell r="AE353" t="str">
            <v xml:space="preserve"> </v>
          </cell>
          <cell r="AF353" t="str">
            <v xml:space="preserve"> </v>
          </cell>
          <cell r="AG353" t="str">
            <v xml:space="preserve"> </v>
          </cell>
          <cell r="AH353" t="str">
            <v xml:space="preserve"> </v>
          </cell>
          <cell r="AI353" t="str">
            <v xml:space="preserve"> </v>
          </cell>
          <cell r="AJ353" t="str">
            <v xml:space="preserve"> </v>
          </cell>
          <cell r="AK353" t="str">
            <v>14.5</v>
          </cell>
          <cell r="AL353" t="str">
            <v xml:space="preserve"> </v>
          </cell>
          <cell r="AM353" t="str">
            <v xml:space="preserve"> </v>
          </cell>
          <cell r="AN353" t="str">
            <v xml:space="preserve"> </v>
          </cell>
          <cell r="AO353" t="str">
            <v xml:space="preserve"> </v>
          </cell>
          <cell r="AP353" t="str">
            <v xml:space="preserve"> </v>
          </cell>
          <cell r="AQ353" t="str">
            <v xml:space="preserve"> </v>
          </cell>
          <cell r="AR353" t="str">
            <v xml:space="preserve"> </v>
          </cell>
          <cell r="AS353" t="str">
            <v xml:space="preserve"> </v>
          </cell>
          <cell r="AT353" t="str">
            <v xml:space="preserve"> </v>
          </cell>
          <cell r="AU353" t="str">
            <v xml:space="preserve"> </v>
          </cell>
          <cell r="AV353" t="str">
            <v>11.092</v>
          </cell>
          <cell r="AW353" t="str">
            <v>ACQ</v>
          </cell>
          <cell r="AX353">
            <v>11</v>
          </cell>
          <cell r="AY353" t="str">
            <v>11.183</v>
          </cell>
          <cell r="AZ353" t="str">
            <v xml:space="preserve"> </v>
          </cell>
          <cell r="BA353" t="str">
            <v xml:space="preserve"> </v>
          </cell>
          <cell r="BB353" t="str">
            <v xml:space="preserve"> </v>
          </cell>
          <cell r="BC353" t="str">
            <v xml:space="preserve"> </v>
          </cell>
          <cell r="BD353" t="str">
            <v xml:space="preserve"> </v>
          </cell>
          <cell r="BE353" t="str">
            <v xml:space="preserve"> </v>
          </cell>
          <cell r="BF353" t="str">
            <v xml:space="preserve"> </v>
          </cell>
          <cell r="BG353" t="str">
            <v xml:space="preserve"> </v>
          </cell>
          <cell r="BH353" t="str">
            <v xml:space="preserve"> </v>
          </cell>
          <cell r="BI353" t="str">
            <v xml:space="preserve"> </v>
          </cell>
          <cell r="BJ353" t="str">
            <v>12.25</v>
          </cell>
          <cell r="BK353" t="str">
            <v xml:space="preserve"> </v>
          </cell>
          <cell r="BL353" t="str">
            <v xml:space="preserve"> </v>
          </cell>
          <cell r="BM353" t="str">
            <v xml:space="preserve"> </v>
          </cell>
          <cell r="BN353" t="str">
            <v>10.8</v>
          </cell>
          <cell r="BO353" t="str">
            <v xml:space="preserve"> </v>
          </cell>
          <cell r="BP353" t="str">
            <v>10.5</v>
          </cell>
          <cell r="BQ353" t="str">
            <v xml:space="preserve"> </v>
          </cell>
          <cell r="BR353" t="str">
            <v>10.658</v>
          </cell>
          <cell r="BS353" t="str">
            <v>ACQ</v>
          </cell>
          <cell r="BT353">
            <v>8</v>
          </cell>
          <cell r="BU353" t="str">
            <v>9.375</v>
          </cell>
          <cell r="BV353" t="str">
            <v>13.75</v>
          </cell>
        </row>
        <row r="354">
          <cell r="A354">
            <v>21905342</v>
          </cell>
          <cell r="B354" t="str">
            <v>KELLER</v>
          </cell>
          <cell r="C354" t="str">
            <v>FANNY</v>
          </cell>
          <cell r="D354" t="str">
            <v xml:space="preserve"> </v>
          </cell>
          <cell r="E354" t="str">
            <v>10.5</v>
          </cell>
          <cell r="F354" t="str">
            <v>ADM</v>
          </cell>
          <cell r="G354" t="str">
            <v>10.5</v>
          </cell>
          <cell r="H354" t="str">
            <v>ADM</v>
          </cell>
          <cell r="I354" t="str">
            <v>'204/583</v>
          </cell>
          <cell r="J354" t="str">
            <v>15.2</v>
          </cell>
          <cell r="L354">
            <v>16</v>
          </cell>
          <cell r="M354" t="str">
            <v xml:space="preserve"> </v>
          </cell>
          <cell r="N354" t="str">
            <v xml:space="preserve"> </v>
          </cell>
          <cell r="O354">
            <v>16</v>
          </cell>
          <cell r="P354" t="str">
            <v xml:space="preserve"> </v>
          </cell>
          <cell r="Q354" t="str">
            <v xml:space="preserve"> </v>
          </cell>
          <cell r="R354" t="str">
            <v xml:space="preserve"> </v>
          </cell>
          <cell r="S354" t="str">
            <v xml:space="preserve"> </v>
          </cell>
          <cell r="T354" t="str">
            <v xml:space="preserve"> </v>
          </cell>
          <cell r="U354" t="str">
            <v xml:space="preserve"> </v>
          </cell>
          <cell r="V354" t="str">
            <v xml:space="preserve"> </v>
          </cell>
          <cell r="W354" t="str">
            <v xml:space="preserve"> </v>
          </cell>
          <cell r="X354" t="str">
            <v xml:space="preserve"> </v>
          </cell>
          <cell r="Y354" t="str">
            <v xml:space="preserve"> </v>
          </cell>
          <cell r="Z354" t="str">
            <v xml:space="preserve"> </v>
          </cell>
          <cell r="AA354" t="str">
            <v xml:space="preserve"> </v>
          </cell>
          <cell r="AB354" t="str">
            <v xml:space="preserve"> </v>
          </cell>
          <cell r="AC354" t="str">
            <v xml:space="preserve"> </v>
          </cell>
          <cell r="AD354">
            <v>14</v>
          </cell>
          <cell r="AE354" t="str">
            <v xml:space="preserve"> </v>
          </cell>
          <cell r="AF354" t="str">
            <v xml:space="preserve"> </v>
          </cell>
          <cell r="AG354">
            <v>14</v>
          </cell>
          <cell r="AH354" t="str">
            <v xml:space="preserve"> </v>
          </cell>
          <cell r="AI354" t="str">
            <v xml:space="preserve"> </v>
          </cell>
          <cell r="AJ354" t="str">
            <v xml:space="preserve"> </v>
          </cell>
          <cell r="AK354" t="str">
            <v xml:space="preserve"> </v>
          </cell>
          <cell r="AL354" t="str">
            <v xml:space="preserve"> </v>
          </cell>
          <cell r="AM354" t="str">
            <v xml:space="preserve"> </v>
          </cell>
          <cell r="AN354" t="str">
            <v xml:space="preserve"> </v>
          </cell>
          <cell r="AO354" t="str">
            <v xml:space="preserve"> </v>
          </cell>
          <cell r="AP354" t="str">
            <v xml:space="preserve"> </v>
          </cell>
          <cell r="AQ354" t="str">
            <v xml:space="preserve"> </v>
          </cell>
          <cell r="AR354" t="str">
            <v xml:space="preserve"> </v>
          </cell>
          <cell r="AS354" t="str">
            <v xml:space="preserve"> </v>
          </cell>
          <cell r="AT354" t="str">
            <v xml:space="preserve"> </v>
          </cell>
          <cell r="AU354" t="str">
            <v xml:space="preserve"> </v>
          </cell>
          <cell r="AV354" t="str">
            <v>11.125</v>
          </cell>
          <cell r="AW354" t="str">
            <v>ACQ</v>
          </cell>
          <cell r="AX354" t="str">
            <v>9.5</v>
          </cell>
          <cell r="AY354" t="str">
            <v>12.75</v>
          </cell>
          <cell r="AZ354" t="str">
            <v>14.5</v>
          </cell>
          <cell r="BA354" t="str">
            <v>10.5</v>
          </cell>
          <cell r="BB354" t="str">
            <v xml:space="preserve"> </v>
          </cell>
          <cell r="BC354" t="str">
            <v xml:space="preserve"> </v>
          </cell>
          <cell r="BD354" t="str">
            <v xml:space="preserve"> </v>
          </cell>
          <cell r="BE354" t="str">
            <v xml:space="preserve"> </v>
          </cell>
          <cell r="BF354" t="str">
            <v xml:space="preserve"> </v>
          </cell>
          <cell r="BG354" t="str">
            <v xml:space="preserve"> </v>
          </cell>
          <cell r="BH354" t="str">
            <v xml:space="preserve"> </v>
          </cell>
          <cell r="BI354" t="str">
            <v xml:space="preserve"> </v>
          </cell>
          <cell r="BJ354" t="str">
            <v xml:space="preserve"> </v>
          </cell>
          <cell r="BK354" t="str">
            <v xml:space="preserve"> </v>
          </cell>
          <cell r="BL354" t="str">
            <v xml:space="preserve"> </v>
          </cell>
          <cell r="BM354" t="str">
            <v xml:space="preserve"> </v>
          </cell>
          <cell r="BN354" t="str">
            <v xml:space="preserve"> </v>
          </cell>
          <cell r="BO354" t="str">
            <v xml:space="preserve"> </v>
          </cell>
          <cell r="BP354" t="str">
            <v xml:space="preserve"> </v>
          </cell>
          <cell r="BQ354" t="str">
            <v>13.25</v>
          </cell>
          <cell r="BR354" t="str">
            <v>9.8</v>
          </cell>
          <cell r="BS354" t="str">
            <v>NACQ</v>
          </cell>
          <cell r="BT354" t="str">
            <v>12.125</v>
          </cell>
          <cell r="BU354" t="str">
            <v>8.375</v>
          </cell>
          <cell r="BV354" t="str">
            <v>10.75</v>
          </cell>
        </row>
        <row r="355">
          <cell r="A355">
            <v>21811305</v>
          </cell>
          <cell r="B355" t="str">
            <v>KELLER</v>
          </cell>
          <cell r="C355" t="str">
            <v>ELISA</v>
          </cell>
          <cell r="D355" t="str">
            <v xml:space="preserve"> </v>
          </cell>
          <cell r="E355" t="str">
            <v>9.747</v>
          </cell>
          <cell r="F355" t="str">
            <v>AJ</v>
          </cell>
          <cell r="G355" t="str">
            <v>9.747</v>
          </cell>
          <cell r="H355" t="str">
            <v>AJ</v>
          </cell>
          <cell r="I355" t="str">
            <v>'328/583</v>
          </cell>
          <cell r="J355" t="str">
            <v>10.1</v>
          </cell>
          <cell r="K355" t="str">
            <v>ACQ</v>
          </cell>
          <cell r="L355" t="str">
            <v xml:space="preserve"> </v>
          </cell>
          <cell r="M355" t="str">
            <v xml:space="preserve"> </v>
          </cell>
          <cell r="N355" t="str">
            <v xml:space="preserve"> </v>
          </cell>
          <cell r="O355" t="str">
            <v xml:space="preserve"> </v>
          </cell>
          <cell r="P355" t="str">
            <v xml:space="preserve"> </v>
          </cell>
          <cell r="Q355" t="str">
            <v xml:space="preserve"> </v>
          </cell>
          <cell r="R355" t="str">
            <v xml:space="preserve"> </v>
          </cell>
          <cell r="S355" t="str">
            <v xml:space="preserve"> </v>
          </cell>
          <cell r="T355" t="str">
            <v xml:space="preserve"> </v>
          </cell>
          <cell r="U355" t="str">
            <v xml:space="preserve"> </v>
          </cell>
          <cell r="V355" t="str">
            <v xml:space="preserve"> </v>
          </cell>
          <cell r="W355" t="str">
            <v xml:space="preserve"> </v>
          </cell>
          <cell r="X355" t="str">
            <v xml:space="preserve"> </v>
          </cell>
          <cell r="Y355" t="str">
            <v xml:space="preserve"> </v>
          </cell>
          <cell r="Z355" t="str">
            <v xml:space="preserve"> </v>
          </cell>
          <cell r="AA355" t="str">
            <v xml:space="preserve"> </v>
          </cell>
          <cell r="AB355" t="str">
            <v xml:space="preserve"> </v>
          </cell>
          <cell r="AC355" t="str">
            <v xml:space="preserve"> </v>
          </cell>
          <cell r="AD355" t="str">
            <v xml:space="preserve"> </v>
          </cell>
          <cell r="AE355" t="str">
            <v xml:space="preserve"> </v>
          </cell>
          <cell r="AF355" t="str">
            <v xml:space="preserve"> </v>
          </cell>
          <cell r="AG355" t="str">
            <v xml:space="preserve"> </v>
          </cell>
          <cell r="AH355" t="str">
            <v xml:space="preserve"> </v>
          </cell>
          <cell r="AI355" t="str">
            <v xml:space="preserve"> </v>
          </cell>
          <cell r="AJ355" t="str">
            <v xml:space="preserve"> </v>
          </cell>
          <cell r="AK355" t="str">
            <v xml:space="preserve"> </v>
          </cell>
          <cell r="AL355" t="str">
            <v xml:space="preserve"> </v>
          </cell>
          <cell r="AM355" t="str">
            <v xml:space="preserve"> </v>
          </cell>
          <cell r="AN355" t="str">
            <v xml:space="preserve"> </v>
          </cell>
          <cell r="AO355" t="str">
            <v xml:space="preserve"> </v>
          </cell>
          <cell r="AP355" t="str">
            <v xml:space="preserve"> </v>
          </cell>
          <cell r="AQ355" t="str">
            <v xml:space="preserve"> </v>
          </cell>
          <cell r="AR355" t="str">
            <v xml:space="preserve"> </v>
          </cell>
          <cell r="AS355" t="str">
            <v xml:space="preserve"> </v>
          </cell>
          <cell r="AT355" t="str">
            <v xml:space="preserve"> </v>
          </cell>
          <cell r="AU355" t="str">
            <v xml:space="preserve"> </v>
          </cell>
          <cell r="AV355" t="str">
            <v>9.25</v>
          </cell>
          <cell r="AW355" t="str">
            <v>NACQ</v>
          </cell>
          <cell r="AX355">
            <v>8</v>
          </cell>
          <cell r="AY355" t="str">
            <v>10.5</v>
          </cell>
          <cell r="AZ355">
            <v>12</v>
          </cell>
          <cell r="BA355" t="str">
            <v xml:space="preserve"> </v>
          </cell>
          <cell r="BB355" t="str">
            <v xml:space="preserve"> </v>
          </cell>
          <cell r="BC355" t="str">
            <v xml:space="preserve"> </v>
          </cell>
          <cell r="BD355" t="str">
            <v xml:space="preserve"> </v>
          </cell>
          <cell r="BE355" t="str">
            <v xml:space="preserve"> </v>
          </cell>
          <cell r="BF355" t="str">
            <v xml:space="preserve"> </v>
          </cell>
          <cell r="BG355" t="str">
            <v xml:space="preserve"> </v>
          </cell>
          <cell r="BH355" t="str">
            <v xml:space="preserve"> </v>
          </cell>
          <cell r="BI355" t="str">
            <v>10.5</v>
          </cell>
          <cell r="BJ355" t="str">
            <v xml:space="preserve"> </v>
          </cell>
          <cell r="BK355">
            <v>9</v>
          </cell>
          <cell r="BL355" t="str">
            <v xml:space="preserve"> </v>
          </cell>
          <cell r="BM355" t="str">
            <v xml:space="preserve"> </v>
          </cell>
          <cell r="BN355" t="str">
            <v xml:space="preserve"> </v>
          </cell>
          <cell r="BO355" t="str">
            <v xml:space="preserve"> </v>
          </cell>
          <cell r="BP355" t="str">
            <v xml:space="preserve"> </v>
          </cell>
          <cell r="BQ355" t="str">
            <v xml:space="preserve"> </v>
          </cell>
          <cell r="BR355" t="str">
            <v>10.45</v>
          </cell>
          <cell r="BS355" t="str">
            <v>ACQ</v>
          </cell>
          <cell r="BT355" t="str">
            <v xml:space="preserve"> </v>
          </cell>
          <cell r="BU355" t="str">
            <v xml:space="preserve"> </v>
          </cell>
          <cell r="BV355" t="str">
            <v xml:space="preserve"> </v>
          </cell>
        </row>
        <row r="356">
          <cell r="A356">
            <v>21912076</v>
          </cell>
          <cell r="B356" t="str">
            <v>KELLER</v>
          </cell>
          <cell r="C356" t="str">
            <v>THIBAULT</v>
          </cell>
          <cell r="D356" t="str">
            <v xml:space="preserve"> </v>
          </cell>
          <cell r="E356" t="str">
            <v>7.611</v>
          </cell>
          <cell r="F356" t="str">
            <v>AJ</v>
          </cell>
          <cell r="G356" t="str">
            <v>7.611</v>
          </cell>
          <cell r="H356" t="str">
            <v>AJ</v>
          </cell>
          <cell r="I356" t="str">
            <v>'550/583</v>
          </cell>
          <cell r="J356" t="str">
            <v>10.05</v>
          </cell>
          <cell r="L356" t="str">
            <v>8.5</v>
          </cell>
          <cell r="M356" t="str">
            <v xml:space="preserve"> </v>
          </cell>
          <cell r="N356" t="str">
            <v xml:space="preserve"> </v>
          </cell>
          <cell r="O356" t="str">
            <v xml:space="preserve"> </v>
          </cell>
          <cell r="P356" t="str">
            <v xml:space="preserve"> </v>
          </cell>
          <cell r="Q356" t="str">
            <v xml:space="preserve"> </v>
          </cell>
          <cell r="R356" t="str">
            <v xml:space="preserve"> </v>
          </cell>
          <cell r="S356" t="str">
            <v>8.5</v>
          </cell>
          <cell r="T356" t="str">
            <v xml:space="preserve"> 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 t="str">
            <v xml:space="preserve"> </v>
          </cell>
          <cell r="Y356" t="str">
            <v xml:space="preserve"> </v>
          </cell>
          <cell r="Z356" t="str">
            <v xml:space="preserve"> </v>
          </cell>
          <cell r="AA356" t="str">
            <v xml:space="preserve"> </v>
          </cell>
          <cell r="AB356" t="str">
            <v xml:space="preserve"> </v>
          </cell>
          <cell r="AC356" t="str">
            <v xml:space="preserve"> </v>
          </cell>
          <cell r="AD356" t="str">
            <v>12.375</v>
          </cell>
          <cell r="AE356" t="str">
            <v xml:space="preserve"> </v>
          </cell>
          <cell r="AF356" t="str">
            <v xml:space="preserve"> </v>
          </cell>
          <cell r="AG356" t="str">
            <v xml:space="preserve"> </v>
          </cell>
          <cell r="AH356" t="str">
            <v xml:space="preserve"> </v>
          </cell>
          <cell r="AI356" t="str">
            <v xml:space="preserve"> </v>
          </cell>
          <cell r="AJ356" t="str">
            <v xml:space="preserve"> </v>
          </cell>
          <cell r="AK356" t="str">
            <v>12.375</v>
          </cell>
          <cell r="AL356" t="str">
            <v xml:space="preserve"> </v>
          </cell>
          <cell r="AM356" t="str">
            <v xml:space="preserve"> </v>
          </cell>
          <cell r="AN356" t="str">
            <v xml:space="preserve"> </v>
          </cell>
          <cell r="AO356" t="str">
            <v xml:space="preserve"> </v>
          </cell>
          <cell r="AP356" t="str">
            <v xml:space="preserve"> </v>
          </cell>
          <cell r="AQ356" t="str">
            <v xml:space="preserve"> </v>
          </cell>
          <cell r="AR356" t="str">
            <v xml:space="preserve"> </v>
          </cell>
          <cell r="AS356" t="str">
            <v xml:space="preserve"> </v>
          </cell>
          <cell r="AT356" t="str">
            <v xml:space="preserve"> </v>
          </cell>
          <cell r="AU356" t="str">
            <v xml:space="preserve"> </v>
          </cell>
          <cell r="AV356" t="str">
            <v>9.028</v>
          </cell>
          <cell r="AW356" t="str">
            <v>NACQ</v>
          </cell>
          <cell r="AX356" t="str">
            <v>7.165</v>
          </cell>
          <cell r="AY356" t="str">
            <v>10.89</v>
          </cell>
          <cell r="AZ356">
            <v>13</v>
          </cell>
          <cell r="BA356" t="str">
            <v>7.5</v>
          </cell>
          <cell r="BB356" t="str">
            <v xml:space="preserve"> </v>
          </cell>
          <cell r="BC356" t="str">
            <v xml:space="preserve"> </v>
          </cell>
          <cell r="BD356" t="str">
            <v xml:space="preserve"> </v>
          </cell>
          <cell r="BE356" t="str">
            <v xml:space="preserve"> </v>
          </cell>
          <cell r="BF356" t="str">
            <v xml:space="preserve"> </v>
          </cell>
          <cell r="BG356" t="str">
            <v xml:space="preserve"> </v>
          </cell>
          <cell r="BH356" t="str">
            <v xml:space="preserve"> </v>
          </cell>
          <cell r="BI356" t="str">
            <v xml:space="preserve"> </v>
          </cell>
          <cell r="BJ356" t="str">
            <v xml:space="preserve"> </v>
          </cell>
          <cell r="BK356" t="str">
            <v xml:space="preserve"> </v>
          </cell>
          <cell r="BL356" t="str">
            <v xml:space="preserve"> </v>
          </cell>
          <cell r="BM356" t="str">
            <v xml:space="preserve"> </v>
          </cell>
          <cell r="BN356" t="str">
            <v xml:space="preserve"> </v>
          </cell>
          <cell r="BO356" t="str">
            <v>12.17</v>
          </cell>
          <cell r="BP356" t="str">
            <v xml:space="preserve"> </v>
          </cell>
          <cell r="BQ356" t="str">
            <v xml:space="preserve"> </v>
          </cell>
          <cell r="BR356" t="str">
            <v>8.017</v>
          </cell>
          <cell r="BS356" t="str">
            <v>NACQ</v>
          </cell>
          <cell r="BT356">
            <v>8</v>
          </cell>
          <cell r="BU356" t="str">
            <v>7.75</v>
          </cell>
          <cell r="BV356" t="str">
            <v>11.5</v>
          </cell>
        </row>
        <row r="357">
          <cell r="A357">
            <v>21712436</v>
          </cell>
          <cell r="B357" t="str">
            <v>KELLER</v>
          </cell>
          <cell r="C357" t="str">
            <v>THÉO</v>
          </cell>
          <cell r="D357" t="str">
            <v xml:space="preserve"> </v>
          </cell>
          <cell r="E357" t="str">
            <v>10.702</v>
          </cell>
          <cell r="F357" t="str">
            <v>ADM</v>
          </cell>
          <cell r="G357" t="str">
            <v>10.702</v>
          </cell>
          <cell r="H357" t="str">
            <v>ADM</v>
          </cell>
          <cell r="I357" t="str">
            <v>'173/583</v>
          </cell>
          <cell r="J357" t="str">
            <v>11.67</v>
          </cell>
          <cell r="L357" t="str">
            <v>11.25</v>
          </cell>
          <cell r="M357" t="str">
            <v xml:space="preserve"> </v>
          </cell>
          <cell r="N357" t="str">
            <v xml:space="preserve"> </v>
          </cell>
          <cell r="O357" t="str">
            <v xml:space="preserve"> </v>
          </cell>
          <cell r="P357" t="str">
            <v xml:space="preserve"> </v>
          </cell>
          <cell r="Q357" t="str">
            <v xml:space="preserve"> </v>
          </cell>
          <cell r="R357" t="str">
            <v xml:space="preserve"> </v>
          </cell>
          <cell r="S357" t="str">
            <v xml:space="preserve"> </v>
          </cell>
          <cell r="T357" t="str">
            <v xml:space="preserve"> 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 t="str">
            <v xml:space="preserve"> </v>
          </cell>
          <cell r="Y357" t="str">
            <v xml:space="preserve"> </v>
          </cell>
          <cell r="Z357" t="str">
            <v xml:space="preserve"> </v>
          </cell>
          <cell r="AA357" t="str">
            <v xml:space="preserve"> </v>
          </cell>
          <cell r="AB357" t="str">
            <v xml:space="preserve"> </v>
          </cell>
          <cell r="AC357" t="str">
            <v>11.25</v>
          </cell>
          <cell r="AD357" t="str">
            <v>12.3</v>
          </cell>
          <cell r="AE357" t="str">
            <v xml:space="preserve"> </v>
          </cell>
          <cell r="AF357" t="str">
            <v xml:space="preserve"> </v>
          </cell>
          <cell r="AG357" t="str">
            <v xml:space="preserve"> </v>
          </cell>
          <cell r="AH357" t="str">
            <v xml:space="preserve"> </v>
          </cell>
          <cell r="AI357" t="str">
            <v xml:space="preserve"> </v>
          </cell>
          <cell r="AJ357" t="str">
            <v xml:space="preserve"> </v>
          </cell>
          <cell r="AK357" t="str">
            <v xml:space="preserve"> </v>
          </cell>
          <cell r="AL357" t="str">
            <v xml:space="preserve"> </v>
          </cell>
          <cell r="AM357" t="str">
            <v xml:space="preserve"> </v>
          </cell>
          <cell r="AN357" t="str">
            <v xml:space="preserve"> </v>
          </cell>
          <cell r="AO357" t="str">
            <v xml:space="preserve"> </v>
          </cell>
          <cell r="AP357" t="str">
            <v xml:space="preserve"> </v>
          </cell>
          <cell r="AQ357" t="str">
            <v xml:space="preserve"> </v>
          </cell>
          <cell r="AR357" t="str">
            <v xml:space="preserve"> </v>
          </cell>
          <cell r="AS357" t="str">
            <v xml:space="preserve"> </v>
          </cell>
          <cell r="AT357" t="str">
            <v xml:space="preserve"> </v>
          </cell>
          <cell r="AU357" t="str">
            <v>12.3</v>
          </cell>
          <cell r="AV357" t="str">
            <v>13.367</v>
          </cell>
          <cell r="AW357" t="str">
            <v>ACQ</v>
          </cell>
          <cell r="AX357">
            <v>12</v>
          </cell>
          <cell r="AY357" t="str">
            <v>14.733</v>
          </cell>
          <cell r="AZ357" t="str">
            <v xml:space="preserve"> </v>
          </cell>
          <cell r="BA357" t="str">
            <v xml:space="preserve"> </v>
          </cell>
          <cell r="BB357" t="str">
            <v xml:space="preserve"> </v>
          </cell>
          <cell r="BC357" t="str">
            <v xml:space="preserve"> </v>
          </cell>
          <cell r="BD357" t="str">
            <v xml:space="preserve"> </v>
          </cell>
          <cell r="BE357" t="str">
            <v xml:space="preserve"> </v>
          </cell>
          <cell r="BF357" t="str">
            <v xml:space="preserve"> </v>
          </cell>
          <cell r="BG357" t="str">
            <v xml:space="preserve"> </v>
          </cell>
          <cell r="BH357" t="str">
            <v>18.7</v>
          </cell>
          <cell r="BI357" t="str">
            <v xml:space="preserve"> </v>
          </cell>
          <cell r="BJ357" t="str">
            <v xml:space="preserve"> </v>
          </cell>
          <cell r="BK357" t="str">
            <v>13.5</v>
          </cell>
          <cell r="BL357">
            <v>12</v>
          </cell>
          <cell r="BM357" t="str">
            <v xml:space="preserve"> </v>
          </cell>
          <cell r="BN357" t="str">
            <v xml:space="preserve"> </v>
          </cell>
          <cell r="BO357" t="str">
            <v xml:space="preserve"> </v>
          </cell>
          <cell r="BP357" t="str">
            <v xml:space="preserve"> </v>
          </cell>
          <cell r="BQ357" t="str">
            <v xml:space="preserve"> </v>
          </cell>
          <cell r="BR357" t="str">
            <v>9.042</v>
          </cell>
          <cell r="BS357" t="str">
            <v>NACQ</v>
          </cell>
          <cell r="BT357">
            <v>5</v>
          </cell>
          <cell r="BU357" t="str">
            <v>9.625</v>
          </cell>
          <cell r="BV357" t="str">
            <v>13.25</v>
          </cell>
        </row>
        <row r="358">
          <cell r="A358">
            <v>21902201</v>
          </cell>
          <cell r="B358" t="str">
            <v>KEMPF</v>
          </cell>
          <cell r="C358" t="str">
            <v>BENJAMIN</v>
          </cell>
          <cell r="D358" t="str">
            <v xml:space="preserve"> </v>
          </cell>
          <cell r="E358" t="str">
            <v>10.746</v>
          </cell>
          <cell r="F358" t="str">
            <v>ADM</v>
          </cell>
          <cell r="G358" t="str">
            <v>10.746</v>
          </cell>
          <cell r="H358" t="str">
            <v>ADM</v>
          </cell>
          <cell r="I358" t="str">
            <v>'167/583</v>
          </cell>
          <cell r="J358" t="str">
            <v>11.15</v>
          </cell>
          <cell r="L358" t="str">
            <v>12.5</v>
          </cell>
          <cell r="M358" t="str">
            <v xml:space="preserve"> </v>
          </cell>
          <cell r="N358" t="str">
            <v xml:space="preserve"> </v>
          </cell>
          <cell r="O358" t="str">
            <v xml:space="preserve"> </v>
          </cell>
          <cell r="P358" t="str">
            <v xml:space="preserve"> </v>
          </cell>
          <cell r="Q358" t="str">
            <v xml:space="preserve"> </v>
          </cell>
          <cell r="R358" t="str">
            <v xml:space="preserve"> </v>
          </cell>
          <cell r="S358" t="str">
            <v>12.5</v>
          </cell>
          <cell r="T358" t="str">
            <v xml:space="preserve"> </v>
          </cell>
          <cell r="U358" t="str">
            <v xml:space="preserve"> </v>
          </cell>
          <cell r="V358" t="str">
            <v xml:space="preserve"> </v>
          </cell>
          <cell r="W358" t="str">
            <v xml:space="preserve"> </v>
          </cell>
          <cell r="X358" t="str">
            <v xml:space="preserve"> </v>
          </cell>
          <cell r="Y358" t="str">
            <v xml:space="preserve"> </v>
          </cell>
          <cell r="Z358" t="str">
            <v xml:space="preserve"> </v>
          </cell>
          <cell r="AA358" t="str">
            <v xml:space="preserve"> </v>
          </cell>
          <cell r="AB358" t="str">
            <v xml:space="preserve"> </v>
          </cell>
          <cell r="AC358" t="str">
            <v xml:space="preserve"> </v>
          </cell>
          <cell r="AD358" t="str">
            <v>9.125</v>
          </cell>
          <cell r="AE358" t="str">
            <v xml:space="preserve"> </v>
          </cell>
          <cell r="AF358" t="str">
            <v xml:space="preserve"> </v>
          </cell>
          <cell r="AG358" t="str">
            <v xml:space="preserve"> </v>
          </cell>
          <cell r="AH358" t="str">
            <v xml:space="preserve"> </v>
          </cell>
          <cell r="AI358" t="str">
            <v xml:space="preserve"> </v>
          </cell>
          <cell r="AJ358" t="str">
            <v xml:space="preserve"> </v>
          </cell>
          <cell r="AK358" t="str">
            <v>9.125</v>
          </cell>
          <cell r="AL358" t="str">
            <v xml:space="preserve"> </v>
          </cell>
          <cell r="AM358" t="str">
            <v xml:space="preserve"> </v>
          </cell>
          <cell r="AN358" t="str">
            <v xml:space="preserve"> </v>
          </cell>
          <cell r="AO358" t="str">
            <v xml:space="preserve"> </v>
          </cell>
          <cell r="AP358" t="str">
            <v xml:space="preserve"> </v>
          </cell>
          <cell r="AQ358" t="str">
            <v xml:space="preserve"> </v>
          </cell>
          <cell r="AR358" t="str">
            <v xml:space="preserve"> </v>
          </cell>
          <cell r="AS358" t="str">
            <v xml:space="preserve"> </v>
          </cell>
          <cell r="AT358" t="str">
            <v xml:space="preserve"> </v>
          </cell>
          <cell r="AU358" t="str">
            <v xml:space="preserve"> </v>
          </cell>
          <cell r="AV358" t="str">
            <v>12.123</v>
          </cell>
          <cell r="AW358" t="str">
            <v>ACQ</v>
          </cell>
          <cell r="AX358" t="str">
            <v>11.635</v>
          </cell>
          <cell r="AY358" t="str">
            <v>12.61</v>
          </cell>
          <cell r="AZ358" t="str">
            <v xml:space="preserve"> </v>
          </cell>
          <cell r="BA358" t="str">
            <v xml:space="preserve"> </v>
          </cell>
          <cell r="BB358" t="str">
            <v xml:space="preserve"> </v>
          </cell>
          <cell r="BC358" t="str">
            <v xml:space="preserve"> </v>
          </cell>
          <cell r="BD358" t="str">
            <v xml:space="preserve"> </v>
          </cell>
          <cell r="BE358" t="str">
            <v xml:space="preserve"> </v>
          </cell>
          <cell r="BF358" t="str">
            <v xml:space="preserve"> </v>
          </cell>
          <cell r="BG358" t="str">
            <v xml:space="preserve"> </v>
          </cell>
          <cell r="BH358" t="str">
            <v xml:space="preserve"> </v>
          </cell>
          <cell r="BI358" t="str">
            <v xml:space="preserve"> </v>
          </cell>
          <cell r="BJ358" t="str">
            <v>11.7</v>
          </cell>
          <cell r="BK358" t="str">
            <v xml:space="preserve"> </v>
          </cell>
          <cell r="BL358" t="str">
            <v xml:space="preserve"> </v>
          </cell>
          <cell r="BM358" t="str">
            <v>12.5</v>
          </cell>
          <cell r="BN358" t="str">
            <v xml:space="preserve"> </v>
          </cell>
          <cell r="BO358" t="str">
            <v>13.63</v>
          </cell>
          <cell r="BP358" t="str">
            <v xml:space="preserve"> </v>
          </cell>
          <cell r="BQ358" t="str">
            <v xml:space="preserve"> </v>
          </cell>
          <cell r="BR358" t="str">
            <v>11.628</v>
          </cell>
          <cell r="BS358" t="str">
            <v>ACQ</v>
          </cell>
          <cell r="BT358" t="str">
            <v>13.56</v>
          </cell>
          <cell r="BU358" t="str">
            <v>9.2</v>
          </cell>
          <cell r="BV358" t="str">
            <v>11.4</v>
          </cell>
        </row>
        <row r="359">
          <cell r="A359">
            <v>21905341</v>
          </cell>
          <cell r="B359" t="str">
            <v>KHELIFA</v>
          </cell>
          <cell r="C359" t="str">
            <v>AMINE</v>
          </cell>
          <cell r="D359" t="str">
            <v xml:space="preserve"> </v>
          </cell>
          <cell r="E359" t="str">
            <v>11.903</v>
          </cell>
          <cell r="F359" t="str">
            <v>ADM</v>
          </cell>
          <cell r="G359" t="str">
            <v>11.903</v>
          </cell>
          <cell r="H359" t="str">
            <v>ADM</v>
          </cell>
          <cell r="I359" t="str">
            <v>'48/583</v>
          </cell>
          <cell r="J359" t="str">
            <v>14.2</v>
          </cell>
          <cell r="L359">
            <v>14</v>
          </cell>
          <cell r="M359" t="str">
            <v xml:space="preserve"> </v>
          </cell>
          <cell r="N359" t="str">
            <v xml:space="preserve"> </v>
          </cell>
          <cell r="O359" t="str">
            <v xml:space="preserve"> </v>
          </cell>
          <cell r="P359" t="str">
            <v xml:space="preserve"> </v>
          </cell>
          <cell r="Q359" t="str">
            <v xml:space="preserve"> </v>
          </cell>
          <cell r="R359" t="str">
            <v xml:space="preserve"> </v>
          </cell>
          <cell r="S359">
            <v>14</v>
          </cell>
          <cell r="T359" t="str">
            <v xml:space="preserve"> </v>
          </cell>
          <cell r="U359" t="str">
            <v xml:space="preserve"> </v>
          </cell>
          <cell r="V359" t="str">
            <v xml:space="preserve"> </v>
          </cell>
          <cell r="W359" t="str">
            <v xml:space="preserve"> </v>
          </cell>
          <cell r="X359" t="str">
            <v xml:space="preserve"> </v>
          </cell>
          <cell r="Y359" t="str">
            <v xml:space="preserve"> </v>
          </cell>
          <cell r="Z359" t="str">
            <v xml:space="preserve"> </v>
          </cell>
          <cell r="AA359" t="str">
            <v xml:space="preserve"> </v>
          </cell>
          <cell r="AB359" t="str">
            <v xml:space="preserve"> </v>
          </cell>
          <cell r="AC359" t="str">
            <v xml:space="preserve"> </v>
          </cell>
          <cell r="AD359" t="str">
            <v>14.5</v>
          </cell>
          <cell r="AE359" t="str">
            <v xml:space="preserve"> </v>
          </cell>
          <cell r="AF359" t="str">
            <v xml:space="preserve"> </v>
          </cell>
          <cell r="AG359" t="str">
            <v xml:space="preserve"> </v>
          </cell>
          <cell r="AH359" t="str">
            <v xml:space="preserve"> </v>
          </cell>
          <cell r="AI359" t="str">
            <v xml:space="preserve"> </v>
          </cell>
          <cell r="AJ359" t="str">
            <v xml:space="preserve"> </v>
          </cell>
          <cell r="AK359" t="str">
            <v>14.5</v>
          </cell>
          <cell r="AL359" t="str">
            <v xml:space="preserve"> </v>
          </cell>
          <cell r="AM359" t="str">
            <v xml:space="preserve"> </v>
          </cell>
          <cell r="AN359" t="str">
            <v xml:space="preserve"> </v>
          </cell>
          <cell r="AO359" t="str">
            <v xml:space="preserve"> </v>
          </cell>
          <cell r="AP359" t="str">
            <v xml:space="preserve"> </v>
          </cell>
          <cell r="AQ359" t="str">
            <v xml:space="preserve"> </v>
          </cell>
          <cell r="AR359" t="str">
            <v xml:space="preserve"> </v>
          </cell>
          <cell r="AS359" t="str">
            <v xml:space="preserve"> </v>
          </cell>
          <cell r="AT359" t="str">
            <v xml:space="preserve"> </v>
          </cell>
          <cell r="AU359" t="str">
            <v xml:space="preserve"> </v>
          </cell>
          <cell r="AV359" t="str">
            <v>11.831</v>
          </cell>
          <cell r="AW359" t="str">
            <v>ACQ</v>
          </cell>
          <cell r="AX359" t="str">
            <v>12.895</v>
          </cell>
          <cell r="AY359" t="str">
            <v>10.767</v>
          </cell>
          <cell r="AZ359" t="str">
            <v xml:space="preserve"> </v>
          </cell>
          <cell r="BA359" t="str">
            <v xml:space="preserve"> </v>
          </cell>
          <cell r="BB359" t="str">
            <v xml:space="preserve"> </v>
          </cell>
          <cell r="BC359" t="str">
            <v xml:space="preserve"> </v>
          </cell>
          <cell r="BD359" t="str">
            <v xml:space="preserve"> </v>
          </cell>
          <cell r="BE359" t="str">
            <v xml:space="preserve"> </v>
          </cell>
          <cell r="BF359" t="str">
            <v xml:space="preserve"> </v>
          </cell>
          <cell r="BG359" t="str">
            <v xml:space="preserve"> </v>
          </cell>
          <cell r="BH359" t="str">
            <v xml:space="preserve"> </v>
          </cell>
          <cell r="BI359" t="str">
            <v xml:space="preserve"> </v>
          </cell>
          <cell r="BJ359">
            <v>13</v>
          </cell>
          <cell r="BK359" t="str">
            <v xml:space="preserve"> </v>
          </cell>
          <cell r="BL359" t="str">
            <v xml:space="preserve"> </v>
          </cell>
          <cell r="BM359" t="str">
            <v xml:space="preserve"> </v>
          </cell>
          <cell r="BN359" t="str">
            <v>11.3</v>
          </cell>
          <cell r="BO359" t="str">
            <v xml:space="preserve"> </v>
          </cell>
          <cell r="BP359">
            <v>8</v>
          </cell>
          <cell r="BQ359" t="str">
            <v xml:space="preserve"> </v>
          </cell>
          <cell r="BR359" t="str">
            <v>12.517</v>
          </cell>
          <cell r="BS359" t="str">
            <v>ACQ</v>
          </cell>
          <cell r="BT359">
            <v>12</v>
          </cell>
          <cell r="BU359" t="str">
            <v>10.2</v>
          </cell>
          <cell r="BV359" t="str">
            <v>11.4</v>
          </cell>
        </row>
        <row r="360">
          <cell r="A360">
            <v>21812597</v>
          </cell>
          <cell r="B360" t="str">
            <v>KING</v>
          </cell>
          <cell r="C360" t="str">
            <v>KEIZA</v>
          </cell>
          <cell r="D360" t="str">
            <v xml:space="preserve"> </v>
          </cell>
          <cell r="E360" t="str">
            <v>9.822</v>
          </cell>
          <cell r="F360" t="str">
            <v>AJ</v>
          </cell>
          <cell r="G360" t="str">
            <v>9.822</v>
          </cell>
          <cell r="H360" t="str">
            <v>AJ</v>
          </cell>
          <cell r="I360" t="str">
            <v>'317/583</v>
          </cell>
          <cell r="J360">
            <v>12</v>
          </cell>
          <cell r="K360" t="str">
            <v>ACQ</v>
          </cell>
          <cell r="L360" t="str">
            <v xml:space="preserve"> </v>
          </cell>
          <cell r="M360" t="str">
            <v xml:space="preserve"> </v>
          </cell>
          <cell r="N360" t="str">
            <v xml:space="preserve"> </v>
          </cell>
          <cell r="O360" t="str">
            <v xml:space="preserve"> </v>
          </cell>
          <cell r="P360" t="str">
            <v xml:space="preserve"> </v>
          </cell>
          <cell r="Q360" t="str">
            <v xml:space="preserve"> </v>
          </cell>
          <cell r="R360" t="str">
            <v xml:space="preserve"> </v>
          </cell>
          <cell r="S360" t="str">
            <v xml:space="preserve"> </v>
          </cell>
          <cell r="T360" t="str">
            <v xml:space="preserve"> </v>
          </cell>
          <cell r="U360" t="str">
            <v xml:space="preserve"> </v>
          </cell>
          <cell r="V360" t="str">
            <v xml:space="preserve"> </v>
          </cell>
          <cell r="W360" t="str">
            <v xml:space="preserve"> </v>
          </cell>
          <cell r="X360" t="str">
            <v xml:space="preserve"> </v>
          </cell>
          <cell r="Y360" t="str">
            <v xml:space="preserve"> </v>
          </cell>
          <cell r="Z360" t="str">
            <v xml:space="preserve"> </v>
          </cell>
          <cell r="AA360" t="str">
            <v xml:space="preserve"> </v>
          </cell>
          <cell r="AB360" t="str">
            <v xml:space="preserve"> </v>
          </cell>
          <cell r="AC360" t="str">
            <v xml:space="preserve"> </v>
          </cell>
          <cell r="AD360" t="str">
            <v xml:space="preserve"> </v>
          </cell>
          <cell r="AE360" t="str">
            <v xml:space="preserve"> </v>
          </cell>
          <cell r="AF360" t="str">
            <v xml:space="preserve"> </v>
          </cell>
          <cell r="AG360" t="str">
            <v xml:space="preserve"> </v>
          </cell>
          <cell r="AH360" t="str">
            <v xml:space="preserve"> </v>
          </cell>
          <cell r="AI360" t="str">
            <v xml:space="preserve"> </v>
          </cell>
          <cell r="AJ360" t="str">
            <v xml:space="preserve"> </v>
          </cell>
          <cell r="AK360" t="str">
            <v xml:space="preserve"> </v>
          </cell>
          <cell r="AL360" t="str">
            <v xml:space="preserve"> </v>
          </cell>
          <cell r="AM360" t="str">
            <v xml:space="preserve"> </v>
          </cell>
          <cell r="AN360" t="str">
            <v xml:space="preserve"> </v>
          </cell>
          <cell r="AO360" t="str">
            <v xml:space="preserve"> </v>
          </cell>
          <cell r="AP360" t="str">
            <v xml:space="preserve"> </v>
          </cell>
          <cell r="AQ360" t="str">
            <v xml:space="preserve"> </v>
          </cell>
          <cell r="AR360" t="str">
            <v xml:space="preserve"> </v>
          </cell>
          <cell r="AS360" t="str">
            <v xml:space="preserve"> </v>
          </cell>
          <cell r="AT360" t="str">
            <v xml:space="preserve"> </v>
          </cell>
          <cell r="AU360" t="str">
            <v xml:space="preserve"> </v>
          </cell>
          <cell r="AV360" t="str">
            <v>10.298</v>
          </cell>
          <cell r="AW360" t="str">
            <v>ACQ</v>
          </cell>
          <cell r="AX360" t="str">
            <v>9.82</v>
          </cell>
          <cell r="AY360" t="str">
            <v>10.775</v>
          </cell>
          <cell r="AZ360" t="str">
            <v xml:space="preserve"> </v>
          </cell>
          <cell r="BA360" t="str">
            <v xml:space="preserve"> </v>
          </cell>
          <cell r="BB360" t="str">
            <v xml:space="preserve"> </v>
          </cell>
          <cell r="BC360" t="str">
            <v xml:space="preserve"> </v>
          </cell>
          <cell r="BD360" t="str">
            <v xml:space="preserve"> </v>
          </cell>
          <cell r="BE360" t="str">
            <v xml:space="preserve"> </v>
          </cell>
          <cell r="BF360" t="str">
            <v xml:space="preserve"> </v>
          </cell>
          <cell r="BG360" t="str">
            <v xml:space="preserve"> </v>
          </cell>
          <cell r="BH360" t="str">
            <v xml:space="preserve"> </v>
          </cell>
          <cell r="BI360" t="str">
            <v xml:space="preserve"> </v>
          </cell>
          <cell r="BJ360" t="str">
            <v xml:space="preserve"> </v>
          </cell>
          <cell r="BK360" t="str">
            <v xml:space="preserve"> </v>
          </cell>
          <cell r="BL360" t="str">
            <v xml:space="preserve"> </v>
          </cell>
          <cell r="BM360" t="str">
            <v xml:space="preserve"> </v>
          </cell>
          <cell r="BN360" t="str">
            <v xml:space="preserve"> </v>
          </cell>
          <cell r="BO360" t="str">
            <v xml:space="preserve"> </v>
          </cell>
          <cell r="BP360" t="str">
            <v xml:space="preserve"> </v>
          </cell>
          <cell r="BQ360" t="str">
            <v xml:space="preserve"> </v>
          </cell>
          <cell r="BR360" t="str">
            <v>10.783</v>
          </cell>
          <cell r="BS360" t="str">
            <v>ACQ</v>
          </cell>
          <cell r="BT360" t="str">
            <v xml:space="preserve"> </v>
          </cell>
          <cell r="BU360" t="str">
            <v xml:space="preserve"> </v>
          </cell>
          <cell r="BV360" t="str">
            <v xml:space="preserve"> </v>
          </cell>
        </row>
        <row r="361">
          <cell r="A361">
            <v>21909516</v>
          </cell>
          <cell r="B361" t="str">
            <v>KINTZ-VONDERSCHER</v>
          </cell>
          <cell r="C361" t="str">
            <v>JUSTINE</v>
          </cell>
          <cell r="D361" t="str">
            <v>modif</v>
          </cell>
          <cell r="E361" t="str">
            <v>DEF</v>
          </cell>
          <cell r="F361" t="str">
            <v>DEF</v>
          </cell>
          <cell r="G361" t="str">
            <v>11.646</v>
          </cell>
          <cell r="H361" t="str">
            <v>ADM</v>
          </cell>
          <cell r="I361" t="str">
            <v>'70/583</v>
          </cell>
          <cell r="J361">
            <v>11</v>
          </cell>
          <cell r="L361">
            <v>14</v>
          </cell>
          <cell r="M361" t="str">
            <v xml:space="preserve"> </v>
          </cell>
          <cell r="N361" t="str">
            <v xml:space="preserve"> </v>
          </cell>
          <cell r="O361" t="str">
            <v xml:space="preserve"> </v>
          </cell>
          <cell r="P361" t="str">
            <v xml:space="preserve"> </v>
          </cell>
          <cell r="Q361" t="str">
            <v xml:space="preserve"> </v>
          </cell>
          <cell r="R361" t="str">
            <v xml:space="preserve"> </v>
          </cell>
          <cell r="S361" t="str">
            <v xml:space="preserve"> </v>
          </cell>
          <cell r="T361" t="str">
            <v xml:space="preserve"> </v>
          </cell>
          <cell r="U361" t="str">
            <v xml:space="preserve"> </v>
          </cell>
          <cell r="V361" t="str">
            <v xml:space="preserve"> </v>
          </cell>
          <cell r="W361" t="str">
            <v xml:space="preserve"> </v>
          </cell>
          <cell r="X361" t="str">
            <v xml:space="preserve"> </v>
          </cell>
          <cell r="Y361">
            <v>14</v>
          </cell>
          <cell r="Z361" t="str">
            <v xml:space="preserve"> </v>
          </cell>
          <cell r="AA361" t="str">
            <v xml:space="preserve"> </v>
          </cell>
          <cell r="AB361" t="str">
            <v xml:space="preserve"> </v>
          </cell>
          <cell r="AC361" t="str">
            <v xml:space="preserve"> </v>
          </cell>
          <cell r="AD361" t="str">
            <v>6.5</v>
          </cell>
          <cell r="AE361" t="str">
            <v xml:space="preserve"> </v>
          </cell>
          <cell r="AF361" t="str">
            <v xml:space="preserve"> </v>
          </cell>
          <cell r="AG361" t="str">
            <v xml:space="preserve"> </v>
          </cell>
          <cell r="AH361" t="str">
            <v xml:space="preserve"> </v>
          </cell>
          <cell r="AI361" t="str">
            <v xml:space="preserve"> </v>
          </cell>
          <cell r="AJ361" t="str">
            <v xml:space="preserve"> </v>
          </cell>
          <cell r="AK361" t="str">
            <v xml:space="preserve"> </v>
          </cell>
          <cell r="AL361" t="str">
            <v xml:space="preserve"> </v>
          </cell>
          <cell r="AM361" t="str">
            <v xml:space="preserve"> </v>
          </cell>
          <cell r="AN361" t="str">
            <v xml:space="preserve"> </v>
          </cell>
          <cell r="AO361" t="str">
            <v xml:space="preserve"> </v>
          </cell>
          <cell r="AP361" t="str">
            <v xml:space="preserve"> </v>
          </cell>
          <cell r="AQ361" t="str">
            <v>6.5</v>
          </cell>
          <cell r="AR361" t="str">
            <v xml:space="preserve"> </v>
          </cell>
          <cell r="AS361" t="str">
            <v xml:space="preserve"> </v>
          </cell>
          <cell r="AT361" t="str">
            <v xml:space="preserve"> </v>
          </cell>
          <cell r="AU361" t="str">
            <v xml:space="preserve"> </v>
          </cell>
          <cell r="AV361" t="str">
            <v>12.475</v>
          </cell>
          <cell r="AW361" t="str">
            <v>ACQ</v>
          </cell>
          <cell r="AX361">
            <v>12</v>
          </cell>
          <cell r="AY361" t="str">
            <v>12.95</v>
          </cell>
          <cell r="AZ361" t="str">
            <v>11.2</v>
          </cell>
          <cell r="BA361">
            <v>11</v>
          </cell>
          <cell r="BB361" t="str">
            <v xml:space="preserve"> </v>
          </cell>
          <cell r="BC361" t="str">
            <v xml:space="preserve"> </v>
          </cell>
          <cell r="BD361" t="str">
            <v xml:space="preserve"> </v>
          </cell>
          <cell r="BE361" t="str">
            <v xml:space="preserve"> </v>
          </cell>
          <cell r="BF361" t="str">
            <v xml:space="preserve"> </v>
          </cell>
          <cell r="BG361" t="str">
            <v xml:space="preserve"> </v>
          </cell>
          <cell r="BH361" t="str">
            <v>16.65</v>
          </cell>
          <cell r="BI361" t="str">
            <v xml:space="preserve"> </v>
          </cell>
          <cell r="BJ361" t="str">
            <v xml:space="preserve"> </v>
          </cell>
          <cell r="BK361" t="str">
            <v xml:space="preserve"> </v>
          </cell>
          <cell r="BL361" t="str">
            <v xml:space="preserve"> </v>
          </cell>
          <cell r="BM361" t="str">
            <v xml:space="preserve"> </v>
          </cell>
          <cell r="BN361" t="str">
            <v xml:space="preserve"> </v>
          </cell>
          <cell r="BO361" t="str">
            <v xml:space="preserve"> </v>
          </cell>
          <cell r="BP361" t="str">
            <v xml:space="preserve"> </v>
          </cell>
          <cell r="BQ361" t="str">
            <v xml:space="preserve"> </v>
          </cell>
          <cell r="BR361" t="str">
            <v>11.175</v>
          </cell>
          <cell r="BS361" t="str">
            <v>ACQ</v>
          </cell>
          <cell r="BT361">
            <v>10</v>
          </cell>
          <cell r="BU361" t="str">
            <v>13.45</v>
          </cell>
          <cell r="BV361" t="str">
            <v>13.9</v>
          </cell>
        </row>
        <row r="362">
          <cell r="A362">
            <v>21902846</v>
          </cell>
          <cell r="B362" t="str">
            <v>KISTER</v>
          </cell>
          <cell r="C362" t="str">
            <v>ANTOINE</v>
          </cell>
          <cell r="D362" t="str">
            <v xml:space="preserve"> </v>
          </cell>
          <cell r="E362" t="str">
            <v>10.204</v>
          </cell>
          <cell r="F362" t="str">
            <v>ADM</v>
          </cell>
          <cell r="G362" t="str">
            <v>10.204</v>
          </cell>
          <cell r="H362" t="str">
            <v>ADM</v>
          </cell>
          <cell r="I362" t="str">
            <v>'255/583</v>
          </cell>
          <cell r="J362" t="str">
            <v>9.5</v>
          </cell>
          <cell r="L362" t="str">
            <v>10.5</v>
          </cell>
          <cell r="M362" t="str">
            <v xml:space="preserve"> </v>
          </cell>
          <cell r="N362" t="str">
            <v xml:space="preserve"> </v>
          </cell>
          <cell r="O362" t="str">
            <v xml:space="preserve"> </v>
          </cell>
          <cell r="P362" t="str">
            <v xml:space="preserve"> </v>
          </cell>
          <cell r="Q362" t="str">
            <v xml:space="preserve"> </v>
          </cell>
          <cell r="R362" t="str">
            <v xml:space="preserve"> </v>
          </cell>
          <cell r="S362" t="str">
            <v xml:space="preserve"> </v>
          </cell>
          <cell r="T362" t="str">
            <v xml:space="preserve"> </v>
          </cell>
          <cell r="U362" t="str">
            <v xml:space="preserve"> </v>
          </cell>
          <cell r="V362" t="str">
            <v>10.5</v>
          </cell>
          <cell r="W362" t="str">
            <v xml:space="preserve"> </v>
          </cell>
          <cell r="X362" t="str">
            <v xml:space="preserve"> </v>
          </cell>
          <cell r="Y362" t="str">
            <v xml:space="preserve"> </v>
          </cell>
          <cell r="Z362" t="str">
            <v xml:space="preserve"> </v>
          </cell>
          <cell r="AA362" t="str">
            <v xml:space="preserve"> </v>
          </cell>
          <cell r="AB362" t="str">
            <v xml:space="preserve"> </v>
          </cell>
          <cell r="AC362" t="str">
            <v xml:space="preserve"> </v>
          </cell>
          <cell r="AD362">
            <v>8</v>
          </cell>
          <cell r="AE362" t="str">
            <v xml:space="preserve"> </v>
          </cell>
          <cell r="AF362" t="str">
            <v xml:space="preserve"> </v>
          </cell>
          <cell r="AG362" t="str">
            <v xml:space="preserve"> </v>
          </cell>
          <cell r="AH362" t="str">
            <v xml:space="preserve"> </v>
          </cell>
          <cell r="AI362" t="str">
            <v xml:space="preserve"> </v>
          </cell>
          <cell r="AJ362" t="str">
            <v xml:space="preserve"> </v>
          </cell>
          <cell r="AK362" t="str">
            <v xml:space="preserve"> </v>
          </cell>
          <cell r="AL362" t="str">
            <v xml:space="preserve"> </v>
          </cell>
          <cell r="AM362" t="str">
            <v xml:space="preserve"> </v>
          </cell>
          <cell r="AN362">
            <v>8</v>
          </cell>
          <cell r="AO362" t="str">
            <v xml:space="preserve"> </v>
          </cell>
          <cell r="AP362" t="str">
            <v xml:space="preserve"> </v>
          </cell>
          <cell r="AQ362" t="str">
            <v xml:space="preserve"> </v>
          </cell>
          <cell r="AR362" t="str">
            <v xml:space="preserve"> </v>
          </cell>
          <cell r="AS362" t="str">
            <v xml:space="preserve"> </v>
          </cell>
          <cell r="AT362" t="str">
            <v xml:space="preserve"> </v>
          </cell>
          <cell r="AU362" t="str">
            <v xml:space="preserve"> </v>
          </cell>
          <cell r="AV362" t="str">
            <v>11.934</v>
          </cell>
          <cell r="AW362" t="str">
            <v>ACQ</v>
          </cell>
          <cell r="AX362" t="str">
            <v>11.735</v>
          </cell>
          <cell r="AY362" t="str">
            <v>12.133</v>
          </cell>
          <cell r="AZ362" t="str">
            <v xml:space="preserve"> </v>
          </cell>
          <cell r="BA362" t="str">
            <v xml:space="preserve"> </v>
          </cell>
          <cell r="BB362" t="str">
            <v xml:space="preserve"> </v>
          </cell>
          <cell r="BC362" t="str">
            <v xml:space="preserve"> </v>
          </cell>
          <cell r="BD362" t="str">
            <v xml:space="preserve"> </v>
          </cell>
          <cell r="BE362" t="str">
            <v xml:space="preserve"> </v>
          </cell>
          <cell r="BF362" t="str">
            <v xml:space="preserve"> </v>
          </cell>
          <cell r="BG362">
            <v>15</v>
          </cell>
          <cell r="BH362" t="str">
            <v>10.4</v>
          </cell>
          <cell r="BI362" t="str">
            <v xml:space="preserve"> </v>
          </cell>
          <cell r="BJ362" t="str">
            <v xml:space="preserve"> </v>
          </cell>
          <cell r="BK362">
            <v>11</v>
          </cell>
          <cell r="BL362" t="str">
            <v xml:space="preserve"> </v>
          </cell>
          <cell r="BM362" t="str">
            <v xml:space="preserve"> </v>
          </cell>
          <cell r="BN362" t="str">
            <v xml:space="preserve"> </v>
          </cell>
          <cell r="BO362" t="str">
            <v xml:space="preserve"> </v>
          </cell>
          <cell r="BP362" t="str">
            <v xml:space="preserve"> </v>
          </cell>
          <cell r="BQ362" t="str">
            <v xml:space="preserve"> </v>
          </cell>
          <cell r="BR362" t="str">
            <v>9.44</v>
          </cell>
          <cell r="BS362" t="str">
            <v>NACQ</v>
          </cell>
          <cell r="BT362" t="str">
            <v>9.87</v>
          </cell>
          <cell r="BU362" t="str">
            <v>9.775</v>
          </cell>
          <cell r="BV362" t="str">
            <v>12.55</v>
          </cell>
        </row>
        <row r="363">
          <cell r="A363">
            <v>21916114</v>
          </cell>
          <cell r="B363" t="str">
            <v>KLAI</v>
          </cell>
          <cell r="C363" t="str">
            <v>YACINE</v>
          </cell>
          <cell r="D363" t="str">
            <v xml:space="preserve"> </v>
          </cell>
          <cell r="E363" t="str">
            <v>DEF</v>
          </cell>
          <cell r="F363" t="str">
            <v>DEF</v>
          </cell>
          <cell r="G363" t="str">
            <v>DEF</v>
          </cell>
          <cell r="H363" t="str">
            <v>DEF</v>
          </cell>
          <cell r="J363" t="str">
            <v>7.8</v>
          </cell>
          <cell r="L363">
            <v>5</v>
          </cell>
          <cell r="M363" t="str">
            <v xml:space="preserve"> </v>
          </cell>
          <cell r="N363" t="str">
            <v xml:space="preserve"> </v>
          </cell>
          <cell r="O363" t="str">
            <v xml:space="preserve"> </v>
          </cell>
          <cell r="P363" t="str">
            <v xml:space="preserve"> </v>
          </cell>
          <cell r="Q363" t="str">
            <v xml:space="preserve"> </v>
          </cell>
          <cell r="R363" t="str">
            <v xml:space="preserve"> </v>
          </cell>
          <cell r="S363">
            <v>5</v>
          </cell>
          <cell r="T363" t="str">
            <v xml:space="preserve"> 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 t="str">
            <v xml:space="preserve"> </v>
          </cell>
          <cell r="Y363" t="str">
            <v xml:space="preserve"> </v>
          </cell>
          <cell r="Z363" t="str">
            <v xml:space="preserve"> </v>
          </cell>
          <cell r="AA363" t="str">
            <v xml:space="preserve"> </v>
          </cell>
          <cell r="AB363" t="str">
            <v xml:space="preserve"> </v>
          </cell>
          <cell r="AC363" t="str">
            <v xml:space="preserve"> </v>
          </cell>
          <cell r="AD363">
            <v>12</v>
          </cell>
          <cell r="AE363" t="str">
            <v xml:space="preserve"> </v>
          </cell>
          <cell r="AF363" t="str">
            <v xml:space="preserve"> </v>
          </cell>
          <cell r="AG363" t="str">
            <v xml:space="preserve"> </v>
          </cell>
          <cell r="AH363" t="str">
            <v xml:space="preserve"> </v>
          </cell>
          <cell r="AI363" t="str">
            <v xml:space="preserve"> </v>
          </cell>
          <cell r="AJ363" t="str">
            <v xml:space="preserve"> </v>
          </cell>
          <cell r="AK363">
            <v>12</v>
          </cell>
          <cell r="AL363" t="str">
            <v xml:space="preserve"> </v>
          </cell>
          <cell r="AM363" t="str">
            <v xml:space="preserve"> </v>
          </cell>
          <cell r="AN363" t="str">
            <v xml:space="preserve"> </v>
          </cell>
          <cell r="AO363" t="str">
            <v xml:space="preserve"> </v>
          </cell>
          <cell r="AP363" t="str">
            <v xml:space="preserve"> </v>
          </cell>
          <cell r="AQ363" t="str">
            <v xml:space="preserve"> </v>
          </cell>
          <cell r="AR363" t="str">
            <v xml:space="preserve"> </v>
          </cell>
          <cell r="AS363" t="str">
            <v xml:space="preserve"> </v>
          </cell>
          <cell r="AT363" t="str">
            <v xml:space="preserve"> </v>
          </cell>
          <cell r="AU363" t="str">
            <v xml:space="preserve"> </v>
          </cell>
          <cell r="AV363" t="str">
            <v>DEF</v>
          </cell>
          <cell r="AW363" t="str">
            <v>DEF</v>
          </cell>
          <cell r="AX363" t="str">
            <v>DEF</v>
          </cell>
          <cell r="AY363" t="str">
            <v>DEF</v>
          </cell>
          <cell r="AZ363" t="str">
            <v>ABI</v>
          </cell>
          <cell r="BA363" t="str">
            <v xml:space="preserve"> </v>
          </cell>
          <cell r="BB363" t="str">
            <v xml:space="preserve"> </v>
          </cell>
          <cell r="BC363" t="str">
            <v xml:space="preserve"> </v>
          </cell>
          <cell r="BD363" t="str">
            <v>ABI</v>
          </cell>
          <cell r="BE363" t="str">
            <v xml:space="preserve"> </v>
          </cell>
          <cell r="BF363" t="str">
            <v xml:space="preserve"> </v>
          </cell>
          <cell r="BG363" t="str">
            <v xml:space="preserve"> </v>
          </cell>
          <cell r="BH363" t="str">
            <v xml:space="preserve"> </v>
          </cell>
          <cell r="BI363" t="str">
            <v xml:space="preserve"> </v>
          </cell>
          <cell r="BJ363" t="str">
            <v xml:space="preserve"> </v>
          </cell>
          <cell r="BK363" t="str">
            <v xml:space="preserve"> </v>
          </cell>
          <cell r="BL363" t="str">
            <v xml:space="preserve"> </v>
          </cell>
          <cell r="BM363" t="str">
            <v xml:space="preserve"> </v>
          </cell>
          <cell r="BN363" t="str">
            <v xml:space="preserve"> </v>
          </cell>
          <cell r="BO363" t="str">
            <v xml:space="preserve"> </v>
          </cell>
          <cell r="BP363" t="str">
            <v xml:space="preserve"> </v>
          </cell>
          <cell r="BQ363" t="str">
            <v>ABI</v>
          </cell>
          <cell r="BR363" t="str">
            <v>DEF</v>
          </cell>
          <cell r="BS363" t="str">
            <v>DEF</v>
          </cell>
          <cell r="BT363" t="str">
            <v>ABI</v>
          </cell>
          <cell r="BU363" t="str">
            <v>6.225</v>
          </cell>
          <cell r="BV363" t="str">
            <v>8.45</v>
          </cell>
        </row>
        <row r="364">
          <cell r="A364">
            <v>21909866</v>
          </cell>
          <cell r="B364" t="str">
            <v>KLEIBER</v>
          </cell>
          <cell r="C364" t="str">
            <v>THIBAUT</v>
          </cell>
          <cell r="D364" t="str">
            <v xml:space="preserve"> </v>
          </cell>
          <cell r="E364" t="str">
            <v>10.36</v>
          </cell>
          <cell r="F364" t="str">
            <v>ADM</v>
          </cell>
          <cell r="G364" t="str">
            <v>10.36</v>
          </cell>
          <cell r="H364" t="str">
            <v>ADM</v>
          </cell>
          <cell r="I364" t="str">
            <v>'229/583</v>
          </cell>
          <cell r="J364">
            <v>10</v>
          </cell>
          <cell r="L364">
            <v>10</v>
          </cell>
          <cell r="M364" t="str">
            <v xml:space="preserve"> </v>
          </cell>
          <cell r="N364" t="str">
            <v xml:space="preserve"> </v>
          </cell>
          <cell r="O364" t="str">
            <v xml:space="preserve"> </v>
          </cell>
          <cell r="P364" t="str">
            <v xml:space="preserve"> </v>
          </cell>
          <cell r="Q364" t="str">
            <v xml:space="preserve"> </v>
          </cell>
          <cell r="R364" t="str">
            <v xml:space="preserve"> </v>
          </cell>
          <cell r="S364">
            <v>10</v>
          </cell>
          <cell r="T364" t="str">
            <v xml:space="preserve"> </v>
          </cell>
          <cell r="U364" t="str">
            <v xml:space="preserve"> </v>
          </cell>
          <cell r="V364" t="str">
            <v xml:space="preserve"> </v>
          </cell>
          <cell r="W364" t="str">
            <v xml:space="preserve"> </v>
          </cell>
          <cell r="X364" t="str">
            <v xml:space="preserve"> </v>
          </cell>
          <cell r="Y364" t="str">
            <v xml:space="preserve"> </v>
          </cell>
          <cell r="Z364" t="str">
            <v xml:space="preserve"> </v>
          </cell>
          <cell r="AA364" t="str">
            <v xml:space="preserve"> </v>
          </cell>
          <cell r="AB364" t="str">
            <v xml:space="preserve"> </v>
          </cell>
          <cell r="AC364" t="str">
            <v xml:space="preserve"> </v>
          </cell>
          <cell r="AD364">
            <v>10</v>
          </cell>
          <cell r="AE364" t="str">
            <v xml:space="preserve"> </v>
          </cell>
          <cell r="AF364" t="str">
            <v xml:space="preserve"> </v>
          </cell>
          <cell r="AG364" t="str">
            <v xml:space="preserve"> </v>
          </cell>
          <cell r="AH364" t="str">
            <v xml:space="preserve"> </v>
          </cell>
          <cell r="AI364" t="str">
            <v xml:space="preserve"> </v>
          </cell>
          <cell r="AJ364" t="str">
            <v xml:space="preserve"> </v>
          </cell>
          <cell r="AK364">
            <v>10</v>
          </cell>
          <cell r="AL364" t="str">
            <v xml:space="preserve"> </v>
          </cell>
          <cell r="AM364" t="str">
            <v xml:space="preserve"> </v>
          </cell>
          <cell r="AN364" t="str">
            <v xml:space="preserve"> </v>
          </cell>
          <cell r="AO364" t="str">
            <v xml:space="preserve"> </v>
          </cell>
          <cell r="AP364" t="str">
            <v xml:space="preserve"> </v>
          </cell>
          <cell r="AQ364" t="str">
            <v xml:space="preserve"> </v>
          </cell>
          <cell r="AR364" t="str">
            <v xml:space="preserve"> </v>
          </cell>
          <cell r="AS364" t="str">
            <v xml:space="preserve"> </v>
          </cell>
          <cell r="AT364" t="str">
            <v xml:space="preserve"> </v>
          </cell>
          <cell r="AU364" t="str">
            <v xml:space="preserve"> </v>
          </cell>
          <cell r="AV364" t="str">
            <v>12.196</v>
          </cell>
          <cell r="AW364" t="str">
            <v>ACQ</v>
          </cell>
          <cell r="AX364" t="str">
            <v>11.125</v>
          </cell>
          <cell r="AY364" t="str">
            <v>13.267</v>
          </cell>
          <cell r="AZ364" t="str">
            <v xml:space="preserve"> </v>
          </cell>
          <cell r="BA364" t="str">
            <v xml:space="preserve"> </v>
          </cell>
          <cell r="BB364" t="str">
            <v xml:space="preserve"> </v>
          </cell>
          <cell r="BC364" t="str">
            <v xml:space="preserve"> </v>
          </cell>
          <cell r="BD364" t="str">
            <v xml:space="preserve"> </v>
          </cell>
          <cell r="BE364" t="str">
            <v xml:space="preserve"> </v>
          </cell>
          <cell r="BF364" t="str">
            <v xml:space="preserve"> </v>
          </cell>
          <cell r="BG364" t="str">
            <v xml:space="preserve"> </v>
          </cell>
          <cell r="BH364" t="str">
            <v xml:space="preserve"> </v>
          </cell>
          <cell r="BI364" t="str">
            <v xml:space="preserve"> </v>
          </cell>
          <cell r="BJ364">
            <v>13</v>
          </cell>
          <cell r="BK364" t="str">
            <v xml:space="preserve"> </v>
          </cell>
          <cell r="BL364" t="str">
            <v xml:space="preserve"> </v>
          </cell>
          <cell r="BM364" t="str">
            <v xml:space="preserve"> </v>
          </cell>
          <cell r="BN364" t="str">
            <v>13.3</v>
          </cell>
          <cell r="BO364" t="str">
            <v xml:space="preserve"> </v>
          </cell>
          <cell r="BP364" t="str">
            <v>13.5</v>
          </cell>
          <cell r="BQ364" t="str">
            <v xml:space="preserve"> </v>
          </cell>
          <cell r="BR364" t="str">
            <v>11.675</v>
          </cell>
          <cell r="BS364" t="str">
            <v>ACQ</v>
          </cell>
          <cell r="BT364">
            <v>10</v>
          </cell>
          <cell r="BU364" t="str">
            <v>9.65</v>
          </cell>
          <cell r="BV364" t="str">
            <v>11.8</v>
          </cell>
        </row>
        <row r="365">
          <cell r="A365">
            <v>21715641</v>
          </cell>
          <cell r="B365" t="str">
            <v>KLEIN</v>
          </cell>
          <cell r="C365" t="str">
            <v>DAMIEN</v>
          </cell>
          <cell r="D365" t="str">
            <v xml:space="preserve"> </v>
          </cell>
          <cell r="E365" t="str">
            <v>9.977</v>
          </cell>
          <cell r="F365" t="str">
            <v>AJ</v>
          </cell>
          <cell r="G365" t="str">
            <v>9.977</v>
          </cell>
          <cell r="H365" t="str">
            <v>AJ</v>
          </cell>
          <cell r="I365" t="str">
            <v>'289/583</v>
          </cell>
          <cell r="J365">
            <v>14.7</v>
          </cell>
          <cell r="K365" t="str">
            <v>ACQ</v>
          </cell>
          <cell r="L365" t="str">
            <v xml:space="preserve"> </v>
          </cell>
          <cell r="M365" t="str">
            <v xml:space="preserve"> </v>
          </cell>
          <cell r="N365" t="str">
            <v xml:space="preserve"> </v>
          </cell>
          <cell r="O365" t="str">
            <v xml:space="preserve"> </v>
          </cell>
          <cell r="P365" t="str">
            <v xml:space="preserve"> </v>
          </cell>
          <cell r="Q365" t="str">
            <v xml:space="preserve"> </v>
          </cell>
          <cell r="R365" t="str">
            <v xml:space="preserve"> </v>
          </cell>
          <cell r="S365" t="str">
            <v xml:space="preserve"> </v>
          </cell>
          <cell r="T365" t="str">
            <v xml:space="preserve"> </v>
          </cell>
          <cell r="U365" t="str">
            <v xml:space="preserve"> </v>
          </cell>
          <cell r="V365" t="str">
            <v xml:space="preserve"> </v>
          </cell>
          <cell r="W365" t="str">
            <v xml:space="preserve"> </v>
          </cell>
          <cell r="X365" t="str">
            <v xml:space="preserve"> </v>
          </cell>
          <cell r="Y365" t="str">
            <v xml:space="preserve"> </v>
          </cell>
          <cell r="Z365" t="str">
            <v xml:space="preserve"> </v>
          </cell>
          <cell r="AA365" t="str">
            <v xml:space="preserve"> </v>
          </cell>
          <cell r="AB365" t="str">
            <v xml:space="preserve"> </v>
          </cell>
          <cell r="AC365" t="str">
            <v xml:space="preserve"> </v>
          </cell>
          <cell r="AD365" t="str">
            <v xml:space="preserve"> </v>
          </cell>
          <cell r="AE365" t="str">
            <v xml:space="preserve"> </v>
          </cell>
          <cell r="AF365" t="str">
            <v xml:space="preserve"> </v>
          </cell>
          <cell r="AG365" t="str">
            <v xml:space="preserve"> </v>
          </cell>
          <cell r="AH365" t="str">
            <v xml:space="preserve"> </v>
          </cell>
          <cell r="AI365" t="str">
            <v xml:space="preserve"> </v>
          </cell>
          <cell r="AJ365" t="str">
            <v xml:space="preserve"> </v>
          </cell>
          <cell r="AK365" t="str">
            <v xml:space="preserve"> </v>
          </cell>
          <cell r="AL365" t="str">
            <v xml:space="preserve"> </v>
          </cell>
          <cell r="AM365" t="str">
            <v xml:space="preserve"> </v>
          </cell>
          <cell r="AN365" t="str">
            <v xml:space="preserve"> </v>
          </cell>
          <cell r="AO365" t="str">
            <v xml:space="preserve"> </v>
          </cell>
          <cell r="AP365" t="str">
            <v xml:space="preserve"> </v>
          </cell>
          <cell r="AQ365" t="str">
            <v xml:space="preserve"> </v>
          </cell>
          <cell r="AR365" t="str">
            <v xml:space="preserve"> </v>
          </cell>
          <cell r="AS365" t="str">
            <v xml:space="preserve"> </v>
          </cell>
          <cell r="AT365" t="str">
            <v xml:space="preserve"> </v>
          </cell>
          <cell r="AU365" t="str">
            <v xml:space="preserve"> </v>
          </cell>
          <cell r="AV365" t="str">
            <v>8.918</v>
          </cell>
          <cell r="AW365" t="str">
            <v>NACQ</v>
          </cell>
          <cell r="AX365" t="str">
            <v>7.835</v>
          </cell>
          <cell r="AY365">
            <v>10</v>
          </cell>
          <cell r="AZ365" t="str">
            <v xml:space="preserve"> </v>
          </cell>
          <cell r="BA365" t="str">
            <v xml:space="preserve"> </v>
          </cell>
          <cell r="BB365" t="str">
            <v xml:space="preserve"> </v>
          </cell>
          <cell r="BC365" t="str">
            <v xml:space="preserve"> </v>
          </cell>
          <cell r="BD365" t="str">
            <v xml:space="preserve"> </v>
          </cell>
          <cell r="BE365" t="str">
            <v xml:space="preserve"> </v>
          </cell>
          <cell r="BF365" t="str">
            <v xml:space="preserve"> </v>
          </cell>
          <cell r="BG365" t="str">
            <v xml:space="preserve"> </v>
          </cell>
          <cell r="BH365" t="str">
            <v xml:space="preserve"> </v>
          </cell>
          <cell r="BI365" t="str">
            <v xml:space="preserve"> </v>
          </cell>
          <cell r="BJ365" t="str">
            <v xml:space="preserve"> </v>
          </cell>
          <cell r="BK365" t="str">
            <v xml:space="preserve"> </v>
          </cell>
          <cell r="BL365" t="str">
            <v xml:space="preserve"> </v>
          </cell>
          <cell r="BM365" t="str">
            <v xml:space="preserve"> </v>
          </cell>
          <cell r="BN365" t="str">
            <v xml:space="preserve"> </v>
          </cell>
          <cell r="BO365" t="str">
            <v xml:space="preserve"> </v>
          </cell>
          <cell r="BP365" t="str">
            <v xml:space="preserve"> </v>
          </cell>
          <cell r="BQ365" t="str">
            <v xml:space="preserve"> </v>
          </cell>
          <cell r="BR365" t="str">
            <v>12.025</v>
          </cell>
          <cell r="BS365" t="str">
            <v>ACQ</v>
          </cell>
          <cell r="BT365" t="str">
            <v xml:space="preserve"> </v>
          </cell>
          <cell r="BU365" t="str">
            <v xml:space="preserve"> </v>
          </cell>
          <cell r="BV365" t="str">
            <v xml:space="preserve"> </v>
          </cell>
        </row>
        <row r="366">
          <cell r="A366">
            <v>21913506</v>
          </cell>
          <cell r="B366" t="str">
            <v>KLEISER</v>
          </cell>
          <cell r="C366" t="str">
            <v>CLAIRE</v>
          </cell>
          <cell r="D366" t="str">
            <v xml:space="preserve"> </v>
          </cell>
          <cell r="E366" t="str">
            <v>7.997</v>
          </cell>
          <cell r="F366" t="str">
            <v>AJ</v>
          </cell>
          <cell r="G366" t="str">
            <v>7.997</v>
          </cell>
          <cell r="H366" t="str">
            <v>AJ</v>
          </cell>
          <cell r="I366" t="str">
            <v>'526/583</v>
          </cell>
          <cell r="J366" t="str">
            <v>9.4</v>
          </cell>
          <cell r="L366">
            <v>9</v>
          </cell>
          <cell r="M366" t="str">
            <v xml:space="preserve"> </v>
          </cell>
          <cell r="N366" t="str">
            <v xml:space="preserve"> </v>
          </cell>
          <cell r="O366" t="str">
            <v xml:space="preserve"> </v>
          </cell>
          <cell r="P366" t="str">
            <v xml:space="preserve"> </v>
          </cell>
          <cell r="Q366" t="str">
            <v xml:space="preserve"> </v>
          </cell>
          <cell r="R366" t="str">
            <v xml:space="preserve"> </v>
          </cell>
          <cell r="S366" t="str">
            <v xml:space="preserve"> </v>
          </cell>
          <cell r="T366" t="str">
            <v xml:space="preserve"> </v>
          </cell>
          <cell r="U366" t="str">
            <v xml:space="preserve"> </v>
          </cell>
          <cell r="V366">
            <v>9</v>
          </cell>
          <cell r="W366" t="str">
            <v xml:space="preserve"> </v>
          </cell>
          <cell r="X366" t="str">
            <v xml:space="preserve"> </v>
          </cell>
          <cell r="Y366" t="str">
            <v xml:space="preserve"> </v>
          </cell>
          <cell r="Z366" t="str">
            <v xml:space="preserve"> </v>
          </cell>
          <cell r="AA366" t="str">
            <v xml:space="preserve"> </v>
          </cell>
          <cell r="AB366" t="str">
            <v xml:space="preserve"> </v>
          </cell>
          <cell r="AC366" t="str">
            <v xml:space="preserve"> </v>
          </cell>
          <cell r="AD366">
            <v>10</v>
          </cell>
          <cell r="AE366" t="str">
            <v xml:space="preserve"> </v>
          </cell>
          <cell r="AF366" t="str">
            <v xml:space="preserve"> </v>
          </cell>
          <cell r="AG366" t="str">
            <v xml:space="preserve"> </v>
          </cell>
          <cell r="AH366" t="str">
            <v xml:space="preserve"> </v>
          </cell>
          <cell r="AI366" t="str">
            <v xml:space="preserve"> </v>
          </cell>
          <cell r="AJ366" t="str">
            <v xml:space="preserve"> </v>
          </cell>
          <cell r="AK366" t="str">
            <v xml:space="preserve"> </v>
          </cell>
          <cell r="AL366" t="str">
            <v xml:space="preserve"> </v>
          </cell>
          <cell r="AM366" t="str">
            <v xml:space="preserve"> </v>
          </cell>
          <cell r="AN366">
            <v>10</v>
          </cell>
          <cell r="AO366" t="str">
            <v xml:space="preserve"> </v>
          </cell>
          <cell r="AP366" t="str">
            <v xml:space="preserve"> </v>
          </cell>
          <cell r="AQ366" t="str">
            <v xml:space="preserve"> </v>
          </cell>
          <cell r="AR366" t="str">
            <v xml:space="preserve"> </v>
          </cell>
          <cell r="AS366" t="str">
            <v xml:space="preserve"> </v>
          </cell>
          <cell r="AT366" t="str">
            <v xml:space="preserve"> </v>
          </cell>
          <cell r="AU366" t="str">
            <v xml:space="preserve"> </v>
          </cell>
          <cell r="AV366" t="str">
            <v>9.984</v>
          </cell>
          <cell r="AW366" t="str">
            <v>NACQ</v>
          </cell>
          <cell r="AX366" t="str">
            <v>7.335</v>
          </cell>
          <cell r="AY366" t="str">
            <v>12.633</v>
          </cell>
          <cell r="AZ366" t="str">
            <v>12.4</v>
          </cell>
          <cell r="BA366" t="str">
            <v xml:space="preserve"> </v>
          </cell>
          <cell r="BB366" t="str">
            <v xml:space="preserve"> </v>
          </cell>
          <cell r="BC366" t="str">
            <v xml:space="preserve"> </v>
          </cell>
          <cell r="BD366" t="str">
            <v>12.5</v>
          </cell>
          <cell r="BE366" t="str">
            <v xml:space="preserve"> </v>
          </cell>
          <cell r="BF366" t="str">
            <v xml:space="preserve"> </v>
          </cell>
          <cell r="BG366">
            <v>13</v>
          </cell>
          <cell r="BH366" t="str">
            <v xml:space="preserve"> </v>
          </cell>
          <cell r="BI366" t="str">
            <v xml:space="preserve"> </v>
          </cell>
          <cell r="BJ366" t="str">
            <v xml:space="preserve"> </v>
          </cell>
          <cell r="BK366" t="str">
            <v xml:space="preserve"> </v>
          </cell>
          <cell r="BL366" t="str">
            <v xml:space="preserve"> </v>
          </cell>
          <cell r="BM366" t="str">
            <v xml:space="preserve"> </v>
          </cell>
          <cell r="BN366" t="str">
            <v xml:space="preserve"> </v>
          </cell>
          <cell r="BO366" t="str">
            <v xml:space="preserve"> </v>
          </cell>
          <cell r="BP366" t="str">
            <v xml:space="preserve"> </v>
          </cell>
          <cell r="BQ366" t="str">
            <v xml:space="preserve"> </v>
          </cell>
          <cell r="BR366" t="str">
            <v>6.8</v>
          </cell>
          <cell r="BS366" t="str">
            <v>NACQ</v>
          </cell>
          <cell r="BT366">
            <v>7</v>
          </cell>
          <cell r="BU366" t="str">
            <v>8.05</v>
          </cell>
          <cell r="BV366" t="str">
            <v>10.6</v>
          </cell>
        </row>
        <row r="367">
          <cell r="A367">
            <v>21811664</v>
          </cell>
          <cell r="B367" t="str">
            <v>KLINGLER-PLANCHENOT</v>
          </cell>
          <cell r="C367" t="str">
            <v>BENJAMIN</v>
          </cell>
          <cell r="D367" t="str">
            <v xml:space="preserve"> </v>
          </cell>
          <cell r="E367" t="str">
            <v>8.837</v>
          </cell>
          <cell r="F367" t="str">
            <v>AJ</v>
          </cell>
          <cell r="G367" t="str">
            <v>8.837</v>
          </cell>
          <cell r="H367" t="str">
            <v>AJ</v>
          </cell>
          <cell r="I367" t="str">
            <v>'447/583</v>
          </cell>
          <cell r="J367" t="str">
            <v>12.098</v>
          </cell>
          <cell r="L367" t="str">
            <v>13.33</v>
          </cell>
          <cell r="M367" t="str">
            <v xml:space="preserve"> </v>
          </cell>
          <cell r="N367" t="str">
            <v xml:space="preserve"> </v>
          </cell>
          <cell r="O367" t="str">
            <v xml:space="preserve"> </v>
          </cell>
          <cell r="P367" t="str">
            <v>13.33</v>
          </cell>
          <cell r="Q367" t="str">
            <v xml:space="preserve"> </v>
          </cell>
          <cell r="R367" t="str">
            <v xml:space="preserve"> </v>
          </cell>
          <cell r="S367" t="str">
            <v xml:space="preserve"> </v>
          </cell>
          <cell r="T367" t="str">
            <v xml:space="preserve"> </v>
          </cell>
          <cell r="U367" t="str">
            <v xml:space="preserve"> </v>
          </cell>
          <cell r="V367" t="str">
            <v xml:space="preserve"> </v>
          </cell>
          <cell r="W367" t="str">
            <v xml:space="preserve"> </v>
          </cell>
          <cell r="X367" t="str">
            <v xml:space="preserve"> </v>
          </cell>
          <cell r="Y367" t="str">
            <v xml:space="preserve"> </v>
          </cell>
          <cell r="Z367" t="str">
            <v xml:space="preserve"> </v>
          </cell>
          <cell r="AA367" t="str">
            <v xml:space="preserve"> </v>
          </cell>
          <cell r="AB367" t="str">
            <v xml:space="preserve"> </v>
          </cell>
          <cell r="AC367" t="str">
            <v xml:space="preserve"> </v>
          </cell>
          <cell r="AD367" t="str">
            <v>10.25</v>
          </cell>
          <cell r="AE367" t="str">
            <v xml:space="preserve"> </v>
          </cell>
          <cell r="AF367" t="str">
            <v xml:space="preserve"> </v>
          </cell>
          <cell r="AG367" t="str">
            <v xml:space="preserve"> </v>
          </cell>
          <cell r="AH367" t="str">
            <v>10.25</v>
          </cell>
          <cell r="AI367" t="str">
            <v xml:space="preserve"> </v>
          </cell>
          <cell r="AJ367" t="str">
            <v xml:space="preserve"> </v>
          </cell>
          <cell r="AK367" t="str">
            <v xml:space="preserve"> </v>
          </cell>
          <cell r="AL367" t="str">
            <v xml:space="preserve"> </v>
          </cell>
          <cell r="AM367" t="str">
            <v xml:space="preserve"> </v>
          </cell>
          <cell r="AN367" t="str">
            <v xml:space="preserve"> </v>
          </cell>
          <cell r="AO367" t="str">
            <v xml:space="preserve"> </v>
          </cell>
          <cell r="AP367" t="str">
            <v xml:space="preserve"> </v>
          </cell>
          <cell r="AQ367" t="str">
            <v xml:space="preserve"> </v>
          </cell>
          <cell r="AR367" t="str">
            <v xml:space="preserve"> </v>
          </cell>
          <cell r="AS367" t="str">
            <v xml:space="preserve"> </v>
          </cell>
          <cell r="AT367" t="str">
            <v xml:space="preserve"> </v>
          </cell>
          <cell r="AU367" t="str">
            <v xml:space="preserve"> </v>
          </cell>
          <cell r="AV367" t="str">
            <v>9.128</v>
          </cell>
          <cell r="AW367" t="str">
            <v>NACQ</v>
          </cell>
          <cell r="AX367" t="str">
            <v>6.83</v>
          </cell>
          <cell r="AY367" t="str">
            <v>11.425</v>
          </cell>
          <cell r="AZ367" t="str">
            <v xml:space="preserve"> </v>
          </cell>
          <cell r="BA367" t="str">
            <v xml:space="preserve"> </v>
          </cell>
          <cell r="BB367" t="str">
            <v xml:space="preserve"> </v>
          </cell>
          <cell r="BC367" t="str">
            <v xml:space="preserve"> </v>
          </cell>
          <cell r="BD367" t="str">
            <v xml:space="preserve"> </v>
          </cell>
          <cell r="BE367" t="str">
            <v xml:space="preserve"> </v>
          </cell>
          <cell r="BF367" t="str">
            <v xml:space="preserve"> </v>
          </cell>
          <cell r="BG367" t="str">
            <v xml:space="preserve"> </v>
          </cell>
          <cell r="BH367" t="str">
            <v xml:space="preserve"> </v>
          </cell>
          <cell r="BI367" t="str">
            <v xml:space="preserve"> </v>
          </cell>
          <cell r="BJ367" t="str">
            <v xml:space="preserve"> </v>
          </cell>
          <cell r="BK367" t="str">
            <v xml:space="preserve"> </v>
          </cell>
          <cell r="BL367" t="str">
            <v xml:space="preserve"> </v>
          </cell>
          <cell r="BM367" t="str">
            <v xml:space="preserve"> </v>
          </cell>
          <cell r="BN367" t="str">
            <v xml:space="preserve"> </v>
          </cell>
          <cell r="BO367" t="str">
            <v xml:space="preserve"> </v>
          </cell>
          <cell r="BP367" t="str">
            <v xml:space="preserve"> </v>
          </cell>
          <cell r="BQ367" t="str">
            <v xml:space="preserve"> </v>
          </cell>
          <cell r="BR367" t="str">
            <v>10.525</v>
          </cell>
          <cell r="BS367" t="str">
            <v>ACQ</v>
          </cell>
          <cell r="BT367" t="str">
            <v xml:space="preserve"> </v>
          </cell>
          <cell r="BU367" t="str">
            <v xml:space="preserve"> </v>
          </cell>
          <cell r="BV367" t="str">
            <v xml:space="preserve"> </v>
          </cell>
        </row>
        <row r="368">
          <cell r="A368">
            <v>21906518</v>
          </cell>
          <cell r="B368" t="str">
            <v>KNOBLOCH</v>
          </cell>
          <cell r="C368" t="str">
            <v>JOHANNA</v>
          </cell>
          <cell r="D368" t="str">
            <v xml:space="preserve"> </v>
          </cell>
          <cell r="E368" t="str">
            <v>11.318</v>
          </cell>
          <cell r="F368" t="str">
            <v>ADM</v>
          </cell>
          <cell r="G368" t="str">
            <v>11.318</v>
          </cell>
          <cell r="H368" t="str">
            <v>ADM</v>
          </cell>
          <cell r="I368" t="str">
            <v>'97/583</v>
          </cell>
          <cell r="J368" t="str">
            <v>15.2</v>
          </cell>
          <cell r="L368">
            <v>17</v>
          </cell>
          <cell r="M368" t="str">
            <v xml:space="preserve"> </v>
          </cell>
          <cell r="N368" t="str">
            <v xml:space="preserve"> </v>
          </cell>
          <cell r="O368">
            <v>17</v>
          </cell>
          <cell r="P368" t="str">
            <v xml:space="preserve"> </v>
          </cell>
          <cell r="Q368" t="str">
            <v xml:space="preserve"> </v>
          </cell>
          <cell r="R368" t="str">
            <v xml:space="preserve"> </v>
          </cell>
          <cell r="S368" t="str">
            <v xml:space="preserve"> </v>
          </cell>
          <cell r="T368" t="str">
            <v xml:space="preserve"> </v>
          </cell>
          <cell r="U368" t="str">
            <v xml:space="preserve"> </v>
          </cell>
          <cell r="V368" t="str">
            <v xml:space="preserve"> </v>
          </cell>
          <cell r="W368" t="str">
            <v xml:space="preserve"> </v>
          </cell>
          <cell r="X368" t="str">
            <v xml:space="preserve"> </v>
          </cell>
          <cell r="Y368" t="str">
            <v xml:space="preserve"> </v>
          </cell>
          <cell r="Z368" t="str">
            <v xml:space="preserve"> </v>
          </cell>
          <cell r="AA368" t="str">
            <v xml:space="preserve"> </v>
          </cell>
          <cell r="AB368" t="str">
            <v xml:space="preserve"> </v>
          </cell>
          <cell r="AC368" t="str">
            <v xml:space="preserve"> </v>
          </cell>
          <cell r="AD368" t="str">
            <v>12.5</v>
          </cell>
          <cell r="AE368" t="str">
            <v xml:space="preserve"> </v>
          </cell>
          <cell r="AF368" t="str">
            <v xml:space="preserve"> </v>
          </cell>
          <cell r="AG368" t="str">
            <v>12.5</v>
          </cell>
          <cell r="AH368" t="str">
            <v xml:space="preserve"> </v>
          </cell>
          <cell r="AI368" t="str">
            <v xml:space="preserve"> </v>
          </cell>
          <cell r="AJ368" t="str">
            <v xml:space="preserve"> </v>
          </cell>
          <cell r="AK368" t="str">
            <v xml:space="preserve"> </v>
          </cell>
          <cell r="AL368" t="str">
            <v xml:space="preserve"> </v>
          </cell>
          <cell r="AM368" t="str">
            <v xml:space="preserve"> </v>
          </cell>
          <cell r="AN368" t="str">
            <v xml:space="preserve"> </v>
          </cell>
          <cell r="AO368" t="str">
            <v xml:space="preserve"> </v>
          </cell>
          <cell r="AP368" t="str">
            <v xml:space="preserve"> </v>
          </cell>
          <cell r="AQ368" t="str">
            <v xml:space="preserve"> </v>
          </cell>
          <cell r="AR368" t="str">
            <v xml:space="preserve"> </v>
          </cell>
          <cell r="AS368" t="str">
            <v xml:space="preserve"> </v>
          </cell>
          <cell r="AT368" t="str">
            <v xml:space="preserve"> </v>
          </cell>
          <cell r="AU368" t="str">
            <v xml:space="preserve"> </v>
          </cell>
          <cell r="AV368" t="str">
            <v>11.918</v>
          </cell>
          <cell r="AW368" t="str">
            <v>ACQ</v>
          </cell>
          <cell r="AX368" t="str">
            <v>12.335</v>
          </cell>
          <cell r="AY368" t="str">
            <v>11.5</v>
          </cell>
          <cell r="AZ368" t="str">
            <v xml:space="preserve"> </v>
          </cell>
          <cell r="BA368" t="str">
            <v xml:space="preserve"> </v>
          </cell>
          <cell r="BB368" t="str">
            <v xml:space="preserve"> </v>
          </cell>
          <cell r="BC368" t="str">
            <v xml:space="preserve"> </v>
          </cell>
          <cell r="BD368" t="str">
            <v xml:space="preserve"> </v>
          </cell>
          <cell r="BE368" t="str">
            <v xml:space="preserve"> </v>
          </cell>
          <cell r="BF368">
            <v>7</v>
          </cell>
          <cell r="BG368" t="str">
            <v>DIS</v>
          </cell>
          <cell r="BH368" t="str">
            <v xml:space="preserve"> </v>
          </cell>
          <cell r="BI368" t="str">
            <v xml:space="preserve"> </v>
          </cell>
          <cell r="BJ368" t="str">
            <v xml:space="preserve"> </v>
          </cell>
          <cell r="BK368">
            <v>16</v>
          </cell>
          <cell r="BL368" t="str">
            <v xml:space="preserve"> </v>
          </cell>
          <cell r="BM368" t="str">
            <v xml:space="preserve"> </v>
          </cell>
          <cell r="BN368" t="str">
            <v xml:space="preserve"> </v>
          </cell>
          <cell r="BO368" t="str">
            <v xml:space="preserve"> </v>
          </cell>
          <cell r="BP368" t="str">
            <v xml:space="preserve"> </v>
          </cell>
          <cell r="BQ368" t="str">
            <v xml:space="preserve"> </v>
          </cell>
          <cell r="BR368" t="str">
            <v>13.035</v>
          </cell>
          <cell r="BS368" t="str">
            <v>ACQ</v>
          </cell>
          <cell r="BT368" t="str">
            <v>13.38</v>
          </cell>
          <cell r="BU368" t="str">
            <v>10.625</v>
          </cell>
          <cell r="BV368" t="str">
            <v>13.75</v>
          </cell>
        </row>
        <row r="369">
          <cell r="A369">
            <v>21906212</v>
          </cell>
          <cell r="B369" t="str">
            <v>KOCH</v>
          </cell>
          <cell r="C369" t="str">
            <v>OLIVIER</v>
          </cell>
          <cell r="D369" t="str">
            <v xml:space="preserve"> </v>
          </cell>
          <cell r="E369" t="str">
            <v>11.339</v>
          </cell>
          <cell r="F369" t="str">
            <v>ADM</v>
          </cell>
          <cell r="G369" t="str">
            <v>11.339</v>
          </cell>
          <cell r="H369" t="str">
            <v>ADM</v>
          </cell>
          <cell r="I369" t="str">
            <v>'93/583</v>
          </cell>
          <cell r="J369" t="str">
            <v>12.1</v>
          </cell>
          <cell r="L369" t="str">
            <v>11.7</v>
          </cell>
          <cell r="M369" t="str">
            <v xml:space="preserve"> </v>
          </cell>
          <cell r="N369" t="str">
            <v>11.7</v>
          </cell>
          <cell r="O369" t="str">
            <v xml:space="preserve"> </v>
          </cell>
          <cell r="P369" t="str">
            <v xml:space="preserve"> </v>
          </cell>
          <cell r="Q369" t="str">
            <v xml:space="preserve"> </v>
          </cell>
          <cell r="R369" t="str">
            <v xml:space="preserve"> </v>
          </cell>
          <cell r="S369" t="str">
            <v xml:space="preserve"> </v>
          </cell>
          <cell r="T369" t="str">
            <v xml:space="preserve"> </v>
          </cell>
          <cell r="U369" t="str">
            <v xml:space="preserve"> </v>
          </cell>
          <cell r="V369" t="str">
            <v xml:space="preserve"> </v>
          </cell>
          <cell r="W369" t="str">
            <v xml:space="preserve"> </v>
          </cell>
          <cell r="X369" t="str">
            <v xml:space="preserve"> </v>
          </cell>
          <cell r="Y369" t="str">
            <v xml:space="preserve"> </v>
          </cell>
          <cell r="Z369" t="str">
            <v xml:space="preserve"> </v>
          </cell>
          <cell r="AA369" t="str">
            <v xml:space="preserve"> </v>
          </cell>
          <cell r="AB369" t="str">
            <v xml:space="preserve"> </v>
          </cell>
          <cell r="AC369" t="str">
            <v xml:space="preserve"> </v>
          </cell>
          <cell r="AD369" t="str">
            <v>12.7</v>
          </cell>
          <cell r="AE369" t="str">
            <v xml:space="preserve"> </v>
          </cell>
          <cell r="AF369" t="str">
            <v>12.7</v>
          </cell>
          <cell r="AG369" t="str">
            <v xml:space="preserve"> </v>
          </cell>
          <cell r="AH369" t="str">
            <v xml:space="preserve"> </v>
          </cell>
          <cell r="AI369" t="str">
            <v xml:space="preserve"> </v>
          </cell>
          <cell r="AJ369" t="str">
            <v xml:space="preserve"> </v>
          </cell>
          <cell r="AK369" t="str">
            <v xml:space="preserve"> </v>
          </cell>
          <cell r="AL369" t="str">
            <v xml:space="preserve"> </v>
          </cell>
          <cell r="AM369" t="str">
            <v xml:space="preserve"> </v>
          </cell>
          <cell r="AN369" t="str">
            <v xml:space="preserve"> </v>
          </cell>
          <cell r="AO369" t="str">
            <v xml:space="preserve"> </v>
          </cell>
          <cell r="AP369" t="str">
            <v xml:space="preserve"> </v>
          </cell>
          <cell r="AQ369" t="str">
            <v xml:space="preserve"> </v>
          </cell>
          <cell r="AR369" t="str">
            <v xml:space="preserve"> </v>
          </cell>
          <cell r="AS369" t="str">
            <v xml:space="preserve"> </v>
          </cell>
          <cell r="AT369" t="str">
            <v xml:space="preserve"> </v>
          </cell>
          <cell r="AU369" t="str">
            <v xml:space="preserve"> </v>
          </cell>
          <cell r="AV369" t="str">
            <v>11.244</v>
          </cell>
          <cell r="AW369" t="str">
            <v>ACQ</v>
          </cell>
          <cell r="AX369" t="str">
            <v>11.27</v>
          </cell>
          <cell r="AY369" t="str">
            <v>11.217</v>
          </cell>
          <cell r="AZ369" t="str">
            <v xml:space="preserve"> </v>
          </cell>
          <cell r="BA369" t="str">
            <v xml:space="preserve"> </v>
          </cell>
          <cell r="BB369" t="str">
            <v xml:space="preserve"> </v>
          </cell>
          <cell r="BC369" t="str">
            <v>13.75</v>
          </cell>
          <cell r="BD369" t="str">
            <v xml:space="preserve"> </v>
          </cell>
          <cell r="BE369" t="str">
            <v xml:space="preserve"> </v>
          </cell>
          <cell r="BF369" t="str">
            <v xml:space="preserve"> </v>
          </cell>
          <cell r="BG369" t="str">
            <v xml:space="preserve"> </v>
          </cell>
          <cell r="BH369" t="str">
            <v>6.5</v>
          </cell>
          <cell r="BI369" t="str">
            <v xml:space="preserve"> </v>
          </cell>
          <cell r="BJ369" t="str">
            <v xml:space="preserve"> </v>
          </cell>
          <cell r="BK369" t="str">
            <v xml:space="preserve"> </v>
          </cell>
          <cell r="BL369" t="str">
            <v xml:space="preserve"> </v>
          </cell>
          <cell r="BM369" t="str">
            <v>13.4</v>
          </cell>
          <cell r="BN369" t="str">
            <v xml:space="preserve"> </v>
          </cell>
          <cell r="BO369" t="str">
            <v xml:space="preserve"> </v>
          </cell>
          <cell r="BP369" t="str">
            <v xml:space="preserve"> </v>
          </cell>
          <cell r="BQ369" t="str">
            <v xml:space="preserve"> </v>
          </cell>
          <cell r="BR369" t="str">
            <v>12.75</v>
          </cell>
          <cell r="BS369" t="str">
            <v>ACQ</v>
          </cell>
          <cell r="BT369" t="str">
            <v>11.5</v>
          </cell>
          <cell r="BU369" t="str">
            <v>9.875</v>
          </cell>
          <cell r="BV369" t="str">
            <v>11.25</v>
          </cell>
        </row>
        <row r="370">
          <cell r="A370">
            <v>21908618</v>
          </cell>
          <cell r="B370" t="str">
            <v>KOENIG</v>
          </cell>
          <cell r="C370" t="str">
            <v>MAXENCE</v>
          </cell>
          <cell r="D370" t="str">
            <v xml:space="preserve"> </v>
          </cell>
          <cell r="E370" t="str">
            <v>8.839</v>
          </cell>
          <cell r="F370" t="str">
            <v>AJ</v>
          </cell>
          <cell r="G370" t="str">
            <v>8.839</v>
          </cell>
          <cell r="H370" t="str">
            <v>AJ</v>
          </cell>
          <cell r="I370" t="str">
            <v>'445/583</v>
          </cell>
          <cell r="J370" t="str">
            <v>8.42</v>
          </cell>
          <cell r="L370" t="str">
            <v>7.7</v>
          </cell>
          <cell r="M370" t="str">
            <v xml:space="preserve"> </v>
          </cell>
          <cell r="N370" t="str">
            <v xml:space="preserve"> </v>
          </cell>
          <cell r="O370" t="str">
            <v xml:space="preserve"> </v>
          </cell>
          <cell r="P370" t="str">
            <v xml:space="preserve"> </v>
          </cell>
          <cell r="Q370" t="str">
            <v xml:space="preserve"> </v>
          </cell>
          <cell r="R370" t="str">
            <v xml:space="preserve"> </v>
          </cell>
          <cell r="S370" t="str">
            <v xml:space="preserve"> </v>
          </cell>
          <cell r="T370" t="str">
            <v xml:space="preserve"> </v>
          </cell>
          <cell r="U370" t="str">
            <v xml:space="preserve"> </v>
          </cell>
          <cell r="V370" t="str">
            <v xml:space="preserve"> </v>
          </cell>
          <cell r="W370" t="str">
            <v xml:space="preserve"> </v>
          </cell>
          <cell r="X370" t="str">
            <v>7.7</v>
          </cell>
          <cell r="Y370" t="str">
            <v xml:space="preserve"> </v>
          </cell>
          <cell r="Z370" t="str">
            <v xml:space="preserve"> </v>
          </cell>
          <cell r="AA370" t="str">
            <v xml:space="preserve"> </v>
          </cell>
          <cell r="AB370" t="str">
            <v xml:space="preserve"> </v>
          </cell>
          <cell r="AC370" t="str">
            <v xml:space="preserve"> </v>
          </cell>
          <cell r="AD370" t="str">
            <v>9.5</v>
          </cell>
          <cell r="AE370" t="str">
            <v xml:space="preserve"> </v>
          </cell>
          <cell r="AF370" t="str">
            <v xml:space="preserve"> </v>
          </cell>
          <cell r="AG370" t="str">
            <v xml:space="preserve"> </v>
          </cell>
          <cell r="AH370" t="str">
            <v xml:space="preserve"> </v>
          </cell>
          <cell r="AI370" t="str">
            <v xml:space="preserve"> </v>
          </cell>
          <cell r="AJ370" t="str">
            <v xml:space="preserve"> </v>
          </cell>
          <cell r="AK370" t="str">
            <v xml:space="preserve"> </v>
          </cell>
          <cell r="AL370" t="str">
            <v xml:space="preserve"> </v>
          </cell>
          <cell r="AM370" t="str">
            <v xml:space="preserve"> </v>
          </cell>
          <cell r="AN370" t="str">
            <v xml:space="preserve"> </v>
          </cell>
          <cell r="AO370" t="str">
            <v xml:space="preserve"> </v>
          </cell>
          <cell r="AP370" t="str">
            <v>9.5</v>
          </cell>
          <cell r="AQ370" t="str">
            <v xml:space="preserve"> </v>
          </cell>
          <cell r="AR370" t="str">
            <v xml:space="preserve"> </v>
          </cell>
          <cell r="AS370" t="str">
            <v xml:space="preserve"> </v>
          </cell>
          <cell r="AT370" t="str">
            <v xml:space="preserve"> </v>
          </cell>
          <cell r="AU370" t="str">
            <v xml:space="preserve"> </v>
          </cell>
          <cell r="AV370" t="str">
            <v>10.75</v>
          </cell>
          <cell r="AW370" t="str">
            <v>ACQ</v>
          </cell>
          <cell r="AX370">
            <v>10</v>
          </cell>
          <cell r="AY370" t="str">
            <v>11.5</v>
          </cell>
          <cell r="AZ370" t="str">
            <v xml:space="preserve"> </v>
          </cell>
          <cell r="BA370" t="str">
            <v>13.5</v>
          </cell>
          <cell r="BB370">
            <v>10</v>
          </cell>
          <cell r="BC370" t="str">
            <v xml:space="preserve"> </v>
          </cell>
          <cell r="BD370" t="str">
            <v xml:space="preserve"> </v>
          </cell>
          <cell r="BE370" t="str">
            <v xml:space="preserve"> </v>
          </cell>
          <cell r="BF370" t="str">
            <v xml:space="preserve"> </v>
          </cell>
          <cell r="BG370" t="str">
            <v xml:space="preserve"> </v>
          </cell>
          <cell r="BH370" t="str">
            <v xml:space="preserve"> </v>
          </cell>
          <cell r="BI370" t="str">
            <v xml:space="preserve"> </v>
          </cell>
          <cell r="BJ370" t="str">
            <v xml:space="preserve"> </v>
          </cell>
          <cell r="BK370">
            <v>11</v>
          </cell>
          <cell r="BL370" t="str">
            <v xml:space="preserve"> </v>
          </cell>
          <cell r="BM370" t="str">
            <v xml:space="preserve"> </v>
          </cell>
          <cell r="BN370" t="str">
            <v xml:space="preserve"> </v>
          </cell>
          <cell r="BO370" t="str">
            <v xml:space="preserve"> </v>
          </cell>
          <cell r="BP370" t="str">
            <v xml:space="preserve"> </v>
          </cell>
          <cell r="BQ370" t="str">
            <v xml:space="preserve"> </v>
          </cell>
          <cell r="BR370" t="str">
            <v>9.292</v>
          </cell>
          <cell r="BS370" t="str">
            <v>NACQ</v>
          </cell>
          <cell r="BT370">
            <v>10</v>
          </cell>
          <cell r="BU370" t="str">
            <v>9.375</v>
          </cell>
          <cell r="BV370" t="str">
            <v>12.75</v>
          </cell>
        </row>
        <row r="371">
          <cell r="A371">
            <v>21918384</v>
          </cell>
          <cell r="B371" t="str">
            <v>KOKO</v>
          </cell>
          <cell r="C371" t="str">
            <v>YOHANNE</v>
          </cell>
          <cell r="D371" t="str">
            <v xml:space="preserve"> </v>
          </cell>
          <cell r="E371" t="str">
            <v>DEF</v>
          </cell>
          <cell r="F371" t="str">
            <v>DEF</v>
          </cell>
          <cell r="G371" t="str">
            <v>DEF</v>
          </cell>
          <cell r="H371" t="str">
            <v>DEF</v>
          </cell>
          <cell r="J371" t="str">
            <v>8.8</v>
          </cell>
          <cell r="L371">
            <v>7</v>
          </cell>
          <cell r="M371" t="str">
            <v xml:space="preserve"> </v>
          </cell>
          <cell r="N371" t="str">
            <v xml:space="preserve"> </v>
          </cell>
          <cell r="O371" t="str">
            <v xml:space="preserve"> </v>
          </cell>
          <cell r="P371" t="str">
            <v xml:space="preserve"> </v>
          </cell>
          <cell r="Q371" t="str">
            <v xml:space="preserve"> </v>
          </cell>
          <cell r="R371" t="str">
            <v xml:space="preserve"> </v>
          </cell>
          <cell r="S371">
            <v>7</v>
          </cell>
          <cell r="T371" t="str">
            <v xml:space="preserve"> </v>
          </cell>
          <cell r="U371" t="str">
            <v xml:space="preserve"> </v>
          </cell>
          <cell r="V371" t="str">
            <v xml:space="preserve"> </v>
          </cell>
          <cell r="W371" t="str">
            <v xml:space="preserve"> </v>
          </cell>
          <cell r="X371" t="str">
            <v xml:space="preserve"> </v>
          </cell>
          <cell r="Y371" t="str">
            <v xml:space="preserve"> </v>
          </cell>
          <cell r="Z371" t="str">
            <v xml:space="preserve"> </v>
          </cell>
          <cell r="AA371" t="str">
            <v xml:space="preserve"> </v>
          </cell>
          <cell r="AB371" t="str">
            <v xml:space="preserve"> </v>
          </cell>
          <cell r="AC371" t="str">
            <v xml:space="preserve"> </v>
          </cell>
          <cell r="AD371" t="str">
            <v>11.5</v>
          </cell>
          <cell r="AE371" t="str">
            <v xml:space="preserve"> </v>
          </cell>
          <cell r="AF371" t="str">
            <v xml:space="preserve"> </v>
          </cell>
          <cell r="AG371" t="str">
            <v xml:space="preserve"> </v>
          </cell>
          <cell r="AH371" t="str">
            <v xml:space="preserve"> </v>
          </cell>
          <cell r="AI371" t="str">
            <v xml:space="preserve"> </v>
          </cell>
          <cell r="AJ371" t="str">
            <v xml:space="preserve"> </v>
          </cell>
          <cell r="AK371" t="str">
            <v>11.5</v>
          </cell>
          <cell r="AL371" t="str">
            <v xml:space="preserve"> </v>
          </cell>
          <cell r="AM371" t="str">
            <v xml:space="preserve"> </v>
          </cell>
          <cell r="AN371" t="str">
            <v xml:space="preserve"> </v>
          </cell>
          <cell r="AO371" t="str">
            <v xml:space="preserve"> </v>
          </cell>
          <cell r="AP371" t="str">
            <v xml:space="preserve"> </v>
          </cell>
          <cell r="AQ371" t="str">
            <v xml:space="preserve"> </v>
          </cell>
          <cell r="AR371" t="str">
            <v xml:space="preserve"> </v>
          </cell>
          <cell r="AS371" t="str">
            <v xml:space="preserve"> </v>
          </cell>
          <cell r="AT371" t="str">
            <v xml:space="preserve"> </v>
          </cell>
          <cell r="AU371" t="str">
            <v xml:space="preserve"> </v>
          </cell>
          <cell r="AV371" t="str">
            <v>10.787</v>
          </cell>
          <cell r="AW371" t="str">
            <v>ACQ</v>
          </cell>
          <cell r="AX371" t="str">
            <v>8.93</v>
          </cell>
          <cell r="AY371" t="str">
            <v>12.643</v>
          </cell>
          <cell r="AZ371" t="str">
            <v xml:space="preserve"> </v>
          </cell>
          <cell r="BA371" t="str">
            <v xml:space="preserve"> </v>
          </cell>
          <cell r="BB371" t="str">
            <v xml:space="preserve"> </v>
          </cell>
          <cell r="BC371" t="str">
            <v xml:space="preserve"> </v>
          </cell>
          <cell r="BD371" t="str">
            <v xml:space="preserve"> </v>
          </cell>
          <cell r="BE371" t="str">
            <v xml:space="preserve"> </v>
          </cell>
          <cell r="BF371" t="str">
            <v xml:space="preserve"> </v>
          </cell>
          <cell r="BG371" t="str">
            <v xml:space="preserve"> </v>
          </cell>
          <cell r="BH371" t="str">
            <v xml:space="preserve"> </v>
          </cell>
          <cell r="BI371" t="str">
            <v xml:space="preserve"> </v>
          </cell>
          <cell r="BJ371" t="str">
            <v>11.6</v>
          </cell>
          <cell r="BK371" t="str">
            <v xml:space="preserve"> </v>
          </cell>
          <cell r="BL371" t="str">
            <v xml:space="preserve"> </v>
          </cell>
          <cell r="BM371">
            <v>18</v>
          </cell>
          <cell r="BN371" t="str">
            <v xml:space="preserve"> </v>
          </cell>
          <cell r="BO371" t="str">
            <v>8.33</v>
          </cell>
          <cell r="BP371" t="str">
            <v xml:space="preserve"> </v>
          </cell>
          <cell r="BQ371" t="str">
            <v xml:space="preserve"> </v>
          </cell>
          <cell r="BR371" t="str">
            <v>6.692</v>
          </cell>
          <cell r="BS371" t="str">
            <v>NACQ</v>
          </cell>
          <cell r="BT371" t="str">
            <v>8.5</v>
          </cell>
          <cell r="BU371" t="str">
            <v>7.375</v>
          </cell>
          <cell r="BV371" t="str">
            <v>8.25</v>
          </cell>
        </row>
        <row r="372">
          <cell r="A372">
            <v>21612682</v>
          </cell>
          <cell r="B372" t="str">
            <v>KOMLJENOVIC</v>
          </cell>
          <cell r="C372" t="str">
            <v>STEPHANE</v>
          </cell>
          <cell r="D372" t="str">
            <v xml:space="preserve"> </v>
          </cell>
          <cell r="E372" t="str">
            <v>11.413</v>
          </cell>
          <cell r="F372" t="str">
            <v>ADM</v>
          </cell>
          <cell r="G372" t="str">
            <v>11.413</v>
          </cell>
          <cell r="H372" t="str">
            <v>ADM</v>
          </cell>
          <cell r="I372" t="str">
            <v>'91/583</v>
          </cell>
          <cell r="J372" t="str">
            <v>14.5</v>
          </cell>
          <cell r="K372" t="str">
            <v>ACQ</v>
          </cell>
          <cell r="L372" t="str">
            <v xml:space="preserve"> </v>
          </cell>
          <cell r="M372" t="str">
            <v xml:space="preserve"> </v>
          </cell>
          <cell r="N372" t="str">
            <v xml:space="preserve"> </v>
          </cell>
          <cell r="O372" t="str">
            <v xml:space="preserve"> </v>
          </cell>
          <cell r="P372" t="str">
            <v xml:space="preserve"> </v>
          </cell>
          <cell r="Q372" t="str">
            <v xml:space="preserve"> </v>
          </cell>
          <cell r="R372" t="str">
            <v xml:space="preserve"> </v>
          </cell>
          <cell r="S372" t="str">
            <v xml:space="preserve"> </v>
          </cell>
          <cell r="T372" t="str">
            <v xml:space="preserve"> </v>
          </cell>
          <cell r="U372" t="str">
            <v xml:space="preserve"> </v>
          </cell>
          <cell r="V372" t="str">
            <v xml:space="preserve"> </v>
          </cell>
          <cell r="W372" t="str">
            <v xml:space="preserve"> </v>
          </cell>
          <cell r="X372" t="str">
            <v xml:space="preserve"> </v>
          </cell>
          <cell r="Y372" t="str">
            <v xml:space="preserve"> </v>
          </cell>
          <cell r="Z372" t="str">
            <v xml:space="preserve"> </v>
          </cell>
          <cell r="AA372" t="str">
            <v xml:space="preserve"> </v>
          </cell>
          <cell r="AB372" t="str">
            <v xml:space="preserve"> </v>
          </cell>
          <cell r="AC372" t="str">
            <v xml:space="preserve"> </v>
          </cell>
          <cell r="AD372" t="str">
            <v xml:space="preserve"> </v>
          </cell>
          <cell r="AE372" t="str">
            <v xml:space="preserve"> </v>
          </cell>
          <cell r="AF372" t="str">
            <v xml:space="preserve"> </v>
          </cell>
          <cell r="AG372" t="str">
            <v xml:space="preserve"> </v>
          </cell>
          <cell r="AH372" t="str">
            <v xml:space="preserve"> </v>
          </cell>
          <cell r="AI372" t="str">
            <v xml:space="preserve"> </v>
          </cell>
          <cell r="AJ372" t="str">
            <v xml:space="preserve"> </v>
          </cell>
          <cell r="AK372" t="str">
            <v xml:space="preserve"> </v>
          </cell>
          <cell r="AL372" t="str">
            <v xml:space="preserve"> </v>
          </cell>
          <cell r="AM372" t="str">
            <v xml:space="preserve"> </v>
          </cell>
          <cell r="AN372" t="str">
            <v xml:space="preserve"> </v>
          </cell>
          <cell r="AO372" t="str">
            <v xml:space="preserve"> </v>
          </cell>
          <cell r="AP372" t="str">
            <v xml:space="preserve"> </v>
          </cell>
          <cell r="AQ372" t="str">
            <v xml:space="preserve"> </v>
          </cell>
          <cell r="AR372" t="str">
            <v xml:space="preserve"> </v>
          </cell>
          <cell r="AS372" t="str">
            <v xml:space="preserve"> </v>
          </cell>
          <cell r="AT372" t="str">
            <v xml:space="preserve"> </v>
          </cell>
          <cell r="AU372" t="str">
            <v xml:space="preserve"> </v>
          </cell>
          <cell r="AV372" t="str">
            <v>9.844</v>
          </cell>
          <cell r="AW372" t="str">
            <v>NACQ</v>
          </cell>
          <cell r="AX372" t="str">
            <v>10.555</v>
          </cell>
          <cell r="AY372" t="str">
            <v>9.133</v>
          </cell>
          <cell r="AZ372" t="str">
            <v>9.9</v>
          </cell>
          <cell r="BA372" t="str">
            <v xml:space="preserve"> </v>
          </cell>
          <cell r="BB372" t="str">
            <v xml:space="preserve"> </v>
          </cell>
          <cell r="BC372" t="str">
            <v xml:space="preserve"> </v>
          </cell>
          <cell r="BD372" t="str">
            <v xml:space="preserve"> </v>
          </cell>
          <cell r="BE372" t="str">
            <v xml:space="preserve"> </v>
          </cell>
          <cell r="BF372" t="str">
            <v xml:space="preserve"> </v>
          </cell>
          <cell r="BG372" t="str">
            <v xml:space="preserve"> </v>
          </cell>
          <cell r="BH372" t="str">
            <v xml:space="preserve"> </v>
          </cell>
          <cell r="BI372" t="str">
            <v>7.5</v>
          </cell>
          <cell r="BJ372" t="str">
            <v xml:space="preserve"> </v>
          </cell>
          <cell r="BK372">
            <v>10</v>
          </cell>
          <cell r="BL372" t="str">
            <v xml:space="preserve"> </v>
          </cell>
          <cell r="BM372" t="str">
            <v xml:space="preserve"> </v>
          </cell>
          <cell r="BN372" t="str">
            <v xml:space="preserve"> </v>
          </cell>
          <cell r="BO372" t="str">
            <v xml:space="preserve"> </v>
          </cell>
          <cell r="BP372" t="str">
            <v xml:space="preserve"> </v>
          </cell>
          <cell r="BQ372" t="str">
            <v xml:space="preserve"> </v>
          </cell>
          <cell r="BR372" t="str">
            <v>9.158</v>
          </cell>
          <cell r="BS372" t="str">
            <v>NACQ</v>
          </cell>
          <cell r="BT372" t="str">
            <v>10.15</v>
          </cell>
          <cell r="BU372" t="str">
            <v>6.725</v>
          </cell>
          <cell r="BV372" t="str">
            <v>7.45</v>
          </cell>
        </row>
        <row r="373">
          <cell r="A373">
            <v>21910728</v>
          </cell>
          <cell r="B373" t="str">
            <v>KOPFF</v>
          </cell>
          <cell r="C373" t="str">
            <v>EMILE</v>
          </cell>
          <cell r="D373" t="str">
            <v xml:space="preserve"> </v>
          </cell>
          <cell r="E373" t="str">
            <v>8.137</v>
          </cell>
          <cell r="F373" t="str">
            <v>AJ</v>
          </cell>
          <cell r="G373" t="str">
            <v>8.137</v>
          </cell>
          <cell r="H373" t="str">
            <v>AJ</v>
          </cell>
          <cell r="I373" t="str">
            <v>'518/583</v>
          </cell>
          <cell r="J373" t="str">
            <v>7.7</v>
          </cell>
          <cell r="L373" t="str">
            <v>7.5</v>
          </cell>
          <cell r="M373" t="str">
            <v xml:space="preserve"> </v>
          </cell>
          <cell r="N373" t="str">
            <v xml:space="preserve"> </v>
          </cell>
          <cell r="O373" t="str">
            <v>7.5</v>
          </cell>
          <cell r="P373" t="str">
            <v xml:space="preserve"> </v>
          </cell>
          <cell r="Q373" t="str">
            <v xml:space="preserve"> </v>
          </cell>
          <cell r="R373" t="str">
            <v xml:space="preserve"> </v>
          </cell>
          <cell r="S373" t="str">
            <v xml:space="preserve"> </v>
          </cell>
          <cell r="T373" t="str">
            <v xml:space="preserve"> </v>
          </cell>
          <cell r="U373" t="str">
            <v xml:space="preserve"> </v>
          </cell>
          <cell r="V373" t="str">
            <v xml:space="preserve"> </v>
          </cell>
          <cell r="W373" t="str">
            <v xml:space="preserve"> </v>
          </cell>
          <cell r="X373" t="str">
            <v xml:space="preserve"> </v>
          </cell>
          <cell r="Y373" t="str">
            <v xml:space="preserve"> </v>
          </cell>
          <cell r="Z373" t="str">
            <v xml:space="preserve"> </v>
          </cell>
          <cell r="AA373" t="str">
            <v xml:space="preserve"> </v>
          </cell>
          <cell r="AB373" t="str">
            <v xml:space="preserve"> </v>
          </cell>
          <cell r="AC373" t="str">
            <v xml:space="preserve"> </v>
          </cell>
          <cell r="AD373">
            <v>8</v>
          </cell>
          <cell r="AE373" t="str">
            <v xml:space="preserve"> </v>
          </cell>
          <cell r="AF373" t="str">
            <v xml:space="preserve"> </v>
          </cell>
          <cell r="AG373">
            <v>8</v>
          </cell>
          <cell r="AH373" t="str">
            <v xml:space="preserve"> </v>
          </cell>
          <cell r="AI373" t="str">
            <v xml:space="preserve"> </v>
          </cell>
          <cell r="AJ373" t="str">
            <v xml:space="preserve"> </v>
          </cell>
          <cell r="AK373" t="str">
            <v xml:space="preserve"> </v>
          </cell>
          <cell r="AL373" t="str">
            <v xml:space="preserve"> </v>
          </cell>
          <cell r="AM373" t="str">
            <v xml:space="preserve"> </v>
          </cell>
          <cell r="AN373" t="str">
            <v xml:space="preserve"> </v>
          </cell>
          <cell r="AO373" t="str">
            <v xml:space="preserve"> </v>
          </cell>
          <cell r="AP373" t="str">
            <v xml:space="preserve"> </v>
          </cell>
          <cell r="AQ373" t="str">
            <v xml:space="preserve"> </v>
          </cell>
          <cell r="AR373" t="str">
            <v xml:space="preserve"> </v>
          </cell>
          <cell r="AS373" t="str">
            <v xml:space="preserve"> </v>
          </cell>
          <cell r="AT373" t="str">
            <v xml:space="preserve"> </v>
          </cell>
          <cell r="AU373" t="str">
            <v xml:space="preserve"> </v>
          </cell>
          <cell r="AV373" t="str">
            <v>9.084</v>
          </cell>
          <cell r="AW373" t="str">
            <v>NACQ</v>
          </cell>
          <cell r="AX373">
            <v>6</v>
          </cell>
          <cell r="AY373" t="str">
            <v>12.167</v>
          </cell>
          <cell r="AZ373" t="str">
            <v xml:space="preserve"> </v>
          </cell>
          <cell r="BA373" t="str">
            <v xml:space="preserve"> </v>
          </cell>
          <cell r="BB373" t="str">
            <v xml:space="preserve"> </v>
          </cell>
          <cell r="BC373">
            <v>11</v>
          </cell>
          <cell r="BD373" t="str">
            <v xml:space="preserve"> </v>
          </cell>
          <cell r="BE373" t="str">
            <v xml:space="preserve"> </v>
          </cell>
          <cell r="BF373" t="str">
            <v xml:space="preserve"> </v>
          </cell>
          <cell r="BG373" t="str">
            <v xml:space="preserve"> </v>
          </cell>
          <cell r="BH373" t="str">
            <v xml:space="preserve"> </v>
          </cell>
          <cell r="BI373" t="str">
            <v xml:space="preserve"> </v>
          </cell>
          <cell r="BJ373" t="str">
            <v xml:space="preserve"> </v>
          </cell>
          <cell r="BK373" t="str">
            <v xml:space="preserve"> </v>
          </cell>
          <cell r="BL373" t="str">
            <v>12.5</v>
          </cell>
          <cell r="BM373" t="str">
            <v xml:space="preserve"> </v>
          </cell>
          <cell r="BN373" t="str">
            <v xml:space="preserve"> </v>
          </cell>
          <cell r="BO373" t="str">
            <v xml:space="preserve"> </v>
          </cell>
          <cell r="BP373">
            <v>13</v>
          </cell>
          <cell r="BQ373" t="str">
            <v xml:space="preserve"> </v>
          </cell>
          <cell r="BR373" t="str">
            <v>9.608</v>
          </cell>
          <cell r="BS373" t="str">
            <v>NACQ</v>
          </cell>
          <cell r="BT373" t="str">
            <v>5.125</v>
          </cell>
          <cell r="BU373" t="str">
            <v>9.25</v>
          </cell>
          <cell r="BV373" t="str">
            <v>12.5</v>
          </cell>
        </row>
        <row r="374">
          <cell r="A374">
            <v>21816749</v>
          </cell>
          <cell r="B374" t="str">
            <v>KORNETZKY</v>
          </cell>
          <cell r="C374" t="str">
            <v>KEVIN</v>
          </cell>
          <cell r="D374" t="str">
            <v xml:space="preserve"> </v>
          </cell>
          <cell r="E374" t="str">
            <v>8.099</v>
          </cell>
          <cell r="F374" t="str">
            <v>AJ</v>
          </cell>
          <cell r="G374" t="str">
            <v>8.099</v>
          </cell>
          <cell r="H374" t="str">
            <v>AJ</v>
          </cell>
          <cell r="I374" t="str">
            <v>'523/583</v>
          </cell>
          <cell r="J374" t="str">
            <v>10.1</v>
          </cell>
          <cell r="K374" t="str">
            <v>ACQ</v>
          </cell>
          <cell r="L374" t="str">
            <v xml:space="preserve"> </v>
          </cell>
          <cell r="M374" t="str">
            <v xml:space="preserve"> </v>
          </cell>
          <cell r="N374" t="str">
            <v xml:space="preserve"> </v>
          </cell>
          <cell r="O374" t="str">
            <v xml:space="preserve"> </v>
          </cell>
          <cell r="P374" t="str">
            <v xml:space="preserve"> </v>
          </cell>
          <cell r="Q374" t="str">
            <v xml:space="preserve"> </v>
          </cell>
          <cell r="R374" t="str">
            <v xml:space="preserve"> </v>
          </cell>
          <cell r="S374" t="str">
            <v xml:space="preserve"> </v>
          </cell>
          <cell r="T374" t="str">
            <v xml:space="preserve"> </v>
          </cell>
          <cell r="U374" t="str">
            <v xml:space="preserve"> </v>
          </cell>
          <cell r="V374" t="str">
            <v xml:space="preserve"> </v>
          </cell>
          <cell r="W374" t="str">
            <v xml:space="preserve"> </v>
          </cell>
          <cell r="X374" t="str">
            <v xml:space="preserve"> </v>
          </cell>
          <cell r="Y374" t="str">
            <v xml:space="preserve"> </v>
          </cell>
          <cell r="Z374" t="str">
            <v xml:space="preserve"> </v>
          </cell>
          <cell r="AA374" t="str">
            <v xml:space="preserve"> </v>
          </cell>
          <cell r="AB374" t="str">
            <v xml:space="preserve"> </v>
          </cell>
          <cell r="AC374" t="str">
            <v xml:space="preserve"> </v>
          </cell>
          <cell r="AD374" t="str">
            <v xml:space="preserve"> </v>
          </cell>
          <cell r="AE374" t="str">
            <v xml:space="preserve"> </v>
          </cell>
          <cell r="AF374" t="str">
            <v xml:space="preserve"> </v>
          </cell>
          <cell r="AG374" t="str">
            <v xml:space="preserve"> </v>
          </cell>
          <cell r="AH374" t="str">
            <v xml:space="preserve"> </v>
          </cell>
          <cell r="AI374" t="str">
            <v xml:space="preserve"> </v>
          </cell>
          <cell r="AJ374" t="str">
            <v xml:space="preserve"> </v>
          </cell>
          <cell r="AK374" t="str">
            <v xml:space="preserve"> </v>
          </cell>
          <cell r="AL374" t="str">
            <v xml:space="preserve"> </v>
          </cell>
          <cell r="AM374" t="str">
            <v xml:space="preserve"> </v>
          </cell>
          <cell r="AN374" t="str">
            <v xml:space="preserve"> </v>
          </cell>
          <cell r="AO374" t="str">
            <v xml:space="preserve"> </v>
          </cell>
          <cell r="AP374" t="str">
            <v xml:space="preserve"> </v>
          </cell>
          <cell r="AQ374" t="str">
            <v xml:space="preserve"> </v>
          </cell>
          <cell r="AR374" t="str">
            <v xml:space="preserve"> </v>
          </cell>
          <cell r="AS374" t="str">
            <v xml:space="preserve"> </v>
          </cell>
          <cell r="AT374" t="str">
            <v xml:space="preserve"> </v>
          </cell>
          <cell r="AU374" t="str">
            <v xml:space="preserve"> </v>
          </cell>
          <cell r="AV374" t="str">
            <v>11.236</v>
          </cell>
          <cell r="AW374" t="str">
            <v>ACQ</v>
          </cell>
          <cell r="AX374" t="str">
            <v>9.165</v>
          </cell>
          <cell r="AY374" t="str">
            <v>13.307</v>
          </cell>
          <cell r="AZ374" t="str">
            <v xml:space="preserve"> </v>
          </cell>
          <cell r="BA374" t="str">
            <v xml:space="preserve"> </v>
          </cell>
          <cell r="BB374">
            <v>13</v>
          </cell>
          <cell r="BC374" t="str">
            <v>14.25</v>
          </cell>
          <cell r="BD374" t="str">
            <v xml:space="preserve"> </v>
          </cell>
          <cell r="BE374" t="str">
            <v>12.67</v>
          </cell>
          <cell r="BF374" t="str">
            <v xml:space="preserve"> </v>
          </cell>
          <cell r="BG374" t="str">
            <v xml:space="preserve"> </v>
          </cell>
          <cell r="BH374" t="str">
            <v xml:space="preserve"> </v>
          </cell>
          <cell r="BI374" t="str">
            <v xml:space="preserve"> </v>
          </cell>
          <cell r="BJ374" t="str">
            <v xml:space="preserve"> </v>
          </cell>
          <cell r="BK374" t="str">
            <v xml:space="preserve"> </v>
          </cell>
          <cell r="BL374" t="str">
            <v xml:space="preserve"> </v>
          </cell>
          <cell r="BM374" t="str">
            <v xml:space="preserve"> </v>
          </cell>
          <cell r="BN374" t="str">
            <v xml:space="preserve"> </v>
          </cell>
          <cell r="BO374" t="str">
            <v xml:space="preserve"> </v>
          </cell>
          <cell r="BP374" t="str">
            <v xml:space="preserve"> </v>
          </cell>
          <cell r="BQ374" t="str">
            <v xml:space="preserve"> </v>
          </cell>
          <cell r="BR374" t="str">
            <v>8.35</v>
          </cell>
          <cell r="BS374" t="str">
            <v>NACQ</v>
          </cell>
          <cell r="BT374" t="str">
            <v>6.5</v>
          </cell>
          <cell r="BU374" t="str">
            <v>8.5</v>
          </cell>
          <cell r="BV374">
            <v>11</v>
          </cell>
        </row>
        <row r="375">
          <cell r="A375">
            <v>21904713</v>
          </cell>
          <cell r="B375" t="str">
            <v>KOSCIELAK</v>
          </cell>
          <cell r="C375" t="str">
            <v>IAN</v>
          </cell>
          <cell r="D375" t="str">
            <v xml:space="preserve"> </v>
          </cell>
          <cell r="E375" t="str">
            <v>10.52</v>
          </cell>
          <cell r="F375" t="str">
            <v>ADM</v>
          </cell>
          <cell r="G375" t="str">
            <v>10.52</v>
          </cell>
          <cell r="H375" t="str">
            <v>ADM</v>
          </cell>
          <cell r="I375" t="str">
            <v>'202/583</v>
          </cell>
          <cell r="J375" t="str">
            <v>12.2</v>
          </cell>
          <cell r="L375">
            <v>12</v>
          </cell>
          <cell r="M375" t="str">
            <v xml:space="preserve"> </v>
          </cell>
          <cell r="N375" t="str">
            <v xml:space="preserve"> </v>
          </cell>
          <cell r="O375" t="str">
            <v xml:space="preserve"> </v>
          </cell>
          <cell r="P375" t="str">
            <v xml:space="preserve"> </v>
          </cell>
          <cell r="Q375" t="str">
            <v xml:space="preserve"> </v>
          </cell>
          <cell r="R375" t="str">
            <v xml:space="preserve"> </v>
          </cell>
          <cell r="S375" t="str">
            <v xml:space="preserve"> </v>
          </cell>
          <cell r="T375" t="str">
            <v xml:space="preserve"> </v>
          </cell>
          <cell r="U375" t="str">
            <v xml:space="preserve"> </v>
          </cell>
          <cell r="V375" t="str">
            <v xml:space="preserve"> </v>
          </cell>
          <cell r="W375" t="str">
            <v xml:space="preserve"> </v>
          </cell>
          <cell r="X375">
            <v>12</v>
          </cell>
          <cell r="Y375" t="str">
            <v xml:space="preserve"> </v>
          </cell>
          <cell r="Z375" t="str">
            <v xml:space="preserve"> </v>
          </cell>
          <cell r="AA375" t="str">
            <v xml:space="preserve"> </v>
          </cell>
          <cell r="AB375" t="str">
            <v xml:space="preserve"> </v>
          </cell>
          <cell r="AC375" t="str">
            <v xml:space="preserve"> </v>
          </cell>
          <cell r="AD375" t="str">
            <v>12.5</v>
          </cell>
          <cell r="AE375" t="str">
            <v xml:space="preserve"> </v>
          </cell>
          <cell r="AF375" t="str">
            <v xml:space="preserve"> </v>
          </cell>
          <cell r="AG375" t="str">
            <v xml:space="preserve"> </v>
          </cell>
          <cell r="AH375" t="str">
            <v xml:space="preserve"> </v>
          </cell>
          <cell r="AI375" t="str">
            <v xml:space="preserve"> </v>
          </cell>
          <cell r="AJ375" t="str">
            <v xml:space="preserve"> </v>
          </cell>
          <cell r="AK375" t="str">
            <v xml:space="preserve"> </v>
          </cell>
          <cell r="AL375" t="str">
            <v xml:space="preserve"> </v>
          </cell>
          <cell r="AM375" t="str">
            <v xml:space="preserve"> </v>
          </cell>
          <cell r="AN375" t="str">
            <v xml:space="preserve"> </v>
          </cell>
          <cell r="AO375" t="str">
            <v xml:space="preserve"> </v>
          </cell>
          <cell r="AP375" t="str">
            <v>12.5</v>
          </cell>
          <cell r="AQ375" t="str">
            <v xml:space="preserve"> </v>
          </cell>
          <cell r="AR375" t="str">
            <v xml:space="preserve"> </v>
          </cell>
          <cell r="AS375" t="str">
            <v xml:space="preserve"> </v>
          </cell>
          <cell r="AT375" t="str">
            <v xml:space="preserve"> </v>
          </cell>
          <cell r="AU375" t="str">
            <v xml:space="preserve"> </v>
          </cell>
          <cell r="AV375" t="str">
            <v>13.376</v>
          </cell>
          <cell r="AW375" t="str">
            <v>ACQ</v>
          </cell>
          <cell r="AX375" t="str">
            <v>11.085</v>
          </cell>
          <cell r="AY375" t="str">
            <v>15.667</v>
          </cell>
          <cell r="AZ375" t="str">
            <v xml:space="preserve"> </v>
          </cell>
          <cell r="BA375" t="str">
            <v>14.5</v>
          </cell>
          <cell r="BB375">
            <v>17</v>
          </cell>
          <cell r="BC375" t="str">
            <v xml:space="preserve"> </v>
          </cell>
          <cell r="BD375" t="str">
            <v xml:space="preserve"> </v>
          </cell>
          <cell r="BE375" t="str">
            <v xml:space="preserve"> </v>
          </cell>
          <cell r="BF375" t="str">
            <v xml:space="preserve"> </v>
          </cell>
          <cell r="BG375" t="str">
            <v xml:space="preserve"> </v>
          </cell>
          <cell r="BH375" t="str">
            <v xml:space="preserve"> </v>
          </cell>
          <cell r="BI375" t="str">
            <v xml:space="preserve"> </v>
          </cell>
          <cell r="BJ375" t="str">
            <v xml:space="preserve"> </v>
          </cell>
          <cell r="BK375" t="str">
            <v>15.5</v>
          </cell>
          <cell r="BL375" t="str">
            <v xml:space="preserve"> </v>
          </cell>
          <cell r="BM375" t="str">
            <v xml:space="preserve"> </v>
          </cell>
          <cell r="BN375" t="str">
            <v xml:space="preserve"> </v>
          </cell>
          <cell r="BO375" t="str">
            <v xml:space="preserve"> </v>
          </cell>
          <cell r="BP375" t="str">
            <v xml:space="preserve"> </v>
          </cell>
          <cell r="BQ375" t="str">
            <v xml:space="preserve"> </v>
          </cell>
          <cell r="BR375" t="str">
            <v>9.208</v>
          </cell>
          <cell r="BS375" t="str">
            <v>NACQ</v>
          </cell>
          <cell r="BT375" t="str">
            <v>7.75</v>
          </cell>
          <cell r="BU375" t="str">
            <v>10.625</v>
          </cell>
          <cell r="BV375" t="str">
            <v>14.75</v>
          </cell>
        </row>
        <row r="376">
          <cell r="A376">
            <v>21907495</v>
          </cell>
          <cell r="B376" t="str">
            <v>KOWALSKI</v>
          </cell>
          <cell r="C376" t="str">
            <v>ADRIEN</v>
          </cell>
          <cell r="D376" t="str">
            <v xml:space="preserve"> </v>
          </cell>
          <cell r="E376" t="str">
            <v>8.77</v>
          </cell>
          <cell r="F376" t="str">
            <v>AJ</v>
          </cell>
          <cell r="G376" t="str">
            <v>8.77</v>
          </cell>
          <cell r="H376" t="str">
            <v>AJ</v>
          </cell>
          <cell r="I376" t="str">
            <v>'462/583</v>
          </cell>
          <cell r="J376" t="str">
            <v>10.9</v>
          </cell>
          <cell r="L376" t="str">
            <v>8.5</v>
          </cell>
          <cell r="M376" t="str">
            <v xml:space="preserve"> </v>
          </cell>
          <cell r="N376" t="str">
            <v xml:space="preserve"> </v>
          </cell>
          <cell r="O376" t="str">
            <v xml:space="preserve"> </v>
          </cell>
          <cell r="P376" t="str">
            <v xml:space="preserve"> </v>
          </cell>
          <cell r="Q376" t="str">
            <v xml:space="preserve"> </v>
          </cell>
          <cell r="R376" t="str">
            <v xml:space="preserve"> </v>
          </cell>
          <cell r="S376" t="str">
            <v xml:space="preserve"> </v>
          </cell>
          <cell r="T376" t="str">
            <v>8.5</v>
          </cell>
          <cell r="U376" t="str">
            <v xml:space="preserve"> </v>
          </cell>
          <cell r="V376" t="str">
            <v xml:space="preserve"> </v>
          </cell>
          <cell r="W376" t="str">
            <v xml:space="preserve"> </v>
          </cell>
          <cell r="X376" t="str">
            <v xml:space="preserve"> </v>
          </cell>
          <cell r="Y376" t="str">
            <v xml:space="preserve"> </v>
          </cell>
          <cell r="Z376" t="str">
            <v xml:space="preserve"> </v>
          </cell>
          <cell r="AA376" t="str">
            <v xml:space="preserve"> </v>
          </cell>
          <cell r="AB376" t="str">
            <v xml:space="preserve"> </v>
          </cell>
          <cell r="AC376" t="str">
            <v xml:space="preserve"> </v>
          </cell>
          <cell r="AD376" t="str">
            <v>14.5</v>
          </cell>
          <cell r="AE376" t="str">
            <v xml:space="preserve"> </v>
          </cell>
          <cell r="AF376" t="str">
            <v xml:space="preserve"> </v>
          </cell>
          <cell r="AG376" t="str">
            <v xml:space="preserve"> </v>
          </cell>
          <cell r="AH376" t="str">
            <v xml:space="preserve"> </v>
          </cell>
          <cell r="AI376" t="str">
            <v xml:space="preserve"> </v>
          </cell>
          <cell r="AJ376" t="str">
            <v xml:space="preserve"> </v>
          </cell>
          <cell r="AK376" t="str">
            <v xml:space="preserve"> </v>
          </cell>
          <cell r="AL376" t="str">
            <v>14.5</v>
          </cell>
          <cell r="AM376" t="str">
            <v xml:space="preserve"> </v>
          </cell>
          <cell r="AN376" t="str">
            <v xml:space="preserve"> </v>
          </cell>
          <cell r="AO376" t="str">
            <v xml:space="preserve"> </v>
          </cell>
          <cell r="AP376" t="str">
            <v xml:space="preserve"> </v>
          </cell>
          <cell r="AQ376" t="str">
            <v xml:space="preserve"> </v>
          </cell>
          <cell r="AR376" t="str">
            <v xml:space="preserve"> </v>
          </cell>
          <cell r="AS376" t="str">
            <v xml:space="preserve"> </v>
          </cell>
          <cell r="AT376" t="str">
            <v xml:space="preserve"> </v>
          </cell>
          <cell r="AU376" t="str">
            <v xml:space="preserve"> </v>
          </cell>
          <cell r="AV376" t="str">
            <v>10.336</v>
          </cell>
          <cell r="AW376" t="str">
            <v>ACQ</v>
          </cell>
          <cell r="AX376" t="str">
            <v>9.105</v>
          </cell>
          <cell r="AY376" t="str">
            <v>11.567</v>
          </cell>
          <cell r="AZ376" t="str">
            <v>10.7</v>
          </cell>
          <cell r="BA376" t="str">
            <v xml:space="preserve"> </v>
          </cell>
          <cell r="BB376" t="str">
            <v xml:space="preserve"> </v>
          </cell>
          <cell r="BC376" t="str">
            <v xml:space="preserve"> </v>
          </cell>
          <cell r="BD376" t="str">
            <v xml:space="preserve"> </v>
          </cell>
          <cell r="BE376" t="str">
            <v xml:space="preserve"> </v>
          </cell>
          <cell r="BF376" t="str">
            <v xml:space="preserve"> </v>
          </cell>
          <cell r="BG376" t="str">
            <v xml:space="preserve"> </v>
          </cell>
          <cell r="BH376" t="str">
            <v xml:space="preserve"> </v>
          </cell>
          <cell r="BI376">
            <v>12</v>
          </cell>
          <cell r="BJ376" t="str">
            <v xml:space="preserve"> </v>
          </cell>
          <cell r="BK376">
            <v>12</v>
          </cell>
          <cell r="BL376" t="str">
            <v xml:space="preserve"> </v>
          </cell>
          <cell r="BM376" t="str">
            <v xml:space="preserve"> </v>
          </cell>
          <cell r="BN376" t="str">
            <v xml:space="preserve"> </v>
          </cell>
          <cell r="BO376" t="str">
            <v xml:space="preserve"> </v>
          </cell>
          <cell r="BP376" t="str">
            <v xml:space="preserve"> </v>
          </cell>
          <cell r="BQ376" t="str">
            <v xml:space="preserve"> </v>
          </cell>
          <cell r="BR376" t="str">
            <v>8.367</v>
          </cell>
          <cell r="BS376" t="str">
            <v>NACQ</v>
          </cell>
          <cell r="BT376">
            <v>9</v>
          </cell>
          <cell r="BU376" t="str">
            <v>5.55</v>
          </cell>
          <cell r="BV376" t="str">
            <v>9.1</v>
          </cell>
        </row>
        <row r="377">
          <cell r="A377">
            <v>21804302</v>
          </cell>
          <cell r="B377" t="str">
            <v>KOWSKY</v>
          </cell>
          <cell r="C377" t="str">
            <v>JEAN-FRANÇOIS</v>
          </cell>
          <cell r="D377" t="str">
            <v xml:space="preserve"> </v>
          </cell>
          <cell r="E377" t="str">
            <v>DEF</v>
          </cell>
          <cell r="F377" t="str">
            <v>DEF</v>
          </cell>
          <cell r="G377" t="str">
            <v>DEF</v>
          </cell>
          <cell r="H377" t="str">
            <v>DEF</v>
          </cell>
          <cell r="J377" t="str">
            <v>11.4</v>
          </cell>
          <cell r="K377" t="str">
            <v>ACQ</v>
          </cell>
          <cell r="L377" t="str">
            <v xml:space="preserve"> </v>
          </cell>
          <cell r="M377" t="str">
            <v xml:space="preserve"> </v>
          </cell>
          <cell r="N377" t="str">
            <v xml:space="preserve"> </v>
          </cell>
          <cell r="O377" t="str">
            <v xml:space="preserve"> </v>
          </cell>
          <cell r="P377" t="str">
            <v xml:space="preserve"> </v>
          </cell>
          <cell r="Q377" t="str">
            <v xml:space="preserve"> </v>
          </cell>
          <cell r="R377" t="str">
            <v xml:space="preserve"> </v>
          </cell>
          <cell r="S377" t="str">
            <v xml:space="preserve"> </v>
          </cell>
          <cell r="T377" t="str">
            <v xml:space="preserve"> </v>
          </cell>
          <cell r="U377" t="str">
            <v xml:space="preserve"> </v>
          </cell>
          <cell r="V377" t="str">
            <v xml:space="preserve"> </v>
          </cell>
          <cell r="W377" t="str">
            <v xml:space="preserve"> </v>
          </cell>
          <cell r="X377" t="str">
            <v xml:space="preserve"> </v>
          </cell>
          <cell r="Y377" t="str">
            <v xml:space="preserve"> </v>
          </cell>
          <cell r="Z377" t="str">
            <v xml:space="preserve"> </v>
          </cell>
          <cell r="AA377" t="str">
            <v xml:space="preserve"> </v>
          </cell>
          <cell r="AB377" t="str">
            <v xml:space="preserve"> </v>
          </cell>
          <cell r="AC377" t="str">
            <v xml:space="preserve"> </v>
          </cell>
          <cell r="AD377" t="str">
            <v xml:space="preserve"> </v>
          </cell>
          <cell r="AE377" t="str">
            <v xml:space="preserve"> </v>
          </cell>
          <cell r="AF377" t="str">
            <v xml:space="preserve"> </v>
          </cell>
          <cell r="AG377" t="str">
            <v xml:space="preserve"> </v>
          </cell>
          <cell r="AH377" t="str">
            <v xml:space="preserve"> </v>
          </cell>
          <cell r="AI377" t="str">
            <v xml:space="preserve"> </v>
          </cell>
          <cell r="AJ377" t="str">
            <v xml:space="preserve"> </v>
          </cell>
          <cell r="AK377" t="str">
            <v xml:space="preserve"> </v>
          </cell>
          <cell r="AL377" t="str">
            <v xml:space="preserve"> </v>
          </cell>
          <cell r="AM377" t="str">
            <v xml:space="preserve"> </v>
          </cell>
          <cell r="AN377" t="str">
            <v xml:space="preserve"> </v>
          </cell>
          <cell r="AO377" t="str">
            <v xml:space="preserve"> </v>
          </cell>
          <cell r="AP377" t="str">
            <v xml:space="preserve"> </v>
          </cell>
          <cell r="AQ377" t="str">
            <v xml:space="preserve"> </v>
          </cell>
          <cell r="AR377" t="str">
            <v xml:space="preserve"> </v>
          </cell>
          <cell r="AS377" t="str">
            <v xml:space="preserve"> </v>
          </cell>
          <cell r="AT377" t="str">
            <v xml:space="preserve"> </v>
          </cell>
          <cell r="AU377" t="str">
            <v xml:space="preserve"> </v>
          </cell>
          <cell r="AV377" t="str">
            <v>9.042</v>
          </cell>
          <cell r="AW377" t="str">
            <v>NACQ</v>
          </cell>
          <cell r="AX377" t="str">
            <v>8.5</v>
          </cell>
          <cell r="AY377" t="str">
            <v>9.583</v>
          </cell>
          <cell r="AZ377" t="str">
            <v xml:space="preserve"> </v>
          </cell>
          <cell r="BA377" t="str">
            <v xml:space="preserve"> </v>
          </cell>
          <cell r="BB377" t="str">
            <v>12.5</v>
          </cell>
          <cell r="BC377" t="str">
            <v>4.25</v>
          </cell>
          <cell r="BD377" t="str">
            <v xml:space="preserve"> </v>
          </cell>
          <cell r="BE377">
            <v>12</v>
          </cell>
          <cell r="BF377" t="str">
            <v xml:space="preserve"> </v>
          </cell>
          <cell r="BG377" t="str">
            <v xml:space="preserve"> </v>
          </cell>
          <cell r="BH377" t="str">
            <v xml:space="preserve"> </v>
          </cell>
          <cell r="BI377" t="str">
            <v xml:space="preserve"> </v>
          </cell>
          <cell r="BJ377" t="str">
            <v xml:space="preserve"> </v>
          </cell>
          <cell r="BK377" t="str">
            <v xml:space="preserve"> </v>
          </cell>
          <cell r="BL377" t="str">
            <v xml:space="preserve"> </v>
          </cell>
          <cell r="BM377" t="str">
            <v xml:space="preserve"> </v>
          </cell>
          <cell r="BN377" t="str">
            <v xml:space="preserve"> </v>
          </cell>
          <cell r="BO377" t="str">
            <v xml:space="preserve"> </v>
          </cell>
          <cell r="BP377" t="str">
            <v xml:space="preserve"> </v>
          </cell>
          <cell r="BQ377" t="str">
            <v xml:space="preserve"> </v>
          </cell>
          <cell r="BR377" t="str">
            <v>DEF</v>
          </cell>
          <cell r="BS377" t="str">
            <v>DEF</v>
          </cell>
          <cell r="BT377" t="str">
            <v>ABI</v>
          </cell>
          <cell r="BU377" t="str">
            <v>7.275</v>
          </cell>
          <cell r="BV377" t="str">
            <v>9.05</v>
          </cell>
        </row>
        <row r="378">
          <cell r="A378">
            <v>21909152</v>
          </cell>
          <cell r="B378" t="str">
            <v>KRAUSS</v>
          </cell>
          <cell r="C378" t="str">
            <v>ARTHUR</v>
          </cell>
          <cell r="D378" t="str">
            <v xml:space="preserve"> </v>
          </cell>
          <cell r="E378" t="str">
            <v>DEF</v>
          </cell>
          <cell r="F378" t="str">
            <v>DEF</v>
          </cell>
          <cell r="G378" t="str">
            <v>DEF</v>
          </cell>
          <cell r="H378" t="str">
            <v>DEF</v>
          </cell>
          <cell r="J378" t="str">
            <v>DEF</v>
          </cell>
          <cell r="L378" t="str">
            <v>DEF</v>
          </cell>
          <cell r="M378" t="str">
            <v xml:space="preserve"> </v>
          </cell>
          <cell r="N378" t="str">
            <v xml:space="preserve"> </v>
          </cell>
          <cell r="O378" t="str">
            <v xml:space="preserve"> </v>
          </cell>
          <cell r="P378" t="str">
            <v xml:space="preserve"> </v>
          </cell>
          <cell r="Q378" t="str">
            <v xml:space="preserve"> </v>
          </cell>
          <cell r="R378" t="str">
            <v xml:space="preserve"> </v>
          </cell>
          <cell r="S378" t="str">
            <v xml:space="preserve"> </v>
          </cell>
          <cell r="T378" t="str">
            <v xml:space="preserve"> </v>
          </cell>
          <cell r="U378" t="str">
            <v xml:space="preserve"> </v>
          </cell>
          <cell r="V378" t="str">
            <v xml:space="preserve"> </v>
          </cell>
          <cell r="W378" t="str">
            <v>ABI</v>
          </cell>
          <cell r="X378" t="str">
            <v xml:space="preserve"> </v>
          </cell>
          <cell r="Y378" t="str">
            <v xml:space="preserve"> </v>
          </cell>
          <cell r="Z378" t="str">
            <v xml:space="preserve"> </v>
          </cell>
          <cell r="AA378" t="str">
            <v xml:space="preserve"> </v>
          </cell>
          <cell r="AB378" t="str">
            <v xml:space="preserve"> </v>
          </cell>
          <cell r="AC378" t="str">
            <v xml:space="preserve"> </v>
          </cell>
          <cell r="AD378" t="str">
            <v>15.5</v>
          </cell>
          <cell r="AE378" t="str">
            <v xml:space="preserve"> </v>
          </cell>
          <cell r="AF378" t="str">
            <v xml:space="preserve"> </v>
          </cell>
          <cell r="AG378" t="str">
            <v xml:space="preserve"> </v>
          </cell>
          <cell r="AH378" t="str">
            <v xml:space="preserve"> </v>
          </cell>
          <cell r="AI378" t="str">
            <v xml:space="preserve"> </v>
          </cell>
          <cell r="AJ378" t="str">
            <v xml:space="preserve"> </v>
          </cell>
          <cell r="AK378" t="str">
            <v xml:space="preserve"> </v>
          </cell>
          <cell r="AL378" t="str">
            <v xml:space="preserve"> </v>
          </cell>
          <cell r="AM378" t="str">
            <v xml:space="preserve"> </v>
          </cell>
          <cell r="AN378" t="str">
            <v xml:space="preserve"> </v>
          </cell>
          <cell r="AO378" t="str">
            <v>15.5</v>
          </cell>
          <cell r="AP378" t="str">
            <v xml:space="preserve"> </v>
          </cell>
          <cell r="AQ378" t="str">
            <v xml:space="preserve"> </v>
          </cell>
          <cell r="AR378" t="str">
            <v xml:space="preserve"> </v>
          </cell>
          <cell r="AS378" t="str">
            <v xml:space="preserve"> </v>
          </cell>
          <cell r="AT378" t="str">
            <v xml:space="preserve"> </v>
          </cell>
          <cell r="AU378" t="str">
            <v xml:space="preserve"> </v>
          </cell>
          <cell r="AV378" t="str">
            <v>DEF</v>
          </cell>
          <cell r="AW378" t="str">
            <v>DEF</v>
          </cell>
          <cell r="AX378" t="str">
            <v>DEF</v>
          </cell>
          <cell r="AY378" t="str">
            <v>DEF</v>
          </cell>
          <cell r="AZ378" t="str">
            <v>ABI</v>
          </cell>
          <cell r="BA378" t="str">
            <v xml:space="preserve"> </v>
          </cell>
          <cell r="BB378" t="str">
            <v xml:space="preserve"> </v>
          </cell>
          <cell r="BC378" t="str">
            <v xml:space="preserve"> </v>
          </cell>
          <cell r="BD378" t="str">
            <v xml:space="preserve"> </v>
          </cell>
          <cell r="BE378" t="str">
            <v xml:space="preserve"> </v>
          </cell>
          <cell r="BF378" t="str">
            <v xml:space="preserve"> </v>
          </cell>
          <cell r="BG378" t="str">
            <v xml:space="preserve"> </v>
          </cell>
          <cell r="BH378" t="str">
            <v xml:space="preserve"> </v>
          </cell>
          <cell r="BI378" t="str">
            <v>ABI</v>
          </cell>
          <cell r="BJ378" t="str">
            <v xml:space="preserve"> </v>
          </cell>
          <cell r="BK378" t="str">
            <v>ABI</v>
          </cell>
          <cell r="BL378" t="str">
            <v xml:space="preserve"> </v>
          </cell>
          <cell r="BM378" t="str">
            <v xml:space="preserve"> </v>
          </cell>
          <cell r="BN378" t="str">
            <v xml:space="preserve"> </v>
          </cell>
          <cell r="BO378" t="str">
            <v xml:space="preserve"> </v>
          </cell>
          <cell r="BP378" t="str">
            <v xml:space="preserve"> </v>
          </cell>
          <cell r="BQ378" t="str">
            <v xml:space="preserve"> </v>
          </cell>
          <cell r="BR378" t="str">
            <v>DEF</v>
          </cell>
          <cell r="BS378" t="str">
            <v>DEF</v>
          </cell>
          <cell r="BT378" t="str">
            <v>ABI</v>
          </cell>
          <cell r="BU378" t="str">
            <v>DEF</v>
          </cell>
          <cell r="BV378">
            <v>0</v>
          </cell>
        </row>
        <row r="379">
          <cell r="A379">
            <v>21907725</v>
          </cell>
          <cell r="B379" t="str">
            <v>KREISS</v>
          </cell>
          <cell r="C379" t="str">
            <v>ROMAIN</v>
          </cell>
          <cell r="D379" t="str">
            <v xml:space="preserve"> </v>
          </cell>
          <cell r="E379" t="str">
            <v>DEF</v>
          </cell>
          <cell r="F379" t="str">
            <v>DEF</v>
          </cell>
          <cell r="G379" t="str">
            <v>DEF</v>
          </cell>
          <cell r="H379" t="str">
            <v>DEF</v>
          </cell>
          <cell r="J379" t="str">
            <v>DEF</v>
          </cell>
          <cell r="L379" t="str">
            <v>DEF</v>
          </cell>
          <cell r="M379" t="str">
            <v xml:space="preserve"> </v>
          </cell>
          <cell r="N379" t="str">
            <v xml:space="preserve"> </v>
          </cell>
          <cell r="O379" t="str">
            <v xml:space="preserve"> </v>
          </cell>
          <cell r="P379" t="str">
            <v xml:space="preserve"> </v>
          </cell>
          <cell r="Q379" t="str">
            <v xml:space="preserve"> </v>
          </cell>
          <cell r="R379" t="str">
            <v xml:space="preserve"> </v>
          </cell>
          <cell r="S379" t="str">
            <v xml:space="preserve"> </v>
          </cell>
          <cell r="T379" t="str">
            <v xml:space="preserve"> </v>
          </cell>
          <cell r="U379" t="str">
            <v xml:space="preserve"> </v>
          </cell>
          <cell r="V379" t="str">
            <v xml:space="preserve"> </v>
          </cell>
          <cell r="W379" t="str">
            <v xml:space="preserve"> </v>
          </cell>
          <cell r="X379" t="str">
            <v xml:space="preserve"> </v>
          </cell>
          <cell r="Y379" t="str">
            <v xml:space="preserve"> </v>
          </cell>
          <cell r="Z379" t="str">
            <v>ABI</v>
          </cell>
          <cell r="AA379" t="str">
            <v xml:space="preserve"> </v>
          </cell>
          <cell r="AB379" t="str">
            <v xml:space="preserve"> </v>
          </cell>
          <cell r="AC379" t="str">
            <v xml:space="preserve"> </v>
          </cell>
          <cell r="AD379" t="str">
            <v>DEF</v>
          </cell>
          <cell r="AE379" t="str">
            <v xml:space="preserve"> </v>
          </cell>
          <cell r="AF379" t="str">
            <v xml:space="preserve"> </v>
          </cell>
          <cell r="AG379" t="str">
            <v xml:space="preserve"> </v>
          </cell>
          <cell r="AH379" t="str">
            <v xml:space="preserve"> </v>
          </cell>
          <cell r="AI379" t="str">
            <v xml:space="preserve"> </v>
          </cell>
          <cell r="AJ379" t="str">
            <v xml:space="preserve"> </v>
          </cell>
          <cell r="AK379" t="str">
            <v xml:space="preserve"> </v>
          </cell>
          <cell r="AL379" t="str">
            <v xml:space="preserve"> </v>
          </cell>
          <cell r="AM379" t="str">
            <v xml:space="preserve"> </v>
          </cell>
          <cell r="AN379" t="str">
            <v xml:space="preserve"> </v>
          </cell>
          <cell r="AO379" t="str">
            <v xml:space="preserve"> </v>
          </cell>
          <cell r="AP379" t="str">
            <v xml:space="preserve"> </v>
          </cell>
          <cell r="AQ379" t="str">
            <v xml:space="preserve"> </v>
          </cell>
          <cell r="AR379" t="str">
            <v>ABI</v>
          </cell>
          <cell r="AS379" t="str">
            <v xml:space="preserve"> </v>
          </cell>
          <cell r="AT379" t="str">
            <v xml:space="preserve"> </v>
          </cell>
          <cell r="AU379" t="str">
            <v xml:space="preserve"> </v>
          </cell>
          <cell r="AV379" t="str">
            <v>DEF</v>
          </cell>
          <cell r="AW379" t="str">
            <v>DEF</v>
          </cell>
          <cell r="AX379" t="str">
            <v>DEF</v>
          </cell>
          <cell r="AY379" t="str">
            <v>DEF</v>
          </cell>
          <cell r="AZ379" t="str">
            <v xml:space="preserve"> </v>
          </cell>
          <cell r="BA379" t="str">
            <v xml:space="preserve"> </v>
          </cell>
          <cell r="BB379" t="str">
            <v xml:space="preserve"> </v>
          </cell>
          <cell r="BC379" t="str">
            <v>ABI</v>
          </cell>
          <cell r="BD379" t="str">
            <v xml:space="preserve"> </v>
          </cell>
          <cell r="BE379" t="str">
            <v>ABI</v>
          </cell>
          <cell r="BF379" t="str">
            <v xml:space="preserve"> </v>
          </cell>
          <cell r="BG379" t="str">
            <v xml:space="preserve"> </v>
          </cell>
          <cell r="BH379" t="str">
            <v xml:space="preserve"> </v>
          </cell>
          <cell r="BI379" t="str">
            <v xml:space="preserve"> </v>
          </cell>
          <cell r="BJ379" t="str">
            <v xml:space="preserve"> </v>
          </cell>
          <cell r="BK379" t="str">
            <v xml:space="preserve"> </v>
          </cell>
          <cell r="BL379" t="str">
            <v>ABI</v>
          </cell>
          <cell r="BM379" t="str">
            <v xml:space="preserve"> </v>
          </cell>
          <cell r="BN379" t="str">
            <v xml:space="preserve"> </v>
          </cell>
          <cell r="BO379" t="str">
            <v xml:space="preserve"> </v>
          </cell>
          <cell r="BP379" t="str">
            <v xml:space="preserve"> </v>
          </cell>
          <cell r="BQ379" t="str">
            <v xml:space="preserve"> </v>
          </cell>
          <cell r="BR379" t="str">
            <v>DEF</v>
          </cell>
          <cell r="BS379" t="str">
            <v>DEF</v>
          </cell>
          <cell r="BT379" t="str">
            <v>3.375</v>
          </cell>
          <cell r="BU379" t="str">
            <v>8.3</v>
          </cell>
          <cell r="BV379" t="str">
            <v>12.1</v>
          </cell>
        </row>
        <row r="380">
          <cell r="A380">
            <v>21823778</v>
          </cell>
          <cell r="B380" t="str">
            <v>KREITTNER</v>
          </cell>
          <cell r="C380" t="str">
            <v>MATTHIEU</v>
          </cell>
          <cell r="D380" t="str">
            <v xml:space="preserve"> </v>
          </cell>
          <cell r="E380" t="str">
            <v>10.927</v>
          </cell>
          <cell r="F380" t="str">
            <v>ADM</v>
          </cell>
          <cell r="G380" t="str">
            <v>10.927</v>
          </cell>
          <cell r="H380" t="str">
            <v>ADM</v>
          </cell>
          <cell r="I380" t="str">
            <v>'137/583</v>
          </cell>
          <cell r="J380">
            <v>13</v>
          </cell>
          <cell r="L380">
            <v>15</v>
          </cell>
          <cell r="M380" t="str">
            <v xml:space="preserve"> </v>
          </cell>
          <cell r="N380" t="str">
            <v xml:space="preserve"> </v>
          </cell>
          <cell r="O380">
            <v>15</v>
          </cell>
          <cell r="P380" t="str">
            <v xml:space="preserve"> </v>
          </cell>
          <cell r="Q380" t="str">
            <v xml:space="preserve"> </v>
          </cell>
          <cell r="R380" t="str">
            <v xml:space="preserve"> </v>
          </cell>
          <cell r="S380" t="str">
            <v xml:space="preserve"> </v>
          </cell>
          <cell r="T380" t="str">
            <v xml:space="preserve"> </v>
          </cell>
          <cell r="U380" t="str">
            <v xml:space="preserve"> </v>
          </cell>
          <cell r="V380" t="str">
            <v xml:space="preserve"> </v>
          </cell>
          <cell r="W380" t="str">
            <v xml:space="preserve"> </v>
          </cell>
          <cell r="X380" t="str">
            <v xml:space="preserve"> </v>
          </cell>
          <cell r="Y380" t="str">
            <v xml:space="preserve"> </v>
          </cell>
          <cell r="Z380" t="str">
            <v xml:space="preserve"> </v>
          </cell>
          <cell r="AA380" t="str">
            <v xml:space="preserve"> </v>
          </cell>
          <cell r="AB380" t="str">
            <v xml:space="preserve"> </v>
          </cell>
          <cell r="AC380" t="str">
            <v xml:space="preserve"> </v>
          </cell>
          <cell r="AD380">
            <v>10</v>
          </cell>
          <cell r="AE380" t="str">
            <v xml:space="preserve"> </v>
          </cell>
          <cell r="AF380" t="str">
            <v xml:space="preserve"> </v>
          </cell>
          <cell r="AG380">
            <v>10</v>
          </cell>
          <cell r="AH380" t="str">
            <v xml:space="preserve"> </v>
          </cell>
          <cell r="AI380" t="str">
            <v xml:space="preserve"> </v>
          </cell>
          <cell r="AJ380" t="str">
            <v xml:space="preserve"> </v>
          </cell>
          <cell r="AK380" t="str">
            <v xml:space="preserve"> </v>
          </cell>
          <cell r="AL380" t="str">
            <v xml:space="preserve"> </v>
          </cell>
          <cell r="AM380" t="str">
            <v xml:space="preserve"> </v>
          </cell>
          <cell r="AN380" t="str">
            <v xml:space="preserve"> </v>
          </cell>
          <cell r="AO380" t="str">
            <v xml:space="preserve"> </v>
          </cell>
          <cell r="AP380" t="str">
            <v xml:space="preserve"> </v>
          </cell>
          <cell r="AQ380" t="str">
            <v xml:space="preserve"> </v>
          </cell>
          <cell r="AR380" t="str">
            <v xml:space="preserve"> </v>
          </cell>
          <cell r="AS380" t="str">
            <v xml:space="preserve"> </v>
          </cell>
          <cell r="AT380" t="str">
            <v xml:space="preserve"> </v>
          </cell>
          <cell r="AU380" t="str">
            <v xml:space="preserve"> </v>
          </cell>
          <cell r="AV380" t="str">
            <v>11.786</v>
          </cell>
          <cell r="AW380" t="str">
            <v>ACQ</v>
          </cell>
          <cell r="AX380" t="str">
            <v>12.305</v>
          </cell>
          <cell r="AY380" t="str">
            <v>11.267</v>
          </cell>
          <cell r="AZ380" t="str">
            <v xml:space="preserve"> </v>
          </cell>
          <cell r="BA380" t="str">
            <v xml:space="preserve"> </v>
          </cell>
          <cell r="BB380" t="str">
            <v xml:space="preserve"> </v>
          </cell>
          <cell r="BC380" t="str">
            <v xml:space="preserve"> </v>
          </cell>
          <cell r="BD380" t="str">
            <v>6.5</v>
          </cell>
          <cell r="BE380" t="str">
            <v xml:space="preserve"> </v>
          </cell>
          <cell r="BF380" t="str">
            <v xml:space="preserve"> </v>
          </cell>
          <cell r="BG380" t="str">
            <v xml:space="preserve"> </v>
          </cell>
          <cell r="BH380" t="str">
            <v xml:space="preserve"> </v>
          </cell>
          <cell r="BI380" t="str">
            <v xml:space="preserve"> </v>
          </cell>
          <cell r="BJ380" t="str">
            <v xml:space="preserve"> </v>
          </cell>
          <cell r="BK380" t="str">
            <v xml:space="preserve"> </v>
          </cell>
          <cell r="BL380" t="str">
            <v xml:space="preserve"> </v>
          </cell>
          <cell r="BM380" t="str">
            <v xml:space="preserve"> </v>
          </cell>
          <cell r="BN380" t="str">
            <v>13.3</v>
          </cell>
          <cell r="BO380" t="str">
            <v xml:space="preserve"> </v>
          </cell>
          <cell r="BP380">
            <v>14</v>
          </cell>
          <cell r="BQ380" t="str">
            <v xml:space="preserve"> </v>
          </cell>
          <cell r="BR380" t="str">
            <v>10.767</v>
          </cell>
          <cell r="BS380" t="str">
            <v>ACQ</v>
          </cell>
          <cell r="BT380" t="str">
            <v>10.5</v>
          </cell>
          <cell r="BU380" t="str">
            <v>9.4</v>
          </cell>
          <cell r="BV380" t="str">
            <v>12.3</v>
          </cell>
        </row>
        <row r="381">
          <cell r="A381">
            <v>21909914</v>
          </cell>
          <cell r="B381" t="str">
            <v>KRUMM</v>
          </cell>
          <cell r="C381" t="str">
            <v>CLÉMENTINE</v>
          </cell>
          <cell r="D381" t="str">
            <v>modif</v>
          </cell>
          <cell r="E381" t="str">
            <v>DEF</v>
          </cell>
          <cell r="F381" t="str">
            <v>DEF</v>
          </cell>
          <cell r="G381" t="str">
            <v>8.487</v>
          </cell>
          <cell r="H381" t="str">
            <v>AJ</v>
          </cell>
          <cell r="I381" t="str">
            <v>'488/583</v>
          </cell>
          <cell r="J381">
            <v>13</v>
          </cell>
          <cell r="L381">
            <v>9</v>
          </cell>
          <cell r="M381" t="str">
            <v xml:space="preserve"> </v>
          </cell>
          <cell r="N381" t="str">
            <v xml:space="preserve"> </v>
          </cell>
          <cell r="O381" t="str">
            <v xml:space="preserve"> </v>
          </cell>
          <cell r="P381" t="str">
            <v xml:space="preserve"> </v>
          </cell>
          <cell r="Q381" t="str">
            <v xml:space="preserve"> </v>
          </cell>
          <cell r="R381" t="str">
            <v xml:space="preserve"> </v>
          </cell>
          <cell r="S381" t="str">
            <v xml:space="preserve"> </v>
          </cell>
          <cell r="T381" t="str">
            <v xml:space="preserve"> </v>
          </cell>
          <cell r="U381" t="str">
            <v xml:space="preserve"> </v>
          </cell>
          <cell r="V381" t="str">
            <v xml:space="preserve"> </v>
          </cell>
          <cell r="W381">
            <v>9</v>
          </cell>
          <cell r="X381" t="str">
            <v xml:space="preserve"> </v>
          </cell>
          <cell r="Y381" t="str">
            <v xml:space="preserve"> </v>
          </cell>
          <cell r="Z381" t="str">
            <v xml:space="preserve"> </v>
          </cell>
          <cell r="AA381" t="str">
            <v xml:space="preserve"> </v>
          </cell>
          <cell r="AB381" t="str">
            <v xml:space="preserve"> </v>
          </cell>
          <cell r="AC381" t="str">
            <v xml:space="preserve"> </v>
          </cell>
          <cell r="AD381">
            <v>19</v>
          </cell>
          <cell r="AE381" t="str">
            <v xml:space="preserve"> </v>
          </cell>
          <cell r="AF381" t="str">
            <v xml:space="preserve"> </v>
          </cell>
          <cell r="AG381" t="str">
            <v xml:space="preserve"> </v>
          </cell>
          <cell r="AH381" t="str">
            <v xml:space="preserve"> </v>
          </cell>
          <cell r="AI381" t="str">
            <v xml:space="preserve"> </v>
          </cell>
          <cell r="AJ381" t="str">
            <v xml:space="preserve"> </v>
          </cell>
          <cell r="AK381" t="str">
            <v xml:space="preserve"> </v>
          </cell>
          <cell r="AL381" t="str">
            <v xml:space="preserve"> </v>
          </cell>
          <cell r="AM381" t="str">
            <v xml:space="preserve"> </v>
          </cell>
          <cell r="AN381" t="str">
            <v xml:space="preserve"> </v>
          </cell>
          <cell r="AO381">
            <v>19</v>
          </cell>
          <cell r="AP381" t="str">
            <v xml:space="preserve"> </v>
          </cell>
          <cell r="AQ381" t="str">
            <v xml:space="preserve"> </v>
          </cell>
          <cell r="AR381" t="str">
            <v xml:space="preserve"> </v>
          </cell>
          <cell r="AS381" t="str">
            <v xml:space="preserve"> </v>
          </cell>
          <cell r="AT381" t="str">
            <v xml:space="preserve"> </v>
          </cell>
          <cell r="AU381" t="str">
            <v xml:space="preserve"> </v>
          </cell>
          <cell r="AV381" t="str">
            <v>9.415</v>
          </cell>
          <cell r="AW381" t="str">
            <v>NACQ</v>
          </cell>
          <cell r="AX381" t="str">
            <v>9.33</v>
          </cell>
          <cell r="AY381" t="str">
            <v>9.5</v>
          </cell>
          <cell r="AZ381">
            <v>10</v>
          </cell>
          <cell r="BA381" t="str">
            <v xml:space="preserve"> </v>
          </cell>
          <cell r="BB381" t="str">
            <v xml:space="preserve"> </v>
          </cell>
          <cell r="BC381" t="str">
            <v xml:space="preserve"> </v>
          </cell>
          <cell r="BD381" t="str">
            <v xml:space="preserve"> </v>
          </cell>
          <cell r="BE381" t="str">
            <v xml:space="preserve"> </v>
          </cell>
          <cell r="BF381" t="str">
            <v xml:space="preserve"> </v>
          </cell>
          <cell r="BG381" t="str">
            <v xml:space="preserve"> </v>
          </cell>
          <cell r="BH381" t="str">
            <v xml:space="preserve"> </v>
          </cell>
          <cell r="BI381">
            <v>9</v>
          </cell>
          <cell r="BJ381" t="str">
            <v xml:space="preserve"> </v>
          </cell>
          <cell r="BK381" t="str">
            <v>DIS</v>
          </cell>
          <cell r="BL381" t="str">
            <v xml:space="preserve"> </v>
          </cell>
          <cell r="BM381" t="str">
            <v xml:space="preserve"> </v>
          </cell>
          <cell r="BN381" t="str">
            <v xml:space="preserve"> </v>
          </cell>
          <cell r="BO381" t="str">
            <v xml:space="preserve"> </v>
          </cell>
          <cell r="BP381" t="str">
            <v xml:space="preserve"> </v>
          </cell>
          <cell r="BQ381" t="str">
            <v xml:space="preserve"> </v>
          </cell>
          <cell r="BR381" t="str">
            <v>5.01</v>
          </cell>
          <cell r="BS381" t="str">
            <v>NACQ</v>
          </cell>
          <cell r="BT381" t="str">
            <v>6.13</v>
          </cell>
          <cell r="BU381" t="str">
            <v>2.5</v>
          </cell>
          <cell r="BV381" t="str">
            <v>DIS</v>
          </cell>
        </row>
        <row r="382">
          <cell r="A382">
            <v>21906010</v>
          </cell>
          <cell r="B382" t="str">
            <v>KUHN</v>
          </cell>
          <cell r="C382" t="str">
            <v>FLORIAN</v>
          </cell>
          <cell r="D382" t="str">
            <v xml:space="preserve"> </v>
          </cell>
          <cell r="E382" t="str">
            <v>12.043</v>
          </cell>
          <cell r="F382" t="str">
            <v>ADM</v>
          </cell>
          <cell r="G382" t="str">
            <v>12.043</v>
          </cell>
          <cell r="H382" t="str">
            <v>ADM</v>
          </cell>
          <cell r="I382" t="str">
            <v>'43/583</v>
          </cell>
          <cell r="J382">
            <v>14</v>
          </cell>
          <cell r="L382">
            <v>14</v>
          </cell>
          <cell r="M382" t="str">
            <v xml:space="preserve"> </v>
          </cell>
          <cell r="N382" t="str">
            <v xml:space="preserve"> </v>
          </cell>
          <cell r="O382">
            <v>14</v>
          </cell>
          <cell r="P382" t="str">
            <v xml:space="preserve"> </v>
          </cell>
          <cell r="Q382" t="str">
            <v xml:space="preserve"> </v>
          </cell>
          <cell r="R382" t="str">
            <v xml:space="preserve"> </v>
          </cell>
          <cell r="S382" t="str">
            <v xml:space="preserve"> </v>
          </cell>
          <cell r="T382" t="str">
            <v xml:space="preserve"> </v>
          </cell>
          <cell r="U382" t="str">
            <v xml:space="preserve"> </v>
          </cell>
          <cell r="V382" t="str">
            <v xml:space="preserve"> </v>
          </cell>
          <cell r="W382" t="str">
            <v xml:space="preserve"> </v>
          </cell>
          <cell r="X382" t="str">
            <v xml:space="preserve"> </v>
          </cell>
          <cell r="Y382" t="str">
            <v xml:space="preserve"> </v>
          </cell>
          <cell r="Z382" t="str">
            <v xml:space="preserve"> </v>
          </cell>
          <cell r="AA382" t="str">
            <v xml:space="preserve"> </v>
          </cell>
          <cell r="AB382" t="str">
            <v xml:space="preserve"> </v>
          </cell>
          <cell r="AC382" t="str">
            <v xml:space="preserve"> </v>
          </cell>
          <cell r="AD382">
            <v>14</v>
          </cell>
          <cell r="AE382" t="str">
            <v xml:space="preserve"> </v>
          </cell>
          <cell r="AF382" t="str">
            <v xml:space="preserve"> </v>
          </cell>
          <cell r="AG382">
            <v>14</v>
          </cell>
          <cell r="AH382" t="str">
            <v xml:space="preserve"> </v>
          </cell>
          <cell r="AI382" t="str">
            <v xml:space="preserve"> </v>
          </cell>
          <cell r="AJ382" t="str">
            <v xml:space="preserve"> </v>
          </cell>
          <cell r="AK382" t="str">
            <v xml:space="preserve"> </v>
          </cell>
          <cell r="AL382" t="str">
            <v xml:space="preserve"> </v>
          </cell>
          <cell r="AM382" t="str">
            <v xml:space="preserve"> </v>
          </cell>
          <cell r="AN382" t="str">
            <v xml:space="preserve"> </v>
          </cell>
          <cell r="AO382" t="str">
            <v xml:space="preserve"> </v>
          </cell>
          <cell r="AP382" t="str">
            <v xml:space="preserve"> </v>
          </cell>
          <cell r="AQ382" t="str">
            <v xml:space="preserve"> </v>
          </cell>
          <cell r="AR382" t="str">
            <v xml:space="preserve"> </v>
          </cell>
          <cell r="AS382" t="str">
            <v xml:space="preserve"> </v>
          </cell>
          <cell r="AT382" t="str">
            <v xml:space="preserve"> </v>
          </cell>
          <cell r="AU382" t="str">
            <v xml:space="preserve"> </v>
          </cell>
          <cell r="AV382" t="str">
            <v>11.73</v>
          </cell>
          <cell r="AW382" t="str">
            <v>ACQ</v>
          </cell>
          <cell r="AX382" t="str">
            <v>12.36</v>
          </cell>
          <cell r="AY382" t="str">
            <v>11.1</v>
          </cell>
          <cell r="AZ382" t="str">
            <v xml:space="preserve"> </v>
          </cell>
          <cell r="BA382" t="str">
            <v xml:space="preserve"> </v>
          </cell>
          <cell r="BB382" t="str">
            <v xml:space="preserve"> </v>
          </cell>
          <cell r="BC382" t="str">
            <v xml:space="preserve"> </v>
          </cell>
          <cell r="BD382">
            <v>9</v>
          </cell>
          <cell r="BE382" t="str">
            <v xml:space="preserve"> </v>
          </cell>
          <cell r="BF382" t="str">
            <v xml:space="preserve"> </v>
          </cell>
          <cell r="BG382" t="str">
            <v xml:space="preserve"> </v>
          </cell>
          <cell r="BH382" t="str">
            <v xml:space="preserve"> </v>
          </cell>
          <cell r="BI382" t="str">
            <v xml:space="preserve"> </v>
          </cell>
          <cell r="BJ382" t="str">
            <v xml:space="preserve"> </v>
          </cell>
          <cell r="BK382" t="str">
            <v xml:space="preserve"> </v>
          </cell>
          <cell r="BL382" t="str">
            <v xml:space="preserve"> </v>
          </cell>
          <cell r="BM382" t="str">
            <v xml:space="preserve"> </v>
          </cell>
          <cell r="BN382" t="str">
            <v>12.3</v>
          </cell>
          <cell r="BO382" t="str">
            <v xml:space="preserve"> </v>
          </cell>
          <cell r="BP382">
            <v>12</v>
          </cell>
          <cell r="BQ382" t="str">
            <v xml:space="preserve"> </v>
          </cell>
          <cell r="BR382" t="str">
            <v>11.542</v>
          </cell>
          <cell r="BS382" t="str">
            <v>ACQ</v>
          </cell>
          <cell r="BT382">
            <v>12</v>
          </cell>
          <cell r="BU382" t="str">
            <v>9.825</v>
          </cell>
          <cell r="BV382" t="str">
            <v>11.65</v>
          </cell>
        </row>
        <row r="383">
          <cell r="A383">
            <v>21904107</v>
          </cell>
          <cell r="B383" t="str">
            <v>KUNTZ</v>
          </cell>
          <cell r="C383" t="str">
            <v>ANTOINE</v>
          </cell>
          <cell r="D383" t="str">
            <v xml:space="preserve"> </v>
          </cell>
          <cell r="E383" t="str">
            <v>9.127</v>
          </cell>
          <cell r="F383" t="str">
            <v>AJ</v>
          </cell>
          <cell r="G383" t="str">
            <v>9.127</v>
          </cell>
          <cell r="H383" t="str">
            <v>AJ</v>
          </cell>
          <cell r="I383" t="str">
            <v>'411/583</v>
          </cell>
          <cell r="J383" t="str">
            <v>11.95</v>
          </cell>
          <cell r="L383">
            <v>11</v>
          </cell>
          <cell r="M383" t="str">
            <v xml:space="preserve"> </v>
          </cell>
          <cell r="N383" t="str">
            <v xml:space="preserve"> </v>
          </cell>
          <cell r="O383" t="str">
            <v xml:space="preserve"> </v>
          </cell>
          <cell r="P383" t="str">
            <v xml:space="preserve"> </v>
          </cell>
          <cell r="Q383" t="str">
            <v xml:space="preserve"> </v>
          </cell>
          <cell r="R383" t="str">
            <v xml:space="preserve"> </v>
          </cell>
          <cell r="S383">
            <v>11</v>
          </cell>
          <cell r="T383" t="str">
            <v xml:space="preserve"> </v>
          </cell>
          <cell r="U383" t="str">
            <v xml:space="preserve"> </v>
          </cell>
          <cell r="V383" t="str">
            <v xml:space="preserve"> </v>
          </cell>
          <cell r="W383" t="str">
            <v xml:space="preserve"> </v>
          </cell>
          <cell r="X383" t="str">
            <v xml:space="preserve"> </v>
          </cell>
          <cell r="Y383" t="str">
            <v xml:space="preserve"> </v>
          </cell>
          <cell r="Z383" t="str">
            <v xml:space="preserve"> </v>
          </cell>
          <cell r="AA383" t="str">
            <v xml:space="preserve"> </v>
          </cell>
          <cell r="AB383" t="str">
            <v xml:space="preserve"> </v>
          </cell>
          <cell r="AC383" t="str">
            <v xml:space="preserve"> </v>
          </cell>
          <cell r="AD383" t="str">
            <v>13.375</v>
          </cell>
          <cell r="AE383" t="str">
            <v xml:space="preserve"> </v>
          </cell>
          <cell r="AF383" t="str">
            <v xml:space="preserve"> </v>
          </cell>
          <cell r="AG383" t="str">
            <v xml:space="preserve"> </v>
          </cell>
          <cell r="AH383" t="str">
            <v xml:space="preserve"> </v>
          </cell>
          <cell r="AI383" t="str">
            <v xml:space="preserve"> </v>
          </cell>
          <cell r="AJ383" t="str">
            <v xml:space="preserve"> </v>
          </cell>
          <cell r="AK383" t="str">
            <v>13.375</v>
          </cell>
          <cell r="AL383" t="str">
            <v xml:space="preserve"> </v>
          </cell>
          <cell r="AM383" t="str">
            <v xml:space="preserve"> </v>
          </cell>
          <cell r="AN383" t="str">
            <v xml:space="preserve"> </v>
          </cell>
          <cell r="AO383" t="str">
            <v xml:space="preserve"> </v>
          </cell>
          <cell r="AP383" t="str">
            <v xml:space="preserve"> </v>
          </cell>
          <cell r="AQ383" t="str">
            <v xml:space="preserve"> </v>
          </cell>
          <cell r="AR383" t="str">
            <v xml:space="preserve"> </v>
          </cell>
          <cell r="AS383" t="str">
            <v xml:space="preserve"> </v>
          </cell>
          <cell r="AT383" t="str">
            <v xml:space="preserve"> </v>
          </cell>
          <cell r="AU383" t="str">
            <v xml:space="preserve"> </v>
          </cell>
          <cell r="AV383" t="str">
            <v>11.366</v>
          </cell>
          <cell r="AW383" t="str">
            <v>ACQ</v>
          </cell>
          <cell r="AX383" t="str">
            <v>10.865</v>
          </cell>
          <cell r="AY383" t="str">
            <v>11.867</v>
          </cell>
          <cell r="AZ383" t="str">
            <v>12.1</v>
          </cell>
          <cell r="BA383" t="str">
            <v xml:space="preserve"> </v>
          </cell>
          <cell r="BB383" t="str">
            <v xml:space="preserve"> </v>
          </cell>
          <cell r="BC383" t="str">
            <v xml:space="preserve"> </v>
          </cell>
          <cell r="BD383">
            <v>12</v>
          </cell>
          <cell r="BE383" t="str">
            <v xml:space="preserve"> </v>
          </cell>
          <cell r="BF383" t="str">
            <v xml:space="preserve"> </v>
          </cell>
          <cell r="BG383" t="str">
            <v xml:space="preserve"> </v>
          </cell>
          <cell r="BH383" t="str">
            <v xml:space="preserve"> </v>
          </cell>
          <cell r="BI383" t="str">
            <v xml:space="preserve"> </v>
          </cell>
          <cell r="BJ383" t="str">
            <v xml:space="preserve"> </v>
          </cell>
          <cell r="BK383" t="str">
            <v xml:space="preserve"> </v>
          </cell>
          <cell r="BL383" t="str">
            <v xml:space="preserve"> </v>
          </cell>
          <cell r="BM383" t="str">
            <v xml:space="preserve"> </v>
          </cell>
          <cell r="BN383" t="str">
            <v xml:space="preserve"> </v>
          </cell>
          <cell r="BO383" t="str">
            <v xml:space="preserve"> </v>
          </cell>
          <cell r="BP383" t="str">
            <v xml:space="preserve"> </v>
          </cell>
          <cell r="BQ383" t="str">
            <v>11.5</v>
          </cell>
          <cell r="BR383" t="str">
            <v>8.242</v>
          </cell>
          <cell r="BS383" t="str">
            <v>NACQ</v>
          </cell>
          <cell r="BT383">
            <v>10</v>
          </cell>
          <cell r="BU383" t="str">
            <v>8.875</v>
          </cell>
          <cell r="BV383" t="str">
            <v>11.25</v>
          </cell>
        </row>
        <row r="384">
          <cell r="A384">
            <v>21810399</v>
          </cell>
          <cell r="B384" t="str">
            <v>KUNTZMANN</v>
          </cell>
          <cell r="C384" t="str">
            <v>ARTHUR</v>
          </cell>
          <cell r="D384" t="str">
            <v xml:space="preserve"> </v>
          </cell>
          <cell r="E384" t="str">
            <v>8.934</v>
          </cell>
          <cell r="F384" t="str">
            <v>AJ</v>
          </cell>
          <cell r="G384" t="str">
            <v>8.934</v>
          </cell>
          <cell r="H384" t="str">
            <v>AJ</v>
          </cell>
          <cell r="I384" t="str">
            <v>'433/583</v>
          </cell>
          <cell r="J384" t="str">
            <v>10.1</v>
          </cell>
          <cell r="K384" t="str">
            <v>ACQ</v>
          </cell>
          <cell r="L384" t="str">
            <v xml:space="preserve"> </v>
          </cell>
          <cell r="M384" t="str">
            <v xml:space="preserve"> </v>
          </cell>
          <cell r="N384" t="str">
            <v xml:space="preserve"> </v>
          </cell>
          <cell r="O384" t="str">
            <v xml:space="preserve"> </v>
          </cell>
          <cell r="P384" t="str">
            <v xml:space="preserve"> </v>
          </cell>
          <cell r="Q384" t="str">
            <v xml:space="preserve"> </v>
          </cell>
          <cell r="R384" t="str">
            <v xml:space="preserve"> </v>
          </cell>
          <cell r="S384" t="str">
            <v xml:space="preserve"> </v>
          </cell>
          <cell r="T384" t="str">
            <v xml:space="preserve"> </v>
          </cell>
          <cell r="U384" t="str">
            <v xml:space="preserve"> </v>
          </cell>
          <cell r="V384" t="str">
            <v xml:space="preserve"> </v>
          </cell>
          <cell r="W384" t="str">
            <v xml:space="preserve"> </v>
          </cell>
          <cell r="X384" t="str">
            <v xml:space="preserve"> </v>
          </cell>
          <cell r="Y384" t="str">
            <v xml:space="preserve"> </v>
          </cell>
          <cell r="Z384" t="str">
            <v xml:space="preserve"> </v>
          </cell>
          <cell r="AA384" t="str">
            <v xml:space="preserve"> </v>
          </cell>
          <cell r="AB384" t="str">
            <v xml:space="preserve"> </v>
          </cell>
          <cell r="AC384" t="str">
            <v xml:space="preserve"> </v>
          </cell>
          <cell r="AD384" t="str">
            <v xml:space="preserve"> </v>
          </cell>
          <cell r="AE384" t="str">
            <v xml:space="preserve"> </v>
          </cell>
          <cell r="AF384" t="str">
            <v xml:space="preserve"> </v>
          </cell>
          <cell r="AG384" t="str">
            <v xml:space="preserve"> </v>
          </cell>
          <cell r="AH384" t="str">
            <v xml:space="preserve"> </v>
          </cell>
          <cell r="AI384" t="str">
            <v xml:space="preserve"> </v>
          </cell>
          <cell r="AJ384" t="str">
            <v xml:space="preserve"> </v>
          </cell>
          <cell r="AK384" t="str">
            <v xml:space="preserve"> </v>
          </cell>
          <cell r="AL384" t="str">
            <v xml:space="preserve"> </v>
          </cell>
          <cell r="AM384" t="str">
            <v xml:space="preserve"> </v>
          </cell>
          <cell r="AN384" t="str">
            <v xml:space="preserve"> </v>
          </cell>
          <cell r="AO384" t="str">
            <v xml:space="preserve"> </v>
          </cell>
          <cell r="AP384" t="str">
            <v xml:space="preserve"> </v>
          </cell>
          <cell r="AQ384" t="str">
            <v xml:space="preserve"> </v>
          </cell>
          <cell r="AR384" t="str">
            <v xml:space="preserve"> </v>
          </cell>
          <cell r="AS384" t="str">
            <v xml:space="preserve"> </v>
          </cell>
          <cell r="AT384" t="str">
            <v xml:space="preserve"> </v>
          </cell>
          <cell r="AU384" t="str">
            <v xml:space="preserve"> </v>
          </cell>
          <cell r="AV384" t="str">
            <v>9.8</v>
          </cell>
          <cell r="AW384" t="str">
            <v>NACQ</v>
          </cell>
          <cell r="AX384" t="str">
            <v>9.475</v>
          </cell>
          <cell r="AY384" t="str">
            <v>10.125</v>
          </cell>
          <cell r="AZ384" t="str">
            <v xml:space="preserve"> </v>
          </cell>
          <cell r="BA384" t="str">
            <v xml:space="preserve"> </v>
          </cell>
          <cell r="BB384" t="str">
            <v xml:space="preserve"> </v>
          </cell>
          <cell r="BC384" t="str">
            <v xml:space="preserve"> </v>
          </cell>
          <cell r="BD384" t="str">
            <v xml:space="preserve"> </v>
          </cell>
          <cell r="BE384" t="str">
            <v xml:space="preserve"> </v>
          </cell>
          <cell r="BF384" t="str">
            <v xml:space="preserve"> </v>
          </cell>
          <cell r="BG384" t="str">
            <v xml:space="preserve"> </v>
          </cell>
          <cell r="BH384" t="str">
            <v xml:space="preserve"> </v>
          </cell>
          <cell r="BI384" t="str">
            <v xml:space="preserve"> </v>
          </cell>
          <cell r="BJ384" t="str">
            <v xml:space="preserve"> </v>
          </cell>
          <cell r="BK384" t="str">
            <v xml:space="preserve"> </v>
          </cell>
          <cell r="BL384" t="str">
            <v xml:space="preserve"> </v>
          </cell>
          <cell r="BM384" t="str">
            <v xml:space="preserve"> </v>
          </cell>
          <cell r="BN384" t="str">
            <v xml:space="preserve"> </v>
          </cell>
          <cell r="BO384" t="str">
            <v xml:space="preserve"> </v>
          </cell>
          <cell r="BP384" t="str">
            <v xml:space="preserve"> </v>
          </cell>
          <cell r="BQ384" t="str">
            <v xml:space="preserve"> </v>
          </cell>
          <cell r="BR384" t="str">
            <v>10.092</v>
          </cell>
          <cell r="BS384" t="str">
            <v>ACQ</v>
          </cell>
          <cell r="BT384" t="str">
            <v xml:space="preserve"> </v>
          </cell>
          <cell r="BU384" t="str">
            <v xml:space="preserve"> </v>
          </cell>
          <cell r="BV384" t="str">
            <v xml:space="preserve"> </v>
          </cell>
        </row>
        <row r="385">
          <cell r="A385">
            <v>21902047</v>
          </cell>
          <cell r="B385" t="str">
            <v>LAGORCE</v>
          </cell>
          <cell r="C385" t="str">
            <v>ZOÉ</v>
          </cell>
          <cell r="D385" t="str">
            <v xml:space="preserve"> </v>
          </cell>
          <cell r="E385" t="str">
            <v>14.143</v>
          </cell>
          <cell r="F385" t="str">
            <v>ADM</v>
          </cell>
          <cell r="G385" t="str">
            <v>14.143</v>
          </cell>
          <cell r="H385" t="str">
            <v>ADM</v>
          </cell>
          <cell r="I385" t="str">
            <v>'3/583</v>
          </cell>
          <cell r="J385" t="str">
            <v>16.02</v>
          </cell>
          <cell r="L385" t="str">
            <v>17.5</v>
          </cell>
          <cell r="M385" t="str">
            <v xml:space="preserve"> </v>
          </cell>
          <cell r="N385" t="str">
            <v xml:space="preserve"> </v>
          </cell>
          <cell r="O385" t="str">
            <v xml:space="preserve"> </v>
          </cell>
          <cell r="P385" t="str">
            <v xml:space="preserve"> </v>
          </cell>
          <cell r="Q385" t="str">
            <v>17.5</v>
          </cell>
          <cell r="R385" t="str">
            <v xml:space="preserve"> </v>
          </cell>
          <cell r="S385" t="str">
            <v xml:space="preserve"> </v>
          </cell>
          <cell r="T385" t="str">
            <v xml:space="preserve"> </v>
          </cell>
          <cell r="U385" t="str">
            <v xml:space="preserve"> </v>
          </cell>
          <cell r="V385" t="str">
            <v xml:space="preserve"> </v>
          </cell>
          <cell r="W385" t="str">
            <v xml:space="preserve"> </v>
          </cell>
          <cell r="X385" t="str">
            <v xml:space="preserve"> </v>
          </cell>
          <cell r="Y385" t="str">
            <v xml:space="preserve"> </v>
          </cell>
          <cell r="Z385" t="str">
            <v xml:space="preserve"> </v>
          </cell>
          <cell r="AA385" t="str">
            <v xml:space="preserve"> </v>
          </cell>
          <cell r="AB385" t="str">
            <v xml:space="preserve"> </v>
          </cell>
          <cell r="AC385" t="str">
            <v xml:space="preserve"> </v>
          </cell>
          <cell r="AD385" t="str">
            <v>13.8</v>
          </cell>
          <cell r="AE385" t="str">
            <v xml:space="preserve"> </v>
          </cell>
          <cell r="AF385" t="str">
            <v xml:space="preserve"> </v>
          </cell>
          <cell r="AG385" t="str">
            <v xml:space="preserve"> </v>
          </cell>
          <cell r="AH385" t="str">
            <v xml:space="preserve"> </v>
          </cell>
          <cell r="AI385" t="str">
            <v>13.8</v>
          </cell>
          <cell r="AJ385" t="str">
            <v xml:space="preserve"> </v>
          </cell>
          <cell r="AK385" t="str">
            <v xml:space="preserve"> </v>
          </cell>
          <cell r="AL385" t="str">
            <v xml:space="preserve"> </v>
          </cell>
          <cell r="AM385" t="str">
            <v xml:space="preserve"> </v>
          </cell>
          <cell r="AN385" t="str">
            <v xml:space="preserve"> </v>
          </cell>
          <cell r="AO385" t="str">
            <v xml:space="preserve"> </v>
          </cell>
          <cell r="AP385" t="str">
            <v xml:space="preserve"> </v>
          </cell>
          <cell r="AQ385" t="str">
            <v xml:space="preserve"> </v>
          </cell>
          <cell r="AR385" t="str">
            <v xml:space="preserve"> </v>
          </cell>
          <cell r="AS385" t="str">
            <v xml:space="preserve"> </v>
          </cell>
          <cell r="AT385" t="str">
            <v xml:space="preserve"> </v>
          </cell>
          <cell r="AU385" t="str">
            <v xml:space="preserve"> </v>
          </cell>
          <cell r="AV385" t="str">
            <v>12.117</v>
          </cell>
          <cell r="AW385" t="str">
            <v>ACQ</v>
          </cell>
          <cell r="AX385">
            <v>12</v>
          </cell>
          <cell r="AY385" t="str">
            <v>12.233</v>
          </cell>
          <cell r="AZ385" t="str">
            <v>12.2</v>
          </cell>
          <cell r="BA385" t="str">
            <v xml:space="preserve"> </v>
          </cell>
          <cell r="BB385" t="str">
            <v xml:space="preserve"> </v>
          </cell>
          <cell r="BC385" t="str">
            <v xml:space="preserve"> </v>
          </cell>
          <cell r="BD385" t="str">
            <v>12.5</v>
          </cell>
          <cell r="BE385" t="str">
            <v xml:space="preserve"> </v>
          </cell>
          <cell r="BF385" t="str">
            <v xml:space="preserve"> </v>
          </cell>
          <cell r="BG385">
            <v>12</v>
          </cell>
          <cell r="BH385" t="str">
            <v xml:space="preserve"> </v>
          </cell>
          <cell r="BI385" t="str">
            <v xml:space="preserve"> </v>
          </cell>
          <cell r="BJ385" t="str">
            <v xml:space="preserve"> </v>
          </cell>
          <cell r="BK385" t="str">
            <v xml:space="preserve"> </v>
          </cell>
          <cell r="BL385" t="str">
            <v xml:space="preserve"> </v>
          </cell>
          <cell r="BM385" t="str">
            <v xml:space="preserve"> </v>
          </cell>
          <cell r="BN385" t="str">
            <v xml:space="preserve"> </v>
          </cell>
          <cell r="BO385" t="str">
            <v xml:space="preserve"> </v>
          </cell>
          <cell r="BP385" t="str">
            <v xml:space="preserve"> </v>
          </cell>
          <cell r="BQ385" t="str">
            <v xml:space="preserve"> </v>
          </cell>
          <cell r="BR385" t="str">
            <v>15.227</v>
          </cell>
          <cell r="BS385" t="str">
            <v>ACQ</v>
          </cell>
          <cell r="BT385" t="str">
            <v>15.88</v>
          </cell>
          <cell r="BU385" t="str">
            <v>12.425</v>
          </cell>
          <cell r="BV385" t="str">
            <v>11.35</v>
          </cell>
        </row>
        <row r="386">
          <cell r="A386">
            <v>21913781</v>
          </cell>
          <cell r="B386" t="str">
            <v>LAÏB</v>
          </cell>
          <cell r="C386" t="str">
            <v>NASSIM</v>
          </cell>
          <cell r="D386" t="str">
            <v xml:space="preserve"> </v>
          </cell>
          <cell r="E386" t="str">
            <v>7.029</v>
          </cell>
          <cell r="F386" t="str">
            <v>AJ</v>
          </cell>
          <cell r="G386" t="str">
            <v>7.029</v>
          </cell>
          <cell r="H386" t="str">
            <v>AJ</v>
          </cell>
          <cell r="I386" t="str">
            <v>'564/583</v>
          </cell>
          <cell r="J386" t="str">
            <v>6.5</v>
          </cell>
          <cell r="L386" t="str">
            <v>2.5</v>
          </cell>
          <cell r="M386" t="str">
            <v>2.5</v>
          </cell>
          <cell r="N386" t="str">
            <v xml:space="preserve"> </v>
          </cell>
          <cell r="O386" t="str">
            <v xml:space="preserve"> </v>
          </cell>
          <cell r="P386" t="str">
            <v xml:space="preserve"> </v>
          </cell>
          <cell r="Q386" t="str">
            <v xml:space="preserve"> </v>
          </cell>
          <cell r="R386" t="str">
            <v xml:space="preserve"> </v>
          </cell>
          <cell r="S386" t="str">
            <v xml:space="preserve"> </v>
          </cell>
          <cell r="T386" t="str">
            <v xml:space="preserve"> </v>
          </cell>
          <cell r="U386" t="str">
            <v xml:space="preserve"> </v>
          </cell>
          <cell r="V386" t="str">
            <v xml:space="preserve"> </v>
          </cell>
          <cell r="W386" t="str">
            <v xml:space="preserve"> </v>
          </cell>
          <cell r="X386" t="str">
            <v xml:space="preserve"> </v>
          </cell>
          <cell r="Y386" t="str">
            <v xml:space="preserve"> </v>
          </cell>
          <cell r="Z386" t="str">
            <v xml:space="preserve"> </v>
          </cell>
          <cell r="AA386" t="str">
            <v xml:space="preserve"> </v>
          </cell>
          <cell r="AB386" t="str">
            <v xml:space="preserve"> </v>
          </cell>
          <cell r="AC386" t="str">
            <v xml:space="preserve"> </v>
          </cell>
          <cell r="AD386" t="str">
            <v>12.5</v>
          </cell>
          <cell r="AE386" t="str">
            <v>12.5</v>
          </cell>
          <cell r="AF386" t="str">
            <v xml:space="preserve"> </v>
          </cell>
          <cell r="AG386" t="str">
            <v xml:space="preserve"> </v>
          </cell>
          <cell r="AH386" t="str">
            <v xml:space="preserve"> </v>
          </cell>
          <cell r="AI386" t="str">
            <v xml:space="preserve"> </v>
          </cell>
          <cell r="AJ386" t="str">
            <v xml:space="preserve"> </v>
          </cell>
          <cell r="AK386" t="str">
            <v xml:space="preserve"> </v>
          </cell>
          <cell r="AL386" t="str">
            <v xml:space="preserve"> </v>
          </cell>
          <cell r="AM386" t="str">
            <v xml:space="preserve"> </v>
          </cell>
          <cell r="AN386" t="str">
            <v xml:space="preserve"> </v>
          </cell>
          <cell r="AO386" t="str">
            <v xml:space="preserve"> </v>
          </cell>
          <cell r="AP386" t="str">
            <v xml:space="preserve"> </v>
          </cell>
          <cell r="AQ386" t="str">
            <v xml:space="preserve"> </v>
          </cell>
          <cell r="AR386" t="str">
            <v xml:space="preserve"> </v>
          </cell>
          <cell r="AS386" t="str">
            <v xml:space="preserve"> </v>
          </cell>
          <cell r="AT386" t="str">
            <v xml:space="preserve"> </v>
          </cell>
          <cell r="AU386" t="str">
            <v xml:space="preserve"> </v>
          </cell>
          <cell r="AV386" t="str">
            <v>9.489</v>
          </cell>
          <cell r="AW386" t="str">
            <v>NACQ</v>
          </cell>
          <cell r="AX386" t="str">
            <v>8.645</v>
          </cell>
          <cell r="AY386" t="str">
            <v>10.333</v>
          </cell>
          <cell r="AZ386" t="str">
            <v xml:space="preserve"> </v>
          </cell>
          <cell r="BA386" t="str">
            <v xml:space="preserve"> </v>
          </cell>
          <cell r="BB386" t="str">
            <v xml:space="preserve"> </v>
          </cell>
          <cell r="BC386" t="str">
            <v xml:space="preserve"> </v>
          </cell>
          <cell r="BD386" t="str">
            <v xml:space="preserve"> </v>
          </cell>
          <cell r="BE386" t="str">
            <v xml:space="preserve"> </v>
          </cell>
          <cell r="BF386" t="str">
            <v xml:space="preserve"> </v>
          </cell>
          <cell r="BG386">
            <v>13</v>
          </cell>
          <cell r="BH386">
            <v>12</v>
          </cell>
          <cell r="BI386" t="str">
            <v xml:space="preserve"> </v>
          </cell>
          <cell r="BJ386" t="str">
            <v xml:space="preserve"> </v>
          </cell>
          <cell r="BK386">
            <v>6</v>
          </cell>
          <cell r="BL386" t="str">
            <v xml:space="preserve"> </v>
          </cell>
          <cell r="BM386" t="str">
            <v xml:space="preserve"> </v>
          </cell>
          <cell r="BN386" t="str">
            <v xml:space="preserve"> </v>
          </cell>
          <cell r="BO386" t="str">
            <v xml:space="preserve"> </v>
          </cell>
          <cell r="BP386" t="str">
            <v xml:space="preserve"> </v>
          </cell>
          <cell r="BQ386" t="str">
            <v xml:space="preserve"> </v>
          </cell>
          <cell r="BR386" t="str">
            <v>5.1</v>
          </cell>
          <cell r="BS386" t="str">
            <v>NACQ</v>
          </cell>
          <cell r="BT386" t="str">
            <v>2.75</v>
          </cell>
          <cell r="BU386" t="str">
            <v>7.05</v>
          </cell>
          <cell r="BV386" t="str">
            <v>10.1</v>
          </cell>
        </row>
        <row r="387">
          <cell r="A387">
            <v>21902407</v>
          </cell>
          <cell r="B387" t="str">
            <v>LAILHACAR</v>
          </cell>
          <cell r="C387" t="str">
            <v>ALINE</v>
          </cell>
          <cell r="D387" t="str">
            <v>modif</v>
          </cell>
          <cell r="E387" t="str">
            <v>DEF</v>
          </cell>
          <cell r="F387" t="str">
            <v>DEF</v>
          </cell>
          <cell r="G387" t="str">
            <v>8.257</v>
          </cell>
          <cell r="H387" t="str">
            <v>AJ</v>
          </cell>
          <cell r="I387" t="str">
            <v>'506/583</v>
          </cell>
          <cell r="J387" t="str">
            <v>8.168</v>
          </cell>
          <cell r="L387" t="str">
            <v>6.88</v>
          </cell>
          <cell r="M387" t="str">
            <v xml:space="preserve"> </v>
          </cell>
          <cell r="N387" t="str">
            <v xml:space="preserve"> </v>
          </cell>
          <cell r="O387" t="str">
            <v xml:space="preserve"> </v>
          </cell>
          <cell r="P387" t="str">
            <v xml:space="preserve"> </v>
          </cell>
          <cell r="Q387" t="str">
            <v xml:space="preserve"> </v>
          </cell>
          <cell r="R387" t="str">
            <v xml:space="preserve"> </v>
          </cell>
          <cell r="S387" t="str">
            <v xml:space="preserve"> </v>
          </cell>
          <cell r="T387" t="str">
            <v xml:space="preserve"> </v>
          </cell>
          <cell r="U387" t="str">
            <v xml:space="preserve"> </v>
          </cell>
          <cell r="V387" t="str">
            <v xml:space="preserve"> </v>
          </cell>
          <cell r="W387" t="str">
            <v xml:space="preserve"> </v>
          </cell>
          <cell r="X387" t="str">
            <v xml:space="preserve"> </v>
          </cell>
          <cell r="Y387" t="str">
            <v xml:space="preserve"> </v>
          </cell>
          <cell r="Z387" t="str">
            <v xml:space="preserve"> </v>
          </cell>
          <cell r="AA387" t="str">
            <v xml:space="preserve"> </v>
          </cell>
          <cell r="AB387" t="str">
            <v xml:space="preserve"> </v>
          </cell>
          <cell r="AC387" t="str">
            <v>6.88</v>
          </cell>
          <cell r="AD387" t="str">
            <v>10.1</v>
          </cell>
          <cell r="AE387" t="str">
            <v xml:space="preserve"> </v>
          </cell>
          <cell r="AF387" t="str">
            <v xml:space="preserve"> </v>
          </cell>
          <cell r="AG387" t="str">
            <v xml:space="preserve"> </v>
          </cell>
          <cell r="AH387" t="str">
            <v xml:space="preserve"> </v>
          </cell>
          <cell r="AI387" t="str">
            <v xml:space="preserve"> </v>
          </cell>
          <cell r="AJ387" t="str">
            <v xml:space="preserve"> </v>
          </cell>
          <cell r="AK387" t="str">
            <v xml:space="preserve"> </v>
          </cell>
          <cell r="AL387" t="str">
            <v xml:space="preserve"> </v>
          </cell>
          <cell r="AM387" t="str">
            <v xml:space="preserve"> </v>
          </cell>
          <cell r="AN387" t="str">
            <v xml:space="preserve"> </v>
          </cell>
          <cell r="AO387" t="str">
            <v xml:space="preserve"> </v>
          </cell>
          <cell r="AP387" t="str">
            <v xml:space="preserve"> </v>
          </cell>
          <cell r="AQ387" t="str">
            <v xml:space="preserve"> </v>
          </cell>
          <cell r="AR387" t="str">
            <v xml:space="preserve"> </v>
          </cell>
          <cell r="AS387" t="str">
            <v xml:space="preserve"> </v>
          </cell>
          <cell r="AT387" t="str">
            <v xml:space="preserve"> </v>
          </cell>
          <cell r="AU387" t="str">
            <v>10.1</v>
          </cell>
          <cell r="AV387" t="str">
            <v>10.904</v>
          </cell>
          <cell r="AW387" t="str">
            <v>ACQ</v>
          </cell>
          <cell r="AX387" t="str">
            <v>8.275</v>
          </cell>
          <cell r="AY387" t="str">
            <v>13.533</v>
          </cell>
          <cell r="AZ387">
            <v>11</v>
          </cell>
          <cell r="BA387">
            <v>10</v>
          </cell>
          <cell r="BB387" t="str">
            <v xml:space="preserve"> </v>
          </cell>
          <cell r="BC387" t="str">
            <v xml:space="preserve"> </v>
          </cell>
          <cell r="BD387" t="str">
            <v xml:space="preserve"> </v>
          </cell>
          <cell r="BE387" t="str">
            <v xml:space="preserve"> </v>
          </cell>
          <cell r="BF387" t="str">
            <v xml:space="preserve"> </v>
          </cell>
          <cell r="BG387" t="str">
            <v xml:space="preserve"> </v>
          </cell>
          <cell r="BH387" t="str">
            <v>19.6</v>
          </cell>
          <cell r="BI387" t="str">
            <v xml:space="preserve"> </v>
          </cell>
          <cell r="BJ387" t="str">
            <v xml:space="preserve"> </v>
          </cell>
          <cell r="BK387" t="str">
            <v xml:space="preserve"> </v>
          </cell>
          <cell r="BL387" t="str">
            <v xml:space="preserve"> </v>
          </cell>
          <cell r="BM387" t="str">
            <v xml:space="preserve"> </v>
          </cell>
          <cell r="BN387" t="str">
            <v xml:space="preserve"> </v>
          </cell>
          <cell r="BO387" t="str">
            <v xml:space="preserve"> </v>
          </cell>
          <cell r="BP387" t="str">
            <v xml:space="preserve"> </v>
          </cell>
          <cell r="BQ387" t="str">
            <v xml:space="preserve"> </v>
          </cell>
          <cell r="BR387" t="str">
            <v>8.225</v>
          </cell>
          <cell r="BS387" t="str">
            <v>NACQ</v>
          </cell>
          <cell r="BT387">
            <v>8</v>
          </cell>
          <cell r="BU387" t="str">
            <v>7.875</v>
          </cell>
          <cell r="BV387" t="str">
            <v>10.75</v>
          </cell>
        </row>
        <row r="388">
          <cell r="A388">
            <v>21808872</v>
          </cell>
          <cell r="B388" t="str">
            <v>LAKHNATI</v>
          </cell>
          <cell r="C388" t="str">
            <v>WINESS</v>
          </cell>
          <cell r="D388" t="str">
            <v xml:space="preserve"> </v>
          </cell>
          <cell r="E388" t="str">
            <v>10.886</v>
          </cell>
          <cell r="F388" t="str">
            <v>ADM</v>
          </cell>
          <cell r="G388" t="str">
            <v>10.886</v>
          </cell>
          <cell r="H388" t="str">
            <v>ADM</v>
          </cell>
          <cell r="I388" t="str">
            <v>'142/583</v>
          </cell>
          <cell r="J388" t="str">
            <v>11.14</v>
          </cell>
          <cell r="L388" t="str">
            <v>9.5</v>
          </cell>
          <cell r="M388" t="str">
            <v xml:space="preserve"> </v>
          </cell>
          <cell r="N388" t="str">
            <v xml:space="preserve"> </v>
          </cell>
          <cell r="O388" t="str">
            <v xml:space="preserve"> </v>
          </cell>
          <cell r="P388" t="str">
            <v xml:space="preserve"> </v>
          </cell>
          <cell r="Q388" t="str">
            <v xml:space="preserve"> </v>
          </cell>
          <cell r="R388" t="str">
            <v xml:space="preserve"> </v>
          </cell>
          <cell r="S388" t="str">
            <v xml:space="preserve"> </v>
          </cell>
          <cell r="T388" t="str">
            <v>9.5</v>
          </cell>
          <cell r="U388" t="str">
            <v xml:space="preserve"> </v>
          </cell>
          <cell r="V388" t="str">
            <v xml:space="preserve"> </v>
          </cell>
          <cell r="W388" t="str">
            <v xml:space="preserve"> </v>
          </cell>
          <cell r="X388" t="str">
            <v xml:space="preserve"> </v>
          </cell>
          <cell r="Y388" t="str">
            <v xml:space="preserve"> </v>
          </cell>
          <cell r="Z388" t="str">
            <v xml:space="preserve"> </v>
          </cell>
          <cell r="AA388" t="str">
            <v xml:space="preserve"> </v>
          </cell>
          <cell r="AB388" t="str">
            <v xml:space="preserve"> </v>
          </cell>
          <cell r="AC388" t="str">
            <v xml:space="preserve"> </v>
          </cell>
          <cell r="AD388" t="str">
            <v>13.6</v>
          </cell>
          <cell r="AE388" t="str">
            <v xml:space="preserve"> </v>
          </cell>
          <cell r="AF388" t="str">
            <v xml:space="preserve"> </v>
          </cell>
          <cell r="AG388" t="str">
            <v xml:space="preserve"> </v>
          </cell>
          <cell r="AH388" t="str">
            <v xml:space="preserve"> </v>
          </cell>
          <cell r="AI388" t="str">
            <v xml:space="preserve"> </v>
          </cell>
          <cell r="AJ388" t="str">
            <v xml:space="preserve"> </v>
          </cell>
          <cell r="AK388" t="str">
            <v xml:space="preserve"> </v>
          </cell>
          <cell r="AL388" t="str">
            <v>13.6</v>
          </cell>
          <cell r="AM388" t="str">
            <v xml:space="preserve"> </v>
          </cell>
          <cell r="AN388" t="str">
            <v xml:space="preserve"> </v>
          </cell>
          <cell r="AO388" t="str">
            <v xml:space="preserve"> </v>
          </cell>
          <cell r="AP388" t="str">
            <v xml:space="preserve"> </v>
          </cell>
          <cell r="AQ388" t="str">
            <v xml:space="preserve"> </v>
          </cell>
          <cell r="AR388" t="str">
            <v xml:space="preserve"> </v>
          </cell>
          <cell r="AS388" t="str">
            <v xml:space="preserve"> </v>
          </cell>
          <cell r="AT388" t="str">
            <v xml:space="preserve"> </v>
          </cell>
          <cell r="AU388" t="str">
            <v xml:space="preserve"> </v>
          </cell>
          <cell r="AV388" t="str">
            <v>11.783</v>
          </cell>
          <cell r="AW388" t="str">
            <v>ACQ</v>
          </cell>
          <cell r="AX388" t="str">
            <v>10.765</v>
          </cell>
          <cell r="AY388" t="str">
            <v>12.8</v>
          </cell>
          <cell r="AZ388" t="str">
            <v>14.9</v>
          </cell>
          <cell r="BA388" t="str">
            <v xml:space="preserve"> </v>
          </cell>
          <cell r="BB388" t="str">
            <v xml:space="preserve"> </v>
          </cell>
          <cell r="BC388" t="str">
            <v xml:space="preserve"> </v>
          </cell>
          <cell r="BD388" t="str">
            <v xml:space="preserve"> </v>
          </cell>
          <cell r="BE388" t="str">
            <v xml:space="preserve"> </v>
          </cell>
          <cell r="BF388" t="str">
            <v xml:space="preserve"> </v>
          </cell>
          <cell r="BG388" t="str">
            <v xml:space="preserve"> </v>
          </cell>
          <cell r="BH388" t="str">
            <v xml:space="preserve"> </v>
          </cell>
          <cell r="BI388" t="str">
            <v>15.5</v>
          </cell>
          <cell r="BJ388" t="str">
            <v xml:space="preserve"> </v>
          </cell>
          <cell r="BK388">
            <v>8</v>
          </cell>
          <cell r="BL388" t="str">
            <v xml:space="preserve"> </v>
          </cell>
          <cell r="BM388" t="str">
            <v xml:space="preserve"> </v>
          </cell>
          <cell r="BN388" t="str">
            <v xml:space="preserve"> </v>
          </cell>
          <cell r="BO388" t="str">
            <v xml:space="preserve"> </v>
          </cell>
          <cell r="BP388" t="str">
            <v xml:space="preserve"> </v>
          </cell>
          <cell r="BQ388" t="str">
            <v xml:space="preserve"> </v>
          </cell>
          <cell r="BR388" t="str">
            <v>10.467</v>
          </cell>
          <cell r="BS388" t="str">
            <v>ACQ</v>
          </cell>
          <cell r="BT388">
            <v>11</v>
          </cell>
          <cell r="BU388" t="str">
            <v>8.5</v>
          </cell>
          <cell r="BV388" t="str">
            <v>12.5</v>
          </cell>
        </row>
        <row r="389">
          <cell r="A389">
            <v>21913384</v>
          </cell>
          <cell r="B389" t="str">
            <v>LAMA</v>
          </cell>
          <cell r="C389" t="str">
            <v>YANIS</v>
          </cell>
          <cell r="D389" t="str">
            <v xml:space="preserve"> </v>
          </cell>
          <cell r="E389" t="str">
            <v>8.826</v>
          </cell>
          <cell r="F389" t="str">
            <v>AJ</v>
          </cell>
          <cell r="G389" t="str">
            <v>8.826</v>
          </cell>
          <cell r="H389" t="str">
            <v>AJ</v>
          </cell>
          <cell r="I389" t="str">
            <v>'448/583</v>
          </cell>
          <cell r="J389" t="str">
            <v>5.8</v>
          </cell>
          <cell r="L389">
            <v>4</v>
          </cell>
          <cell r="M389" t="str">
            <v xml:space="preserve"> </v>
          </cell>
          <cell r="N389" t="str">
            <v xml:space="preserve"> </v>
          </cell>
          <cell r="O389" t="str">
            <v xml:space="preserve"> </v>
          </cell>
          <cell r="P389" t="str">
            <v xml:space="preserve"> </v>
          </cell>
          <cell r="Q389" t="str">
            <v xml:space="preserve"> </v>
          </cell>
          <cell r="R389" t="str">
            <v xml:space="preserve"> </v>
          </cell>
          <cell r="S389" t="str">
            <v xml:space="preserve"> </v>
          </cell>
          <cell r="T389" t="str">
            <v xml:space="preserve"> </v>
          </cell>
          <cell r="U389" t="str">
            <v xml:space="preserve"> </v>
          </cell>
          <cell r="V389" t="str">
            <v xml:space="preserve"> </v>
          </cell>
          <cell r="W389" t="str">
            <v xml:space="preserve"> </v>
          </cell>
          <cell r="X389">
            <v>4</v>
          </cell>
          <cell r="Y389" t="str">
            <v xml:space="preserve"> </v>
          </cell>
          <cell r="Z389" t="str">
            <v xml:space="preserve"> </v>
          </cell>
          <cell r="AA389" t="str">
            <v xml:space="preserve"> </v>
          </cell>
          <cell r="AB389" t="str">
            <v xml:space="preserve"> </v>
          </cell>
          <cell r="AC389" t="str">
            <v xml:space="preserve"> </v>
          </cell>
          <cell r="AD389" t="str">
            <v>8.5</v>
          </cell>
          <cell r="AE389" t="str">
            <v xml:space="preserve"> </v>
          </cell>
          <cell r="AF389" t="str">
            <v xml:space="preserve"> </v>
          </cell>
          <cell r="AG389" t="str">
            <v xml:space="preserve"> </v>
          </cell>
          <cell r="AH389" t="str">
            <v xml:space="preserve"> </v>
          </cell>
          <cell r="AI389" t="str">
            <v xml:space="preserve"> </v>
          </cell>
          <cell r="AJ389" t="str">
            <v xml:space="preserve"> </v>
          </cell>
          <cell r="AK389" t="str">
            <v xml:space="preserve"> </v>
          </cell>
          <cell r="AL389" t="str">
            <v xml:space="preserve"> </v>
          </cell>
          <cell r="AM389" t="str">
            <v xml:space="preserve"> </v>
          </cell>
          <cell r="AN389" t="str">
            <v xml:space="preserve"> </v>
          </cell>
          <cell r="AO389" t="str">
            <v xml:space="preserve"> </v>
          </cell>
          <cell r="AP389" t="str">
            <v>8.5</v>
          </cell>
          <cell r="AQ389" t="str">
            <v xml:space="preserve"> </v>
          </cell>
          <cell r="AR389" t="str">
            <v xml:space="preserve"> </v>
          </cell>
          <cell r="AS389" t="str">
            <v xml:space="preserve"> </v>
          </cell>
          <cell r="AT389" t="str">
            <v xml:space="preserve"> </v>
          </cell>
          <cell r="AU389" t="str">
            <v xml:space="preserve"> </v>
          </cell>
          <cell r="AV389" t="str">
            <v>10.179</v>
          </cell>
          <cell r="AW389" t="str">
            <v>ACQ</v>
          </cell>
          <cell r="AX389" t="str">
            <v>9.49</v>
          </cell>
          <cell r="AY389" t="str">
            <v>10.867</v>
          </cell>
          <cell r="AZ389" t="str">
            <v xml:space="preserve"> </v>
          </cell>
          <cell r="BA389" t="str">
            <v xml:space="preserve"> </v>
          </cell>
          <cell r="BB389" t="str">
            <v xml:space="preserve"> </v>
          </cell>
          <cell r="BC389" t="str">
            <v xml:space="preserve"> </v>
          </cell>
          <cell r="BD389" t="str">
            <v xml:space="preserve"> </v>
          </cell>
          <cell r="BE389" t="str">
            <v xml:space="preserve"> </v>
          </cell>
          <cell r="BF389" t="str">
            <v xml:space="preserve"> </v>
          </cell>
          <cell r="BG389" t="str">
            <v xml:space="preserve"> </v>
          </cell>
          <cell r="BH389" t="str">
            <v>11.6</v>
          </cell>
          <cell r="BI389" t="str">
            <v xml:space="preserve"> </v>
          </cell>
          <cell r="BJ389" t="str">
            <v xml:space="preserve"> </v>
          </cell>
          <cell r="BK389">
            <v>9</v>
          </cell>
          <cell r="BL389">
            <v>12</v>
          </cell>
          <cell r="BM389" t="str">
            <v xml:space="preserve"> </v>
          </cell>
          <cell r="BN389" t="str">
            <v xml:space="preserve"> </v>
          </cell>
          <cell r="BO389" t="str">
            <v xml:space="preserve"> </v>
          </cell>
          <cell r="BP389" t="str">
            <v xml:space="preserve"> </v>
          </cell>
          <cell r="BQ389" t="str">
            <v xml:space="preserve"> </v>
          </cell>
          <cell r="BR389" t="str">
            <v>6.692</v>
          </cell>
          <cell r="BS389" t="str">
            <v>NACQ</v>
          </cell>
          <cell r="BT389">
            <v>4</v>
          </cell>
          <cell r="BU389" t="str">
            <v>8.575</v>
          </cell>
          <cell r="BV389" t="str">
            <v>11.15</v>
          </cell>
        </row>
        <row r="390">
          <cell r="A390">
            <v>21907920</v>
          </cell>
          <cell r="B390" t="str">
            <v>LAMARRE</v>
          </cell>
          <cell r="C390" t="str">
            <v>LÉO</v>
          </cell>
          <cell r="D390" t="str">
            <v>modif</v>
          </cell>
          <cell r="E390" t="str">
            <v>8.591</v>
          </cell>
          <cell r="F390" t="str">
            <v>AJ</v>
          </cell>
          <cell r="G390" t="str">
            <v>8.791</v>
          </cell>
          <cell r="H390" t="str">
            <v>AJ</v>
          </cell>
          <cell r="I390" t="str">
            <v>'456/583</v>
          </cell>
          <cell r="J390" t="str">
            <v>11.12</v>
          </cell>
          <cell r="L390">
            <v>11</v>
          </cell>
          <cell r="M390" t="str">
            <v xml:space="preserve"> </v>
          </cell>
          <cell r="N390">
            <v>11</v>
          </cell>
          <cell r="O390" t="str">
            <v xml:space="preserve"> </v>
          </cell>
          <cell r="P390" t="str">
            <v xml:space="preserve"> </v>
          </cell>
          <cell r="Q390" t="str">
            <v xml:space="preserve"> </v>
          </cell>
          <cell r="R390" t="str">
            <v xml:space="preserve"> </v>
          </cell>
          <cell r="S390" t="str">
            <v xml:space="preserve"> </v>
          </cell>
          <cell r="T390" t="str">
            <v xml:space="preserve"> </v>
          </cell>
          <cell r="U390" t="str">
            <v xml:space="preserve"> </v>
          </cell>
          <cell r="V390" t="str">
            <v xml:space="preserve"> </v>
          </cell>
          <cell r="W390" t="str">
            <v xml:space="preserve"> </v>
          </cell>
          <cell r="X390" t="str">
            <v xml:space="preserve"> </v>
          </cell>
          <cell r="Y390" t="str">
            <v xml:space="preserve"> </v>
          </cell>
          <cell r="Z390" t="str">
            <v xml:space="preserve"> </v>
          </cell>
          <cell r="AA390" t="str">
            <v xml:space="preserve"> </v>
          </cell>
          <cell r="AB390" t="str">
            <v xml:space="preserve"> </v>
          </cell>
          <cell r="AC390" t="str">
            <v xml:space="preserve"> </v>
          </cell>
          <cell r="AD390" t="str">
            <v>11.3</v>
          </cell>
          <cell r="AE390" t="str">
            <v xml:space="preserve"> </v>
          </cell>
          <cell r="AF390" t="str">
            <v>11.3</v>
          </cell>
          <cell r="AG390" t="str">
            <v xml:space="preserve"> </v>
          </cell>
          <cell r="AH390" t="str">
            <v xml:space="preserve"> </v>
          </cell>
          <cell r="AI390" t="str">
            <v xml:space="preserve"> </v>
          </cell>
          <cell r="AJ390" t="str">
            <v xml:space="preserve"> </v>
          </cell>
          <cell r="AK390" t="str">
            <v xml:space="preserve"> </v>
          </cell>
          <cell r="AL390" t="str">
            <v xml:space="preserve"> </v>
          </cell>
          <cell r="AM390" t="str">
            <v xml:space="preserve"> </v>
          </cell>
          <cell r="AN390" t="str">
            <v xml:space="preserve"> </v>
          </cell>
          <cell r="AO390" t="str">
            <v xml:space="preserve"> </v>
          </cell>
          <cell r="AP390" t="str">
            <v xml:space="preserve"> </v>
          </cell>
          <cell r="AQ390" t="str">
            <v xml:space="preserve"> </v>
          </cell>
          <cell r="AR390" t="str">
            <v xml:space="preserve"> </v>
          </cell>
          <cell r="AS390" t="str">
            <v xml:space="preserve"> </v>
          </cell>
          <cell r="AT390" t="str">
            <v xml:space="preserve"> </v>
          </cell>
          <cell r="AU390" t="str">
            <v xml:space="preserve"> </v>
          </cell>
          <cell r="AV390" t="str">
            <v>9.422</v>
          </cell>
          <cell r="AW390" t="str">
            <v>NACQ</v>
          </cell>
          <cell r="AX390" t="str">
            <v>11.81</v>
          </cell>
          <cell r="AY390" t="str">
            <v>7.033</v>
          </cell>
          <cell r="AZ390" t="str">
            <v xml:space="preserve"> </v>
          </cell>
          <cell r="BA390" t="str">
            <v xml:space="preserve"> </v>
          </cell>
          <cell r="BB390" t="str">
            <v xml:space="preserve"> </v>
          </cell>
          <cell r="BC390" t="str">
            <v>7.5</v>
          </cell>
          <cell r="BD390" t="str">
            <v xml:space="preserve"> </v>
          </cell>
          <cell r="BE390" t="str">
            <v xml:space="preserve"> </v>
          </cell>
          <cell r="BF390" t="str">
            <v xml:space="preserve"> </v>
          </cell>
          <cell r="BG390" t="str">
            <v xml:space="preserve"> </v>
          </cell>
          <cell r="BH390" t="str">
            <v>1.8</v>
          </cell>
          <cell r="BI390" t="str">
            <v xml:space="preserve"> </v>
          </cell>
          <cell r="BJ390" t="str">
            <v xml:space="preserve"> </v>
          </cell>
          <cell r="BK390" t="str">
            <v xml:space="preserve"> </v>
          </cell>
          <cell r="BL390" t="str">
            <v xml:space="preserve"> </v>
          </cell>
          <cell r="BM390" t="str">
            <v>11.8</v>
          </cell>
          <cell r="BN390" t="str">
            <v xml:space="preserve"> </v>
          </cell>
          <cell r="BO390" t="str">
            <v xml:space="preserve"> </v>
          </cell>
          <cell r="BP390" t="str">
            <v xml:space="preserve"> </v>
          </cell>
          <cell r="BQ390" t="str">
            <v xml:space="preserve"> </v>
          </cell>
          <cell r="BR390" t="str">
            <v>6.983</v>
          </cell>
          <cell r="BS390" t="str">
            <v>NACQ</v>
          </cell>
          <cell r="BT390">
            <v>7</v>
          </cell>
          <cell r="BU390" t="str">
            <v>6.55</v>
          </cell>
          <cell r="BV390" t="str">
            <v>8.1</v>
          </cell>
        </row>
        <row r="391">
          <cell r="A391">
            <v>21804600</v>
          </cell>
          <cell r="B391" t="str">
            <v>LANG</v>
          </cell>
          <cell r="C391" t="str">
            <v>PAUL-ANTOINE</v>
          </cell>
          <cell r="D391" t="str">
            <v xml:space="preserve"> </v>
          </cell>
          <cell r="E391" t="str">
            <v>10.154</v>
          </cell>
          <cell r="F391" t="str">
            <v>ADM</v>
          </cell>
          <cell r="G391" t="str">
            <v>10.154</v>
          </cell>
          <cell r="H391" t="str">
            <v>ADM</v>
          </cell>
          <cell r="I391" t="str">
            <v>'263/583</v>
          </cell>
          <cell r="J391">
            <v>10</v>
          </cell>
          <cell r="K391" t="str">
            <v>ACQ</v>
          </cell>
          <cell r="L391" t="str">
            <v xml:space="preserve"> </v>
          </cell>
          <cell r="M391" t="str">
            <v xml:space="preserve"> </v>
          </cell>
          <cell r="N391" t="str">
            <v xml:space="preserve"> </v>
          </cell>
          <cell r="O391" t="str">
            <v xml:space="preserve"> </v>
          </cell>
          <cell r="P391" t="str">
            <v xml:space="preserve"> </v>
          </cell>
          <cell r="Q391" t="str">
            <v xml:space="preserve"> </v>
          </cell>
          <cell r="R391" t="str">
            <v xml:space="preserve"> </v>
          </cell>
          <cell r="S391" t="str">
            <v xml:space="preserve"> </v>
          </cell>
          <cell r="T391" t="str">
            <v xml:space="preserve"> </v>
          </cell>
          <cell r="U391" t="str">
            <v xml:space="preserve"> </v>
          </cell>
          <cell r="V391" t="str">
            <v xml:space="preserve"> </v>
          </cell>
          <cell r="W391" t="str">
            <v xml:space="preserve"> </v>
          </cell>
          <cell r="X391" t="str">
            <v xml:space="preserve"> </v>
          </cell>
          <cell r="Y391" t="str">
            <v xml:space="preserve"> </v>
          </cell>
          <cell r="Z391" t="str">
            <v xml:space="preserve"> </v>
          </cell>
          <cell r="AA391" t="str">
            <v xml:space="preserve"> </v>
          </cell>
          <cell r="AB391" t="str">
            <v xml:space="preserve"> </v>
          </cell>
          <cell r="AC391" t="str">
            <v xml:space="preserve"> </v>
          </cell>
          <cell r="AD391" t="str">
            <v xml:space="preserve"> </v>
          </cell>
          <cell r="AE391" t="str">
            <v xml:space="preserve"> </v>
          </cell>
          <cell r="AF391" t="str">
            <v xml:space="preserve"> </v>
          </cell>
          <cell r="AG391" t="str">
            <v xml:space="preserve"> </v>
          </cell>
          <cell r="AH391" t="str">
            <v xml:space="preserve"> </v>
          </cell>
          <cell r="AI391" t="str">
            <v xml:space="preserve"> </v>
          </cell>
          <cell r="AJ391" t="str">
            <v xml:space="preserve"> </v>
          </cell>
          <cell r="AK391" t="str">
            <v xml:space="preserve"> </v>
          </cell>
          <cell r="AL391" t="str">
            <v xml:space="preserve"> </v>
          </cell>
          <cell r="AM391" t="str">
            <v xml:space="preserve"> </v>
          </cell>
          <cell r="AN391" t="str">
            <v xml:space="preserve"> </v>
          </cell>
          <cell r="AO391" t="str">
            <v xml:space="preserve"> </v>
          </cell>
          <cell r="AP391" t="str">
            <v xml:space="preserve"> </v>
          </cell>
          <cell r="AQ391" t="str">
            <v xml:space="preserve"> </v>
          </cell>
          <cell r="AR391" t="str">
            <v xml:space="preserve"> </v>
          </cell>
          <cell r="AS391" t="str">
            <v xml:space="preserve"> </v>
          </cell>
          <cell r="AT391" t="str">
            <v xml:space="preserve"> </v>
          </cell>
          <cell r="AU391" t="str">
            <v xml:space="preserve"> </v>
          </cell>
          <cell r="AV391" t="str">
            <v>12.445</v>
          </cell>
          <cell r="AW391" t="str">
            <v>ACQ</v>
          </cell>
          <cell r="AX391" t="str">
            <v>11.39</v>
          </cell>
          <cell r="AY391" t="str">
            <v>13.5</v>
          </cell>
          <cell r="AZ391" t="str">
            <v xml:space="preserve"> </v>
          </cell>
          <cell r="BA391" t="str">
            <v xml:space="preserve"> </v>
          </cell>
          <cell r="BB391" t="str">
            <v xml:space="preserve"> </v>
          </cell>
          <cell r="BC391" t="str">
            <v xml:space="preserve"> </v>
          </cell>
          <cell r="BD391" t="str">
            <v xml:space="preserve"> </v>
          </cell>
          <cell r="BE391" t="str">
            <v xml:space="preserve"> </v>
          </cell>
          <cell r="BF391" t="str">
            <v xml:space="preserve"> </v>
          </cell>
          <cell r="BG391" t="str">
            <v xml:space="preserve"> </v>
          </cell>
          <cell r="BH391" t="str">
            <v xml:space="preserve"> </v>
          </cell>
          <cell r="BI391" t="str">
            <v xml:space="preserve"> </v>
          </cell>
          <cell r="BJ391" t="str">
            <v xml:space="preserve"> </v>
          </cell>
          <cell r="BK391" t="str">
            <v xml:space="preserve"> </v>
          </cell>
          <cell r="BL391" t="str">
            <v xml:space="preserve"> </v>
          </cell>
          <cell r="BM391" t="str">
            <v xml:space="preserve"> </v>
          </cell>
          <cell r="BN391" t="str">
            <v xml:space="preserve"> </v>
          </cell>
          <cell r="BO391" t="str">
            <v xml:space="preserve"> </v>
          </cell>
          <cell r="BP391" t="str">
            <v xml:space="preserve"> </v>
          </cell>
          <cell r="BQ391" t="str">
            <v xml:space="preserve"> </v>
          </cell>
          <cell r="BR391" t="str">
            <v>10.617</v>
          </cell>
          <cell r="BS391" t="str">
            <v>ACQ</v>
          </cell>
          <cell r="BT391" t="str">
            <v>11.75</v>
          </cell>
          <cell r="BU391" t="str">
            <v>9.2</v>
          </cell>
          <cell r="BV391" t="str">
            <v>10.9</v>
          </cell>
        </row>
        <row r="392">
          <cell r="A392">
            <v>21905688</v>
          </cell>
          <cell r="B392" t="str">
            <v>LAPP</v>
          </cell>
          <cell r="C392" t="str">
            <v>RAYAN</v>
          </cell>
          <cell r="D392" t="str">
            <v xml:space="preserve"> </v>
          </cell>
          <cell r="E392" t="str">
            <v>11.153</v>
          </cell>
          <cell r="F392" t="str">
            <v>ADM</v>
          </cell>
          <cell r="G392" t="str">
            <v>11.153</v>
          </cell>
          <cell r="H392" t="str">
            <v>ADM</v>
          </cell>
          <cell r="I392" t="str">
            <v>'115/583</v>
          </cell>
          <cell r="J392" t="str">
            <v>10.14</v>
          </cell>
          <cell r="L392" t="str">
            <v>8.5</v>
          </cell>
          <cell r="M392" t="str">
            <v xml:space="preserve"> </v>
          </cell>
          <cell r="N392" t="str">
            <v xml:space="preserve"> </v>
          </cell>
          <cell r="O392" t="str">
            <v xml:space="preserve"> </v>
          </cell>
          <cell r="P392" t="str">
            <v xml:space="preserve"> </v>
          </cell>
          <cell r="Q392" t="str">
            <v xml:space="preserve"> </v>
          </cell>
          <cell r="R392" t="str">
            <v xml:space="preserve"> </v>
          </cell>
          <cell r="S392" t="str">
            <v xml:space="preserve"> </v>
          </cell>
          <cell r="T392" t="str">
            <v>8.5</v>
          </cell>
          <cell r="U392" t="str">
            <v xml:space="preserve"> </v>
          </cell>
          <cell r="V392" t="str">
            <v xml:space="preserve"> </v>
          </cell>
          <cell r="W392" t="str">
            <v xml:space="preserve"> </v>
          </cell>
          <cell r="X392" t="str">
            <v xml:space="preserve"> </v>
          </cell>
          <cell r="Y392" t="str">
            <v xml:space="preserve"> </v>
          </cell>
          <cell r="Z392" t="str">
            <v xml:space="preserve"> </v>
          </cell>
          <cell r="AA392" t="str">
            <v xml:space="preserve"> </v>
          </cell>
          <cell r="AB392" t="str">
            <v xml:space="preserve"> </v>
          </cell>
          <cell r="AC392" t="str">
            <v xml:space="preserve"> </v>
          </cell>
          <cell r="AD392" t="str">
            <v>12.6</v>
          </cell>
          <cell r="AE392" t="str">
            <v xml:space="preserve"> </v>
          </cell>
          <cell r="AF392" t="str">
            <v xml:space="preserve"> </v>
          </cell>
          <cell r="AG392" t="str">
            <v xml:space="preserve"> </v>
          </cell>
          <cell r="AH392" t="str">
            <v xml:space="preserve"> </v>
          </cell>
          <cell r="AI392" t="str">
            <v xml:space="preserve"> </v>
          </cell>
          <cell r="AJ392" t="str">
            <v xml:space="preserve"> </v>
          </cell>
          <cell r="AK392" t="str">
            <v xml:space="preserve"> </v>
          </cell>
          <cell r="AL392" t="str">
            <v>12.6</v>
          </cell>
          <cell r="AM392" t="str">
            <v xml:space="preserve"> </v>
          </cell>
          <cell r="AN392" t="str">
            <v xml:space="preserve"> </v>
          </cell>
          <cell r="AO392" t="str">
            <v xml:space="preserve"> </v>
          </cell>
          <cell r="AP392" t="str">
            <v xml:space="preserve"> </v>
          </cell>
          <cell r="AQ392" t="str">
            <v xml:space="preserve"> </v>
          </cell>
          <cell r="AR392" t="str">
            <v xml:space="preserve"> </v>
          </cell>
          <cell r="AS392" t="str">
            <v xml:space="preserve"> </v>
          </cell>
          <cell r="AT392" t="str">
            <v xml:space="preserve"> </v>
          </cell>
          <cell r="AU392" t="str">
            <v xml:space="preserve"> </v>
          </cell>
          <cell r="AV392" t="str">
            <v>12.12</v>
          </cell>
          <cell r="AW392" t="str">
            <v>ACQ</v>
          </cell>
          <cell r="AX392" t="str">
            <v>11.84</v>
          </cell>
          <cell r="AY392" t="str">
            <v>12.4</v>
          </cell>
          <cell r="AZ392" t="str">
            <v>12.2</v>
          </cell>
          <cell r="BA392" t="str">
            <v xml:space="preserve"> </v>
          </cell>
          <cell r="BB392" t="str">
            <v xml:space="preserve"> </v>
          </cell>
          <cell r="BC392" t="str">
            <v xml:space="preserve"> </v>
          </cell>
          <cell r="BD392" t="str">
            <v xml:space="preserve"> </v>
          </cell>
          <cell r="BE392" t="str">
            <v xml:space="preserve"> </v>
          </cell>
          <cell r="BF392" t="str">
            <v xml:space="preserve"> </v>
          </cell>
          <cell r="BG392" t="str">
            <v xml:space="preserve"> </v>
          </cell>
          <cell r="BH392" t="str">
            <v xml:space="preserve"> </v>
          </cell>
          <cell r="BI392">
            <v>14</v>
          </cell>
          <cell r="BJ392" t="str">
            <v xml:space="preserve"> </v>
          </cell>
          <cell r="BK392">
            <v>11</v>
          </cell>
          <cell r="BL392" t="str">
            <v xml:space="preserve"> </v>
          </cell>
          <cell r="BM392" t="str">
            <v xml:space="preserve"> </v>
          </cell>
          <cell r="BN392" t="str">
            <v xml:space="preserve"> </v>
          </cell>
          <cell r="BO392" t="str">
            <v xml:space="preserve"> </v>
          </cell>
          <cell r="BP392" t="str">
            <v xml:space="preserve"> </v>
          </cell>
          <cell r="BQ392" t="str">
            <v xml:space="preserve"> </v>
          </cell>
          <cell r="BR392" t="str">
            <v>9.425</v>
          </cell>
          <cell r="BS392" t="str">
            <v>NACQ</v>
          </cell>
          <cell r="BT392" t="str">
            <v>11.5</v>
          </cell>
          <cell r="BU392" t="str">
            <v>8.675</v>
          </cell>
          <cell r="BV392" t="str">
            <v>10.85</v>
          </cell>
        </row>
        <row r="393">
          <cell r="A393">
            <v>21904044</v>
          </cell>
          <cell r="B393" t="str">
            <v>LARA</v>
          </cell>
          <cell r="C393" t="str">
            <v>CORENTIN</v>
          </cell>
          <cell r="D393" t="str">
            <v xml:space="preserve"> </v>
          </cell>
          <cell r="E393" t="str">
            <v>7.736</v>
          </cell>
          <cell r="F393" t="str">
            <v>AJ</v>
          </cell>
          <cell r="G393" t="str">
            <v>7.736</v>
          </cell>
          <cell r="H393" t="str">
            <v>AJ</v>
          </cell>
          <cell r="I393" t="str">
            <v>'542/583</v>
          </cell>
          <cell r="J393" t="str">
            <v>10.5</v>
          </cell>
          <cell r="L393" t="str">
            <v>10.5</v>
          </cell>
          <cell r="M393" t="str">
            <v xml:space="preserve"> </v>
          </cell>
          <cell r="N393" t="str">
            <v xml:space="preserve"> </v>
          </cell>
          <cell r="O393" t="str">
            <v xml:space="preserve"> </v>
          </cell>
          <cell r="P393" t="str">
            <v xml:space="preserve"> </v>
          </cell>
          <cell r="Q393" t="str">
            <v xml:space="preserve"> </v>
          </cell>
          <cell r="R393" t="str">
            <v xml:space="preserve"> </v>
          </cell>
          <cell r="S393" t="str">
            <v>10.5</v>
          </cell>
          <cell r="T393" t="str">
            <v xml:space="preserve"> </v>
          </cell>
          <cell r="U393" t="str">
            <v xml:space="preserve"> </v>
          </cell>
          <cell r="V393" t="str">
            <v xml:space="preserve"> </v>
          </cell>
          <cell r="W393" t="str">
            <v xml:space="preserve"> </v>
          </cell>
          <cell r="X393" t="str">
            <v xml:space="preserve"> </v>
          </cell>
          <cell r="Y393" t="str">
            <v xml:space="preserve"> </v>
          </cell>
          <cell r="Z393" t="str">
            <v xml:space="preserve"> </v>
          </cell>
          <cell r="AA393" t="str">
            <v xml:space="preserve"> </v>
          </cell>
          <cell r="AB393" t="str">
            <v xml:space="preserve"> </v>
          </cell>
          <cell r="AC393" t="str">
            <v xml:space="preserve"> </v>
          </cell>
          <cell r="AD393" t="str">
            <v>10.5</v>
          </cell>
          <cell r="AE393" t="str">
            <v xml:space="preserve"> </v>
          </cell>
          <cell r="AF393" t="str">
            <v xml:space="preserve"> </v>
          </cell>
          <cell r="AG393" t="str">
            <v xml:space="preserve"> </v>
          </cell>
          <cell r="AH393" t="str">
            <v xml:space="preserve"> </v>
          </cell>
          <cell r="AI393" t="str">
            <v xml:space="preserve"> </v>
          </cell>
          <cell r="AJ393" t="str">
            <v xml:space="preserve"> </v>
          </cell>
          <cell r="AK393" t="str">
            <v>10.5</v>
          </cell>
          <cell r="AL393" t="str">
            <v xml:space="preserve"> </v>
          </cell>
          <cell r="AM393" t="str">
            <v xml:space="preserve"> </v>
          </cell>
          <cell r="AN393" t="str">
            <v xml:space="preserve"> </v>
          </cell>
          <cell r="AO393" t="str">
            <v xml:space="preserve"> </v>
          </cell>
          <cell r="AP393" t="str">
            <v xml:space="preserve"> </v>
          </cell>
          <cell r="AQ393" t="str">
            <v xml:space="preserve"> </v>
          </cell>
          <cell r="AR393" t="str">
            <v xml:space="preserve"> </v>
          </cell>
          <cell r="AS393" t="str">
            <v xml:space="preserve"> </v>
          </cell>
          <cell r="AT393" t="str">
            <v xml:space="preserve"> </v>
          </cell>
          <cell r="AU393" t="str">
            <v xml:space="preserve"> </v>
          </cell>
          <cell r="AV393" t="str">
            <v>9.499</v>
          </cell>
          <cell r="AW393" t="str">
            <v>NACQ</v>
          </cell>
          <cell r="AX393" t="str">
            <v>7.63</v>
          </cell>
          <cell r="AY393" t="str">
            <v>11.367</v>
          </cell>
          <cell r="AZ393" t="str">
            <v xml:space="preserve"> </v>
          </cell>
          <cell r="BA393" t="str">
            <v xml:space="preserve"> </v>
          </cell>
          <cell r="BB393" t="str">
            <v xml:space="preserve"> </v>
          </cell>
          <cell r="BC393" t="str">
            <v xml:space="preserve"> </v>
          </cell>
          <cell r="BD393" t="str">
            <v xml:space="preserve"> </v>
          </cell>
          <cell r="BE393" t="str">
            <v xml:space="preserve"> </v>
          </cell>
          <cell r="BF393" t="str">
            <v xml:space="preserve"> </v>
          </cell>
          <cell r="BG393" t="str">
            <v xml:space="preserve"> </v>
          </cell>
          <cell r="BH393" t="str">
            <v xml:space="preserve"> </v>
          </cell>
          <cell r="BI393" t="str">
            <v xml:space="preserve"> </v>
          </cell>
          <cell r="BJ393">
            <v>12</v>
          </cell>
          <cell r="BK393" t="str">
            <v xml:space="preserve"> </v>
          </cell>
          <cell r="BL393" t="str">
            <v xml:space="preserve"> </v>
          </cell>
          <cell r="BM393" t="str">
            <v xml:space="preserve"> </v>
          </cell>
          <cell r="BN393" t="str">
            <v>9.6</v>
          </cell>
          <cell r="BO393" t="str">
            <v xml:space="preserve"> </v>
          </cell>
          <cell r="BP393" t="str">
            <v>12.5</v>
          </cell>
          <cell r="BQ393" t="str">
            <v xml:space="preserve"> </v>
          </cell>
          <cell r="BR393" t="str">
            <v>9.692</v>
          </cell>
          <cell r="BS393" t="str">
            <v>NACQ</v>
          </cell>
          <cell r="BT393" t="str">
            <v>9.25</v>
          </cell>
          <cell r="BU393" t="str">
            <v>7.175</v>
          </cell>
          <cell r="BV393" t="str">
            <v>10.35</v>
          </cell>
        </row>
        <row r="394">
          <cell r="A394">
            <v>21905092</v>
          </cell>
          <cell r="B394" t="str">
            <v>LARCHET</v>
          </cell>
          <cell r="C394" t="str">
            <v>ANTOINE</v>
          </cell>
          <cell r="D394" t="str">
            <v>modif</v>
          </cell>
          <cell r="E394" t="str">
            <v>DEF</v>
          </cell>
          <cell r="F394" t="str">
            <v>DEF</v>
          </cell>
          <cell r="G394" t="str">
            <v>11.759</v>
          </cell>
          <cell r="H394" t="str">
            <v>ADM</v>
          </cell>
          <cell r="I394" t="str">
            <v>'54/583</v>
          </cell>
          <cell r="J394" t="str">
            <v>13.1</v>
          </cell>
          <cell r="L394" t="str">
            <v>12.5</v>
          </cell>
          <cell r="M394" t="str">
            <v xml:space="preserve"> </v>
          </cell>
          <cell r="N394" t="str">
            <v xml:space="preserve"> </v>
          </cell>
          <cell r="O394" t="str">
            <v xml:space="preserve"> </v>
          </cell>
          <cell r="P394" t="str">
            <v xml:space="preserve"> </v>
          </cell>
          <cell r="Q394" t="str">
            <v xml:space="preserve"> </v>
          </cell>
          <cell r="R394" t="str">
            <v xml:space="preserve"> </v>
          </cell>
          <cell r="S394" t="str">
            <v xml:space="preserve"> </v>
          </cell>
          <cell r="T394" t="str">
            <v xml:space="preserve"> </v>
          </cell>
          <cell r="U394" t="str">
            <v xml:space="preserve"> </v>
          </cell>
          <cell r="V394" t="str">
            <v xml:space="preserve"> </v>
          </cell>
          <cell r="W394" t="str">
            <v xml:space="preserve"> </v>
          </cell>
          <cell r="X394" t="str">
            <v xml:space="preserve"> </v>
          </cell>
          <cell r="Y394" t="str">
            <v>12.5</v>
          </cell>
          <cell r="Z394" t="str">
            <v xml:space="preserve"> </v>
          </cell>
          <cell r="AA394" t="str">
            <v xml:space="preserve"> </v>
          </cell>
          <cell r="AB394" t="str">
            <v xml:space="preserve"> </v>
          </cell>
          <cell r="AC394" t="str">
            <v xml:space="preserve"> </v>
          </cell>
          <cell r="AD394">
            <v>14</v>
          </cell>
          <cell r="AE394" t="str">
            <v xml:space="preserve"> </v>
          </cell>
          <cell r="AF394" t="str">
            <v xml:space="preserve"> </v>
          </cell>
          <cell r="AG394" t="str">
            <v xml:space="preserve"> </v>
          </cell>
          <cell r="AH394" t="str">
            <v xml:space="preserve"> </v>
          </cell>
          <cell r="AI394" t="str">
            <v xml:space="preserve"> </v>
          </cell>
          <cell r="AJ394" t="str">
            <v xml:space="preserve"> </v>
          </cell>
          <cell r="AK394" t="str">
            <v xml:space="preserve"> </v>
          </cell>
          <cell r="AL394" t="str">
            <v xml:space="preserve"> </v>
          </cell>
          <cell r="AM394" t="str">
            <v xml:space="preserve"> </v>
          </cell>
          <cell r="AN394" t="str">
            <v xml:space="preserve"> </v>
          </cell>
          <cell r="AO394" t="str">
            <v xml:space="preserve"> </v>
          </cell>
          <cell r="AP394" t="str">
            <v xml:space="preserve"> </v>
          </cell>
          <cell r="AQ394">
            <v>14</v>
          </cell>
          <cell r="AR394" t="str">
            <v xml:space="preserve"> </v>
          </cell>
          <cell r="AS394" t="str">
            <v xml:space="preserve"> </v>
          </cell>
          <cell r="AT394" t="str">
            <v xml:space="preserve"> </v>
          </cell>
          <cell r="AU394" t="str">
            <v xml:space="preserve"> </v>
          </cell>
          <cell r="AV394" t="str">
            <v>13.1</v>
          </cell>
          <cell r="AW394" t="str">
            <v>ACQ</v>
          </cell>
          <cell r="AX394">
            <v>12</v>
          </cell>
          <cell r="AY394" t="str">
            <v>14.2</v>
          </cell>
          <cell r="AZ394" t="str">
            <v>13.6</v>
          </cell>
          <cell r="BA394">
            <v>16</v>
          </cell>
          <cell r="BB394" t="str">
            <v xml:space="preserve"> </v>
          </cell>
          <cell r="BC394" t="str">
            <v xml:space="preserve"> </v>
          </cell>
          <cell r="BD394" t="str">
            <v xml:space="preserve"> </v>
          </cell>
          <cell r="BE394" t="str">
            <v xml:space="preserve"> </v>
          </cell>
          <cell r="BF394" t="str">
            <v xml:space="preserve"> </v>
          </cell>
          <cell r="BG394" t="str">
            <v xml:space="preserve"> </v>
          </cell>
          <cell r="BH394">
            <v>13</v>
          </cell>
          <cell r="BI394" t="str">
            <v xml:space="preserve"> </v>
          </cell>
          <cell r="BJ394" t="str">
            <v xml:space="preserve"> </v>
          </cell>
          <cell r="BK394" t="str">
            <v xml:space="preserve"> </v>
          </cell>
          <cell r="BL394" t="str">
            <v xml:space="preserve"> </v>
          </cell>
          <cell r="BM394" t="str">
            <v xml:space="preserve"> </v>
          </cell>
          <cell r="BN394" t="str">
            <v xml:space="preserve"> </v>
          </cell>
          <cell r="BO394" t="str">
            <v xml:space="preserve"> </v>
          </cell>
          <cell r="BP394" t="str">
            <v xml:space="preserve"> </v>
          </cell>
          <cell r="BQ394" t="str">
            <v xml:space="preserve"> </v>
          </cell>
          <cell r="BR394" t="str">
            <v>11.475</v>
          </cell>
          <cell r="BS394" t="str">
            <v>ACQ</v>
          </cell>
          <cell r="BT394" t="str">
            <v>9.25</v>
          </cell>
          <cell r="BU394" t="str">
            <v>10.55</v>
          </cell>
          <cell r="BV394" t="str">
            <v>14.6</v>
          </cell>
        </row>
        <row r="395">
          <cell r="A395">
            <v>21804092</v>
          </cell>
          <cell r="B395" t="str">
            <v>LARDINAIS</v>
          </cell>
          <cell r="C395" t="str">
            <v>HUGO</v>
          </cell>
          <cell r="D395" t="str">
            <v xml:space="preserve"> </v>
          </cell>
          <cell r="E395" t="str">
            <v>9.641</v>
          </cell>
          <cell r="F395" t="str">
            <v>AJ</v>
          </cell>
          <cell r="G395" t="str">
            <v>9.641</v>
          </cell>
          <cell r="H395" t="str">
            <v>AJ</v>
          </cell>
          <cell r="I395" t="str">
            <v>'349/583</v>
          </cell>
          <cell r="J395" t="str">
            <v>12.87</v>
          </cell>
          <cell r="L395" t="str">
            <v>12.25</v>
          </cell>
          <cell r="M395" t="str">
            <v xml:space="preserve"> </v>
          </cell>
          <cell r="N395" t="str">
            <v xml:space="preserve"> </v>
          </cell>
          <cell r="O395" t="str">
            <v xml:space="preserve"> </v>
          </cell>
          <cell r="P395" t="str">
            <v xml:space="preserve"> </v>
          </cell>
          <cell r="Q395" t="str">
            <v xml:space="preserve"> </v>
          </cell>
          <cell r="R395" t="str">
            <v xml:space="preserve"> </v>
          </cell>
          <cell r="S395" t="str">
            <v xml:space="preserve"> </v>
          </cell>
          <cell r="T395" t="str">
            <v xml:space="preserve"> </v>
          </cell>
          <cell r="U395" t="str">
            <v xml:space="preserve"> </v>
          </cell>
          <cell r="V395" t="str">
            <v xml:space="preserve"> </v>
          </cell>
          <cell r="W395" t="str">
            <v xml:space="preserve"> </v>
          </cell>
          <cell r="X395" t="str">
            <v xml:space="preserve"> </v>
          </cell>
          <cell r="Y395" t="str">
            <v xml:space="preserve"> </v>
          </cell>
          <cell r="Z395" t="str">
            <v xml:space="preserve"> </v>
          </cell>
          <cell r="AA395" t="str">
            <v xml:space="preserve"> </v>
          </cell>
          <cell r="AB395" t="str">
            <v xml:space="preserve"> </v>
          </cell>
          <cell r="AC395" t="str">
            <v>12.25</v>
          </cell>
          <cell r="AD395" t="str">
            <v>13.8</v>
          </cell>
          <cell r="AE395" t="str">
            <v xml:space="preserve"> </v>
          </cell>
          <cell r="AF395" t="str">
            <v xml:space="preserve"> </v>
          </cell>
          <cell r="AG395" t="str">
            <v xml:space="preserve"> </v>
          </cell>
          <cell r="AH395" t="str">
            <v xml:space="preserve"> </v>
          </cell>
          <cell r="AI395" t="str">
            <v xml:space="preserve"> </v>
          </cell>
          <cell r="AJ395" t="str">
            <v xml:space="preserve"> </v>
          </cell>
          <cell r="AK395" t="str">
            <v xml:space="preserve"> </v>
          </cell>
          <cell r="AL395" t="str">
            <v xml:space="preserve"> </v>
          </cell>
          <cell r="AM395" t="str">
            <v xml:space="preserve"> </v>
          </cell>
          <cell r="AN395" t="str">
            <v xml:space="preserve"> </v>
          </cell>
          <cell r="AO395" t="str">
            <v xml:space="preserve"> </v>
          </cell>
          <cell r="AP395" t="str">
            <v xml:space="preserve"> </v>
          </cell>
          <cell r="AQ395" t="str">
            <v xml:space="preserve"> </v>
          </cell>
          <cell r="AR395" t="str">
            <v xml:space="preserve"> </v>
          </cell>
          <cell r="AS395" t="str">
            <v xml:space="preserve"> </v>
          </cell>
          <cell r="AT395" t="str">
            <v xml:space="preserve"> </v>
          </cell>
          <cell r="AU395" t="str">
            <v>13.8</v>
          </cell>
          <cell r="AV395" t="str">
            <v>9.458</v>
          </cell>
          <cell r="AW395" t="str">
            <v>NACQ</v>
          </cell>
          <cell r="AX395" t="str">
            <v>6.665</v>
          </cell>
          <cell r="AY395" t="str">
            <v>12.25</v>
          </cell>
          <cell r="AZ395" t="str">
            <v xml:space="preserve"> </v>
          </cell>
          <cell r="BA395" t="str">
            <v xml:space="preserve"> </v>
          </cell>
          <cell r="BB395" t="str">
            <v xml:space="preserve"> </v>
          </cell>
          <cell r="BC395" t="str">
            <v xml:space="preserve"> </v>
          </cell>
          <cell r="BD395" t="str">
            <v xml:space="preserve"> </v>
          </cell>
          <cell r="BE395" t="str">
            <v xml:space="preserve"> </v>
          </cell>
          <cell r="BF395" t="str">
            <v xml:space="preserve"> </v>
          </cell>
          <cell r="BG395" t="str">
            <v xml:space="preserve"> </v>
          </cell>
          <cell r="BH395" t="str">
            <v>18.25</v>
          </cell>
          <cell r="BI395" t="str">
            <v xml:space="preserve"> </v>
          </cell>
          <cell r="BJ395" t="str">
            <v xml:space="preserve"> </v>
          </cell>
          <cell r="BK395">
            <v>7</v>
          </cell>
          <cell r="BL395" t="str">
            <v>11.5</v>
          </cell>
          <cell r="BM395" t="str">
            <v xml:space="preserve"> </v>
          </cell>
          <cell r="BN395" t="str">
            <v xml:space="preserve"> </v>
          </cell>
          <cell r="BO395" t="str">
            <v xml:space="preserve"> </v>
          </cell>
          <cell r="BP395" t="str">
            <v xml:space="preserve"> </v>
          </cell>
          <cell r="BQ395" t="str">
            <v xml:space="preserve"> </v>
          </cell>
          <cell r="BR395" t="str">
            <v>10.042</v>
          </cell>
          <cell r="BS395" t="str">
            <v>ACQ</v>
          </cell>
          <cell r="BT395" t="str">
            <v>10.75</v>
          </cell>
          <cell r="BU395" t="str">
            <v>9.075</v>
          </cell>
          <cell r="BV395" t="str">
            <v>12.15</v>
          </cell>
        </row>
        <row r="396">
          <cell r="A396">
            <v>21904426</v>
          </cell>
          <cell r="B396" t="str">
            <v>LASKY</v>
          </cell>
          <cell r="C396" t="str">
            <v>SIMON</v>
          </cell>
          <cell r="D396" t="str">
            <v xml:space="preserve"> </v>
          </cell>
          <cell r="E396" t="str">
            <v>DEF</v>
          </cell>
          <cell r="F396" t="str">
            <v>DEF</v>
          </cell>
          <cell r="G396" t="str">
            <v>DEF</v>
          </cell>
          <cell r="H396" t="str">
            <v>DEF</v>
          </cell>
          <cell r="J396" t="str">
            <v>11.7</v>
          </cell>
          <cell r="L396" t="str">
            <v>10.5</v>
          </cell>
          <cell r="M396" t="str">
            <v xml:space="preserve"> </v>
          </cell>
          <cell r="N396" t="str">
            <v xml:space="preserve"> </v>
          </cell>
          <cell r="O396" t="str">
            <v xml:space="preserve"> </v>
          </cell>
          <cell r="P396" t="str">
            <v xml:space="preserve"> </v>
          </cell>
          <cell r="Q396" t="str">
            <v xml:space="preserve"> </v>
          </cell>
          <cell r="R396" t="str">
            <v xml:space="preserve"> </v>
          </cell>
          <cell r="S396" t="str">
            <v>10.5</v>
          </cell>
          <cell r="T396" t="str">
            <v xml:space="preserve"> </v>
          </cell>
          <cell r="U396" t="str">
            <v xml:space="preserve"> </v>
          </cell>
          <cell r="V396" t="str">
            <v xml:space="preserve"> </v>
          </cell>
          <cell r="W396" t="str">
            <v xml:space="preserve"> </v>
          </cell>
          <cell r="X396" t="str">
            <v xml:space="preserve"> </v>
          </cell>
          <cell r="Y396" t="str">
            <v xml:space="preserve"> </v>
          </cell>
          <cell r="Z396" t="str">
            <v xml:space="preserve"> </v>
          </cell>
          <cell r="AA396" t="str">
            <v xml:space="preserve"> </v>
          </cell>
          <cell r="AB396" t="str">
            <v xml:space="preserve"> </v>
          </cell>
          <cell r="AC396" t="str">
            <v xml:space="preserve"> </v>
          </cell>
          <cell r="AD396" t="str">
            <v>13.5</v>
          </cell>
          <cell r="AE396" t="str">
            <v xml:space="preserve"> </v>
          </cell>
          <cell r="AF396" t="str">
            <v xml:space="preserve"> </v>
          </cell>
          <cell r="AG396" t="str">
            <v xml:space="preserve"> </v>
          </cell>
          <cell r="AH396" t="str">
            <v xml:space="preserve"> </v>
          </cell>
          <cell r="AI396" t="str">
            <v xml:space="preserve"> </v>
          </cell>
          <cell r="AJ396" t="str">
            <v xml:space="preserve"> </v>
          </cell>
          <cell r="AK396" t="str">
            <v>13.5</v>
          </cell>
          <cell r="AL396" t="str">
            <v xml:space="preserve"> </v>
          </cell>
          <cell r="AM396" t="str">
            <v xml:space="preserve"> </v>
          </cell>
          <cell r="AN396" t="str">
            <v xml:space="preserve"> </v>
          </cell>
          <cell r="AO396" t="str">
            <v xml:space="preserve"> </v>
          </cell>
          <cell r="AP396" t="str">
            <v xml:space="preserve"> </v>
          </cell>
          <cell r="AQ396" t="str">
            <v xml:space="preserve"> </v>
          </cell>
          <cell r="AR396" t="str">
            <v xml:space="preserve"> </v>
          </cell>
          <cell r="AS396" t="str">
            <v xml:space="preserve"> </v>
          </cell>
          <cell r="AT396" t="str">
            <v xml:space="preserve"> </v>
          </cell>
          <cell r="AU396" t="str">
            <v xml:space="preserve"> </v>
          </cell>
          <cell r="AV396" t="str">
            <v>10.644</v>
          </cell>
          <cell r="AW396" t="str">
            <v>ACQ</v>
          </cell>
          <cell r="AX396" t="str">
            <v>12.155</v>
          </cell>
          <cell r="AY396" t="str">
            <v>9.133</v>
          </cell>
          <cell r="AZ396" t="str">
            <v>10.6</v>
          </cell>
          <cell r="BA396" t="str">
            <v xml:space="preserve"> </v>
          </cell>
          <cell r="BB396" t="str">
            <v xml:space="preserve"> </v>
          </cell>
          <cell r="BC396" t="str">
            <v xml:space="preserve"> </v>
          </cell>
          <cell r="BD396" t="str">
            <v>6.3</v>
          </cell>
          <cell r="BE396" t="str">
            <v xml:space="preserve"> </v>
          </cell>
          <cell r="BF396" t="str">
            <v xml:space="preserve"> </v>
          </cell>
          <cell r="BG396" t="str">
            <v xml:space="preserve"> </v>
          </cell>
          <cell r="BH396" t="str">
            <v xml:space="preserve"> </v>
          </cell>
          <cell r="BI396" t="str">
            <v xml:space="preserve"> </v>
          </cell>
          <cell r="BJ396" t="str">
            <v xml:space="preserve"> </v>
          </cell>
          <cell r="BK396" t="str">
            <v xml:space="preserve"> </v>
          </cell>
          <cell r="BL396" t="str">
            <v xml:space="preserve"> </v>
          </cell>
          <cell r="BM396" t="str">
            <v xml:space="preserve"> </v>
          </cell>
          <cell r="BN396" t="str">
            <v xml:space="preserve"> </v>
          </cell>
          <cell r="BO396" t="str">
            <v xml:space="preserve"> </v>
          </cell>
          <cell r="BP396" t="str">
            <v xml:space="preserve"> </v>
          </cell>
          <cell r="BQ396" t="str">
            <v>10.5</v>
          </cell>
          <cell r="BR396" t="str">
            <v>6.3</v>
          </cell>
          <cell r="BS396" t="str">
            <v>NACQ</v>
          </cell>
          <cell r="BT396">
            <v>8</v>
          </cell>
          <cell r="BU396" t="str">
            <v>6.95</v>
          </cell>
          <cell r="BV396" t="str">
            <v>11.4</v>
          </cell>
        </row>
        <row r="397">
          <cell r="A397">
            <v>21702720</v>
          </cell>
          <cell r="B397" t="str">
            <v>LAU</v>
          </cell>
          <cell r="C397" t="str">
            <v>MARTIN</v>
          </cell>
          <cell r="D397" t="str">
            <v>modif</v>
          </cell>
          <cell r="E397" t="str">
            <v>9.475</v>
          </cell>
          <cell r="F397" t="str">
            <v>AJ</v>
          </cell>
          <cell r="G397" t="str">
            <v>9.823</v>
          </cell>
          <cell r="H397" t="str">
            <v>AJ</v>
          </cell>
          <cell r="I397" t="str">
            <v>'316/583</v>
          </cell>
          <cell r="J397">
            <v>10.9</v>
          </cell>
          <cell r="K397" t="str">
            <v>ACQ</v>
          </cell>
          <cell r="L397" t="str">
            <v xml:space="preserve"> </v>
          </cell>
          <cell r="M397" t="str">
            <v xml:space="preserve"> </v>
          </cell>
          <cell r="N397" t="str">
            <v xml:space="preserve"> </v>
          </cell>
          <cell r="O397" t="str">
            <v xml:space="preserve"> </v>
          </cell>
          <cell r="P397" t="str">
            <v xml:space="preserve"> </v>
          </cell>
          <cell r="Q397" t="str">
            <v xml:space="preserve"> </v>
          </cell>
          <cell r="R397" t="str">
            <v xml:space="preserve"> </v>
          </cell>
          <cell r="S397" t="str">
            <v xml:space="preserve"> </v>
          </cell>
          <cell r="T397" t="str">
            <v xml:space="preserve"> </v>
          </cell>
          <cell r="U397" t="str">
            <v xml:space="preserve"> </v>
          </cell>
          <cell r="V397" t="str">
            <v xml:space="preserve"> </v>
          </cell>
          <cell r="W397" t="str">
            <v xml:space="preserve"> </v>
          </cell>
          <cell r="X397" t="str">
            <v xml:space="preserve"> </v>
          </cell>
          <cell r="Y397" t="str">
            <v xml:space="preserve"> </v>
          </cell>
          <cell r="Z397" t="str">
            <v xml:space="preserve"> </v>
          </cell>
          <cell r="AA397" t="str">
            <v xml:space="preserve"> </v>
          </cell>
          <cell r="AB397" t="str">
            <v xml:space="preserve"> </v>
          </cell>
          <cell r="AC397" t="str">
            <v xml:space="preserve"> </v>
          </cell>
          <cell r="AD397" t="str">
            <v xml:space="preserve"> </v>
          </cell>
          <cell r="AE397" t="str">
            <v xml:space="preserve"> </v>
          </cell>
          <cell r="AF397" t="str">
            <v xml:space="preserve"> </v>
          </cell>
          <cell r="AG397" t="str">
            <v xml:space="preserve"> </v>
          </cell>
          <cell r="AH397" t="str">
            <v xml:space="preserve"> </v>
          </cell>
          <cell r="AI397" t="str">
            <v xml:space="preserve"> </v>
          </cell>
          <cell r="AJ397" t="str">
            <v xml:space="preserve"> </v>
          </cell>
          <cell r="AK397" t="str">
            <v xml:space="preserve"> </v>
          </cell>
          <cell r="AL397" t="str">
            <v xml:space="preserve"> </v>
          </cell>
          <cell r="AM397" t="str">
            <v xml:space="preserve"> </v>
          </cell>
          <cell r="AN397" t="str">
            <v xml:space="preserve"> </v>
          </cell>
          <cell r="AO397" t="str">
            <v xml:space="preserve"> </v>
          </cell>
          <cell r="AP397" t="str">
            <v xml:space="preserve"> </v>
          </cell>
          <cell r="AQ397" t="str">
            <v xml:space="preserve"> </v>
          </cell>
          <cell r="AR397" t="str">
            <v xml:space="preserve"> </v>
          </cell>
          <cell r="AS397" t="str">
            <v xml:space="preserve"> </v>
          </cell>
          <cell r="AT397" t="str">
            <v xml:space="preserve"> </v>
          </cell>
          <cell r="AU397" t="str">
            <v xml:space="preserve"> </v>
          </cell>
          <cell r="AV397" t="str">
            <v>10.745</v>
          </cell>
          <cell r="AW397" t="str">
            <v>ACQ</v>
          </cell>
          <cell r="AX397" t="str">
            <v>9.99</v>
          </cell>
          <cell r="AY397">
            <v>11.5</v>
          </cell>
          <cell r="AZ397" t="str">
            <v xml:space="preserve"> </v>
          </cell>
          <cell r="BA397" t="str">
            <v xml:space="preserve"> </v>
          </cell>
          <cell r="BB397" t="str">
            <v xml:space="preserve"> </v>
          </cell>
          <cell r="BC397" t="str">
            <v xml:space="preserve"> </v>
          </cell>
          <cell r="BD397" t="str">
            <v xml:space="preserve"> </v>
          </cell>
          <cell r="BE397" t="str">
            <v xml:space="preserve"> </v>
          </cell>
          <cell r="BF397" t="str">
            <v xml:space="preserve"> </v>
          </cell>
          <cell r="BG397" t="str">
            <v xml:space="preserve"> </v>
          </cell>
          <cell r="BH397" t="str">
            <v xml:space="preserve"> </v>
          </cell>
          <cell r="BI397" t="str">
            <v xml:space="preserve"> </v>
          </cell>
          <cell r="BJ397" t="str">
            <v xml:space="preserve"> </v>
          </cell>
          <cell r="BK397" t="str">
            <v xml:space="preserve"> </v>
          </cell>
          <cell r="BL397" t="str">
            <v xml:space="preserve"> </v>
          </cell>
          <cell r="BM397" t="str">
            <v xml:space="preserve"> </v>
          </cell>
          <cell r="BN397" t="str">
            <v xml:space="preserve"> </v>
          </cell>
          <cell r="BO397" t="str">
            <v xml:space="preserve"> </v>
          </cell>
          <cell r="BP397" t="str">
            <v xml:space="preserve"> </v>
          </cell>
          <cell r="BQ397" t="str">
            <v xml:space="preserve"> </v>
          </cell>
          <cell r="BR397" t="str">
            <v>8.108</v>
          </cell>
          <cell r="BS397" t="str">
            <v>NACQ</v>
          </cell>
          <cell r="BT397">
            <v>7</v>
          </cell>
          <cell r="BU397" t="str">
            <v>6.975</v>
          </cell>
          <cell r="BV397" t="str">
            <v>10.45</v>
          </cell>
        </row>
        <row r="398">
          <cell r="A398">
            <v>21816623</v>
          </cell>
          <cell r="B398" t="str">
            <v>LAUGEL</v>
          </cell>
          <cell r="C398" t="str">
            <v>THOMAS</v>
          </cell>
          <cell r="D398" t="str">
            <v xml:space="preserve"> </v>
          </cell>
          <cell r="E398" t="str">
            <v>9.335</v>
          </cell>
          <cell r="F398" t="str">
            <v>AJ</v>
          </cell>
          <cell r="G398" t="str">
            <v>9.335</v>
          </cell>
          <cell r="H398" t="str">
            <v>AJ</v>
          </cell>
          <cell r="I398" t="str">
            <v>'391/583</v>
          </cell>
          <cell r="J398" t="str">
            <v>8.7</v>
          </cell>
          <cell r="L398" t="str">
            <v>6.5</v>
          </cell>
          <cell r="M398" t="str">
            <v xml:space="preserve"> </v>
          </cell>
          <cell r="N398" t="str">
            <v xml:space="preserve"> </v>
          </cell>
          <cell r="O398" t="str">
            <v xml:space="preserve"> </v>
          </cell>
          <cell r="P398" t="str">
            <v xml:space="preserve"> </v>
          </cell>
          <cell r="Q398" t="str">
            <v xml:space="preserve"> </v>
          </cell>
          <cell r="R398" t="str">
            <v xml:space="preserve"> </v>
          </cell>
          <cell r="S398" t="str">
            <v>6.5</v>
          </cell>
          <cell r="T398" t="str">
            <v xml:space="preserve"> </v>
          </cell>
          <cell r="U398" t="str">
            <v xml:space="preserve"> </v>
          </cell>
          <cell r="V398" t="str">
            <v xml:space="preserve"> </v>
          </cell>
          <cell r="W398" t="str">
            <v xml:space="preserve"> </v>
          </cell>
          <cell r="X398" t="str">
            <v xml:space="preserve"> </v>
          </cell>
          <cell r="Y398" t="str">
            <v xml:space="preserve"> </v>
          </cell>
          <cell r="Z398" t="str">
            <v xml:space="preserve"> </v>
          </cell>
          <cell r="AA398" t="str">
            <v xml:space="preserve"> </v>
          </cell>
          <cell r="AB398" t="str">
            <v xml:space="preserve"> </v>
          </cell>
          <cell r="AC398" t="str">
            <v xml:space="preserve"> </v>
          </cell>
          <cell r="AD398">
            <v>12</v>
          </cell>
          <cell r="AE398" t="str">
            <v xml:space="preserve"> </v>
          </cell>
          <cell r="AF398" t="str">
            <v xml:space="preserve"> </v>
          </cell>
          <cell r="AG398" t="str">
            <v xml:space="preserve"> </v>
          </cell>
          <cell r="AH398" t="str">
            <v xml:space="preserve"> </v>
          </cell>
          <cell r="AI398" t="str">
            <v xml:space="preserve"> </v>
          </cell>
          <cell r="AJ398" t="str">
            <v xml:space="preserve"> </v>
          </cell>
          <cell r="AK398" t="str">
            <v xml:space="preserve"> </v>
          </cell>
          <cell r="AL398" t="str">
            <v xml:space="preserve"> </v>
          </cell>
          <cell r="AM398" t="str">
            <v xml:space="preserve"> </v>
          </cell>
          <cell r="AN398" t="str">
            <v xml:space="preserve"> </v>
          </cell>
          <cell r="AO398" t="str">
            <v xml:space="preserve"> </v>
          </cell>
          <cell r="AP398" t="str">
            <v xml:space="preserve"> </v>
          </cell>
          <cell r="AQ398" t="str">
            <v xml:space="preserve"> </v>
          </cell>
          <cell r="AR398" t="str">
            <v xml:space="preserve"> </v>
          </cell>
          <cell r="AS398" t="str">
            <v xml:space="preserve"> </v>
          </cell>
          <cell r="AT398" t="str">
            <v xml:space="preserve"> </v>
          </cell>
          <cell r="AU398" t="str">
            <v xml:space="preserve"> </v>
          </cell>
          <cell r="AV398" t="str">
            <v>11.388</v>
          </cell>
          <cell r="AW398" t="str">
            <v>ACQ</v>
          </cell>
          <cell r="AX398">
            <v>9</v>
          </cell>
          <cell r="AY398" t="str">
            <v>13.775</v>
          </cell>
          <cell r="AZ398" t="str">
            <v xml:space="preserve"> </v>
          </cell>
          <cell r="BA398" t="str">
            <v xml:space="preserve"> </v>
          </cell>
          <cell r="BB398" t="str">
            <v xml:space="preserve"> </v>
          </cell>
          <cell r="BC398" t="str">
            <v xml:space="preserve"> </v>
          </cell>
          <cell r="BD398" t="str">
            <v xml:space="preserve"> </v>
          </cell>
          <cell r="BE398" t="str">
            <v xml:space="preserve"> </v>
          </cell>
          <cell r="BF398" t="str">
            <v xml:space="preserve"> </v>
          </cell>
          <cell r="BG398" t="str">
            <v xml:space="preserve"> </v>
          </cell>
          <cell r="BH398" t="str">
            <v xml:space="preserve"> </v>
          </cell>
          <cell r="BI398" t="str">
            <v xml:space="preserve"> </v>
          </cell>
          <cell r="BJ398" t="str">
            <v xml:space="preserve"> </v>
          </cell>
          <cell r="BK398" t="str">
            <v xml:space="preserve"> </v>
          </cell>
          <cell r="BL398" t="str">
            <v xml:space="preserve"> </v>
          </cell>
          <cell r="BM398" t="str">
            <v xml:space="preserve"> </v>
          </cell>
          <cell r="BN398" t="str">
            <v xml:space="preserve"> </v>
          </cell>
          <cell r="BO398" t="str">
            <v xml:space="preserve"> </v>
          </cell>
          <cell r="BP398" t="str">
            <v xml:space="preserve"> </v>
          </cell>
          <cell r="BQ398" t="str">
            <v xml:space="preserve"> </v>
          </cell>
          <cell r="BR398" t="str">
            <v>10.033</v>
          </cell>
          <cell r="BS398" t="str">
            <v>ACQ</v>
          </cell>
          <cell r="BT398" t="str">
            <v>8.5</v>
          </cell>
          <cell r="BU398" t="str">
            <v>10.675</v>
          </cell>
          <cell r="BV398" t="str">
            <v xml:space="preserve"> </v>
          </cell>
        </row>
        <row r="399">
          <cell r="A399">
            <v>21901326</v>
          </cell>
          <cell r="B399" t="str">
            <v>LAURI</v>
          </cell>
          <cell r="C399" t="str">
            <v>MANON</v>
          </cell>
          <cell r="D399" t="str">
            <v xml:space="preserve"> </v>
          </cell>
          <cell r="E399" t="str">
            <v>10.571</v>
          </cell>
          <cell r="F399" t="str">
            <v>ADM</v>
          </cell>
          <cell r="G399" t="str">
            <v>10.571</v>
          </cell>
          <cell r="H399" t="str">
            <v>ADM</v>
          </cell>
          <cell r="I399" t="str">
            <v>'195/583</v>
          </cell>
          <cell r="J399" t="str">
            <v>9.06</v>
          </cell>
          <cell r="L399" t="str">
            <v>7.7</v>
          </cell>
          <cell r="M399" t="str">
            <v xml:space="preserve"> </v>
          </cell>
          <cell r="N399" t="str">
            <v xml:space="preserve"> </v>
          </cell>
          <cell r="O399" t="str">
            <v xml:space="preserve"> </v>
          </cell>
          <cell r="P399" t="str">
            <v xml:space="preserve"> </v>
          </cell>
          <cell r="Q399" t="str">
            <v xml:space="preserve"> </v>
          </cell>
          <cell r="R399" t="str">
            <v xml:space="preserve"> </v>
          </cell>
          <cell r="S399" t="str">
            <v xml:space="preserve"> </v>
          </cell>
          <cell r="T399" t="str">
            <v xml:space="preserve"> </v>
          </cell>
          <cell r="U399" t="str">
            <v>7.7</v>
          </cell>
          <cell r="V399" t="str">
            <v xml:space="preserve"> </v>
          </cell>
          <cell r="W399" t="str">
            <v xml:space="preserve"> </v>
          </cell>
          <cell r="X399" t="str">
            <v xml:space="preserve"> </v>
          </cell>
          <cell r="Y399" t="str">
            <v xml:space="preserve"> </v>
          </cell>
          <cell r="Z399" t="str">
            <v xml:space="preserve"> </v>
          </cell>
          <cell r="AA399" t="str">
            <v xml:space="preserve"> </v>
          </cell>
          <cell r="AB399" t="str">
            <v xml:space="preserve"> </v>
          </cell>
          <cell r="AC399" t="str">
            <v xml:space="preserve"> </v>
          </cell>
          <cell r="AD399" t="str">
            <v>11.1</v>
          </cell>
          <cell r="AE399" t="str">
            <v xml:space="preserve"> </v>
          </cell>
          <cell r="AF399" t="str">
            <v xml:space="preserve"> </v>
          </cell>
          <cell r="AG399" t="str">
            <v xml:space="preserve"> </v>
          </cell>
          <cell r="AH399" t="str">
            <v xml:space="preserve"> </v>
          </cell>
          <cell r="AI399" t="str">
            <v xml:space="preserve"> </v>
          </cell>
          <cell r="AJ399" t="str">
            <v xml:space="preserve"> </v>
          </cell>
          <cell r="AK399" t="str">
            <v xml:space="preserve"> </v>
          </cell>
          <cell r="AL399" t="str">
            <v xml:space="preserve"> </v>
          </cell>
          <cell r="AM399" t="str">
            <v>11.1</v>
          </cell>
          <cell r="AN399" t="str">
            <v xml:space="preserve"> </v>
          </cell>
          <cell r="AO399" t="str">
            <v xml:space="preserve"> </v>
          </cell>
          <cell r="AP399" t="str">
            <v xml:space="preserve"> </v>
          </cell>
          <cell r="AQ399" t="str">
            <v xml:space="preserve"> </v>
          </cell>
          <cell r="AR399" t="str">
            <v xml:space="preserve"> </v>
          </cell>
          <cell r="AS399" t="str">
            <v xml:space="preserve"> </v>
          </cell>
          <cell r="AT399" t="str">
            <v xml:space="preserve"> </v>
          </cell>
          <cell r="AU399" t="str">
            <v xml:space="preserve"> </v>
          </cell>
          <cell r="AV399" t="str">
            <v>11.667</v>
          </cell>
          <cell r="AW399" t="str">
            <v>ACQ</v>
          </cell>
          <cell r="AX399">
            <v>11</v>
          </cell>
          <cell r="AY399" t="str">
            <v>12.333</v>
          </cell>
          <cell r="AZ399" t="str">
            <v xml:space="preserve"> </v>
          </cell>
          <cell r="BA399">
            <v>8</v>
          </cell>
          <cell r="BB399" t="str">
            <v xml:space="preserve"> </v>
          </cell>
          <cell r="BC399" t="str">
            <v xml:space="preserve"> </v>
          </cell>
          <cell r="BD399" t="str">
            <v xml:space="preserve"> </v>
          </cell>
          <cell r="BE399" t="str">
            <v xml:space="preserve"> </v>
          </cell>
          <cell r="BF399" t="str">
            <v xml:space="preserve"> </v>
          </cell>
          <cell r="BG399" t="str">
            <v xml:space="preserve"> </v>
          </cell>
          <cell r="BH399" t="str">
            <v xml:space="preserve"> </v>
          </cell>
          <cell r="BI399" t="str">
            <v xml:space="preserve"> </v>
          </cell>
          <cell r="BJ399" t="str">
            <v xml:space="preserve"> </v>
          </cell>
          <cell r="BK399" t="str">
            <v xml:space="preserve"> </v>
          </cell>
          <cell r="BL399" t="str">
            <v xml:space="preserve"> </v>
          </cell>
          <cell r="BM399" t="str">
            <v xml:space="preserve"> </v>
          </cell>
          <cell r="BN399" t="str">
            <v xml:space="preserve"> </v>
          </cell>
          <cell r="BO399" t="str">
            <v xml:space="preserve"> </v>
          </cell>
          <cell r="BP399">
            <v>16</v>
          </cell>
          <cell r="BQ399">
            <v>13</v>
          </cell>
          <cell r="BR399" t="str">
            <v>12.875</v>
          </cell>
          <cell r="BS399" t="str">
            <v>ACQ</v>
          </cell>
          <cell r="BT399" t="str">
            <v>13.75</v>
          </cell>
          <cell r="BU399" t="str">
            <v>8.625</v>
          </cell>
          <cell r="BV399" t="str">
            <v>12.25</v>
          </cell>
        </row>
        <row r="400">
          <cell r="A400">
            <v>21800405</v>
          </cell>
          <cell r="B400" t="str">
            <v>LAVENETTE</v>
          </cell>
          <cell r="C400" t="str">
            <v>WENDY</v>
          </cell>
          <cell r="D400" t="str">
            <v xml:space="preserve"> </v>
          </cell>
          <cell r="E400" t="str">
            <v>10.14</v>
          </cell>
          <cell r="F400" t="str">
            <v>ADM</v>
          </cell>
          <cell r="G400" t="str">
            <v>10.14</v>
          </cell>
          <cell r="H400" t="str">
            <v>ADM</v>
          </cell>
          <cell r="I400" t="str">
            <v>'264/583</v>
          </cell>
          <cell r="J400" t="str">
            <v>16.9</v>
          </cell>
          <cell r="K400" t="str">
            <v>ACQ</v>
          </cell>
          <cell r="L400" t="str">
            <v xml:space="preserve"> </v>
          </cell>
          <cell r="M400" t="str">
            <v xml:space="preserve"> </v>
          </cell>
          <cell r="N400" t="str">
            <v xml:space="preserve"> </v>
          </cell>
          <cell r="O400" t="str">
            <v xml:space="preserve"> </v>
          </cell>
          <cell r="P400" t="str">
            <v xml:space="preserve"> </v>
          </cell>
          <cell r="Q400" t="str">
            <v xml:space="preserve"> </v>
          </cell>
          <cell r="R400" t="str">
            <v xml:space="preserve"> </v>
          </cell>
          <cell r="S400" t="str">
            <v xml:space="preserve"> </v>
          </cell>
          <cell r="T400" t="str">
            <v xml:space="preserve"> </v>
          </cell>
          <cell r="U400" t="str">
            <v xml:space="preserve"> </v>
          </cell>
          <cell r="V400" t="str">
            <v xml:space="preserve"> </v>
          </cell>
          <cell r="W400" t="str">
            <v xml:space="preserve"> </v>
          </cell>
          <cell r="X400" t="str">
            <v xml:space="preserve"> </v>
          </cell>
          <cell r="Y400" t="str">
            <v xml:space="preserve"> </v>
          </cell>
          <cell r="Z400" t="str">
            <v xml:space="preserve"> </v>
          </cell>
          <cell r="AA400" t="str">
            <v xml:space="preserve"> </v>
          </cell>
          <cell r="AB400" t="str">
            <v xml:space="preserve"> </v>
          </cell>
          <cell r="AC400" t="str">
            <v xml:space="preserve"> </v>
          </cell>
          <cell r="AD400" t="str">
            <v xml:space="preserve"> </v>
          </cell>
          <cell r="AE400" t="str">
            <v xml:space="preserve"> </v>
          </cell>
          <cell r="AF400" t="str">
            <v xml:space="preserve"> </v>
          </cell>
          <cell r="AG400" t="str">
            <v xml:space="preserve"> </v>
          </cell>
          <cell r="AH400" t="str">
            <v xml:space="preserve"> </v>
          </cell>
          <cell r="AI400" t="str">
            <v xml:space="preserve"> </v>
          </cell>
          <cell r="AJ400" t="str">
            <v xml:space="preserve"> </v>
          </cell>
          <cell r="AK400" t="str">
            <v xml:space="preserve"> </v>
          </cell>
          <cell r="AL400" t="str">
            <v xml:space="preserve"> </v>
          </cell>
          <cell r="AM400" t="str">
            <v xml:space="preserve"> </v>
          </cell>
          <cell r="AN400" t="str">
            <v xml:space="preserve"> </v>
          </cell>
          <cell r="AO400" t="str">
            <v xml:space="preserve"> </v>
          </cell>
          <cell r="AP400" t="str">
            <v xml:space="preserve"> </v>
          </cell>
          <cell r="AQ400" t="str">
            <v xml:space="preserve"> </v>
          </cell>
          <cell r="AR400" t="str">
            <v xml:space="preserve"> </v>
          </cell>
          <cell r="AS400" t="str">
            <v xml:space="preserve"> </v>
          </cell>
          <cell r="AT400" t="str">
            <v xml:space="preserve"> </v>
          </cell>
          <cell r="AU400" t="str">
            <v xml:space="preserve"> </v>
          </cell>
          <cell r="AV400" t="str">
            <v>9.558</v>
          </cell>
          <cell r="AW400" t="str">
            <v>NACQ</v>
          </cell>
          <cell r="AX400" t="str">
            <v>6.665</v>
          </cell>
          <cell r="AY400" t="str">
            <v>12.45</v>
          </cell>
          <cell r="AZ400" t="str">
            <v xml:space="preserve"> </v>
          </cell>
          <cell r="BA400" t="str">
            <v xml:space="preserve"> </v>
          </cell>
          <cell r="BB400" t="str">
            <v xml:space="preserve"> </v>
          </cell>
          <cell r="BC400" t="str">
            <v xml:space="preserve"> </v>
          </cell>
          <cell r="BD400" t="str">
            <v xml:space="preserve"> </v>
          </cell>
          <cell r="BE400" t="str">
            <v xml:space="preserve"> </v>
          </cell>
          <cell r="BF400" t="str">
            <v xml:space="preserve"> </v>
          </cell>
          <cell r="BG400" t="str">
            <v xml:space="preserve"> </v>
          </cell>
          <cell r="BH400" t="str">
            <v xml:space="preserve"> </v>
          </cell>
          <cell r="BI400" t="str">
            <v xml:space="preserve"> </v>
          </cell>
          <cell r="BJ400" t="str">
            <v xml:space="preserve"> </v>
          </cell>
          <cell r="BK400" t="str">
            <v xml:space="preserve"> </v>
          </cell>
          <cell r="BL400" t="str">
            <v xml:space="preserve"> </v>
          </cell>
          <cell r="BM400" t="str">
            <v xml:space="preserve"> </v>
          </cell>
          <cell r="BN400" t="str">
            <v xml:space="preserve"> </v>
          </cell>
          <cell r="BO400" t="str">
            <v xml:space="preserve"> </v>
          </cell>
          <cell r="BP400" t="str">
            <v xml:space="preserve"> </v>
          </cell>
          <cell r="BQ400" t="str">
            <v xml:space="preserve"> </v>
          </cell>
          <cell r="BR400">
            <v>10</v>
          </cell>
          <cell r="BS400" t="str">
            <v>ACQ</v>
          </cell>
          <cell r="BT400" t="str">
            <v>10.9</v>
          </cell>
          <cell r="BU400" t="str">
            <v>7.7</v>
          </cell>
          <cell r="BV400" t="str">
            <v>7.9</v>
          </cell>
        </row>
        <row r="401">
          <cell r="A401">
            <v>21814308</v>
          </cell>
          <cell r="B401" t="str">
            <v>LE BOULICAUT</v>
          </cell>
          <cell r="C401" t="str">
            <v>MAEL</v>
          </cell>
          <cell r="D401" t="str">
            <v xml:space="preserve"> </v>
          </cell>
          <cell r="E401" t="str">
            <v>10.305</v>
          </cell>
          <cell r="F401" t="str">
            <v>ADM</v>
          </cell>
          <cell r="G401" t="str">
            <v>10.305</v>
          </cell>
          <cell r="H401" t="str">
            <v>ADM</v>
          </cell>
          <cell r="I401" t="str">
            <v>'238/583</v>
          </cell>
          <cell r="J401" t="str">
            <v>10.24</v>
          </cell>
          <cell r="K401" t="str">
            <v>ACQ</v>
          </cell>
          <cell r="L401" t="str">
            <v xml:space="preserve"> </v>
          </cell>
          <cell r="M401" t="str">
            <v xml:space="preserve"> </v>
          </cell>
          <cell r="N401" t="str">
            <v xml:space="preserve"> </v>
          </cell>
          <cell r="O401" t="str">
            <v xml:space="preserve"> </v>
          </cell>
          <cell r="P401" t="str">
            <v xml:space="preserve"> </v>
          </cell>
          <cell r="Q401" t="str">
            <v xml:space="preserve"> </v>
          </cell>
          <cell r="R401" t="str">
            <v xml:space="preserve"> </v>
          </cell>
          <cell r="S401" t="str">
            <v xml:space="preserve"> </v>
          </cell>
          <cell r="T401" t="str">
            <v xml:space="preserve"> </v>
          </cell>
          <cell r="U401" t="str">
            <v xml:space="preserve"> </v>
          </cell>
          <cell r="V401" t="str">
            <v xml:space="preserve"> </v>
          </cell>
          <cell r="W401" t="str">
            <v xml:space="preserve"> </v>
          </cell>
          <cell r="X401" t="str">
            <v xml:space="preserve"> </v>
          </cell>
          <cell r="Y401" t="str">
            <v xml:space="preserve"> </v>
          </cell>
          <cell r="Z401" t="str">
            <v xml:space="preserve"> </v>
          </cell>
          <cell r="AA401" t="str">
            <v xml:space="preserve"> </v>
          </cell>
          <cell r="AB401" t="str">
            <v xml:space="preserve"> </v>
          </cell>
          <cell r="AC401" t="str">
            <v xml:space="preserve"> </v>
          </cell>
          <cell r="AD401" t="str">
            <v xml:space="preserve"> </v>
          </cell>
          <cell r="AE401" t="str">
            <v xml:space="preserve"> </v>
          </cell>
          <cell r="AF401" t="str">
            <v xml:space="preserve"> </v>
          </cell>
          <cell r="AG401" t="str">
            <v xml:space="preserve"> </v>
          </cell>
          <cell r="AH401" t="str">
            <v xml:space="preserve"> </v>
          </cell>
          <cell r="AI401" t="str">
            <v xml:space="preserve"> </v>
          </cell>
          <cell r="AJ401" t="str">
            <v xml:space="preserve"> </v>
          </cell>
          <cell r="AK401" t="str">
            <v xml:space="preserve"> </v>
          </cell>
          <cell r="AL401" t="str">
            <v xml:space="preserve"> </v>
          </cell>
          <cell r="AM401" t="str">
            <v xml:space="preserve"> </v>
          </cell>
          <cell r="AN401" t="str">
            <v xml:space="preserve"> </v>
          </cell>
          <cell r="AO401" t="str">
            <v xml:space="preserve"> </v>
          </cell>
          <cell r="AP401" t="str">
            <v xml:space="preserve"> </v>
          </cell>
          <cell r="AQ401" t="str">
            <v xml:space="preserve"> </v>
          </cell>
          <cell r="AR401" t="str">
            <v xml:space="preserve"> </v>
          </cell>
          <cell r="AS401" t="str">
            <v xml:space="preserve"> </v>
          </cell>
          <cell r="AT401" t="str">
            <v xml:space="preserve"> </v>
          </cell>
          <cell r="AU401" t="str">
            <v xml:space="preserve"> </v>
          </cell>
          <cell r="AV401" t="str">
            <v>10.125</v>
          </cell>
          <cell r="AW401" t="str">
            <v>ACQ</v>
          </cell>
          <cell r="AX401" t="str">
            <v>9.5</v>
          </cell>
          <cell r="AY401" t="str">
            <v>10.75</v>
          </cell>
          <cell r="AZ401" t="str">
            <v xml:space="preserve"> </v>
          </cell>
          <cell r="BA401" t="str">
            <v xml:space="preserve"> </v>
          </cell>
          <cell r="BB401" t="str">
            <v xml:space="preserve"> </v>
          </cell>
          <cell r="BC401" t="str">
            <v xml:space="preserve"> </v>
          </cell>
          <cell r="BD401" t="str">
            <v xml:space="preserve"> </v>
          </cell>
          <cell r="BE401" t="str">
            <v xml:space="preserve"> </v>
          </cell>
          <cell r="BF401" t="str">
            <v xml:space="preserve"> </v>
          </cell>
          <cell r="BG401" t="str">
            <v xml:space="preserve"> </v>
          </cell>
          <cell r="BH401" t="str">
            <v xml:space="preserve"> </v>
          </cell>
          <cell r="BI401" t="str">
            <v xml:space="preserve"> </v>
          </cell>
          <cell r="BJ401" t="str">
            <v xml:space="preserve"> </v>
          </cell>
          <cell r="BK401" t="str">
            <v xml:space="preserve"> </v>
          </cell>
          <cell r="BL401" t="str">
            <v xml:space="preserve"> </v>
          </cell>
          <cell r="BM401" t="str">
            <v xml:space="preserve"> </v>
          </cell>
          <cell r="BN401" t="str">
            <v xml:space="preserve"> </v>
          </cell>
          <cell r="BO401" t="str">
            <v xml:space="preserve"> </v>
          </cell>
          <cell r="BP401" t="str">
            <v xml:space="preserve"> </v>
          </cell>
          <cell r="BQ401" t="str">
            <v xml:space="preserve"> </v>
          </cell>
          <cell r="BR401" t="str">
            <v>9.21</v>
          </cell>
          <cell r="BS401" t="str">
            <v>NACQ</v>
          </cell>
          <cell r="BT401" t="str">
            <v>4.88</v>
          </cell>
          <cell r="BU401" t="str">
            <v>9.75</v>
          </cell>
          <cell r="BV401">
            <v>11</v>
          </cell>
        </row>
        <row r="402">
          <cell r="A402">
            <v>21903500</v>
          </cell>
          <cell r="B402" t="str">
            <v>LE GRAND</v>
          </cell>
          <cell r="C402" t="str">
            <v>THEO</v>
          </cell>
          <cell r="D402" t="str">
            <v xml:space="preserve"> </v>
          </cell>
          <cell r="E402" t="str">
            <v>9.788</v>
          </cell>
          <cell r="F402" t="str">
            <v>AJ</v>
          </cell>
          <cell r="G402" t="str">
            <v>9.788</v>
          </cell>
          <cell r="H402" t="str">
            <v>AJ</v>
          </cell>
          <cell r="I402" t="str">
            <v>'323/583</v>
          </cell>
          <cell r="J402" t="str">
            <v>13.54</v>
          </cell>
          <cell r="L402" t="str">
            <v>13.5</v>
          </cell>
          <cell r="M402" t="str">
            <v xml:space="preserve"> </v>
          </cell>
          <cell r="N402" t="str">
            <v xml:space="preserve"> </v>
          </cell>
          <cell r="O402" t="str">
            <v xml:space="preserve"> </v>
          </cell>
          <cell r="P402" t="str">
            <v xml:space="preserve"> </v>
          </cell>
          <cell r="Q402" t="str">
            <v xml:space="preserve"> </v>
          </cell>
          <cell r="R402" t="str">
            <v xml:space="preserve"> </v>
          </cell>
          <cell r="S402" t="str">
            <v xml:space="preserve"> </v>
          </cell>
          <cell r="T402" t="str">
            <v>13.5</v>
          </cell>
          <cell r="U402" t="str">
            <v xml:space="preserve"> </v>
          </cell>
          <cell r="V402" t="str">
            <v xml:space="preserve"> </v>
          </cell>
          <cell r="W402" t="str">
            <v xml:space="preserve"> </v>
          </cell>
          <cell r="X402" t="str">
            <v xml:space="preserve"> </v>
          </cell>
          <cell r="Y402" t="str">
            <v xml:space="preserve"> </v>
          </cell>
          <cell r="Z402" t="str">
            <v xml:space="preserve"> </v>
          </cell>
          <cell r="AA402" t="str">
            <v xml:space="preserve"> </v>
          </cell>
          <cell r="AB402" t="str">
            <v xml:space="preserve"> </v>
          </cell>
          <cell r="AC402" t="str">
            <v xml:space="preserve"> </v>
          </cell>
          <cell r="AD402" t="str">
            <v>13.6</v>
          </cell>
          <cell r="AE402" t="str">
            <v xml:space="preserve"> </v>
          </cell>
          <cell r="AF402" t="str">
            <v xml:space="preserve"> </v>
          </cell>
          <cell r="AG402" t="str">
            <v xml:space="preserve"> </v>
          </cell>
          <cell r="AH402" t="str">
            <v xml:space="preserve"> </v>
          </cell>
          <cell r="AI402" t="str">
            <v xml:space="preserve"> </v>
          </cell>
          <cell r="AJ402" t="str">
            <v xml:space="preserve"> </v>
          </cell>
          <cell r="AK402" t="str">
            <v xml:space="preserve"> </v>
          </cell>
          <cell r="AL402" t="str">
            <v>13.6</v>
          </cell>
          <cell r="AM402" t="str">
            <v xml:space="preserve"> </v>
          </cell>
          <cell r="AN402" t="str">
            <v xml:space="preserve"> </v>
          </cell>
          <cell r="AO402" t="str">
            <v xml:space="preserve"> </v>
          </cell>
          <cell r="AP402" t="str">
            <v xml:space="preserve"> </v>
          </cell>
          <cell r="AQ402" t="str">
            <v xml:space="preserve"> </v>
          </cell>
          <cell r="AR402" t="str">
            <v xml:space="preserve"> </v>
          </cell>
          <cell r="AS402" t="str">
            <v xml:space="preserve"> </v>
          </cell>
          <cell r="AT402" t="str">
            <v xml:space="preserve"> </v>
          </cell>
          <cell r="AU402" t="str">
            <v xml:space="preserve"> </v>
          </cell>
          <cell r="AV402" t="str">
            <v>11.04</v>
          </cell>
          <cell r="AW402" t="str">
            <v>ACQ</v>
          </cell>
          <cell r="AX402" t="str">
            <v>10.68</v>
          </cell>
          <cell r="AY402" t="str">
            <v>11.4</v>
          </cell>
          <cell r="AZ402" t="str">
            <v xml:space="preserve"> </v>
          </cell>
          <cell r="BA402" t="str">
            <v xml:space="preserve"> </v>
          </cell>
          <cell r="BB402" t="str">
            <v xml:space="preserve"> </v>
          </cell>
          <cell r="BC402" t="str">
            <v xml:space="preserve"> </v>
          </cell>
          <cell r="BD402" t="str">
            <v xml:space="preserve"> </v>
          </cell>
          <cell r="BE402">
            <v>12</v>
          </cell>
          <cell r="BF402">
            <v>9</v>
          </cell>
          <cell r="BG402" t="str">
            <v xml:space="preserve"> </v>
          </cell>
          <cell r="BH402" t="str">
            <v xml:space="preserve"> </v>
          </cell>
          <cell r="BI402" t="str">
            <v xml:space="preserve"> </v>
          </cell>
          <cell r="BJ402" t="str">
            <v>13.2</v>
          </cell>
          <cell r="BK402" t="str">
            <v xml:space="preserve"> </v>
          </cell>
          <cell r="BL402" t="str">
            <v xml:space="preserve"> </v>
          </cell>
          <cell r="BM402" t="str">
            <v xml:space="preserve"> </v>
          </cell>
          <cell r="BN402" t="str">
            <v xml:space="preserve"> </v>
          </cell>
          <cell r="BO402" t="str">
            <v xml:space="preserve"> </v>
          </cell>
          <cell r="BP402" t="str">
            <v xml:space="preserve"> </v>
          </cell>
          <cell r="BQ402" t="str">
            <v xml:space="preserve"> </v>
          </cell>
          <cell r="BR402" t="str">
            <v>9.85</v>
          </cell>
          <cell r="BS402" t="str">
            <v>NACQ</v>
          </cell>
          <cell r="BT402" t="str">
            <v>10.125</v>
          </cell>
          <cell r="BU402" t="str">
            <v>9.725</v>
          </cell>
          <cell r="BV402" t="str">
            <v>12.45</v>
          </cell>
        </row>
        <row r="403">
          <cell r="A403">
            <v>21911695</v>
          </cell>
          <cell r="B403" t="str">
            <v>LE ROY</v>
          </cell>
          <cell r="C403" t="str">
            <v>MANON</v>
          </cell>
          <cell r="D403" t="str">
            <v xml:space="preserve"> </v>
          </cell>
          <cell r="E403" t="str">
            <v>DEF</v>
          </cell>
          <cell r="F403" t="str">
            <v>DEF</v>
          </cell>
          <cell r="G403" t="str">
            <v>DEF</v>
          </cell>
          <cell r="H403" t="str">
            <v>DEF</v>
          </cell>
          <cell r="J403" t="str">
            <v>DEF</v>
          </cell>
          <cell r="L403" t="str">
            <v>DEF</v>
          </cell>
          <cell r="M403" t="str">
            <v xml:space="preserve"> </v>
          </cell>
          <cell r="N403" t="str">
            <v xml:space="preserve"> </v>
          </cell>
          <cell r="O403" t="str">
            <v xml:space="preserve"> </v>
          </cell>
          <cell r="P403" t="str">
            <v xml:space="preserve"> </v>
          </cell>
          <cell r="Q403" t="str">
            <v xml:space="preserve"> </v>
          </cell>
          <cell r="R403" t="str">
            <v xml:space="preserve"> </v>
          </cell>
          <cell r="S403" t="str">
            <v xml:space="preserve"> </v>
          </cell>
          <cell r="T403" t="str">
            <v xml:space="preserve"> </v>
          </cell>
          <cell r="U403" t="str">
            <v xml:space="preserve"> </v>
          </cell>
          <cell r="V403" t="str">
            <v xml:space="preserve"> </v>
          </cell>
          <cell r="W403" t="str">
            <v xml:space="preserve"> </v>
          </cell>
          <cell r="X403" t="str">
            <v xml:space="preserve"> </v>
          </cell>
          <cell r="Y403" t="str">
            <v xml:space="preserve"> </v>
          </cell>
          <cell r="Z403" t="str">
            <v xml:space="preserve"> </v>
          </cell>
          <cell r="AA403" t="str">
            <v xml:space="preserve"> </v>
          </cell>
          <cell r="AB403" t="str">
            <v xml:space="preserve"> </v>
          </cell>
          <cell r="AC403" t="str">
            <v>ABI</v>
          </cell>
          <cell r="AD403" t="str">
            <v>DEF</v>
          </cell>
          <cell r="AE403" t="str">
            <v xml:space="preserve"> </v>
          </cell>
          <cell r="AF403" t="str">
            <v xml:space="preserve"> </v>
          </cell>
          <cell r="AG403" t="str">
            <v xml:space="preserve"> </v>
          </cell>
          <cell r="AH403" t="str">
            <v xml:space="preserve"> </v>
          </cell>
          <cell r="AI403" t="str">
            <v xml:space="preserve"> </v>
          </cell>
          <cell r="AJ403" t="str">
            <v xml:space="preserve"> </v>
          </cell>
          <cell r="AK403" t="str">
            <v xml:space="preserve"> </v>
          </cell>
          <cell r="AL403" t="str">
            <v xml:space="preserve"> </v>
          </cell>
          <cell r="AM403" t="str">
            <v xml:space="preserve"> </v>
          </cell>
          <cell r="AN403" t="str">
            <v xml:space="preserve"> </v>
          </cell>
          <cell r="AO403" t="str">
            <v xml:space="preserve"> </v>
          </cell>
          <cell r="AP403" t="str">
            <v xml:space="preserve"> </v>
          </cell>
          <cell r="AQ403" t="str">
            <v xml:space="preserve"> </v>
          </cell>
          <cell r="AR403" t="str">
            <v xml:space="preserve"> </v>
          </cell>
          <cell r="AS403" t="str">
            <v xml:space="preserve"> </v>
          </cell>
          <cell r="AT403" t="str">
            <v xml:space="preserve"> </v>
          </cell>
          <cell r="AU403" t="str">
            <v>ABI</v>
          </cell>
          <cell r="AV403" t="str">
            <v>DEF</v>
          </cell>
          <cell r="AW403" t="str">
            <v>DEF</v>
          </cell>
          <cell r="AX403" t="str">
            <v>DEF</v>
          </cell>
          <cell r="AY403" t="str">
            <v>DEF</v>
          </cell>
          <cell r="AZ403" t="str">
            <v xml:space="preserve"> </v>
          </cell>
          <cell r="BA403" t="str">
            <v xml:space="preserve"> </v>
          </cell>
          <cell r="BB403" t="str">
            <v xml:space="preserve"> </v>
          </cell>
          <cell r="BC403" t="str">
            <v xml:space="preserve"> </v>
          </cell>
          <cell r="BD403" t="str">
            <v xml:space="preserve"> </v>
          </cell>
          <cell r="BE403" t="str">
            <v xml:space="preserve"> </v>
          </cell>
          <cell r="BF403" t="str">
            <v xml:space="preserve"> </v>
          </cell>
          <cell r="BG403" t="str">
            <v xml:space="preserve"> </v>
          </cell>
          <cell r="BH403" t="str">
            <v>ABI</v>
          </cell>
          <cell r="BI403" t="str">
            <v xml:space="preserve"> </v>
          </cell>
          <cell r="BJ403" t="str">
            <v xml:space="preserve"> </v>
          </cell>
          <cell r="BK403" t="str">
            <v>ABI</v>
          </cell>
          <cell r="BL403" t="str">
            <v>ABI</v>
          </cell>
          <cell r="BM403" t="str">
            <v xml:space="preserve"> </v>
          </cell>
          <cell r="BN403" t="str">
            <v xml:space="preserve"> </v>
          </cell>
          <cell r="BO403" t="str">
            <v xml:space="preserve"> </v>
          </cell>
          <cell r="BP403" t="str">
            <v xml:space="preserve"> </v>
          </cell>
          <cell r="BQ403" t="str">
            <v xml:space="preserve"> </v>
          </cell>
          <cell r="BR403" t="str">
            <v>DEF</v>
          </cell>
          <cell r="BS403" t="str">
            <v>DEF</v>
          </cell>
          <cell r="BT403" t="str">
            <v>ABI</v>
          </cell>
          <cell r="BU403" t="str">
            <v>DEF</v>
          </cell>
          <cell r="BV403">
            <v>0</v>
          </cell>
        </row>
        <row r="404">
          <cell r="A404">
            <v>21912572</v>
          </cell>
          <cell r="B404" t="str">
            <v>LEBEL</v>
          </cell>
          <cell r="C404" t="str">
            <v>LUAN</v>
          </cell>
          <cell r="D404" t="str">
            <v xml:space="preserve"> </v>
          </cell>
          <cell r="E404" t="str">
            <v>8.148</v>
          </cell>
          <cell r="F404" t="str">
            <v>AJ</v>
          </cell>
          <cell r="G404" t="str">
            <v>8.148</v>
          </cell>
          <cell r="H404" t="str">
            <v>AJ</v>
          </cell>
          <cell r="I404" t="str">
            <v>'516/583</v>
          </cell>
          <cell r="J404" t="str">
            <v>12.798</v>
          </cell>
          <cell r="L404" t="str">
            <v>13.13</v>
          </cell>
          <cell r="M404" t="str">
            <v xml:space="preserve"> </v>
          </cell>
          <cell r="N404" t="str">
            <v xml:space="preserve"> </v>
          </cell>
          <cell r="O404" t="str">
            <v xml:space="preserve"> </v>
          </cell>
          <cell r="P404" t="str">
            <v xml:space="preserve"> </v>
          </cell>
          <cell r="Q404" t="str">
            <v xml:space="preserve"> </v>
          </cell>
          <cell r="R404" t="str">
            <v xml:space="preserve"> </v>
          </cell>
          <cell r="S404" t="str">
            <v xml:space="preserve"> </v>
          </cell>
          <cell r="T404" t="str">
            <v xml:space="preserve"> </v>
          </cell>
          <cell r="U404" t="str">
            <v xml:space="preserve"> </v>
          </cell>
          <cell r="V404" t="str">
            <v xml:space="preserve"> </v>
          </cell>
          <cell r="W404" t="str">
            <v xml:space="preserve"> </v>
          </cell>
          <cell r="X404" t="str">
            <v xml:space="preserve"> </v>
          </cell>
          <cell r="Y404" t="str">
            <v xml:space="preserve"> </v>
          </cell>
          <cell r="Z404" t="str">
            <v xml:space="preserve"> </v>
          </cell>
          <cell r="AA404" t="str">
            <v xml:space="preserve"> </v>
          </cell>
          <cell r="AB404" t="str">
            <v xml:space="preserve"> </v>
          </cell>
          <cell r="AC404" t="str">
            <v>13.13</v>
          </cell>
          <cell r="AD404" t="str">
            <v>12.3</v>
          </cell>
          <cell r="AE404" t="str">
            <v xml:space="preserve"> </v>
          </cell>
          <cell r="AF404" t="str">
            <v xml:space="preserve"> </v>
          </cell>
          <cell r="AG404" t="str">
            <v xml:space="preserve"> </v>
          </cell>
          <cell r="AH404" t="str">
            <v xml:space="preserve"> </v>
          </cell>
          <cell r="AI404" t="str">
            <v xml:space="preserve"> </v>
          </cell>
          <cell r="AJ404" t="str">
            <v xml:space="preserve"> </v>
          </cell>
          <cell r="AK404" t="str">
            <v xml:space="preserve"> </v>
          </cell>
          <cell r="AL404" t="str">
            <v xml:space="preserve"> </v>
          </cell>
          <cell r="AM404" t="str">
            <v xml:space="preserve"> </v>
          </cell>
          <cell r="AN404" t="str">
            <v xml:space="preserve"> </v>
          </cell>
          <cell r="AO404" t="str">
            <v xml:space="preserve"> </v>
          </cell>
          <cell r="AP404" t="str">
            <v xml:space="preserve"> </v>
          </cell>
          <cell r="AQ404" t="str">
            <v xml:space="preserve"> </v>
          </cell>
          <cell r="AR404" t="str">
            <v xml:space="preserve"> </v>
          </cell>
          <cell r="AS404" t="str">
            <v xml:space="preserve"> </v>
          </cell>
          <cell r="AT404" t="str">
            <v xml:space="preserve"> </v>
          </cell>
          <cell r="AU404" t="str">
            <v>12.3</v>
          </cell>
          <cell r="AV404" t="str">
            <v>6.634</v>
          </cell>
          <cell r="AW404" t="str">
            <v>NACQ</v>
          </cell>
          <cell r="AX404" t="str">
            <v>2.835</v>
          </cell>
          <cell r="AY404" t="str">
            <v>10.433</v>
          </cell>
          <cell r="AZ404" t="str">
            <v xml:space="preserve"> </v>
          </cell>
          <cell r="BA404" t="str">
            <v xml:space="preserve"> </v>
          </cell>
          <cell r="BB404" t="str">
            <v xml:space="preserve"> </v>
          </cell>
          <cell r="BC404" t="str">
            <v xml:space="preserve"> </v>
          </cell>
          <cell r="BD404" t="str">
            <v xml:space="preserve"> </v>
          </cell>
          <cell r="BE404" t="str">
            <v xml:space="preserve"> </v>
          </cell>
          <cell r="BF404" t="str">
            <v xml:space="preserve"> </v>
          </cell>
          <cell r="BG404" t="str">
            <v xml:space="preserve"> </v>
          </cell>
          <cell r="BH404" t="str">
            <v>5.3</v>
          </cell>
          <cell r="BI404" t="str">
            <v xml:space="preserve"> </v>
          </cell>
          <cell r="BJ404" t="str">
            <v xml:space="preserve"> </v>
          </cell>
          <cell r="BK404">
            <v>15</v>
          </cell>
          <cell r="BL404">
            <v>11</v>
          </cell>
          <cell r="BM404" t="str">
            <v xml:space="preserve"> </v>
          </cell>
          <cell r="BN404" t="str">
            <v xml:space="preserve"> </v>
          </cell>
          <cell r="BO404" t="str">
            <v xml:space="preserve"> </v>
          </cell>
          <cell r="BP404" t="str">
            <v xml:space="preserve"> </v>
          </cell>
          <cell r="BQ404" t="str">
            <v xml:space="preserve"> </v>
          </cell>
          <cell r="BR404" t="str">
            <v>8.708</v>
          </cell>
          <cell r="BS404" t="str">
            <v>NACQ</v>
          </cell>
          <cell r="BT404">
            <v>5</v>
          </cell>
          <cell r="BU404" t="str">
            <v>7.65</v>
          </cell>
          <cell r="BV404" t="str">
            <v>8.8</v>
          </cell>
        </row>
        <row r="405">
          <cell r="A405">
            <v>21801081</v>
          </cell>
          <cell r="B405" t="str">
            <v>LEBLANC</v>
          </cell>
          <cell r="C405" t="str">
            <v>ANTHONY</v>
          </cell>
          <cell r="D405" t="str">
            <v xml:space="preserve"> </v>
          </cell>
          <cell r="E405" t="str">
            <v>8.94</v>
          </cell>
          <cell r="F405" t="str">
            <v>AJ</v>
          </cell>
          <cell r="G405" t="str">
            <v>8.94</v>
          </cell>
          <cell r="H405" t="str">
            <v>AJ</v>
          </cell>
          <cell r="I405" t="str">
            <v>'431/583</v>
          </cell>
          <cell r="J405" t="str">
            <v>10.92</v>
          </cell>
          <cell r="K405" t="str">
            <v>ACQ</v>
          </cell>
          <cell r="L405" t="str">
            <v xml:space="preserve"> </v>
          </cell>
          <cell r="M405" t="str">
            <v xml:space="preserve"> </v>
          </cell>
          <cell r="N405" t="str">
            <v xml:space="preserve"> </v>
          </cell>
          <cell r="O405" t="str">
            <v xml:space="preserve"> </v>
          </cell>
          <cell r="P405" t="str">
            <v xml:space="preserve"> </v>
          </cell>
          <cell r="Q405" t="str">
            <v xml:space="preserve"> </v>
          </cell>
          <cell r="R405" t="str">
            <v xml:space="preserve"> </v>
          </cell>
          <cell r="S405" t="str">
            <v xml:space="preserve"> </v>
          </cell>
          <cell r="T405" t="str">
            <v xml:space="preserve"> </v>
          </cell>
          <cell r="U405" t="str">
            <v xml:space="preserve"> </v>
          </cell>
          <cell r="V405" t="str">
            <v xml:space="preserve"> </v>
          </cell>
          <cell r="W405" t="str">
            <v xml:space="preserve"> </v>
          </cell>
          <cell r="X405" t="str">
            <v xml:space="preserve"> </v>
          </cell>
          <cell r="Y405" t="str">
            <v xml:space="preserve"> </v>
          </cell>
          <cell r="Z405" t="str">
            <v xml:space="preserve"> </v>
          </cell>
          <cell r="AA405" t="str">
            <v xml:space="preserve"> </v>
          </cell>
          <cell r="AB405" t="str">
            <v xml:space="preserve"> </v>
          </cell>
          <cell r="AC405" t="str">
            <v xml:space="preserve"> </v>
          </cell>
          <cell r="AD405" t="str">
            <v xml:space="preserve"> </v>
          </cell>
          <cell r="AE405" t="str">
            <v xml:space="preserve"> </v>
          </cell>
          <cell r="AF405" t="str">
            <v xml:space="preserve"> </v>
          </cell>
          <cell r="AG405" t="str">
            <v xml:space="preserve"> </v>
          </cell>
          <cell r="AH405" t="str">
            <v xml:space="preserve"> </v>
          </cell>
          <cell r="AI405" t="str">
            <v xml:space="preserve"> </v>
          </cell>
          <cell r="AJ405" t="str">
            <v xml:space="preserve"> </v>
          </cell>
          <cell r="AK405" t="str">
            <v xml:space="preserve"> </v>
          </cell>
          <cell r="AL405" t="str">
            <v xml:space="preserve"> </v>
          </cell>
          <cell r="AM405" t="str">
            <v xml:space="preserve"> </v>
          </cell>
          <cell r="AN405" t="str">
            <v xml:space="preserve"> </v>
          </cell>
          <cell r="AO405" t="str">
            <v xml:space="preserve"> </v>
          </cell>
          <cell r="AP405" t="str">
            <v xml:space="preserve"> </v>
          </cell>
          <cell r="AQ405" t="str">
            <v xml:space="preserve"> </v>
          </cell>
          <cell r="AR405" t="str">
            <v xml:space="preserve"> </v>
          </cell>
          <cell r="AS405" t="str">
            <v xml:space="preserve"> </v>
          </cell>
          <cell r="AT405" t="str">
            <v xml:space="preserve"> </v>
          </cell>
          <cell r="AU405" t="str">
            <v xml:space="preserve"> </v>
          </cell>
          <cell r="AV405" t="str">
            <v>11.345</v>
          </cell>
          <cell r="AW405" t="str">
            <v>ACQ</v>
          </cell>
          <cell r="AX405" t="str">
            <v>10.665</v>
          </cell>
          <cell r="AY405" t="str">
            <v>12.025</v>
          </cell>
          <cell r="AZ405" t="str">
            <v xml:space="preserve"> </v>
          </cell>
          <cell r="BA405" t="str">
            <v xml:space="preserve"> </v>
          </cell>
          <cell r="BB405" t="str">
            <v xml:space="preserve"> </v>
          </cell>
          <cell r="BC405" t="str">
            <v xml:space="preserve"> </v>
          </cell>
          <cell r="BD405" t="str">
            <v xml:space="preserve"> </v>
          </cell>
          <cell r="BE405" t="str">
            <v xml:space="preserve"> </v>
          </cell>
          <cell r="BF405" t="str">
            <v xml:space="preserve"> </v>
          </cell>
          <cell r="BG405" t="str">
            <v xml:space="preserve"> </v>
          </cell>
          <cell r="BH405" t="str">
            <v xml:space="preserve"> </v>
          </cell>
          <cell r="BI405" t="str">
            <v xml:space="preserve"> </v>
          </cell>
          <cell r="BJ405" t="str">
            <v xml:space="preserve"> </v>
          </cell>
          <cell r="BK405" t="str">
            <v xml:space="preserve"> </v>
          </cell>
          <cell r="BL405" t="str">
            <v xml:space="preserve"> </v>
          </cell>
          <cell r="BM405" t="str">
            <v xml:space="preserve"> </v>
          </cell>
          <cell r="BN405" t="str">
            <v xml:space="preserve"> </v>
          </cell>
          <cell r="BO405" t="str">
            <v xml:space="preserve"> </v>
          </cell>
          <cell r="BP405" t="str">
            <v xml:space="preserve"> </v>
          </cell>
          <cell r="BQ405" t="str">
            <v xml:space="preserve"> </v>
          </cell>
          <cell r="BR405" t="str">
            <v>7.45</v>
          </cell>
          <cell r="BS405" t="str">
            <v>NACQ</v>
          </cell>
          <cell r="BT405" t="str">
            <v>2.75</v>
          </cell>
          <cell r="BU405" t="str">
            <v>9.875</v>
          </cell>
          <cell r="BV405" t="str">
            <v>12.25</v>
          </cell>
        </row>
        <row r="406">
          <cell r="A406">
            <v>21816340</v>
          </cell>
          <cell r="B406" t="str">
            <v>LEBNAGRIA</v>
          </cell>
          <cell r="C406" t="str">
            <v>AMARA</v>
          </cell>
          <cell r="D406" t="str">
            <v xml:space="preserve"> </v>
          </cell>
          <cell r="E406" t="str">
            <v>10.201</v>
          </cell>
          <cell r="F406" t="str">
            <v>ADM</v>
          </cell>
          <cell r="G406" t="str">
            <v>10.201</v>
          </cell>
          <cell r="H406" t="str">
            <v>ADM</v>
          </cell>
          <cell r="I406" t="str">
            <v>'256/583</v>
          </cell>
          <cell r="J406" t="str">
            <v>11.2</v>
          </cell>
          <cell r="L406">
            <v>11</v>
          </cell>
          <cell r="M406" t="str">
            <v xml:space="preserve"> </v>
          </cell>
          <cell r="N406" t="str">
            <v xml:space="preserve"> </v>
          </cell>
          <cell r="O406" t="str">
            <v xml:space="preserve"> </v>
          </cell>
          <cell r="P406" t="str">
            <v xml:space="preserve"> </v>
          </cell>
          <cell r="Q406" t="str">
            <v xml:space="preserve"> </v>
          </cell>
          <cell r="R406" t="str">
            <v xml:space="preserve"> </v>
          </cell>
          <cell r="S406">
            <v>11</v>
          </cell>
          <cell r="T406" t="str">
            <v xml:space="preserve"> </v>
          </cell>
          <cell r="U406" t="str">
            <v xml:space="preserve"> </v>
          </cell>
          <cell r="V406" t="str">
            <v xml:space="preserve"> </v>
          </cell>
          <cell r="W406" t="str">
            <v xml:space="preserve"> </v>
          </cell>
          <cell r="X406" t="str">
            <v xml:space="preserve"> </v>
          </cell>
          <cell r="Y406" t="str">
            <v xml:space="preserve"> </v>
          </cell>
          <cell r="Z406" t="str">
            <v xml:space="preserve"> </v>
          </cell>
          <cell r="AA406" t="str">
            <v xml:space="preserve"> </v>
          </cell>
          <cell r="AB406" t="str">
            <v xml:space="preserve"> </v>
          </cell>
          <cell r="AC406" t="str">
            <v xml:space="preserve"> </v>
          </cell>
          <cell r="AD406" t="str">
            <v>11.5</v>
          </cell>
          <cell r="AE406" t="str">
            <v xml:space="preserve"> </v>
          </cell>
          <cell r="AF406" t="str">
            <v xml:space="preserve"> </v>
          </cell>
          <cell r="AG406" t="str">
            <v xml:space="preserve"> </v>
          </cell>
          <cell r="AH406" t="str">
            <v xml:space="preserve"> </v>
          </cell>
          <cell r="AI406" t="str">
            <v xml:space="preserve"> </v>
          </cell>
          <cell r="AJ406" t="str">
            <v xml:space="preserve"> </v>
          </cell>
          <cell r="AK406" t="str">
            <v xml:space="preserve"> </v>
          </cell>
          <cell r="AL406" t="str">
            <v xml:space="preserve"> </v>
          </cell>
          <cell r="AM406" t="str">
            <v xml:space="preserve"> </v>
          </cell>
          <cell r="AN406" t="str">
            <v xml:space="preserve"> </v>
          </cell>
          <cell r="AO406" t="str">
            <v xml:space="preserve"> </v>
          </cell>
          <cell r="AP406" t="str">
            <v xml:space="preserve"> </v>
          </cell>
          <cell r="AQ406" t="str">
            <v xml:space="preserve"> </v>
          </cell>
          <cell r="AR406" t="str">
            <v xml:space="preserve"> </v>
          </cell>
          <cell r="AS406" t="str">
            <v xml:space="preserve"> </v>
          </cell>
          <cell r="AT406" t="str">
            <v xml:space="preserve"> </v>
          </cell>
          <cell r="AU406" t="str">
            <v xml:space="preserve"> </v>
          </cell>
          <cell r="AV406" t="str">
            <v>11.307</v>
          </cell>
          <cell r="AW406" t="str">
            <v>ACQ</v>
          </cell>
          <cell r="AX406" t="str">
            <v>9.5</v>
          </cell>
          <cell r="AY406" t="str">
            <v>13.113</v>
          </cell>
          <cell r="AZ406" t="str">
            <v xml:space="preserve"> </v>
          </cell>
          <cell r="BA406" t="str">
            <v xml:space="preserve"> </v>
          </cell>
          <cell r="BB406" t="str">
            <v xml:space="preserve"> </v>
          </cell>
          <cell r="BC406" t="str">
            <v xml:space="preserve"> </v>
          </cell>
          <cell r="BD406" t="str">
            <v xml:space="preserve"> </v>
          </cell>
          <cell r="BE406" t="str">
            <v xml:space="preserve"> </v>
          </cell>
          <cell r="BF406" t="str">
            <v xml:space="preserve"> </v>
          </cell>
          <cell r="BG406" t="str">
            <v xml:space="preserve"> </v>
          </cell>
          <cell r="BH406" t="str">
            <v xml:space="preserve"> </v>
          </cell>
          <cell r="BI406" t="str">
            <v xml:space="preserve"> </v>
          </cell>
          <cell r="BJ406" t="str">
            <v xml:space="preserve"> </v>
          </cell>
          <cell r="BK406" t="str">
            <v xml:space="preserve"> </v>
          </cell>
          <cell r="BL406" t="str">
            <v xml:space="preserve"> </v>
          </cell>
          <cell r="BM406" t="str">
            <v xml:space="preserve"> </v>
          </cell>
          <cell r="BN406" t="str">
            <v xml:space="preserve"> </v>
          </cell>
          <cell r="BO406" t="str">
            <v xml:space="preserve"> </v>
          </cell>
          <cell r="BP406" t="str">
            <v xml:space="preserve"> </v>
          </cell>
          <cell r="BQ406" t="str">
            <v xml:space="preserve"> </v>
          </cell>
          <cell r="BR406" t="str">
            <v>6.942</v>
          </cell>
          <cell r="BS406" t="str">
            <v>NACQ</v>
          </cell>
          <cell r="BT406" t="str">
            <v>7.125</v>
          </cell>
          <cell r="BU406" t="str">
            <v>7.5</v>
          </cell>
          <cell r="BV406" t="str">
            <v>DIS</v>
          </cell>
        </row>
        <row r="407">
          <cell r="A407">
            <v>21904648</v>
          </cell>
          <cell r="B407" t="str">
            <v>LECLERC-HEPP</v>
          </cell>
          <cell r="C407" t="str">
            <v>ALEXIS</v>
          </cell>
          <cell r="D407" t="str">
            <v xml:space="preserve"> </v>
          </cell>
          <cell r="E407" t="str">
            <v>DEF</v>
          </cell>
          <cell r="F407" t="str">
            <v>DEF</v>
          </cell>
          <cell r="G407" t="str">
            <v>DEF</v>
          </cell>
          <cell r="H407" t="str">
            <v>DEF</v>
          </cell>
          <cell r="J407" t="str">
            <v>DEF</v>
          </cell>
          <cell r="L407" t="str">
            <v>DEF</v>
          </cell>
          <cell r="M407" t="str">
            <v xml:space="preserve"> </v>
          </cell>
          <cell r="N407" t="str">
            <v xml:space="preserve"> </v>
          </cell>
          <cell r="O407" t="str">
            <v xml:space="preserve"> </v>
          </cell>
          <cell r="P407" t="str">
            <v xml:space="preserve"> </v>
          </cell>
          <cell r="Q407" t="str">
            <v xml:space="preserve"> </v>
          </cell>
          <cell r="R407" t="str">
            <v xml:space="preserve"> </v>
          </cell>
          <cell r="S407" t="str">
            <v xml:space="preserve"> </v>
          </cell>
          <cell r="T407" t="str">
            <v>ABI</v>
          </cell>
          <cell r="U407" t="str">
            <v xml:space="preserve"> </v>
          </cell>
          <cell r="V407" t="str">
            <v xml:space="preserve"> </v>
          </cell>
          <cell r="W407" t="str">
            <v xml:space="preserve"> </v>
          </cell>
          <cell r="X407" t="str">
            <v xml:space="preserve"> </v>
          </cell>
          <cell r="Y407" t="str">
            <v xml:space="preserve"> </v>
          </cell>
          <cell r="Z407" t="str">
            <v xml:space="preserve"> </v>
          </cell>
          <cell r="AA407" t="str">
            <v xml:space="preserve"> </v>
          </cell>
          <cell r="AB407" t="str">
            <v xml:space="preserve"> </v>
          </cell>
          <cell r="AC407" t="str">
            <v xml:space="preserve"> </v>
          </cell>
          <cell r="AD407">
            <v>13</v>
          </cell>
          <cell r="AE407" t="str">
            <v xml:space="preserve"> </v>
          </cell>
          <cell r="AF407" t="str">
            <v xml:space="preserve"> </v>
          </cell>
          <cell r="AG407" t="str">
            <v xml:space="preserve"> </v>
          </cell>
          <cell r="AH407" t="str">
            <v xml:space="preserve"> </v>
          </cell>
          <cell r="AI407" t="str">
            <v xml:space="preserve"> </v>
          </cell>
          <cell r="AJ407" t="str">
            <v xml:space="preserve"> </v>
          </cell>
          <cell r="AK407" t="str">
            <v xml:space="preserve"> </v>
          </cell>
          <cell r="AL407">
            <v>13</v>
          </cell>
          <cell r="AM407" t="str">
            <v xml:space="preserve"> </v>
          </cell>
          <cell r="AN407" t="str">
            <v xml:space="preserve"> </v>
          </cell>
          <cell r="AO407" t="str">
            <v xml:space="preserve"> </v>
          </cell>
          <cell r="AP407" t="str">
            <v xml:space="preserve"> </v>
          </cell>
          <cell r="AQ407" t="str">
            <v xml:space="preserve"> </v>
          </cell>
          <cell r="AR407" t="str">
            <v xml:space="preserve"> </v>
          </cell>
          <cell r="AS407" t="str">
            <v xml:space="preserve"> </v>
          </cell>
          <cell r="AT407" t="str">
            <v xml:space="preserve"> </v>
          </cell>
          <cell r="AU407" t="str">
            <v xml:space="preserve"> </v>
          </cell>
          <cell r="AV407" t="str">
            <v>DEF</v>
          </cell>
          <cell r="AW407" t="str">
            <v>DEF</v>
          </cell>
          <cell r="AX407" t="str">
            <v>DEF</v>
          </cell>
          <cell r="AY407" t="str">
            <v>DEF</v>
          </cell>
          <cell r="AZ407">
            <v>12</v>
          </cell>
          <cell r="BA407" t="str">
            <v xml:space="preserve"> </v>
          </cell>
          <cell r="BB407" t="str">
            <v xml:space="preserve"> </v>
          </cell>
          <cell r="BC407" t="str">
            <v xml:space="preserve"> </v>
          </cell>
          <cell r="BD407" t="str">
            <v xml:space="preserve"> </v>
          </cell>
          <cell r="BE407" t="str">
            <v xml:space="preserve"> </v>
          </cell>
          <cell r="BF407" t="str">
            <v xml:space="preserve"> </v>
          </cell>
          <cell r="BG407" t="str">
            <v xml:space="preserve"> </v>
          </cell>
          <cell r="BH407" t="str">
            <v xml:space="preserve"> </v>
          </cell>
          <cell r="BI407" t="str">
            <v>ABI</v>
          </cell>
          <cell r="BJ407" t="str">
            <v xml:space="preserve"> </v>
          </cell>
          <cell r="BK407" t="str">
            <v>ABI</v>
          </cell>
          <cell r="BL407" t="str">
            <v xml:space="preserve"> </v>
          </cell>
          <cell r="BM407" t="str">
            <v xml:space="preserve"> </v>
          </cell>
          <cell r="BN407" t="str">
            <v xml:space="preserve"> </v>
          </cell>
          <cell r="BO407" t="str">
            <v xml:space="preserve"> </v>
          </cell>
          <cell r="BP407" t="str">
            <v xml:space="preserve"> </v>
          </cell>
          <cell r="BQ407" t="str">
            <v xml:space="preserve"> </v>
          </cell>
          <cell r="BR407" t="str">
            <v>10.083</v>
          </cell>
          <cell r="BS407" t="str">
            <v>ACQ</v>
          </cell>
          <cell r="BT407">
            <v>11</v>
          </cell>
          <cell r="BU407" t="str">
            <v>6.85</v>
          </cell>
          <cell r="BV407" t="str">
            <v>10.7</v>
          </cell>
        </row>
        <row r="408">
          <cell r="A408">
            <v>21901442</v>
          </cell>
          <cell r="B408" t="str">
            <v>LECOQ</v>
          </cell>
          <cell r="C408" t="str">
            <v>MADELEINE</v>
          </cell>
          <cell r="D408" t="str">
            <v xml:space="preserve"> </v>
          </cell>
          <cell r="E408" t="str">
            <v>9.882</v>
          </cell>
          <cell r="F408" t="str">
            <v>AJ</v>
          </cell>
          <cell r="G408" t="str">
            <v>9.882</v>
          </cell>
          <cell r="H408" t="str">
            <v>AJ</v>
          </cell>
          <cell r="I408" t="str">
            <v>'307/583</v>
          </cell>
          <cell r="J408" t="str">
            <v>10.6</v>
          </cell>
          <cell r="L408">
            <v>13</v>
          </cell>
          <cell r="M408" t="str">
            <v xml:space="preserve"> </v>
          </cell>
          <cell r="N408" t="str">
            <v xml:space="preserve"> </v>
          </cell>
          <cell r="O408" t="str">
            <v xml:space="preserve"> </v>
          </cell>
          <cell r="P408" t="str">
            <v xml:space="preserve"> </v>
          </cell>
          <cell r="Q408" t="str">
            <v xml:space="preserve"> </v>
          </cell>
          <cell r="R408" t="str">
            <v xml:space="preserve"> </v>
          </cell>
          <cell r="S408" t="str">
            <v xml:space="preserve"> </v>
          </cell>
          <cell r="T408" t="str">
            <v xml:space="preserve"> </v>
          </cell>
          <cell r="U408" t="str">
            <v xml:space="preserve"> </v>
          </cell>
          <cell r="V408" t="str">
            <v xml:space="preserve"> </v>
          </cell>
          <cell r="W408" t="str">
            <v xml:space="preserve"> </v>
          </cell>
          <cell r="X408" t="str">
            <v xml:space="preserve"> </v>
          </cell>
          <cell r="Y408">
            <v>13</v>
          </cell>
          <cell r="Z408" t="str">
            <v xml:space="preserve"> </v>
          </cell>
          <cell r="AA408" t="str">
            <v xml:space="preserve"> </v>
          </cell>
          <cell r="AB408" t="str">
            <v xml:space="preserve"> </v>
          </cell>
          <cell r="AC408" t="str">
            <v xml:space="preserve"> </v>
          </cell>
          <cell r="AD408">
            <v>7</v>
          </cell>
          <cell r="AE408" t="str">
            <v xml:space="preserve"> </v>
          </cell>
          <cell r="AF408" t="str">
            <v xml:space="preserve"> </v>
          </cell>
          <cell r="AG408" t="str">
            <v xml:space="preserve"> </v>
          </cell>
          <cell r="AH408" t="str">
            <v xml:space="preserve"> </v>
          </cell>
          <cell r="AI408" t="str">
            <v xml:space="preserve"> </v>
          </cell>
          <cell r="AJ408" t="str">
            <v xml:space="preserve"> </v>
          </cell>
          <cell r="AK408" t="str">
            <v xml:space="preserve"> </v>
          </cell>
          <cell r="AL408" t="str">
            <v xml:space="preserve"> </v>
          </cell>
          <cell r="AM408" t="str">
            <v xml:space="preserve"> </v>
          </cell>
          <cell r="AN408" t="str">
            <v xml:space="preserve"> </v>
          </cell>
          <cell r="AO408" t="str">
            <v xml:space="preserve"> </v>
          </cell>
          <cell r="AP408" t="str">
            <v xml:space="preserve"> </v>
          </cell>
          <cell r="AQ408">
            <v>7</v>
          </cell>
          <cell r="AR408" t="str">
            <v xml:space="preserve"> </v>
          </cell>
          <cell r="AS408" t="str">
            <v xml:space="preserve"> </v>
          </cell>
          <cell r="AT408" t="str">
            <v xml:space="preserve"> </v>
          </cell>
          <cell r="AU408" t="str">
            <v xml:space="preserve"> </v>
          </cell>
          <cell r="AV408" t="str">
            <v>8.987</v>
          </cell>
          <cell r="AW408" t="str">
            <v>NACQ</v>
          </cell>
          <cell r="AX408" t="str">
            <v>9.04</v>
          </cell>
          <cell r="AY408" t="str">
            <v>8.933</v>
          </cell>
          <cell r="AZ408" t="str">
            <v xml:space="preserve"> </v>
          </cell>
          <cell r="BA408" t="str">
            <v xml:space="preserve"> </v>
          </cell>
          <cell r="BB408" t="str">
            <v xml:space="preserve"> </v>
          </cell>
          <cell r="BC408" t="str">
            <v xml:space="preserve"> </v>
          </cell>
          <cell r="BD408" t="str">
            <v>3.3</v>
          </cell>
          <cell r="BE408">
            <v>15</v>
          </cell>
          <cell r="BF408" t="str">
            <v xml:space="preserve"> </v>
          </cell>
          <cell r="BG408" t="str">
            <v xml:space="preserve"> </v>
          </cell>
          <cell r="BH408" t="str">
            <v xml:space="preserve"> </v>
          </cell>
          <cell r="BI408" t="str">
            <v>8.5</v>
          </cell>
          <cell r="BJ408" t="str">
            <v xml:space="preserve"> </v>
          </cell>
          <cell r="BK408" t="str">
            <v xml:space="preserve"> </v>
          </cell>
          <cell r="BL408" t="str">
            <v xml:space="preserve"> </v>
          </cell>
          <cell r="BM408" t="str">
            <v xml:space="preserve"> </v>
          </cell>
          <cell r="BN408" t="str">
            <v xml:space="preserve"> </v>
          </cell>
          <cell r="BO408" t="str">
            <v xml:space="preserve"> </v>
          </cell>
          <cell r="BP408" t="str">
            <v xml:space="preserve"> </v>
          </cell>
          <cell r="BQ408" t="str">
            <v xml:space="preserve"> </v>
          </cell>
          <cell r="BR408" t="str">
            <v>10.443</v>
          </cell>
          <cell r="BS408" t="str">
            <v>ACQ</v>
          </cell>
          <cell r="BT408" t="str">
            <v>9.88</v>
          </cell>
          <cell r="BU408" t="str">
            <v>8.425</v>
          </cell>
          <cell r="BV408" t="str">
            <v>10.35</v>
          </cell>
        </row>
        <row r="409">
          <cell r="A409">
            <v>21709397</v>
          </cell>
          <cell r="B409" t="str">
            <v>LEFEVRE</v>
          </cell>
          <cell r="C409" t="str">
            <v>YOANN</v>
          </cell>
          <cell r="D409" t="str">
            <v xml:space="preserve"> </v>
          </cell>
          <cell r="E409" t="str">
            <v>10.457</v>
          </cell>
          <cell r="F409" t="str">
            <v>ADM</v>
          </cell>
          <cell r="G409" t="str">
            <v>10.457</v>
          </cell>
          <cell r="H409" t="str">
            <v>ADM</v>
          </cell>
          <cell r="I409" t="str">
            <v>'213/583</v>
          </cell>
          <cell r="J409">
            <v>10.798</v>
          </cell>
          <cell r="K409" t="str">
            <v>ACQ</v>
          </cell>
          <cell r="L409" t="str">
            <v xml:space="preserve"> </v>
          </cell>
          <cell r="M409" t="str">
            <v xml:space="preserve"> </v>
          </cell>
          <cell r="N409" t="str">
            <v xml:space="preserve"> </v>
          </cell>
          <cell r="O409" t="str">
            <v xml:space="preserve"> </v>
          </cell>
          <cell r="P409" t="str">
            <v xml:space="preserve"> </v>
          </cell>
          <cell r="Q409" t="str">
            <v xml:space="preserve"> </v>
          </cell>
          <cell r="R409" t="str">
            <v xml:space="preserve"> </v>
          </cell>
          <cell r="S409" t="str">
            <v xml:space="preserve"> </v>
          </cell>
          <cell r="T409" t="str">
            <v xml:space="preserve"> </v>
          </cell>
          <cell r="U409" t="str">
            <v xml:space="preserve"> </v>
          </cell>
          <cell r="V409" t="str">
            <v xml:space="preserve"> </v>
          </cell>
          <cell r="W409" t="str">
            <v xml:space="preserve"> </v>
          </cell>
          <cell r="X409" t="str">
            <v xml:space="preserve"> </v>
          </cell>
          <cell r="Y409" t="str">
            <v xml:space="preserve"> </v>
          </cell>
          <cell r="Z409" t="str">
            <v xml:space="preserve"> </v>
          </cell>
          <cell r="AA409" t="str">
            <v xml:space="preserve"> </v>
          </cell>
          <cell r="AB409" t="str">
            <v xml:space="preserve"> </v>
          </cell>
          <cell r="AC409" t="str">
            <v xml:space="preserve"> </v>
          </cell>
          <cell r="AD409" t="str">
            <v xml:space="preserve"> </v>
          </cell>
          <cell r="AE409" t="str">
            <v xml:space="preserve"> </v>
          </cell>
          <cell r="AF409" t="str">
            <v xml:space="preserve"> </v>
          </cell>
          <cell r="AG409" t="str">
            <v xml:space="preserve"> </v>
          </cell>
          <cell r="AH409" t="str">
            <v xml:space="preserve"> </v>
          </cell>
          <cell r="AI409" t="str">
            <v xml:space="preserve"> </v>
          </cell>
          <cell r="AJ409" t="str">
            <v xml:space="preserve"> </v>
          </cell>
          <cell r="AK409" t="str">
            <v xml:space="preserve"> </v>
          </cell>
          <cell r="AL409" t="str">
            <v xml:space="preserve"> </v>
          </cell>
          <cell r="AM409" t="str">
            <v xml:space="preserve"> </v>
          </cell>
          <cell r="AN409" t="str">
            <v xml:space="preserve"> </v>
          </cell>
          <cell r="AO409" t="str">
            <v xml:space="preserve"> </v>
          </cell>
          <cell r="AP409" t="str">
            <v xml:space="preserve"> </v>
          </cell>
          <cell r="AQ409" t="str">
            <v xml:space="preserve"> </v>
          </cell>
          <cell r="AR409" t="str">
            <v xml:space="preserve"> </v>
          </cell>
          <cell r="AS409" t="str">
            <v xml:space="preserve"> </v>
          </cell>
          <cell r="AT409" t="str">
            <v xml:space="preserve"> </v>
          </cell>
          <cell r="AU409" t="str">
            <v xml:space="preserve"> </v>
          </cell>
          <cell r="AV409" t="str">
            <v>10.607</v>
          </cell>
          <cell r="AW409" t="str">
            <v>ACQ</v>
          </cell>
          <cell r="AX409" t="str">
            <v xml:space="preserve"> </v>
          </cell>
          <cell r="AY409" t="str">
            <v xml:space="preserve"> </v>
          </cell>
          <cell r="AZ409" t="str">
            <v xml:space="preserve"> </v>
          </cell>
          <cell r="BA409" t="str">
            <v xml:space="preserve"> </v>
          </cell>
          <cell r="BB409" t="str">
            <v xml:space="preserve"> </v>
          </cell>
          <cell r="BC409" t="str">
            <v xml:space="preserve"> </v>
          </cell>
          <cell r="BD409" t="str">
            <v xml:space="preserve"> </v>
          </cell>
          <cell r="BE409" t="str">
            <v xml:space="preserve"> </v>
          </cell>
          <cell r="BF409" t="str">
            <v xml:space="preserve"> </v>
          </cell>
          <cell r="BG409" t="str">
            <v xml:space="preserve"> </v>
          </cell>
          <cell r="BH409" t="str">
            <v xml:space="preserve"> </v>
          </cell>
          <cell r="BI409" t="str">
            <v xml:space="preserve"> </v>
          </cell>
          <cell r="BJ409" t="str">
            <v xml:space="preserve"> </v>
          </cell>
          <cell r="BK409" t="str">
            <v xml:space="preserve"> </v>
          </cell>
          <cell r="BL409" t="str">
            <v xml:space="preserve"> </v>
          </cell>
          <cell r="BM409" t="str">
            <v xml:space="preserve"> </v>
          </cell>
          <cell r="BN409" t="str">
            <v xml:space="preserve"> </v>
          </cell>
          <cell r="BO409" t="str">
            <v xml:space="preserve"> </v>
          </cell>
          <cell r="BP409" t="str">
            <v xml:space="preserve"> </v>
          </cell>
          <cell r="BQ409" t="str">
            <v xml:space="preserve"> </v>
          </cell>
          <cell r="BR409" t="str">
            <v>10.367</v>
          </cell>
          <cell r="BS409" t="str">
            <v>ACQ</v>
          </cell>
          <cell r="BT409" t="str">
            <v xml:space="preserve"> </v>
          </cell>
          <cell r="BU409" t="str">
            <v xml:space="preserve"> </v>
          </cell>
          <cell r="BV409" t="str">
            <v xml:space="preserve"> </v>
          </cell>
        </row>
        <row r="410">
          <cell r="A410">
            <v>21911982</v>
          </cell>
          <cell r="B410" t="str">
            <v>LEHMANN</v>
          </cell>
          <cell r="C410" t="str">
            <v>DORIAN</v>
          </cell>
          <cell r="D410" t="str">
            <v xml:space="preserve"> </v>
          </cell>
          <cell r="E410" t="str">
            <v>DEF</v>
          </cell>
          <cell r="F410" t="str">
            <v>DEF</v>
          </cell>
          <cell r="G410" t="str">
            <v>DEF</v>
          </cell>
          <cell r="H410" t="str">
            <v>DEF</v>
          </cell>
          <cell r="J410" t="str">
            <v>DEF</v>
          </cell>
          <cell r="L410" t="str">
            <v>DEF</v>
          </cell>
          <cell r="M410" t="str">
            <v xml:space="preserve"> </v>
          </cell>
          <cell r="N410" t="str">
            <v xml:space="preserve"> </v>
          </cell>
          <cell r="O410" t="str">
            <v xml:space="preserve"> </v>
          </cell>
          <cell r="P410" t="str">
            <v xml:space="preserve"> </v>
          </cell>
          <cell r="Q410" t="str">
            <v xml:space="preserve"> </v>
          </cell>
          <cell r="R410" t="str">
            <v xml:space="preserve"> </v>
          </cell>
          <cell r="S410" t="str">
            <v xml:space="preserve"> </v>
          </cell>
          <cell r="T410" t="str">
            <v>ABI</v>
          </cell>
          <cell r="U410" t="str">
            <v xml:space="preserve"> </v>
          </cell>
          <cell r="V410" t="str">
            <v xml:space="preserve"> </v>
          </cell>
          <cell r="W410" t="str">
            <v xml:space="preserve"> </v>
          </cell>
          <cell r="X410" t="str">
            <v xml:space="preserve"> </v>
          </cell>
          <cell r="Y410" t="str">
            <v xml:space="preserve"> </v>
          </cell>
          <cell r="Z410" t="str">
            <v xml:space="preserve"> </v>
          </cell>
          <cell r="AA410" t="str">
            <v xml:space="preserve"> </v>
          </cell>
          <cell r="AB410" t="str">
            <v xml:space="preserve"> </v>
          </cell>
          <cell r="AC410" t="str">
            <v xml:space="preserve"> </v>
          </cell>
          <cell r="AD410">
            <v>14</v>
          </cell>
          <cell r="AE410" t="str">
            <v xml:space="preserve"> </v>
          </cell>
          <cell r="AF410" t="str">
            <v xml:space="preserve"> </v>
          </cell>
          <cell r="AG410" t="str">
            <v xml:space="preserve"> </v>
          </cell>
          <cell r="AH410" t="str">
            <v xml:space="preserve"> </v>
          </cell>
          <cell r="AI410" t="str">
            <v xml:space="preserve"> </v>
          </cell>
          <cell r="AJ410" t="str">
            <v xml:space="preserve"> </v>
          </cell>
          <cell r="AK410" t="str">
            <v xml:space="preserve"> </v>
          </cell>
          <cell r="AL410">
            <v>14</v>
          </cell>
          <cell r="AM410" t="str">
            <v xml:space="preserve"> </v>
          </cell>
          <cell r="AN410" t="str">
            <v xml:space="preserve"> </v>
          </cell>
          <cell r="AO410" t="str">
            <v xml:space="preserve"> </v>
          </cell>
          <cell r="AP410" t="str">
            <v xml:space="preserve"> </v>
          </cell>
          <cell r="AQ410" t="str">
            <v xml:space="preserve"> </v>
          </cell>
          <cell r="AR410" t="str">
            <v xml:space="preserve"> </v>
          </cell>
          <cell r="AS410" t="str">
            <v xml:space="preserve"> </v>
          </cell>
          <cell r="AT410" t="str">
            <v xml:space="preserve"> </v>
          </cell>
          <cell r="AU410" t="str">
            <v xml:space="preserve"> </v>
          </cell>
          <cell r="AV410" t="str">
            <v>DEF</v>
          </cell>
          <cell r="AW410" t="str">
            <v>DEF</v>
          </cell>
          <cell r="AX410" t="str">
            <v>DEF</v>
          </cell>
          <cell r="AY410" t="str">
            <v>DEF</v>
          </cell>
          <cell r="AZ410" t="str">
            <v xml:space="preserve"> </v>
          </cell>
          <cell r="BA410" t="str">
            <v xml:space="preserve"> </v>
          </cell>
          <cell r="BB410" t="str">
            <v xml:space="preserve"> </v>
          </cell>
          <cell r="BC410" t="str">
            <v xml:space="preserve"> </v>
          </cell>
          <cell r="BD410" t="str">
            <v xml:space="preserve"> </v>
          </cell>
          <cell r="BE410" t="str">
            <v>ABI</v>
          </cell>
          <cell r="BF410">
            <v>6</v>
          </cell>
          <cell r="BG410" t="str">
            <v xml:space="preserve"> </v>
          </cell>
          <cell r="BH410" t="str">
            <v xml:space="preserve"> </v>
          </cell>
          <cell r="BI410" t="str">
            <v xml:space="preserve"> </v>
          </cell>
          <cell r="BJ410" t="str">
            <v>ABI</v>
          </cell>
          <cell r="BK410" t="str">
            <v xml:space="preserve"> </v>
          </cell>
          <cell r="BL410" t="str">
            <v xml:space="preserve"> </v>
          </cell>
          <cell r="BM410" t="str">
            <v xml:space="preserve"> </v>
          </cell>
          <cell r="BN410" t="str">
            <v xml:space="preserve"> </v>
          </cell>
          <cell r="BO410" t="str">
            <v xml:space="preserve"> </v>
          </cell>
          <cell r="BP410" t="str">
            <v xml:space="preserve"> </v>
          </cell>
          <cell r="BQ410" t="str">
            <v xml:space="preserve"> </v>
          </cell>
          <cell r="BR410" t="str">
            <v>DEF</v>
          </cell>
          <cell r="BS410" t="str">
            <v>DEF</v>
          </cell>
          <cell r="BT410" t="str">
            <v>5.25</v>
          </cell>
          <cell r="BU410" t="str">
            <v>DEF</v>
          </cell>
          <cell r="BV410" t="str">
            <v>12.1</v>
          </cell>
        </row>
        <row r="411">
          <cell r="A411">
            <v>21912277</v>
          </cell>
          <cell r="B411" t="str">
            <v>LEHMANN</v>
          </cell>
          <cell r="C411" t="str">
            <v>THIERRY</v>
          </cell>
          <cell r="D411" t="str">
            <v xml:space="preserve"> </v>
          </cell>
          <cell r="E411" t="str">
            <v>DEF</v>
          </cell>
          <cell r="F411" t="str">
            <v>DEF</v>
          </cell>
          <cell r="G411" t="str">
            <v>DEF</v>
          </cell>
          <cell r="H411" t="str">
            <v>DEF</v>
          </cell>
          <cell r="J411" t="str">
            <v>DEF</v>
          </cell>
          <cell r="L411" t="str">
            <v>DEF</v>
          </cell>
          <cell r="M411" t="str">
            <v xml:space="preserve"> </v>
          </cell>
          <cell r="N411" t="str">
            <v xml:space="preserve"> </v>
          </cell>
          <cell r="O411" t="str">
            <v xml:space="preserve"> </v>
          </cell>
          <cell r="P411" t="str">
            <v xml:space="preserve"> </v>
          </cell>
          <cell r="Q411" t="str">
            <v xml:space="preserve"> </v>
          </cell>
          <cell r="R411" t="str">
            <v xml:space="preserve"> </v>
          </cell>
          <cell r="S411" t="str">
            <v>ABI</v>
          </cell>
          <cell r="T411" t="str">
            <v xml:space="preserve"> </v>
          </cell>
          <cell r="U411" t="str">
            <v xml:space="preserve"> </v>
          </cell>
          <cell r="V411" t="str">
            <v xml:space="preserve"> </v>
          </cell>
          <cell r="W411" t="str">
            <v xml:space="preserve"> </v>
          </cell>
          <cell r="X411" t="str">
            <v xml:space="preserve"> </v>
          </cell>
          <cell r="Y411" t="str">
            <v xml:space="preserve"> </v>
          </cell>
          <cell r="Z411" t="str">
            <v xml:space="preserve"> </v>
          </cell>
          <cell r="AA411" t="str">
            <v xml:space="preserve"> </v>
          </cell>
          <cell r="AB411" t="str">
            <v xml:space="preserve"> </v>
          </cell>
          <cell r="AC411" t="str">
            <v xml:space="preserve"> </v>
          </cell>
          <cell r="AD411" t="str">
            <v>DEF</v>
          </cell>
          <cell r="AE411" t="str">
            <v xml:space="preserve"> </v>
          </cell>
          <cell r="AF411" t="str">
            <v xml:space="preserve"> </v>
          </cell>
          <cell r="AG411" t="str">
            <v xml:space="preserve"> </v>
          </cell>
          <cell r="AH411" t="str">
            <v xml:space="preserve"> </v>
          </cell>
          <cell r="AI411" t="str">
            <v xml:space="preserve"> </v>
          </cell>
          <cell r="AJ411" t="str">
            <v xml:space="preserve"> </v>
          </cell>
          <cell r="AK411" t="str">
            <v>ABI</v>
          </cell>
          <cell r="AL411" t="str">
            <v xml:space="preserve"> </v>
          </cell>
          <cell r="AM411" t="str">
            <v xml:space="preserve"> </v>
          </cell>
          <cell r="AN411" t="str">
            <v xml:space="preserve"> </v>
          </cell>
          <cell r="AO411" t="str">
            <v xml:space="preserve"> </v>
          </cell>
          <cell r="AP411" t="str">
            <v xml:space="preserve"> </v>
          </cell>
          <cell r="AQ411" t="str">
            <v xml:space="preserve"> </v>
          </cell>
          <cell r="AR411" t="str">
            <v xml:space="preserve"> </v>
          </cell>
          <cell r="AS411" t="str">
            <v xml:space="preserve"> </v>
          </cell>
          <cell r="AT411" t="str">
            <v xml:space="preserve"> </v>
          </cell>
          <cell r="AU411" t="str">
            <v xml:space="preserve"> </v>
          </cell>
          <cell r="AV411" t="str">
            <v>DEF</v>
          </cell>
          <cell r="AW411" t="str">
            <v>DEF</v>
          </cell>
          <cell r="AX411" t="str">
            <v>DEF</v>
          </cell>
          <cell r="AY411" t="str">
            <v>DEF</v>
          </cell>
          <cell r="AZ411" t="str">
            <v xml:space="preserve"> </v>
          </cell>
          <cell r="BA411" t="str">
            <v xml:space="preserve"> </v>
          </cell>
          <cell r="BB411" t="str">
            <v xml:space="preserve"> </v>
          </cell>
          <cell r="BC411" t="str">
            <v xml:space="preserve"> </v>
          </cell>
          <cell r="BD411" t="str">
            <v xml:space="preserve"> </v>
          </cell>
          <cell r="BE411" t="str">
            <v xml:space="preserve"> </v>
          </cell>
          <cell r="BF411" t="str">
            <v xml:space="preserve"> </v>
          </cell>
          <cell r="BG411" t="str">
            <v xml:space="preserve"> </v>
          </cell>
          <cell r="BH411" t="str">
            <v xml:space="preserve"> </v>
          </cell>
          <cell r="BI411" t="str">
            <v xml:space="preserve"> </v>
          </cell>
          <cell r="BJ411" t="str">
            <v>ABI</v>
          </cell>
          <cell r="BK411" t="str">
            <v xml:space="preserve"> </v>
          </cell>
          <cell r="BL411" t="str">
            <v xml:space="preserve"> </v>
          </cell>
          <cell r="BM411" t="str">
            <v xml:space="preserve"> </v>
          </cell>
          <cell r="BN411" t="str">
            <v>ABI</v>
          </cell>
          <cell r="BO411" t="str">
            <v xml:space="preserve"> </v>
          </cell>
          <cell r="BP411" t="str">
            <v>ABI</v>
          </cell>
          <cell r="BQ411" t="str">
            <v xml:space="preserve"> </v>
          </cell>
          <cell r="BR411" t="str">
            <v>DEF</v>
          </cell>
          <cell r="BS411" t="str">
            <v>DEF</v>
          </cell>
          <cell r="BT411" t="str">
            <v>ABI</v>
          </cell>
          <cell r="BU411" t="str">
            <v>DEF</v>
          </cell>
          <cell r="BV411">
            <v>0</v>
          </cell>
        </row>
        <row r="412">
          <cell r="A412">
            <v>21903863</v>
          </cell>
          <cell r="B412" t="str">
            <v>LEIBEL</v>
          </cell>
          <cell r="C412" t="str">
            <v>FLORIAN</v>
          </cell>
          <cell r="D412" t="str">
            <v xml:space="preserve"> </v>
          </cell>
          <cell r="E412" t="str">
            <v>11.714</v>
          </cell>
          <cell r="F412" t="str">
            <v>ADM</v>
          </cell>
          <cell r="G412" t="str">
            <v>11.714</v>
          </cell>
          <cell r="H412" t="str">
            <v>ADM</v>
          </cell>
          <cell r="I412" t="str">
            <v>'60/583</v>
          </cell>
          <cell r="J412" t="str">
            <v>13.9</v>
          </cell>
          <cell r="L412" t="str">
            <v>13.5</v>
          </cell>
          <cell r="M412" t="str">
            <v xml:space="preserve"> </v>
          </cell>
          <cell r="N412" t="str">
            <v xml:space="preserve"> </v>
          </cell>
          <cell r="O412" t="str">
            <v xml:space="preserve"> </v>
          </cell>
          <cell r="P412" t="str">
            <v xml:space="preserve"> </v>
          </cell>
          <cell r="Q412" t="str">
            <v xml:space="preserve"> </v>
          </cell>
          <cell r="R412" t="str">
            <v xml:space="preserve"> </v>
          </cell>
          <cell r="S412" t="str">
            <v xml:space="preserve"> </v>
          </cell>
          <cell r="T412" t="str">
            <v xml:space="preserve"> </v>
          </cell>
          <cell r="U412" t="str">
            <v xml:space="preserve"> </v>
          </cell>
          <cell r="V412" t="str">
            <v xml:space="preserve"> </v>
          </cell>
          <cell r="W412" t="str">
            <v xml:space="preserve"> </v>
          </cell>
          <cell r="X412" t="str">
            <v xml:space="preserve"> </v>
          </cell>
          <cell r="Y412" t="str">
            <v>13.5</v>
          </cell>
          <cell r="Z412" t="str">
            <v xml:space="preserve"> </v>
          </cell>
          <cell r="AA412" t="str">
            <v xml:space="preserve"> </v>
          </cell>
          <cell r="AB412" t="str">
            <v xml:space="preserve"> </v>
          </cell>
          <cell r="AC412" t="str">
            <v xml:space="preserve"> </v>
          </cell>
          <cell r="AD412" t="str">
            <v>14.5</v>
          </cell>
          <cell r="AE412" t="str">
            <v xml:space="preserve"> </v>
          </cell>
          <cell r="AF412" t="str">
            <v xml:space="preserve"> </v>
          </cell>
          <cell r="AG412" t="str">
            <v xml:space="preserve"> </v>
          </cell>
          <cell r="AH412" t="str">
            <v xml:space="preserve"> </v>
          </cell>
          <cell r="AI412" t="str">
            <v xml:space="preserve"> </v>
          </cell>
          <cell r="AJ412" t="str">
            <v xml:space="preserve"> </v>
          </cell>
          <cell r="AK412" t="str">
            <v xml:space="preserve"> </v>
          </cell>
          <cell r="AL412" t="str">
            <v xml:space="preserve"> </v>
          </cell>
          <cell r="AM412" t="str">
            <v xml:space="preserve"> </v>
          </cell>
          <cell r="AN412" t="str">
            <v xml:space="preserve"> </v>
          </cell>
          <cell r="AO412" t="str">
            <v xml:space="preserve"> </v>
          </cell>
          <cell r="AP412" t="str">
            <v xml:space="preserve"> </v>
          </cell>
          <cell r="AQ412" t="str">
            <v>14.5</v>
          </cell>
          <cell r="AR412" t="str">
            <v xml:space="preserve"> </v>
          </cell>
          <cell r="AS412" t="str">
            <v xml:space="preserve"> </v>
          </cell>
          <cell r="AT412" t="str">
            <v xml:space="preserve"> </v>
          </cell>
          <cell r="AU412" t="str">
            <v xml:space="preserve"> </v>
          </cell>
          <cell r="AV412" t="str">
            <v>13.019</v>
          </cell>
          <cell r="AW412" t="str">
            <v>ACQ</v>
          </cell>
          <cell r="AX412" t="str">
            <v>12.73</v>
          </cell>
          <cell r="AY412" t="str">
            <v>13.307</v>
          </cell>
          <cell r="AZ412" t="str">
            <v xml:space="preserve"> </v>
          </cell>
          <cell r="BA412" t="str">
            <v xml:space="preserve"> </v>
          </cell>
          <cell r="BB412">
            <v>14</v>
          </cell>
          <cell r="BC412" t="str">
            <v>13.25</v>
          </cell>
          <cell r="BD412" t="str">
            <v xml:space="preserve"> </v>
          </cell>
          <cell r="BE412" t="str">
            <v>12.67</v>
          </cell>
          <cell r="BF412" t="str">
            <v xml:space="preserve"> </v>
          </cell>
          <cell r="BG412" t="str">
            <v xml:space="preserve"> </v>
          </cell>
          <cell r="BH412" t="str">
            <v xml:space="preserve"> </v>
          </cell>
          <cell r="BI412" t="str">
            <v xml:space="preserve"> </v>
          </cell>
          <cell r="BJ412" t="str">
            <v xml:space="preserve"> </v>
          </cell>
          <cell r="BK412" t="str">
            <v xml:space="preserve"> </v>
          </cell>
          <cell r="BL412" t="str">
            <v xml:space="preserve"> </v>
          </cell>
          <cell r="BM412" t="str">
            <v xml:space="preserve"> </v>
          </cell>
          <cell r="BN412" t="str">
            <v xml:space="preserve"> </v>
          </cell>
          <cell r="BO412" t="str">
            <v xml:space="preserve"> </v>
          </cell>
          <cell r="BP412" t="str">
            <v xml:space="preserve"> </v>
          </cell>
          <cell r="BQ412" t="str">
            <v xml:space="preserve"> </v>
          </cell>
          <cell r="BR412" t="str">
            <v>11.85</v>
          </cell>
          <cell r="BS412" t="str">
            <v>ACQ</v>
          </cell>
          <cell r="BT412" t="str">
            <v>10.5</v>
          </cell>
          <cell r="BU412" t="str">
            <v>11.375</v>
          </cell>
          <cell r="BV412" t="str">
            <v>13.25</v>
          </cell>
        </row>
        <row r="413">
          <cell r="A413">
            <v>21906454</v>
          </cell>
          <cell r="B413" t="str">
            <v>LENIG</v>
          </cell>
          <cell r="C413" t="str">
            <v>THÉO</v>
          </cell>
          <cell r="D413" t="str">
            <v>modif</v>
          </cell>
          <cell r="E413" t="str">
            <v>DEF</v>
          </cell>
          <cell r="F413" t="str">
            <v>DEF</v>
          </cell>
          <cell r="G413" t="str">
            <v>11.746</v>
          </cell>
          <cell r="H413" t="str">
            <v>ADM</v>
          </cell>
          <cell r="I413" t="str">
            <v>'57/583</v>
          </cell>
          <cell r="J413" t="str">
            <v>14.388</v>
          </cell>
          <cell r="L413" t="str">
            <v>15.38</v>
          </cell>
          <cell r="M413" t="str">
            <v xml:space="preserve"> </v>
          </cell>
          <cell r="N413" t="str">
            <v xml:space="preserve"> </v>
          </cell>
          <cell r="O413" t="str">
            <v xml:space="preserve"> </v>
          </cell>
          <cell r="P413" t="str">
            <v xml:space="preserve"> </v>
          </cell>
          <cell r="Q413" t="str">
            <v xml:space="preserve"> </v>
          </cell>
          <cell r="R413" t="str">
            <v xml:space="preserve"> </v>
          </cell>
          <cell r="S413" t="str">
            <v xml:space="preserve"> </v>
          </cell>
          <cell r="T413" t="str">
            <v xml:space="preserve"> </v>
          </cell>
          <cell r="U413" t="str">
            <v xml:space="preserve"> </v>
          </cell>
          <cell r="V413" t="str">
            <v xml:space="preserve"> </v>
          </cell>
          <cell r="W413" t="str">
            <v xml:space="preserve"> </v>
          </cell>
          <cell r="X413" t="str">
            <v xml:space="preserve"> </v>
          </cell>
          <cell r="Y413" t="str">
            <v xml:space="preserve"> </v>
          </cell>
          <cell r="Z413" t="str">
            <v xml:space="preserve"> </v>
          </cell>
          <cell r="AA413" t="str">
            <v xml:space="preserve"> </v>
          </cell>
          <cell r="AB413" t="str">
            <v xml:space="preserve"> </v>
          </cell>
          <cell r="AC413" t="str">
            <v>15.38</v>
          </cell>
          <cell r="AD413" t="str">
            <v>12.9</v>
          </cell>
          <cell r="AE413" t="str">
            <v xml:space="preserve"> </v>
          </cell>
          <cell r="AF413" t="str">
            <v xml:space="preserve"> </v>
          </cell>
          <cell r="AG413" t="str">
            <v xml:space="preserve"> </v>
          </cell>
          <cell r="AH413" t="str">
            <v xml:space="preserve"> </v>
          </cell>
          <cell r="AI413" t="str">
            <v xml:space="preserve"> </v>
          </cell>
          <cell r="AJ413" t="str">
            <v xml:space="preserve"> </v>
          </cell>
          <cell r="AK413" t="str">
            <v xml:space="preserve"> </v>
          </cell>
          <cell r="AL413" t="str">
            <v xml:space="preserve"> </v>
          </cell>
          <cell r="AM413" t="str">
            <v xml:space="preserve"> </v>
          </cell>
          <cell r="AN413" t="str">
            <v xml:space="preserve"> </v>
          </cell>
          <cell r="AO413" t="str">
            <v xml:space="preserve"> </v>
          </cell>
          <cell r="AP413" t="str">
            <v xml:space="preserve"> </v>
          </cell>
          <cell r="AQ413" t="str">
            <v xml:space="preserve"> </v>
          </cell>
          <cell r="AR413" t="str">
            <v xml:space="preserve"> </v>
          </cell>
          <cell r="AS413" t="str">
            <v xml:space="preserve"> </v>
          </cell>
          <cell r="AT413" t="str">
            <v xml:space="preserve"> </v>
          </cell>
          <cell r="AU413" t="str">
            <v>12.9</v>
          </cell>
          <cell r="AV413" t="str">
            <v>10.918</v>
          </cell>
          <cell r="AW413" t="str">
            <v>ACQ</v>
          </cell>
          <cell r="AX413" t="str">
            <v>10.835</v>
          </cell>
          <cell r="AY413">
            <v>11</v>
          </cell>
          <cell r="AZ413" t="str">
            <v>10.8</v>
          </cell>
          <cell r="BA413" t="str">
            <v>12.5</v>
          </cell>
          <cell r="BB413" t="str">
            <v xml:space="preserve"> </v>
          </cell>
          <cell r="BC413" t="str">
            <v xml:space="preserve"> </v>
          </cell>
          <cell r="BD413" t="str">
            <v xml:space="preserve"> </v>
          </cell>
          <cell r="BE413" t="str">
            <v xml:space="preserve"> </v>
          </cell>
          <cell r="BF413" t="str">
            <v xml:space="preserve"> </v>
          </cell>
          <cell r="BG413" t="str">
            <v xml:space="preserve"> </v>
          </cell>
          <cell r="BH413" t="str">
            <v>9.7</v>
          </cell>
          <cell r="BI413" t="str">
            <v xml:space="preserve"> </v>
          </cell>
          <cell r="BJ413" t="str">
            <v xml:space="preserve"> </v>
          </cell>
          <cell r="BK413" t="str">
            <v xml:space="preserve"> </v>
          </cell>
          <cell r="BL413" t="str">
            <v xml:space="preserve"> </v>
          </cell>
          <cell r="BM413" t="str">
            <v xml:space="preserve"> </v>
          </cell>
          <cell r="BN413" t="str">
            <v xml:space="preserve"> </v>
          </cell>
          <cell r="BO413" t="str">
            <v xml:space="preserve"> </v>
          </cell>
          <cell r="BP413" t="str">
            <v xml:space="preserve"> </v>
          </cell>
          <cell r="BQ413" t="str">
            <v xml:space="preserve"> </v>
          </cell>
          <cell r="BR413" t="str">
            <v>11.54</v>
          </cell>
          <cell r="BS413" t="str">
            <v>ACQ</v>
          </cell>
          <cell r="BT413" t="str">
            <v>11.37</v>
          </cell>
          <cell r="BU413" t="str">
            <v>9.05</v>
          </cell>
          <cell r="BV413" t="str">
            <v>9.1</v>
          </cell>
        </row>
        <row r="414">
          <cell r="A414">
            <v>21903857</v>
          </cell>
          <cell r="B414" t="str">
            <v>LENTZ</v>
          </cell>
          <cell r="C414" t="str">
            <v>THOMAS</v>
          </cell>
          <cell r="D414" t="str">
            <v>modif</v>
          </cell>
          <cell r="E414" t="str">
            <v>DEF</v>
          </cell>
          <cell r="F414" t="str">
            <v>DEF</v>
          </cell>
          <cell r="G414" t="str">
            <v>7.785</v>
          </cell>
          <cell r="H414" t="str">
            <v>AJ</v>
          </cell>
          <cell r="I414" t="str">
            <v>'540/583</v>
          </cell>
          <cell r="J414" t="str">
            <v>10.1</v>
          </cell>
          <cell r="L414" t="str">
            <v>11.5</v>
          </cell>
          <cell r="M414" t="str">
            <v xml:space="preserve"> </v>
          </cell>
          <cell r="N414" t="str">
            <v xml:space="preserve"> </v>
          </cell>
          <cell r="O414" t="str">
            <v xml:space="preserve"> </v>
          </cell>
          <cell r="P414" t="str">
            <v xml:space="preserve"> </v>
          </cell>
          <cell r="Q414" t="str">
            <v xml:space="preserve"> </v>
          </cell>
          <cell r="R414" t="str">
            <v xml:space="preserve"> </v>
          </cell>
          <cell r="S414" t="str">
            <v xml:space="preserve"> </v>
          </cell>
          <cell r="T414" t="str">
            <v xml:space="preserve"> </v>
          </cell>
          <cell r="U414" t="str">
            <v xml:space="preserve"> </v>
          </cell>
          <cell r="V414" t="str">
            <v>11.5</v>
          </cell>
          <cell r="W414" t="str">
            <v xml:space="preserve"> </v>
          </cell>
          <cell r="X414" t="str">
            <v xml:space="preserve"> </v>
          </cell>
          <cell r="Y414" t="str">
            <v xml:space="preserve"> </v>
          </cell>
          <cell r="Z414" t="str">
            <v xml:space="preserve"> </v>
          </cell>
          <cell r="AA414" t="str">
            <v xml:space="preserve"> </v>
          </cell>
          <cell r="AB414" t="str">
            <v xml:space="preserve"> </v>
          </cell>
          <cell r="AC414" t="str">
            <v xml:space="preserve"> </v>
          </cell>
          <cell r="AD414">
            <v>8</v>
          </cell>
          <cell r="AE414" t="str">
            <v xml:space="preserve"> </v>
          </cell>
          <cell r="AF414" t="str">
            <v xml:space="preserve"> </v>
          </cell>
          <cell r="AG414" t="str">
            <v xml:space="preserve"> </v>
          </cell>
          <cell r="AH414" t="str">
            <v xml:space="preserve"> </v>
          </cell>
          <cell r="AI414" t="str">
            <v xml:space="preserve"> </v>
          </cell>
          <cell r="AJ414" t="str">
            <v xml:space="preserve"> </v>
          </cell>
          <cell r="AK414" t="str">
            <v xml:space="preserve"> </v>
          </cell>
          <cell r="AL414" t="str">
            <v xml:space="preserve"> </v>
          </cell>
          <cell r="AM414" t="str">
            <v xml:space="preserve"> </v>
          </cell>
          <cell r="AN414">
            <v>8</v>
          </cell>
          <cell r="AO414" t="str">
            <v xml:space="preserve"> </v>
          </cell>
          <cell r="AP414" t="str">
            <v xml:space="preserve"> </v>
          </cell>
          <cell r="AQ414" t="str">
            <v xml:space="preserve"> </v>
          </cell>
          <cell r="AR414" t="str">
            <v xml:space="preserve"> </v>
          </cell>
          <cell r="AS414" t="str">
            <v xml:space="preserve"> </v>
          </cell>
          <cell r="AT414" t="str">
            <v xml:space="preserve"> </v>
          </cell>
          <cell r="AU414" t="str">
            <v xml:space="preserve"> </v>
          </cell>
          <cell r="AV414" t="str">
            <v>8.3</v>
          </cell>
          <cell r="AW414" t="str">
            <v>NACQ</v>
          </cell>
          <cell r="AX414" t="str">
            <v>8.5</v>
          </cell>
          <cell r="AY414" t="str">
            <v>8.1</v>
          </cell>
          <cell r="AZ414" t="str">
            <v>10.7</v>
          </cell>
          <cell r="BA414">
            <v>7</v>
          </cell>
          <cell r="BB414" t="str">
            <v xml:space="preserve"> </v>
          </cell>
          <cell r="BC414" t="str">
            <v xml:space="preserve"> </v>
          </cell>
          <cell r="BD414" t="str">
            <v xml:space="preserve"> </v>
          </cell>
          <cell r="BE414" t="str">
            <v xml:space="preserve"> </v>
          </cell>
          <cell r="BF414" t="str">
            <v xml:space="preserve"> </v>
          </cell>
          <cell r="BG414" t="str">
            <v xml:space="preserve"> </v>
          </cell>
          <cell r="BH414" t="str">
            <v>6.6</v>
          </cell>
          <cell r="BI414" t="str">
            <v xml:space="preserve"> </v>
          </cell>
          <cell r="BJ414" t="str">
            <v xml:space="preserve"> </v>
          </cell>
          <cell r="BK414" t="str">
            <v xml:space="preserve"> </v>
          </cell>
          <cell r="BL414" t="str">
            <v xml:space="preserve"> </v>
          </cell>
          <cell r="BM414" t="str">
            <v xml:space="preserve"> </v>
          </cell>
          <cell r="BN414" t="str">
            <v xml:space="preserve"> </v>
          </cell>
          <cell r="BO414" t="str">
            <v xml:space="preserve"> </v>
          </cell>
          <cell r="BP414" t="str">
            <v xml:space="preserve"> </v>
          </cell>
          <cell r="BQ414" t="str">
            <v xml:space="preserve"> </v>
          </cell>
          <cell r="BR414" t="str">
            <v>8.483</v>
          </cell>
          <cell r="BS414" t="str">
            <v>NACQ</v>
          </cell>
          <cell r="BT414" t="str">
            <v>8.5</v>
          </cell>
          <cell r="BU414" t="str">
            <v>6.9</v>
          </cell>
          <cell r="BV414" t="str">
            <v>9.8</v>
          </cell>
        </row>
        <row r="415">
          <cell r="A415">
            <v>21906731</v>
          </cell>
          <cell r="B415" t="str">
            <v>LEONHART</v>
          </cell>
          <cell r="C415" t="str">
            <v>BASILE</v>
          </cell>
          <cell r="D415" t="str">
            <v xml:space="preserve"> </v>
          </cell>
          <cell r="E415" t="str">
            <v>11.253</v>
          </cell>
          <cell r="F415" t="str">
            <v>ADM</v>
          </cell>
          <cell r="G415" t="str">
            <v>11.253</v>
          </cell>
          <cell r="H415" t="str">
            <v>ADM</v>
          </cell>
          <cell r="I415" t="str">
            <v>'106/583</v>
          </cell>
          <cell r="J415" t="str">
            <v>12.45</v>
          </cell>
          <cell r="L415" t="str">
            <v>13.5</v>
          </cell>
          <cell r="M415" t="str">
            <v xml:space="preserve"> </v>
          </cell>
          <cell r="N415" t="str">
            <v xml:space="preserve"> </v>
          </cell>
          <cell r="O415" t="str">
            <v xml:space="preserve"> </v>
          </cell>
          <cell r="P415" t="str">
            <v xml:space="preserve"> </v>
          </cell>
          <cell r="Q415" t="str">
            <v xml:space="preserve"> </v>
          </cell>
          <cell r="R415" t="str">
            <v xml:space="preserve"> </v>
          </cell>
          <cell r="S415" t="str">
            <v>13.5</v>
          </cell>
          <cell r="T415" t="str">
            <v xml:space="preserve"> </v>
          </cell>
          <cell r="U415" t="str">
            <v xml:space="preserve"> </v>
          </cell>
          <cell r="V415" t="str">
            <v xml:space="preserve"> </v>
          </cell>
          <cell r="W415" t="str">
            <v xml:space="preserve"> </v>
          </cell>
          <cell r="X415" t="str">
            <v xml:space="preserve"> </v>
          </cell>
          <cell r="Y415" t="str">
            <v xml:space="preserve"> </v>
          </cell>
          <cell r="Z415" t="str">
            <v xml:space="preserve"> </v>
          </cell>
          <cell r="AA415" t="str">
            <v xml:space="preserve"> </v>
          </cell>
          <cell r="AB415" t="str">
            <v xml:space="preserve"> </v>
          </cell>
          <cell r="AC415" t="str">
            <v xml:space="preserve"> </v>
          </cell>
          <cell r="AD415" t="str">
            <v>10.875</v>
          </cell>
          <cell r="AE415" t="str">
            <v xml:space="preserve"> </v>
          </cell>
          <cell r="AF415" t="str">
            <v xml:space="preserve"> </v>
          </cell>
          <cell r="AG415" t="str">
            <v xml:space="preserve"> </v>
          </cell>
          <cell r="AH415" t="str">
            <v xml:space="preserve"> </v>
          </cell>
          <cell r="AI415" t="str">
            <v xml:space="preserve"> </v>
          </cell>
          <cell r="AJ415" t="str">
            <v xml:space="preserve"> </v>
          </cell>
          <cell r="AK415" t="str">
            <v>10.875</v>
          </cell>
          <cell r="AL415" t="str">
            <v xml:space="preserve"> </v>
          </cell>
          <cell r="AM415" t="str">
            <v xml:space="preserve"> </v>
          </cell>
          <cell r="AN415" t="str">
            <v xml:space="preserve"> </v>
          </cell>
          <cell r="AO415" t="str">
            <v xml:space="preserve"> </v>
          </cell>
          <cell r="AP415" t="str">
            <v xml:space="preserve"> </v>
          </cell>
          <cell r="AQ415" t="str">
            <v xml:space="preserve"> </v>
          </cell>
          <cell r="AR415" t="str">
            <v xml:space="preserve"> </v>
          </cell>
          <cell r="AS415" t="str">
            <v xml:space="preserve"> </v>
          </cell>
          <cell r="AT415" t="str">
            <v xml:space="preserve"> </v>
          </cell>
          <cell r="AU415" t="str">
            <v xml:space="preserve"> </v>
          </cell>
          <cell r="AV415" t="str">
            <v>12.444</v>
          </cell>
          <cell r="AW415" t="str">
            <v>ACQ</v>
          </cell>
          <cell r="AX415" t="str">
            <v>10.665</v>
          </cell>
          <cell r="AY415" t="str">
            <v>14.223</v>
          </cell>
          <cell r="AZ415" t="str">
            <v xml:space="preserve"> </v>
          </cell>
          <cell r="BA415" t="str">
            <v xml:space="preserve"> </v>
          </cell>
          <cell r="BB415" t="str">
            <v xml:space="preserve"> </v>
          </cell>
          <cell r="BC415" t="str">
            <v xml:space="preserve"> </v>
          </cell>
          <cell r="BD415" t="str">
            <v xml:space="preserve"> </v>
          </cell>
          <cell r="BE415" t="str">
            <v xml:space="preserve"> </v>
          </cell>
          <cell r="BF415" t="str">
            <v xml:space="preserve"> </v>
          </cell>
          <cell r="BG415" t="str">
            <v xml:space="preserve"> </v>
          </cell>
          <cell r="BH415" t="str">
            <v xml:space="preserve"> </v>
          </cell>
          <cell r="BI415" t="str">
            <v xml:space="preserve"> </v>
          </cell>
          <cell r="BJ415" t="str">
            <v>12.7</v>
          </cell>
          <cell r="BK415" t="str">
            <v xml:space="preserve"> </v>
          </cell>
          <cell r="BL415" t="str">
            <v xml:space="preserve"> </v>
          </cell>
          <cell r="BM415" t="str">
            <v>16.5</v>
          </cell>
          <cell r="BN415" t="str">
            <v xml:space="preserve"> </v>
          </cell>
          <cell r="BO415" t="str">
            <v>13.47</v>
          </cell>
          <cell r="BP415" t="str">
            <v xml:space="preserve"> </v>
          </cell>
          <cell r="BQ415" t="str">
            <v xml:space="preserve"> </v>
          </cell>
          <cell r="BR415" t="str">
            <v>10.135</v>
          </cell>
          <cell r="BS415" t="str">
            <v>ACQ</v>
          </cell>
          <cell r="BT415" t="str">
            <v>11.28</v>
          </cell>
          <cell r="BU415" t="str">
            <v>8.2</v>
          </cell>
          <cell r="BV415" t="str">
            <v>10.9</v>
          </cell>
        </row>
        <row r="416">
          <cell r="A416">
            <v>21909616</v>
          </cell>
          <cell r="B416" t="str">
            <v>LEVACHER</v>
          </cell>
          <cell r="C416" t="str">
            <v>FABIEN</v>
          </cell>
          <cell r="D416" t="str">
            <v xml:space="preserve"> </v>
          </cell>
          <cell r="E416" t="str">
            <v>8.674</v>
          </cell>
          <cell r="F416" t="str">
            <v>AJ</v>
          </cell>
          <cell r="G416" t="str">
            <v>8.674</v>
          </cell>
          <cell r="H416" t="str">
            <v>AJ</v>
          </cell>
          <cell r="I416" t="str">
            <v>'475/583</v>
          </cell>
          <cell r="J416" t="str">
            <v>8.96</v>
          </cell>
          <cell r="L416">
            <v>6</v>
          </cell>
          <cell r="M416" t="str">
            <v xml:space="preserve"> </v>
          </cell>
          <cell r="N416" t="str">
            <v xml:space="preserve"> </v>
          </cell>
          <cell r="O416" t="str">
            <v xml:space="preserve"> </v>
          </cell>
          <cell r="P416" t="str">
            <v xml:space="preserve"> </v>
          </cell>
          <cell r="Q416">
            <v>6</v>
          </cell>
          <cell r="R416" t="str">
            <v xml:space="preserve"> </v>
          </cell>
          <cell r="S416" t="str">
            <v xml:space="preserve"> </v>
          </cell>
          <cell r="T416" t="str">
            <v xml:space="preserve"> </v>
          </cell>
          <cell r="U416" t="str">
            <v xml:space="preserve"> </v>
          </cell>
          <cell r="V416" t="str">
            <v xml:space="preserve"> </v>
          </cell>
          <cell r="W416" t="str">
            <v xml:space="preserve"> </v>
          </cell>
          <cell r="X416" t="str">
            <v xml:space="preserve"> </v>
          </cell>
          <cell r="Y416" t="str">
            <v xml:space="preserve"> </v>
          </cell>
          <cell r="Z416" t="str">
            <v xml:space="preserve"> </v>
          </cell>
          <cell r="AA416" t="str">
            <v xml:space="preserve"> </v>
          </cell>
          <cell r="AB416" t="str">
            <v xml:space="preserve"> </v>
          </cell>
          <cell r="AC416" t="str">
            <v xml:space="preserve"> </v>
          </cell>
          <cell r="AD416" t="str">
            <v>13.4</v>
          </cell>
          <cell r="AE416" t="str">
            <v xml:space="preserve"> </v>
          </cell>
          <cell r="AF416" t="str">
            <v xml:space="preserve"> </v>
          </cell>
          <cell r="AG416" t="str">
            <v xml:space="preserve"> </v>
          </cell>
          <cell r="AH416" t="str">
            <v xml:space="preserve"> </v>
          </cell>
          <cell r="AI416" t="str">
            <v>13.4</v>
          </cell>
          <cell r="AJ416" t="str">
            <v xml:space="preserve"> </v>
          </cell>
          <cell r="AK416" t="str">
            <v xml:space="preserve"> </v>
          </cell>
          <cell r="AL416" t="str">
            <v xml:space="preserve"> </v>
          </cell>
          <cell r="AM416" t="str">
            <v xml:space="preserve"> </v>
          </cell>
          <cell r="AN416" t="str">
            <v xml:space="preserve"> </v>
          </cell>
          <cell r="AO416" t="str">
            <v xml:space="preserve"> </v>
          </cell>
          <cell r="AP416" t="str">
            <v xml:space="preserve"> </v>
          </cell>
          <cell r="AQ416" t="str">
            <v xml:space="preserve"> </v>
          </cell>
          <cell r="AR416" t="str">
            <v xml:space="preserve"> </v>
          </cell>
          <cell r="AS416" t="str">
            <v xml:space="preserve"> </v>
          </cell>
          <cell r="AT416" t="str">
            <v xml:space="preserve"> </v>
          </cell>
          <cell r="AU416" t="str">
            <v xml:space="preserve"> </v>
          </cell>
          <cell r="AV416" t="str">
            <v>10.583</v>
          </cell>
          <cell r="AW416" t="str">
            <v>ACQ</v>
          </cell>
          <cell r="AX416" t="str">
            <v>10.165</v>
          </cell>
          <cell r="AY416">
            <v>11</v>
          </cell>
          <cell r="AZ416" t="str">
            <v>10.8</v>
          </cell>
          <cell r="BA416" t="str">
            <v xml:space="preserve"> </v>
          </cell>
          <cell r="BB416" t="str">
            <v xml:space="preserve"> </v>
          </cell>
          <cell r="BC416" t="str">
            <v xml:space="preserve"> </v>
          </cell>
          <cell r="BD416" t="str">
            <v>9.7</v>
          </cell>
          <cell r="BE416" t="str">
            <v xml:space="preserve"> </v>
          </cell>
          <cell r="BF416" t="str">
            <v xml:space="preserve"> </v>
          </cell>
          <cell r="BG416" t="str">
            <v>12.5</v>
          </cell>
          <cell r="BH416" t="str">
            <v xml:space="preserve"> </v>
          </cell>
          <cell r="BI416" t="str">
            <v xml:space="preserve"> </v>
          </cell>
          <cell r="BJ416" t="str">
            <v xml:space="preserve"> </v>
          </cell>
          <cell r="BK416" t="str">
            <v xml:space="preserve"> </v>
          </cell>
          <cell r="BL416" t="str">
            <v xml:space="preserve"> </v>
          </cell>
          <cell r="BM416" t="str">
            <v xml:space="preserve"> </v>
          </cell>
          <cell r="BN416" t="str">
            <v xml:space="preserve"> </v>
          </cell>
          <cell r="BO416" t="str">
            <v xml:space="preserve"> </v>
          </cell>
          <cell r="BP416" t="str">
            <v xml:space="preserve"> </v>
          </cell>
          <cell r="BQ416" t="str">
            <v xml:space="preserve"> </v>
          </cell>
          <cell r="BR416" t="str">
            <v>7.627</v>
          </cell>
          <cell r="BS416" t="str">
            <v>NACQ</v>
          </cell>
          <cell r="BT416" t="str">
            <v>8.13</v>
          </cell>
          <cell r="BU416" t="str">
            <v>6.575</v>
          </cell>
          <cell r="BV416" t="str">
            <v>9.15</v>
          </cell>
        </row>
        <row r="417">
          <cell r="A417">
            <v>21803827</v>
          </cell>
          <cell r="B417" t="str">
            <v>LEVEQUE</v>
          </cell>
          <cell r="C417" t="str">
            <v>LUC</v>
          </cell>
          <cell r="D417" t="str">
            <v xml:space="preserve"> </v>
          </cell>
          <cell r="E417" t="str">
            <v>9.525</v>
          </cell>
          <cell r="F417" t="str">
            <v>AJ</v>
          </cell>
          <cell r="G417" t="str">
            <v>9.525</v>
          </cell>
          <cell r="H417" t="str">
            <v>AJ</v>
          </cell>
          <cell r="I417" t="str">
            <v>'361/583</v>
          </cell>
          <cell r="J417" t="str">
            <v>10.62</v>
          </cell>
          <cell r="K417" t="str">
            <v>ACQ</v>
          </cell>
          <cell r="L417" t="str">
            <v xml:space="preserve"> </v>
          </cell>
          <cell r="M417" t="str">
            <v xml:space="preserve"> </v>
          </cell>
          <cell r="N417" t="str">
            <v xml:space="preserve"> </v>
          </cell>
          <cell r="O417" t="str">
            <v xml:space="preserve"> </v>
          </cell>
          <cell r="P417" t="str">
            <v xml:space="preserve"> </v>
          </cell>
          <cell r="Q417" t="str">
            <v xml:space="preserve"> </v>
          </cell>
          <cell r="R417" t="str">
            <v xml:space="preserve"> </v>
          </cell>
          <cell r="S417" t="str">
            <v xml:space="preserve"> </v>
          </cell>
          <cell r="T417" t="str">
            <v xml:space="preserve"> </v>
          </cell>
          <cell r="U417" t="str">
            <v xml:space="preserve"> </v>
          </cell>
          <cell r="V417" t="str">
            <v xml:space="preserve"> </v>
          </cell>
          <cell r="W417" t="str">
            <v xml:space="preserve"> </v>
          </cell>
          <cell r="X417" t="str">
            <v xml:space="preserve"> </v>
          </cell>
          <cell r="Y417" t="str">
            <v xml:space="preserve"> </v>
          </cell>
          <cell r="Z417" t="str">
            <v xml:space="preserve"> </v>
          </cell>
          <cell r="AA417" t="str">
            <v xml:space="preserve"> </v>
          </cell>
          <cell r="AB417" t="str">
            <v xml:space="preserve"> </v>
          </cell>
          <cell r="AC417" t="str">
            <v xml:space="preserve"> </v>
          </cell>
          <cell r="AD417" t="str">
            <v xml:space="preserve"> </v>
          </cell>
          <cell r="AE417" t="str">
            <v xml:space="preserve"> </v>
          </cell>
          <cell r="AF417" t="str">
            <v xml:space="preserve"> </v>
          </cell>
          <cell r="AG417" t="str">
            <v xml:space="preserve"> </v>
          </cell>
          <cell r="AH417" t="str">
            <v xml:space="preserve"> </v>
          </cell>
          <cell r="AI417" t="str">
            <v xml:space="preserve"> </v>
          </cell>
          <cell r="AJ417" t="str">
            <v xml:space="preserve"> </v>
          </cell>
          <cell r="AK417" t="str">
            <v xml:space="preserve"> </v>
          </cell>
          <cell r="AL417" t="str">
            <v xml:space="preserve"> </v>
          </cell>
          <cell r="AM417" t="str">
            <v xml:space="preserve"> </v>
          </cell>
          <cell r="AN417" t="str">
            <v xml:space="preserve"> </v>
          </cell>
          <cell r="AO417" t="str">
            <v xml:space="preserve"> </v>
          </cell>
          <cell r="AP417" t="str">
            <v xml:space="preserve"> </v>
          </cell>
          <cell r="AQ417" t="str">
            <v xml:space="preserve"> </v>
          </cell>
          <cell r="AR417" t="str">
            <v xml:space="preserve"> </v>
          </cell>
          <cell r="AS417" t="str">
            <v xml:space="preserve"> </v>
          </cell>
          <cell r="AT417" t="str">
            <v xml:space="preserve"> </v>
          </cell>
          <cell r="AU417" t="str">
            <v xml:space="preserve"> </v>
          </cell>
          <cell r="AV417" t="str">
            <v>9.958</v>
          </cell>
          <cell r="AW417" t="str">
            <v>NACQ</v>
          </cell>
          <cell r="AX417" t="str">
            <v>7.665</v>
          </cell>
          <cell r="AY417" t="str">
            <v>12.25</v>
          </cell>
          <cell r="AZ417" t="str">
            <v xml:space="preserve"> </v>
          </cell>
          <cell r="BA417" t="str">
            <v xml:space="preserve"> </v>
          </cell>
          <cell r="BB417" t="str">
            <v xml:space="preserve"> </v>
          </cell>
          <cell r="BC417" t="str">
            <v xml:space="preserve"> </v>
          </cell>
          <cell r="BD417" t="str">
            <v xml:space="preserve"> </v>
          </cell>
          <cell r="BE417" t="str">
            <v xml:space="preserve"> </v>
          </cell>
          <cell r="BF417" t="str">
            <v xml:space="preserve"> </v>
          </cell>
          <cell r="BG417" t="str">
            <v xml:space="preserve"> </v>
          </cell>
          <cell r="BH417" t="str">
            <v xml:space="preserve"> </v>
          </cell>
          <cell r="BI417" t="str">
            <v xml:space="preserve"> </v>
          </cell>
          <cell r="BJ417" t="str">
            <v xml:space="preserve"> </v>
          </cell>
          <cell r="BK417" t="str">
            <v xml:space="preserve"> </v>
          </cell>
          <cell r="BL417" t="str">
            <v xml:space="preserve"> </v>
          </cell>
          <cell r="BM417" t="str">
            <v xml:space="preserve"> </v>
          </cell>
          <cell r="BN417" t="str">
            <v xml:space="preserve"> </v>
          </cell>
          <cell r="BO417" t="str">
            <v xml:space="preserve"> </v>
          </cell>
          <cell r="BP417" t="str">
            <v xml:space="preserve"> </v>
          </cell>
          <cell r="BQ417" t="str">
            <v xml:space="preserve"> </v>
          </cell>
          <cell r="BR417" t="str">
            <v>10.143</v>
          </cell>
          <cell r="BS417" t="str">
            <v>ACQ</v>
          </cell>
          <cell r="BT417" t="str">
            <v xml:space="preserve"> </v>
          </cell>
          <cell r="BU417" t="str">
            <v xml:space="preserve"> </v>
          </cell>
          <cell r="BV417" t="str">
            <v xml:space="preserve"> </v>
          </cell>
        </row>
        <row r="418">
          <cell r="A418">
            <v>21908609</v>
          </cell>
          <cell r="B418" t="str">
            <v>LHERMITTE</v>
          </cell>
          <cell r="C418" t="str">
            <v>AMAURY</v>
          </cell>
          <cell r="D418" t="str">
            <v xml:space="preserve"> </v>
          </cell>
          <cell r="E418" t="str">
            <v>DEF</v>
          </cell>
          <cell r="F418" t="str">
            <v>DEF</v>
          </cell>
          <cell r="G418" t="str">
            <v>DEF</v>
          </cell>
          <cell r="H418" t="str">
            <v>DEF</v>
          </cell>
          <cell r="J418" t="str">
            <v>DEF</v>
          </cell>
          <cell r="L418" t="str">
            <v>DEF</v>
          </cell>
          <cell r="M418" t="str">
            <v xml:space="preserve"> </v>
          </cell>
          <cell r="N418" t="str">
            <v xml:space="preserve"> </v>
          </cell>
          <cell r="O418" t="str">
            <v xml:space="preserve"> </v>
          </cell>
          <cell r="P418" t="str">
            <v xml:space="preserve"> </v>
          </cell>
          <cell r="Q418" t="str">
            <v xml:space="preserve"> </v>
          </cell>
          <cell r="R418" t="str">
            <v xml:space="preserve"> </v>
          </cell>
          <cell r="S418" t="str">
            <v xml:space="preserve"> </v>
          </cell>
          <cell r="T418" t="str">
            <v xml:space="preserve"> </v>
          </cell>
          <cell r="U418" t="str">
            <v xml:space="preserve"> </v>
          </cell>
          <cell r="V418" t="str">
            <v xml:space="preserve"> </v>
          </cell>
          <cell r="W418" t="str">
            <v>ABI</v>
          </cell>
          <cell r="X418" t="str">
            <v xml:space="preserve"> </v>
          </cell>
          <cell r="Y418" t="str">
            <v xml:space="preserve"> </v>
          </cell>
          <cell r="Z418" t="str">
            <v xml:space="preserve"> </v>
          </cell>
          <cell r="AA418" t="str">
            <v xml:space="preserve"> </v>
          </cell>
          <cell r="AB418" t="str">
            <v xml:space="preserve"> </v>
          </cell>
          <cell r="AC418" t="str">
            <v xml:space="preserve"> </v>
          </cell>
          <cell r="AD418" t="str">
            <v>15.5</v>
          </cell>
          <cell r="AE418" t="str">
            <v xml:space="preserve"> </v>
          </cell>
          <cell r="AF418" t="str">
            <v xml:space="preserve"> </v>
          </cell>
          <cell r="AG418" t="str">
            <v xml:space="preserve"> </v>
          </cell>
          <cell r="AH418" t="str">
            <v xml:space="preserve"> </v>
          </cell>
          <cell r="AI418" t="str">
            <v xml:space="preserve"> </v>
          </cell>
          <cell r="AJ418" t="str">
            <v xml:space="preserve"> </v>
          </cell>
          <cell r="AK418" t="str">
            <v xml:space="preserve"> </v>
          </cell>
          <cell r="AL418" t="str">
            <v xml:space="preserve"> </v>
          </cell>
          <cell r="AM418" t="str">
            <v xml:space="preserve"> </v>
          </cell>
          <cell r="AN418" t="str">
            <v xml:space="preserve"> </v>
          </cell>
          <cell r="AO418" t="str">
            <v>15.5</v>
          </cell>
          <cell r="AP418" t="str">
            <v xml:space="preserve"> </v>
          </cell>
          <cell r="AQ418" t="str">
            <v xml:space="preserve"> </v>
          </cell>
          <cell r="AR418" t="str">
            <v xml:space="preserve"> </v>
          </cell>
          <cell r="AS418" t="str">
            <v xml:space="preserve"> </v>
          </cell>
          <cell r="AT418" t="str">
            <v xml:space="preserve"> </v>
          </cell>
          <cell r="AU418" t="str">
            <v xml:space="preserve"> </v>
          </cell>
          <cell r="AV418" t="str">
            <v>DEF</v>
          </cell>
          <cell r="AW418" t="str">
            <v>DEF</v>
          </cell>
          <cell r="AX418" t="str">
            <v>DEF</v>
          </cell>
          <cell r="AY418" t="str">
            <v>DEF</v>
          </cell>
          <cell r="AZ418" t="str">
            <v>ABI</v>
          </cell>
          <cell r="BA418" t="str">
            <v>ABI</v>
          </cell>
          <cell r="BB418" t="str">
            <v xml:space="preserve"> </v>
          </cell>
          <cell r="BC418" t="str">
            <v xml:space="preserve"> </v>
          </cell>
          <cell r="BD418" t="str">
            <v xml:space="preserve"> </v>
          </cell>
          <cell r="BE418" t="str">
            <v xml:space="preserve"> </v>
          </cell>
          <cell r="BF418" t="str">
            <v xml:space="preserve"> </v>
          </cell>
          <cell r="BG418" t="str">
            <v xml:space="preserve"> </v>
          </cell>
          <cell r="BH418">
            <v>0</v>
          </cell>
          <cell r="BI418" t="str">
            <v xml:space="preserve"> </v>
          </cell>
          <cell r="BJ418" t="str">
            <v xml:space="preserve"> </v>
          </cell>
          <cell r="BK418" t="str">
            <v xml:space="preserve"> </v>
          </cell>
          <cell r="BL418" t="str">
            <v xml:space="preserve"> </v>
          </cell>
          <cell r="BM418" t="str">
            <v xml:space="preserve"> </v>
          </cell>
          <cell r="BN418" t="str">
            <v xml:space="preserve"> </v>
          </cell>
          <cell r="BO418" t="str">
            <v xml:space="preserve"> </v>
          </cell>
          <cell r="BP418" t="str">
            <v xml:space="preserve"> </v>
          </cell>
          <cell r="BQ418" t="str">
            <v xml:space="preserve"> </v>
          </cell>
          <cell r="BR418" t="str">
            <v>DEF</v>
          </cell>
          <cell r="BS418" t="str">
            <v>DEF</v>
          </cell>
          <cell r="BT418" t="str">
            <v>ABI</v>
          </cell>
          <cell r="BU418">
            <v>8</v>
          </cell>
          <cell r="BV418" t="str">
            <v>11.5</v>
          </cell>
        </row>
        <row r="419">
          <cell r="A419">
            <v>21900637</v>
          </cell>
          <cell r="B419" t="str">
            <v>LHEUREUX</v>
          </cell>
          <cell r="C419" t="str">
            <v>LOUIS</v>
          </cell>
          <cell r="D419" t="str">
            <v>modif</v>
          </cell>
          <cell r="E419" t="str">
            <v>14.092</v>
          </cell>
          <cell r="F419" t="str">
            <v>ADM</v>
          </cell>
          <cell r="G419" t="str">
            <v>14.382</v>
          </cell>
          <cell r="H419" t="str">
            <v>ADM</v>
          </cell>
          <cell r="I419" t="str">
            <v>'1/583</v>
          </cell>
          <cell r="J419" t="str">
            <v>11.398</v>
          </cell>
          <cell r="L419" t="str">
            <v>13.33</v>
          </cell>
          <cell r="M419" t="str">
            <v xml:space="preserve"> </v>
          </cell>
          <cell r="N419" t="str">
            <v xml:space="preserve"> </v>
          </cell>
          <cell r="O419" t="str">
            <v xml:space="preserve"> </v>
          </cell>
          <cell r="P419" t="str">
            <v xml:space="preserve"> </v>
          </cell>
          <cell r="Q419" t="str">
            <v xml:space="preserve"> </v>
          </cell>
          <cell r="R419" t="str">
            <v xml:space="preserve"> </v>
          </cell>
          <cell r="S419" t="str">
            <v xml:space="preserve"> </v>
          </cell>
          <cell r="T419" t="str">
            <v xml:space="preserve"> </v>
          </cell>
          <cell r="U419" t="str">
            <v xml:space="preserve"> </v>
          </cell>
          <cell r="V419" t="str">
            <v xml:space="preserve"> </v>
          </cell>
          <cell r="W419" t="str">
            <v xml:space="preserve"> </v>
          </cell>
          <cell r="X419" t="str">
            <v xml:space="preserve"> </v>
          </cell>
          <cell r="Y419" t="str">
            <v xml:space="preserve"> </v>
          </cell>
          <cell r="Z419" t="str">
            <v xml:space="preserve"> </v>
          </cell>
          <cell r="AA419" t="str">
            <v xml:space="preserve"> </v>
          </cell>
          <cell r="AB419" t="str">
            <v>13.33</v>
          </cell>
          <cell r="AC419" t="str">
            <v xml:space="preserve"> </v>
          </cell>
          <cell r="AD419" t="str">
            <v>8.5</v>
          </cell>
          <cell r="AE419" t="str">
            <v xml:space="preserve"> </v>
          </cell>
          <cell r="AF419" t="str">
            <v xml:space="preserve"> </v>
          </cell>
          <cell r="AG419" t="str">
            <v xml:space="preserve"> </v>
          </cell>
          <cell r="AH419" t="str">
            <v xml:space="preserve"> </v>
          </cell>
          <cell r="AI419" t="str">
            <v xml:space="preserve"> </v>
          </cell>
          <cell r="AJ419" t="str">
            <v xml:space="preserve"> </v>
          </cell>
          <cell r="AK419" t="str">
            <v xml:space="preserve"> </v>
          </cell>
          <cell r="AL419" t="str">
            <v xml:space="preserve"> </v>
          </cell>
          <cell r="AM419" t="str">
            <v xml:space="preserve"> </v>
          </cell>
          <cell r="AN419" t="str">
            <v xml:space="preserve"> </v>
          </cell>
          <cell r="AO419" t="str">
            <v xml:space="preserve"> </v>
          </cell>
          <cell r="AP419" t="str">
            <v xml:space="preserve"> </v>
          </cell>
          <cell r="AQ419" t="str">
            <v xml:space="preserve"> </v>
          </cell>
          <cell r="AR419" t="str">
            <v xml:space="preserve"> </v>
          </cell>
          <cell r="AS419" t="str">
            <v xml:space="preserve"> </v>
          </cell>
          <cell r="AT419" t="str">
            <v>8.5</v>
          </cell>
          <cell r="AU419" t="str">
            <v xml:space="preserve"> </v>
          </cell>
          <cell r="AV419" t="str">
            <v>13.841</v>
          </cell>
          <cell r="AW419" t="str">
            <v>ACQ</v>
          </cell>
          <cell r="AX419" t="str">
            <v>15.265</v>
          </cell>
          <cell r="AY419" t="str">
            <v>12.417</v>
          </cell>
          <cell r="AZ419" t="str">
            <v xml:space="preserve"> </v>
          </cell>
          <cell r="BA419" t="str">
            <v xml:space="preserve"> </v>
          </cell>
          <cell r="BB419">
            <v>12</v>
          </cell>
          <cell r="BC419" t="str">
            <v>12.75</v>
          </cell>
          <cell r="BD419" t="str">
            <v xml:space="preserve"> </v>
          </cell>
          <cell r="BE419" t="str">
            <v>12.5</v>
          </cell>
          <cell r="BF419" t="str">
            <v xml:space="preserve"> </v>
          </cell>
          <cell r="BG419" t="str">
            <v xml:space="preserve"> </v>
          </cell>
          <cell r="BH419" t="str">
            <v xml:space="preserve"> </v>
          </cell>
          <cell r="BI419" t="str">
            <v xml:space="preserve"> </v>
          </cell>
          <cell r="BJ419" t="str">
            <v xml:space="preserve"> </v>
          </cell>
          <cell r="BK419" t="str">
            <v xml:space="preserve"> </v>
          </cell>
          <cell r="BL419" t="str">
            <v xml:space="preserve"> </v>
          </cell>
          <cell r="BM419" t="str">
            <v xml:space="preserve"> </v>
          </cell>
          <cell r="BN419" t="str">
            <v xml:space="preserve"> </v>
          </cell>
          <cell r="BO419" t="str">
            <v xml:space="preserve"> </v>
          </cell>
          <cell r="BP419" t="str">
            <v xml:space="preserve"> </v>
          </cell>
          <cell r="BQ419" t="str">
            <v xml:space="preserve"> </v>
          </cell>
          <cell r="BR419" t="str">
            <v>14.1</v>
          </cell>
          <cell r="BS419" t="str">
            <v>ACQ</v>
          </cell>
          <cell r="BT419" t="str">
            <v>17.5</v>
          </cell>
          <cell r="BU419" t="str">
            <v>10.65</v>
          </cell>
          <cell r="BV419" t="str">
            <v>11.8</v>
          </cell>
        </row>
        <row r="420">
          <cell r="A420">
            <v>21913775</v>
          </cell>
          <cell r="B420" t="str">
            <v>LIDIN</v>
          </cell>
          <cell r="C420" t="str">
            <v>LUCAS</v>
          </cell>
          <cell r="D420" t="str">
            <v xml:space="preserve"> </v>
          </cell>
          <cell r="E420" t="str">
            <v>DEF</v>
          </cell>
          <cell r="F420" t="str">
            <v>DEF</v>
          </cell>
          <cell r="G420" t="str">
            <v>DEF</v>
          </cell>
          <cell r="H420" t="str">
            <v>DEF</v>
          </cell>
          <cell r="J420" t="str">
            <v>11.5</v>
          </cell>
          <cell r="L420">
            <v>10</v>
          </cell>
          <cell r="M420" t="str">
            <v xml:space="preserve"> </v>
          </cell>
          <cell r="N420" t="str">
            <v xml:space="preserve"> </v>
          </cell>
          <cell r="O420" t="str">
            <v xml:space="preserve"> </v>
          </cell>
          <cell r="P420" t="str">
            <v xml:space="preserve"> </v>
          </cell>
          <cell r="Q420" t="str">
            <v xml:space="preserve"> </v>
          </cell>
          <cell r="R420" t="str">
            <v xml:space="preserve"> </v>
          </cell>
          <cell r="S420">
            <v>10</v>
          </cell>
          <cell r="T420" t="str">
            <v xml:space="preserve"> </v>
          </cell>
          <cell r="U420" t="str">
            <v xml:space="preserve"> </v>
          </cell>
          <cell r="V420" t="str">
            <v xml:space="preserve"> </v>
          </cell>
          <cell r="W420" t="str">
            <v xml:space="preserve"> </v>
          </cell>
          <cell r="X420" t="str">
            <v xml:space="preserve"> </v>
          </cell>
          <cell r="Y420" t="str">
            <v xml:space="preserve"> </v>
          </cell>
          <cell r="Z420" t="str">
            <v xml:space="preserve"> </v>
          </cell>
          <cell r="AA420" t="str">
            <v xml:space="preserve"> </v>
          </cell>
          <cell r="AB420" t="str">
            <v xml:space="preserve"> </v>
          </cell>
          <cell r="AC420" t="str">
            <v xml:space="preserve"> </v>
          </cell>
          <cell r="AD420" t="str">
            <v>13.75</v>
          </cell>
          <cell r="AE420" t="str">
            <v xml:space="preserve"> </v>
          </cell>
          <cell r="AF420" t="str">
            <v xml:space="preserve"> </v>
          </cell>
          <cell r="AG420" t="str">
            <v xml:space="preserve"> </v>
          </cell>
          <cell r="AH420" t="str">
            <v xml:space="preserve"> </v>
          </cell>
          <cell r="AI420" t="str">
            <v xml:space="preserve"> </v>
          </cell>
          <cell r="AJ420" t="str">
            <v xml:space="preserve"> </v>
          </cell>
          <cell r="AK420" t="str">
            <v>13.75</v>
          </cell>
          <cell r="AL420" t="str">
            <v xml:space="preserve"> </v>
          </cell>
          <cell r="AM420" t="str">
            <v xml:space="preserve"> </v>
          </cell>
          <cell r="AN420" t="str">
            <v xml:space="preserve"> </v>
          </cell>
          <cell r="AO420" t="str">
            <v xml:space="preserve"> </v>
          </cell>
          <cell r="AP420" t="str">
            <v xml:space="preserve"> </v>
          </cell>
          <cell r="AQ420" t="str">
            <v xml:space="preserve"> </v>
          </cell>
          <cell r="AR420" t="str">
            <v xml:space="preserve"> </v>
          </cell>
          <cell r="AS420" t="str">
            <v xml:space="preserve"> </v>
          </cell>
          <cell r="AT420" t="str">
            <v xml:space="preserve"> </v>
          </cell>
          <cell r="AU420" t="str">
            <v xml:space="preserve"> </v>
          </cell>
          <cell r="AV420" t="str">
            <v>DEF</v>
          </cell>
          <cell r="AW420" t="str">
            <v>DEF</v>
          </cell>
          <cell r="AX420" t="str">
            <v>DEF</v>
          </cell>
          <cell r="AY420" t="str">
            <v>9.89</v>
          </cell>
          <cell r="AZ420" t="str">
            <v>10.8</v>
          </cell>
          <cell r="BA420" t="str">
            <v>5.5</v>
          </cell>
          <cell r="BB420" t="str">
            <v xml:space="preserve"> </v>
          </cell>
          <cell r="BC420" t="str">
            <v xml:space="preserve"> </v>
          </cell>
          <cell r="BD420" t="str">
            <v xml:space="preserve"> </v>
          </cell>
          <cell r="BE420" t="str">
            <v xml:space="preserve"> </v>
          </cell>
          <cell r="BF420" t="str">
            <v xml:space="preserve"> </v>
          </cell>
          <cell r="BG420" t="str">
            <v xml:space="preserve"> </v>
          </cell>
          <cell r="BH420" t="str">
            <v xml:space="preserve"> </v>
          </cell>
          <cell r="BI420" t="str">
            <v xml:space="preserve"> </v>
          </cell>
          <cell r="BJ420" t="str">
            <v xml:space="preserve"> </v>
          </cell>
          <cell r="BK420" t="str">
            <v xml:space="preserve"> </v>
          </cell>
          <cell r="BL420" t="str">
            <v xml:space="preserve"> </v>
          </cell>
          <cell r="BM420" t="str">
            <v xml:space="preserve"> </v>
          </cell>
          <cell r="BN420" t="str">
            <v xml:space="preserve"> </v>
          </cell>
          <cell r="BO420" t="str">
            <v>13.37</v>
          </cell>
          <cell r="BP420" t="str">
            <v xml:space="preserve"> </v>
          </cell>
          <cell r="BQ420" t="str">
            <v xml:space="preserve"> </v>
          </cell>
          <cell r="BR420" t="str">
            <v>DEF</v>
          </cell>
          <cell r="BS420" t="str">
            <v>DEF</v>
          </cell>
          <cell r="BT420" t="str">
            <v>9.5</v>
          </cell>
          <cell r="BU420" t="str">
            <v>DEF</v>
          </cell>
          <cell r="BV420" t="str">
            <v>9.85</v>
          </cell>
        </row>
        <row r="421">
          <cell r="A421">
            <v>21804084</v>
          </cell>
          <cell r="B421" t="str">
            <v>LITT</v>
          </cell>
          <cell r="C421" t="str">
            <v>QUENTIN</v>
          </cell>
          <cell r="D421" t="str">
            <v xml:space="preserve"> </v>
          </cell>
          <cell r="E421" t="str">
            <v>DEF</v>
          </cell>
          <cell r="F421" t="str">
            <v>DEF</v>
          </cell>
          <cell r="G421" t="str">
            <v>DEF</v>
          </cell>
          <cell r="H421" t="str">
            <v>DEF</v>
          </cell>
          <cell r="J421" t="str">
            <v>10.3</v>
          </cell>
          <cell r="K421" t="str">
            <v>ACQ</v>
          </cell>
          <cell r="L421" t="str">
            <v xml:space="preserve"> </v>
          </cell>
          <cell r="M421" t="str">
            <v xml:space="preserve"> </v>
          </cell>
          <cell r="N421" t="str">
            <v xml:space="preserve"> </v>
          </cell>
          <cell r="O421" t="str">
            <v xml:space="preserve"> </v>
          </cell>
          <cell r="P421" t="str">
            <v xml:space="preserve"> </v>
          </cell>
          <cell r="Q421" t="str">
            <v xml:space="preserve"> </v>
          </cell>
          <cell r="R421" t="str">
            <v xml:space="preserve"> </v>
          </cell>
          <cell r="S421" t="str">
            <v xml:space="preserve"> </v>
          </cell>
          <cell r="T421" t="str">
            <v xml:space="preserve"> </v>
          </cell>
          <cell r="U421" t="str">
            <v xml:space="preserve"> </v>
          </cell>
          <cell r="V421" t="str">
            <v xml:space="preserve"> </v>
          </cell>
          <cell r="W421" t="str">
            <v xml:space="preserve"> </v>
          </cell>
          <cell r="X421" t="str">
            <v xml:space="preserve"> </v>
          </cell>
          <cell r="Y421" t="str">
            <v xml:space="preserve"> </v>
          </cell>
          <cell r="Z421" t="str">
            <v xml:space="preserve"> </v>
          </cell>
          <cell r="AA421" t="str">
            <v xml:space="preserve"> </v>
          </cell>
          <cell r="AB421" t="str">
            <v xml:space="preserve"> </v>
          </cell>
          <cell r="AC421" t="str">
            <v xml:space="preserve"> </v>
          </cell>
          <cell r="AD421" t="str">
            <v xml:space="preserve"> </v>
          </cell>
          <cell r="AE421" t="str">
            <v xml:space="preserve"> </v>
          </cell>
          <cell r="AF421" t="str">
            <v xml:space="preserve"> </v>
          </cell>
          <cell r="AG421" t="str">
            <v xml:space="preserve"> </v>
          </cell>
          <cell r="AH421" t="str">
            <v xml:space="preserve"> </v>
          </cell>
          <cell r="AI421" t="str">
            <v xml:space="preserve"> </v>
          </cell>
          <cell r="AJ421" t="str">
            <v xml:space="preserve"> </v>
          </cell>
          <cell r="AK421" t="str">
            <v xml:space="preserve"> </v>
          </cell>
          <cell r="AL421" t="str">
            <v xml:space="preserve"> </v>
          </cell>
          <cell r="AM421" t="str">
            <v xml:space="preserve"> </v>
          </cell>
          <cell r="AN421" t="str">
            <v xml:space="preserve"> </v>
          </cell>
          <cell r="AO421" t="str">
            <v xml:space="preserve"> </v>
          </cell>
          <cell r="AP421" t="str">
            <v xml:space="preserve"> </v>
          </cell>
          <cell r="AQ421" t="str">
            <v xml:space="preserve"> </v>
          </cell>
          <cell r="AR421" t="str">
            <v xml:space="preserve"> </v>
          </cell>
          <cell r="AS421" t="str">
            <v xml:space="preserve"> </v>
          </cell>
          <cell r="AT421" t="str">
            <v xml:space="preserve"> </v>
          </cell>
          <cell r="AU421" t="str">
            <v xml:space="preserve"> </v>
          </cell>
          <cell r="AV421" t="str">
            <v>DEF</v>
          </cell>
          <cell r="AW421" t="str">
            <v>DEF</v>
          </cell>
          <cell r="AX421" t="str">
            <v>DEF</v>
          </cell>
          <cell r="AY421" t="str">
            <v>13.663</v>
          </cell>
          <cell r="AZ421" t="str">
            <v xml:space="preserve"> </v>
          </cell>
          <cell r="BA421" t="str">
            <v xml:space="preserve"> </v>
          </cell>
          <cell r="BB421" t="str">
            <v xml:space="preserve"> </v>
          </cell>
          <cell r="BC421" t="str">
            <v xml:space="preserve"> </v>
          </cell>
          <cell r="BD421" t="str">
            <v xml:space="preserve"> </v>
          </cell>
          <cell r="BE421" t="str">
            <v xml:space="preserve"> </v>
          </cell>
          <cell r="BF421" t="str">
            <v xml:space="preserve"> </v>
          </cell>
          <cell r="BG421" t="str">
            <v xml:space="preserve"> </v>
          </cell>
          <cell r="BH421" t="str">
            <v xml:space="preserve"> </v>
          </cell>
          <cell r="BI421" t="str">
            <v xml:space="preserve"> </v>
          </cell>
          <cell r="BJ421" t="str">
            <v xml:space="preserve"> </v>
          </cell>
          <cell r="BK421" t="str">
            <v xml:space="preserve"> </v>
          </cell>
          <cell r="BL421" t="str">
            <v xml:space="preserve"> </v>
          </cell>
          <cell r="BM421" t="str">
            <v xml:space="preserve"> </v>
          </cell>
          <cell r="BN421" t="str">
            <v xml:space="preserve"> </v>
          </cell>
          <cell r="BO421" t="str">
            <v xml:space="preserve"> </v>
          </cell>
          <cell r="BP421" t="str">
            <v xml:space="preserve"> </v>
          </cell>
          <cell r="BQ421" t="str">
            <v xml:space="preserve"> </v>
          </cell>
          <cell r="BR421" t="str">
            <v>10.152</v>
          </cell>
          <cell r="BS421" t="str">
            <v>ACQ</v>
          </cell>
          <cell r="BT421" t="str">
            <v>10.38</v>
          </cell>
          <cell r="BU421" t="str">
            <v>9.375</v>
          </cell>
          <cell r="BV421" t="str">
            <v>11.75</v>
          </cell>
        </row>
        <row r="422">
          <cell r="A422">
            <v>21905378</v>
          </cell>
          <cell r="B422" t="str">
            <v>LIUFAU</v>
          </cell>
          <cell r="C422" t="str">
            <v>SOANA</v>
          </cell>
          <cell r="D422" t="str">
            <v xml:space="preserve"> </v>
          </cell>
          <cell r="E422" t="str">
            <v>7.007</v>
          </cell>
          <cell r="F422" t="str">
            <v>AJ</v>
          </cell>
          <cell r="G422" t="str">
            <v>7.007</v>
          </cell>
          <cell r="H422" t="str">
            <v>AJ</v>
          </cell>
          <cell r="I422" t="str">
            <v>'566/583</v>
          </cell>
          <cell r="J422" t="str">
            <v>9.218</v>
          </cell>
          <cell r="L422" t="str">
            <v>8.63</v>
          </cell>
          <cell r="M422" t="str">
            <v xml:space="preserve"> </v>
          </cell>
          <cell r="N422" t="str">
            <v xml:space="preserve"> </v>
          </cell>
          <cell r="O422" t="str">
            <v xml:space="preserve"> </v>
          </cell>
          <cell r="P422" t="str">
            <v xml:space="preserve"> </v>
          </cell>
          <cell r="Q422" t="str">
            <v xml:space="preserve"> </v>
          </cell>
          <cell r="R422" t="str">
            <v xml:space="preserve"> </v>
          </cell>
          <cell r="S422" t="str">
            <v xml:space="preserve"> </v>
          </cell>
          <cell r="T422" t="str">
            <v xml:space="preserve"> </v>
          </cell>
          <cell r="U422" t="str">
            <v xml:space="preserve"> </v>
          </cell>
          <cell r="V422" t="str">
            <v xml:space="preserve"> </v>
          </cell>
          <cell r="W422" t="str">
            <v xml:space="preserve"> </v>
          </cell>
          <cell r="X422" t="str">
            <v xml:space="preserve"> </v>
          </cell>
          <cell r="Y422" t="str">
            <v xml:space="preserve"> </v>
          </cell>
          <cell r="Z422" t="str">
            <v xml:space="preserve"> </v>
          </cell>
          <cell r="AA422" t="str">
            <v xml:space="preserve"> </v>
          </cell>
          <cell r="AB422" t="str">
            <v xml:space="preserve"> </v>
          </cell>
          <cell r="AC422" t="str">
            <v>8.63</v>
          </cell>
          <cell r="AD422" t="str">
            <v>10.1</v>
          </cell>
          <cell r="AE422" t="str">
            <v xml:space="preserve"> </v>
          </cell>
          <cell r="AF422" t="str">
            <v xml:space="preserve"> </v>
          </cell>
          <cell r="AG422" t="str">
            <v xml:space="preserve"> </v>
          </cell>
          <cell r="AH422" t="str">
            <v xml:space="preserve"> </v>
          </cell>
          <cell r="AI422" t="str">
            <v xml:space="preserve"> </v>
          </cell>
          <cell r="AJ422" t="str">
            <v xml:space="preserve"> </v>
          </cell>
          <cell r="AK422" t="str">
            <v xml:space="preserve"> </v>
          </cell>
          <cell r="AL422" t="str">
            <v xml:space="preserve"> </v>
          </cell>
          <cell r="AM422" t="str">
            <v xml:space="preserve"> </v>
          </cell>
          <cell r="AN422" t="str">
            <v xml:space="preserve"> </v>
          </cell>
          <cell r="AO422" t="str">
            <v xml:space="preserve"> </v>
          </cell>
          <cell r="AP422" t="str">
            <v xml:space="preserve"> </v>
          </cell>
          <cell r="AQ422" t="str">
            <v xml:space="preserve"> </v>
          </cell>
          <cell r="AR422" t="str">
            <v xml:space="preserve"> </v>
          </cell>
          <cell r="AS422" t="str">
            <v xml:space="preserve"> </v>
          </cell>
          <cell r="AT422" t="str">
            <v xml:space="preserve"> </v>
          </cell>
          <cell r="AU422" t="str">
            <v>10.1</v>
          </cell>
          <cell r="AV422" t="str">
            <v>8.084</v>
          </cell>
          <cell r="AW422" t="str">
            <v>NACQ</v>
          </cell>
          <cell r="AX422" t="str">
            <v>7.5</v>
          </cell>
          <cell r="AY422" t="str">
            <v>8.667</v>
          </cell>
          <cell r="AZ422" t="str">
            <v xml:space="preserve"> </v>
          </cell>
          <cell r="BA422" t="str">
            <v xml:space="preserve"> </v>
          </cell>
          <cell r="BB422" t="str">
            <v xml:space="preserve"> </v>
          </cell>
          <cell r="BC422" t="str">
            <v xml:space="preserve"> </v>
          </cell>
          <cell r="BD422" t="str">
            <v xml:space="preserve"> </v>
          </cell>
          <cell r="BE422" t="str">
            <v xml:space="preserve"> </v>
          </cell>
          <cell r="BF422" t="str">
            <v xml:space="preserve"> </v>
          </cell>
          <cell r="BG422">
            <v>14</v>
          </cell>
          <cell r="BH422">
            <v>6</v>
          </cell>
          <cell r="BI422" t="str">
            <v xml:space="preserve"> </v>
          </cell>
          <cell r="BJ422" t="str">
            <v xml:space="preserve"> </v>
          </cell>
          <cell r="BK422">
            <v>6</v>
          </cell>
          <cell r="BL422" t="str">
            <v xml:space="preserve"> </v>
          </cell>
          <cell r="BM422" t="str">
            <v xml:space="preserve"> </v>
          </cell>
          <cell r="BN422" t="str">
            <v xml:space="preserve"> </v>
          </cell>
          <cell r="BO422" t="str">
            <v xml:space="preserve"> </v>
          </cell>
          <cell r="BP422" t="str">
            <v xml:space="preserve"> </v>
          </cell>
          <cell r="BQ422" t="str">
            <v xml:space="preserve"> </v>
          </cell>
          <cell r="BR422" t="str">
            <v>7.408</v>
          </cell>
          <cell r="BS422" t="str">
            <v>NACQ</v>
          </cell>
          <cell r="BT422">
            <v>5</v>
          </cell>
          <cell r="BU422" t="str">
            <v>7.425</v>
          </cell>
          <cell r="BV422" t="str">
            <v>9.35</v>
          </cell>
        </row>
        <row r="423">
          <cell r="A423">
            <v>21909338</v>
          </cell>
          <cell r="B423" t="str">
            <v>LOB</v>
          </cell>
          <cell r="C423" t="str">
            <v>CAROLINE</v>
          </cell>
          <cell r="D423" t="str">
            <v xml:space="preserve"> </v>
          </cell>
          <cell r="E423" t="str">
            <v>7.288</v>
          </cell>
          <cell r="F423" t="str">
            <v>AJ</v>
          </cell>
          <cell r="G423" t="str">
            <v>7.288</v>
          </cell>
          <cell r="H423" t="str">
            <v>AJ</v>
          </cell>
          <cell r="I423" t="str">
            <v>'556/583</v>
          </cell>
          <cell r="J423" t="str">
            <v>12.3</v>
          </cell>
          <cell r="L423" t="str">
            <v>11.5</v>
          </cell>
          <cell r="M423" t="str">
            <v xml:space="preserve"> </v>
          </cell>
          <cell r="N423" t="str">
            <v xml:space="preserve"> </v>
          </cell>
          <cell r="O423" t="str">
            <v xml:space="preserve"> </v>
          </cell>
          <cell r="P423" t="str">
            <v xml:space="preserve"> </v>
          </cell>
          <cell r="Q423" t="str">
            <v xml:space="preserve"> </v>
          </cell>
          <cell r="R423" t="str">
            <v xml:space="preserve"> </v>
          </cell>
          <cell r="S423" t="str">
            <v xml:space="preserve"> </v>
          </cell>
          <cell r="T423" t="str">
            <v xml:space="preserve"> </v>
          </cell>
          <cell r="U423" t="str">
            <v xml:space="preserve"> </v>
          </cell>
          <cell r="V423" t="str">
            <v xml:space="preserve"> </v>
          </cell>
          <cell r="W423" t="str">
            <v xml:space="preserve"> </v>
          </cell>
          <cell r="X423" t="str">
            <v xml:space="preserve"> </v>
          </cell>
          <cell r="Y423" t="str">
            <v>11.5</v>
          </cell>
          <cell r="Z423" t="str">
            <v xml:space="preserve"> </v>
          </cell>
          <cell r="AA423" t="str">
            <v xml:space="preserve"> </v>
          </cell>
          <cell r="AB423" t="str">
            <v xml:space="preserve"> </v>
          </cell>
          <cell r="AC423" t="str">
            <v xml:space="preserve"> </v>
          </cell>
          <cell r="AD423" t="str">
            <v>13.5</v>
          </cell>
          <cell r="AE423" t="str">
            <v xml:space="preserve"> </v>
          </cell>
          <cell r="AF423" t="str">
            <v xml:space="preserve"> </v>
          </cell>
          <cell r="AG423" t="str">
            <v xml:space="preserve"> </v>
          </cell>
          <cell r="AH423" t="str">
            <v xml:space="preserve"> </v>
          </cell>
          <cell r="AI423" t="str">
            <v xml:space="preserve"> </v>
          </cell>
          <cell r="AJ423" t="str">
            <v xml:space="preserve"> </v>
          </cell>
          <cell r="AK423" t="str">
            <v xml:space="preserve"> </v>
          </cell>
          <cell r="AL423" t="str">
            <v xml:space="preserve"> </v>
          </cell>
          <cell r="AM423" t="str">
            <v xml:space="preserve"> </v>
          </cell>
          <cell r="AN423" t="str">
            <v xml:space="preserve"> </v>
          </cell>
          <cell r="AO423" t="str">
            <v xml:space="preserve"> </v>
          </cell>
          <cell r="AP423" t="str">
            <v xml:space="preserve"> </v>
          </cell>
          <cell r="AQ423" t="str">
            <v>13.5</v>
          </cell>
          <cell r="AR423" t="str">
            <v xml:space="preserve"> </v>
          </cell>
          <cell r="AS423" t="str">
            <v xml:space="preserve"> </v>
          </cell>
          <cell r="AT423" t="str">
            <v xml:space="preserve"> </v>
          </cell>
          <cell r="AU423" t="str">
            <v xml:space="preserve"> </v>
          </cell>
          <cell r="AV423" t="str">
            <v>8.802</v>
          </cell>
          <cell r="AW423" t="str">
            <v>NACQ</v>
          </cell>
          <cell r="AX423" t="str">
            <v>7.17</v>
          </cell>
          <cell r="AY423" t="str">
            <v>10.433</v>
          </cell>
          <cell r="AZ423" t="str">
            <v xml:space="preserve"> </v>
          </cell>
          <cell r="BA423" t="str">
            <v xml:space="preserve"> </v>
          </cell>
          <cell r="BB423" t="str">
            <v xml:space="preserve"> </v>
          </cell>
          <cell r="BC423" t="str">
            <v xml:space="preserve"> </v>
          </cell>
          <cell r="BD423" t="str">
            <v>10.3</v>
          </cell>
          <cell r="BE423">
            <v>13</v>
          </cell>
          <cell r="BF423" t="str">
            <v xml:space="preserve"> </v>
          </cell>
          <cell r="BG423" t="str">
            <v xml:space="preserve"> </v>
          </cell>
          <cell r="BH423" t="str">
            <v xml:space="preserve"> </v>
          </cell>
          <cell r="BI423">
            <v>8</v>
          </cell>
          <cell r="BJ423" t="str">
            <v xml:space="preserve"> </v>
          </cell>
          <cell r="BK423" t="str">
            <v xml:space="preserve"> </v>
          </cell>
          <cell r="BL423" t="str">
            <v xml:space="preserve"> </v>
          </cell>
          <cell r="BM423" t="str">
            <v xml:space="preserve"> </v>
          </cell>
          <cell r="BN423" t="str">
            <v xml:space="preserve"> </v>
          </cell>
          <cell r="BO423" t="str">
            <v xml:space="preserve"> </v>
          </cell>
          <cell r="BP423" t="str">
            <v xml:space="preserve"> </v>
          </cell>
          <cell r="BQ423" t="str">
            <v xml:space="preserve"> </v>
          </cell>
          <cell r="BR423" t="str">
            <v>8.058</v>
          </cell>
          <cell r="BS423" t="str">
            <v>NACQ</v>
          </cell>
          <cell r="BT423" t="str">
            <v>8.75</v>
          </cell>
          <cell r="BU423" t="str">
            <v>9.3</v>
          </cell>
          <cell r="BV423" t="str">
            <v>12.6</v>
          </cell>
        </row>
        <row r="424">
          <cell r="A424">
            <v>21903207</v>
          </cell>
          <cell r="B424" t="str">
            <v>LOBSTEIN</v>
          </cell>
          <cell r="C424" t="str">
            <v>THÉO</v>
          </cell>
          <cell r="D424" t="str">
            <v xml:space="preserve"> </v>
          </cell>
          <cell r="E424" t="str">
            <v>DEF</v>
          </cell>
          <cell r="F424" t="str">
            <v>DEF</v>
          </cell>
          <cell r="G424" t="str">
            <v>DEF</v>
          </cell>
          <cell r="H424" t="str">
            <v>DEF</v>
          </cell>
          <cell r="J424" t="str">
            <v>13.1</v>
          </cell>
          <cell r="L424" t="str">
            <v>10.5</v>
          </cell>
          <cell r="M424" t="str">
            <v xml:space="preserve"> </v>
          </cell>
          <cell r="N424" t="str">
            <v xml:space="preserve"> </v>
          </cell>
          <cell r="O424" t="str">
            <v xml:space="preserve"> </v>
          </cell>
          <cell r="P424" t="str">
            <v xml:space="preserve"> </v>
          </cell>
          <cell r="Q424" t="str">
            <v xml:space="preserve"> </v>
          </cell>
          <cell r="R424" t="str">
            <v xml:space="preserve"> </v>
          </cell>
          <cell r="S424" t="str">
            <v xml:space="preserve"> </v>
          </cell>
          <cell r="T424" t="str">
            <v xml:space="preserve"> </v>
          </cell>
          <cell r="U424" t="str">
            <v xml:space="preserve"> </v>
          </cell>
          <cell r="V424" t="str">
            <v xml:space="preserve"> </v>
          </cell>
          <cell r="W424" t="str">
            <v>10.5</v>
          </cell>
          <cell r="X424" t="str">
            <v xml:space="preserve"> </v>
          </cell>
          <cell r="Y424" t="str">
            <v xml:space="preserve"> </v>
          </cell>
          <cell r="Z424" t="str">
            <v xml:space="preserve"> </v>
          </cell>
          <cell r="AA424" t="str">
            <v xml:space="preserve"> </v>
          </cell>
          <cell r="AB424" t="str">
            <v xml:space="preserve"> </v>
          </cell>
          <cell r="AC424" t="str">
            <v xml:space="preserve"> </v>
          </cell>
          <cell r="AD424">
            <v>17</v>
          </cell>
          <cell r="AE424" t="str">
            <v xml:space="preserve"> </v>
          </cell>
          <cell r="AF424" t="str">
            <v xml:space="preserve"> </v>
          </cell>
          <cell r="AG424" t="str">
            <v xml:space="preserve"> </v>
          </cell>
          <cell r="AH424" t="str">
            <v xml:space="preserve"> </v>
          </cell>
          <cell r="AI424" t="str">
            <v xml:space="preserve"> </v>
          </cell>
          <cell r="AJ424" t="str">
            <v xml:space="preserve"> </v>
          </cell>
          <cell r="AK424" t="str">
            <v xml:space="preserve"> </v>
          </cell>
          <cell r="AL424" t="str">
            <v xml:space="preserve"> </v>
          </cell>
          <cell r="AM424" t="str">
            <v xml:space="preserve"> </v>
          </cell>
          <cell r="AN424" t="str">
            <v xml:space="preserve"> </v>
          </cell>
          <cell r="AO424">
            <v>17</v>
          </cell>
          <cell r="AP424" t="str">
            <v xml:space="preserve"> </v>
          </cell>
          <cell r="AQ424" t="str">
            <v xml:space="preserve"> </v>
          </cell>
          <cell r="AR424" t="str">
            <v xml:space="preserve"> </v>
          </cell>
          <cell r="AS424" t="str">
            <v xml:space="preserve"> </v>
          </cell>
          <cell r="AT424" t="str">
            <v xml:space="preserve"> </v>
          </cell>
          <cell r="AU424" t="str">
            <v xml:space="preserve"> </v>
          </cell>
          <cell r="AV424" t="str">
            <v>10.198</v>
          </cell>
          <cell r="AW424" t="str">
            <v>ACQ</v>
          </cell>
          <cell r="AX424" t="str">
            <v>9.165</v>
          </cell>
          <cell r="AY424" t="str">
            <v>11.23</v>
          </cell>
          <cell r="AZ424" t="str">
            <v xml:space="preserve"> </v>
          </cell>
          <cell r="BA424" t="str">
            <v xml:space="preserve"> </v>
          </cell>
          <cell r="BB424" t="str">
            <v xml:space="preserve"> </v>
          </cell>
          <cell r="BC424" t="str">
            <v xml:space="preserve"> </v>
          </cell>
          <cell r="BD424" t="str">
            <v xml:space="preserve"> </v>
          </cell>
          <cell r="BE424" t="str">
            <v xml:space="preserve"> </v>
          </cell>
          <cell r="BF424" t="str">
            <v xml:space="preserve"> </v>
          </cell>
          <cell r="BG424" t="str">
            <v xml:space="preserve"> </v>
          </cell>
          <cell r="BH424" t="str">
            <v xml:space="preserve"> </v>
          </cell>
          <cell r="BI424" t="str">
            <v xml:space="preserve"> </v>
          </cell>
          <cell r="BJ424" t="str">
            <v>DIS</v>
          </cell>
          <cell r="BK424" t="str">
            <v xml:space="preserve"> </v>
          </cell>
          <cell r="BL424" t="str">
            <v xml:space="preserve"> </v>
          </cell>
          <cell r="BM424" t="str">
            <v>12.5</v>
          </cell>
          <cell r="BN424" t="str">
            <v xml:space="preserve"> </v>
          </cell>
          <cell r="BO424" t="str">
            <v>9.96</v>
          </cell>
          <cell r="BP424" t="str">
            <v xml:space="preserve"> </v>
          </cell>
          <cell r="BQ424" t="str">
            <v xml:space="preserve"> </v>
          </cell>
          <cell r="BR424" t="str">
            <v>7.808</v>
          </cell>
          <cell r="BS424" t="str">
            <v>NACQ</v>
          </cell>
          <cell r="BT424">
            <v>7</v>
          </cell>
          <cell r="BU424" t="str">
            <v>8.725</v>
          </cell>
          <cell r="BV424" t="str">
            <v>12.45</v>
          </cell>
        </row>
        <row r="425">
          <cell r="A425">
            <v>21906557</v>
          </cell>
          <cell r="B425" t="str">
            <v>LOISON</v>
          </cell>
          <cell r="C425" t="str">
            <v>ARTHUR</v>
          </cell>
          <cell r="D425" t="str">
            <v xml:space="preserve"> </v>
          </cell>
          <cell r="E425" t="str">
            <v>10.619</v>
          </cell>
          <cell r="F425" t="str">
            <v>ADM</v>
          </cell>
          <cell r="G425" t="str">
            <v>10.619</v>
          </cell>
          <cell r="H425" t="str">
            <v>ADM</v>
          </cell>
          <cell r="I425" t="str">
            <v>'187/583</v>
          </cell>
          <cell r="J425" t="str">
            <v>11.72</v>
          </cell>
          <cell r="L425" t="str">
            <v>11.2</v>
          </cell>
          <cell r="M425" t="str">
            <v xml:space="preserve"> </v>
          </cell>
          <cell r="N425" t="str">
            <v xml:space="preserve"> </v>
          </cell>
          <cell r="O425" t="str">
            <v xml:space="preserve"> </v>
          </cell>
          <cell r="P425" t="str">
            <v xml:space="preserve"> </v>
          </cell>
          <cell r="Q425" t="str">
            <v xml:space="preserve"> </v>
          </cell>
          <cell r="R425" t="str">
            <v xml:space="preserve"> </v>
          </cell>
          <cell r="S425" t="str">
            <v xml:space="preserve"> </v>
          </cell>
          <cell r="T425" t="str">
            <v xml:space="preserve"> </v>
          </cell>
          <cell r="U425" t="str">
            <v xml:space="preserve"> </v>
          </cell>
          <cell r="V425" t="str">
            <v xml:space="preserve"> </v>
          </cell>
          <cell r="W425" t="str">
            <v xml:space="preserve"> </v>
          </cell>
          <cell r="X425" t="str">
            <v>11.2</v>
          </cell>
          <cell r="Y425" t="str">
            <v xml:space="preserve"> </v>
          </cell>
          <cell r="Z425" t="str">
            <v xml:space="preserve"> </v>
          </cell>
          <cell r="AA425" t="str">
            <v xml:space="preserve"> </v>
          </cell>
          <cell r="AB425" t="str">
            <v xml:space="preserve"> </v>
          </cell>
          <cell r="AC425" t="str">
            <v xml:space="preserve"> </v>
          </cell>
          <cell r="AD425" t="str">
            <v>12.5</v>
          </cell>
          <cell r="AE425" t="str">
            <v xml:space="preserve"> </v>
          </cell>
          <cell r="AF425" t="str">
            <v xml:space="preserve"> </v>
          </cell>
          <cell r="AG425" t="str">
            <v xml:space="preserve"> </v>
          </cell>
          <cell r="AH425" t="str">
            <v xml:space="preserve"> </v>
          </cell>
          <cell r="AI425" t="str">
            <v xml:space="preserve"> </v>
          </cell>
          <cell r="AJ425" t="str">
            <v xml:space="preserve"> </v>
          </cell>
          <cell r="AK425" t="str">
            <v xml:space="preserve"> </v>
          </cell>
          <cell r="AL425" t="str">
            <v xml:space="preserve"> </v>
          </cell>
          <cell r="AM425" t="str">
            <v xml:space="preserve"> </v>
          </cell>
          <cell r="AN425" t="str">
            <v xml:space="preserve"> </v>
          </cell>
          <cell r="AO425" t="str">
            <v xml:space="preserve"> </v>
          </cell>
          <cell r="AP425" t="str">
            <v>12.5</v>
          </cell>
          <cell r="AQ425" t="str">
            <v xml:space="preserve"> </v>
          </cell>
          <cell r="AR425" t="str">
            <v xml:space="preserve"> </v>
          </cell>
          <cell r="AS425" t="str">
            <v xml:space="preserve"> </v>
          </cell>
          <cell r="AT425" t="str">
            <v xml:space="preserve"> </v>
          </cell>
          <cell r="AU425" t="str">
            <v xml:space="preserve"> </v>
          </cell>
          <cell r="AV425" t="str">
            <v>10.75</v>
          </cell>
          <cell r="AW425" t="str">
            <v>ACQ</v>
          </cell>
          <cell r="AX425">
            <v>9</v>
          </cell>
          <cell r="AY425" t="str">
            <v>12.5</v>
          </cell>
          <cell r="AZ425" t="str">
            <v xml:space="preserve"> </v>
          </cell>
          <cell r="BA425" t="str">
            <v xml:space="preserve"> </v>
          </cell>
          <cell r="BB425" t="str">
            <v xml:space="preserve"> </v>
          </cell>
          <cell r="BC425" t="str">
            <v xml:space="preserve"> </v>
          </cell>
          <cell r="BD425" t="str">
            <v xml:space="preserve"> </v>
          </cell>
          <cell r="BE425" t="str">
            <v xml:space="preserve"> </v>
          </cell>
          <cell r="BF425">
            <v>14</v>
          </cell>
          <cell r="BG425">
            <v>12</v>
          </cell>
          <cell r="BH425" t="str">
            <v xml:space="preserve"> </v>
          </cell>
          <cell r="BI425" t="str">
            <v xml:space="preserve"> </v>
          </cell>
          <cell r="BJ425" t="str">
            <v xml:space="preserve"> </v>
          </cell>
          <cell r="BK425" t="str">
            <v>11.5</v>
          </cell>
          <cell r="BL425" t="str">
            <v xml:space="preserve"> </v>
          </cell>
          <cell r="BM425" t="str">
            <v xml:space="preserve"> </v>
          </cell>
          <cell r="BN425" t="str">
            <v xml:space="preserve"> </v>
          </cell>
          <cell r="BO425" t="str">
            <v xml:space="preserve"> </v>
          </cell>
          <cell r="BP425" t="str">
            <v xml:space="preserve"> </v>
          </cell>
          <cell r="BQ425" t="str">
            <v xml:space="preserve"> </v>
          </cell>
          <cell r="BR425" t="str">
            <v>11.502</v>
          </cell>
          <cell r="BS425" t="str">
            <v>ACQ</v>
          </cell>
          <cell r="BT425" t="str">
            <v>11.63</v>
          </cell>
          <cell r="BU425" t="str">
            <v>10.7</v>
          </cell>
          <cell r="BV425" t="str">
            <v>11.9</v>
          </cell>
        </row>
        <row r="426">
          <cell r="A426">
            <v>21808545</v>
          </cell>
          <cell r="B426" t="str">
            <v>LOISON</v>
          </cell>
          <cell r="C426" t="str">
            <v>TRISTAN</v>
          </cell>
          <cell r="D426" t="str">
            <v xml:space="preserve"> </v>
          </cell>
          <cell r="E426" t="str">
            <v>9.265</v>
          </cell>
          <cell r="F426" t="str">
            <v>AJ</v>
          </cell>
          <cell r="G426" t="str">
            <v>9.265</v>
          </cell>
          <cell r="H426" t="str">
            <v>AJ</v>
          </cell>
          <cell r="I426" t="str">
            <v>'400/583</v>
          </cell>
          <cell r="J426">
            <v>11</v>
          </cell>
          <cell r="K426" t="str">
            <v>ACQ</v>
          </cell>
          <cell r="L426" t="str">
            <v xml:space="preserve"> </v>
          </cell>
          <cell r="M426" t="str">
            <v xml:space="preserve"> </v>
          </cell>
          <cell r="N426" t="str">
            <v xml:space="preserve"> </v>
          </cell>
          <cell r="O426" t="str">
            <v xml:space="preserve"> </v>
          </cell>
          <cell r="P426" t="str">
            <v xml:space="preserve"> </v>
          </cell>
          <cell r="Q426" t="str">
            <v xml:space="preserve"> </v>
          </cell>
          <cell r="R426" t="str">
            <v xml:space="preserve"> </v>
          </cell>
          <cell r="S426" t="str">
            <v xml:space="preserve"> </v>
          </cell>
          <cell r="T426" t="str">
            <v xml:space="preserve"> </v>
          </cell>
          <cell r="U426" t="str">
            <v xml:space="preserve"> </v>
          </cell>
          <cell r="V426" t="str">
            <v xml:space="preserve"> </v>
          </cell>
          <cell r="W426" t="str">
            <v xml:space="preserve"> </v>
          </cell>
          <cell r="X426" t="str">
            <v xml:space="preserve"> </v>
          </cell>
          <cell r="Y426" t="str">
            <v xml:space="preserve"> </v>
          </cell>
          <cell r="Z426" t="str">
            <v xml:space="preserve"> </v>
          </cell>
          <cell r="AA426" t="str">
            <v xml:space="preserve"> </v>
          </cell>
          <cell r="AB426" t="str">
            <v xml:space="preserve"> </v>
          </cell>
          <cell r="AC426" t="str">
            <v xml:space="preserve"> </v>
          </cell>
          <cell r="AD426" t="str">
            <v xml:space="preserve"> </v>
          </cell>
          <cell r="AE426" t="str">
            <v xml:space="preserve"> </v>
          </cell>
          <cell r="AF426" t="str">
            <v xml:space="preserve"> </v>
          </cell>
          <cell r="AG426" t="str">
            <v xml:space="preserve"> </v>
          </cell>
          <cell r="AH426" t="str">
            <v xml:space="preserve"> </v>
          </cell>
          <cell r="AI426" t="str">
            <v xml:space="preserve"> </v>
          </cell>
          <cell r="AJ426" t="str">
            <v xml:space="preserve"> </v>
          </cell>
          <cell r="AK426" t="str">
            <v xml:space="preserve"> </v>
          </cell>
          <cell r="AL426" t="str">
            <v xml:space="preserve"> </v>
          </cell>
          <cell r="AM426" t="str">
            <v xml:space="preserve"> </v>
          </cell>
          <cell r="AN426" t="str">
            <v xml:space="preserve"> </v>
          </cell>
          <cell r="AO426" t="str">
            <v xml:space="preserve"> </v>
          </cell>
          <cell r="AP426" t="str">
            <v xml:space="preserve"> </v>
          </cell>
          <cell r="AQ426" t="str">
            <v xml:space="preserve"> </v>
          </cell>
          <cell r="AR426" t="str">
            <v xml:space="preserve"> </v>
          </cell>
          <cell r="AS426" t="str">
            <v xml:space="preserve"> </v>
          </cell>
          <cell r="AT426" t="str">
            <v xml:space="preserve"> </v>
          </cell>
          <cell r="AU426" t="str">
            <v xml:space="preserve"> </v>
          </cell>
          <cell r="AV426" t="str">
            <v>8.667</v>
          </cell>
          <cell r="AW426" t="str">
            <v>NACQ</v>
          </cell>
          <cell r="AX426" t="str">
            <v>6.5</v>
          </cell>
          <cell r="AY426" t="str">
            <v>10.833</v>
          </cell>
          <cell r="AZ426" t="str">
            <v xml:space="preserve"> </v>
          </cell>
          <cell r="BA426" t="str">
            <v xml:space="preserve"> </v>
          </cell>
          <cell r="BB426" t="str">
            <v xml:space="preserve"> </v>
          </cell>
          <cell r="BC426" t="str">
            <v xml:space="preserve"> </v>
          </cell>
          <cell r="BD426" t="str">
            <v xml:space="preserve"> </v>
          </cell>
          <cell r="BE426" t="str">
            <v xml:space="preserve"> </v>
          </cell>
          <cell r="BF426" t="str">
            <v xml:space="preserve"> </v>
          </cell>
          <cell r="BG426" t="str">
            <v xml:space="preserve"> </v>
          </cell>
          <cell r="BH426" t="str">
            <v xml:space="preserve"> </v>
          </cell>
          <cell r="BI426" t="str">
            <v xml:space="preserve"> </v>
          </cell>
          <cell r="BJ426" t="str">
            <v>12.2</v>
          </cell>
          <cell r="BK426" t="str">
            <v xml:space="preserve"> </v>
          </cell>
          <cell r="BL426" t="str">
            <v xml:space="preserve"> </v>
          </cell>
          <cell r="BM426" t="str">
            <v xml:space="preserve"> </v>
          </cell>
          <cell r="BN426" t="str">
            <v>10.8</v>
          </cell>
          <cell r="BO426" t="str">
            <v xml:space="preserve"> </v>
          </cell>
          <cell r="BP426" t="str">
            <v>9.5</v>
          </cell>
          <cell r="BQ426" t="str">
            <v xml:space="preserve"> </v>
          </cell>
          <cell r="BR426" t="str">
            <v>10.375</v>
          </cell>
          <cell r="BS426" t="str">
            <v>ACQ</v>
          </cell>
          <cell r="BT426" t="str">
            <v>10.4</v>
          </cell>
          <cell r="BU426" t="str">
            <v>9.325</v>
          </cell>
          <cell r="BV426" t="str">
            <v>11.15</v>
          </cell>
        </row>
        <row r="427">
          <cell r="A427">
            <v>21702942</v>
          </cell>
          <cell r="B427" t="str">
            <v>LOPES</v>
          </cell>
          <cell r="C427" t="str">
            <v>ROMAIN</v>
          </cell>
          <cell r="D427" t="str">
            <v>modif</v>
          </cell>
          <cell r="E427" t="str">
            <v>9.34</v>
          </cell>
          <cell r="F427" t="str">
            <v>AJ</v>
          </cell>
          <cell r="G427" t="str">
            <v>9.56</v>
          </cell>
          <cell r="H427" t="str">
            <v>AJ</v>
          </cell>
          <cell r="I427" t="str">
            <v>'359/583</v>
          </cell>
          <cell r="J427" t="str">
            <v>11.196</v>
          </cell>
          <cell r="L427" t="str">
            <v>12.66</v>
          </cell>
          <cell r="M427" t="str">
            <v xml:space="preserve"> </v>
          </cell>
          <cell r="N427" t="str">
            <v xml:space="preserve"> </v>
          </cell>
          <cell r="O427" t="str">
            <v xml:space="preserve"> </v>
          </cell>
          <cell r="P427" t="str">
            <v xml:space="preserve"> </v>
          </cell>
          <cell r="Q427" t="str">
            <v xml:space="preserve"> </v>
          </cell>
          <cell r="R427" t="str">
            <v xml:space="preserve"> </v>
          </cell>
          <cell r="S427" t="str">
            <v xml:space="preserve"> </v>
          </cell>
          <cell r="T427" t="str">
            <v xml:space="preserve"> </v>
          </cell>
          <cell r="U427" t="str">
            <v xml:space="preserve"> </v>
          </cell>
          <cell r="V427" t="str">
            <v xml:space="preserve"> </v>
          </cell>
          <cell r="W427" t="str">
            <v xml:space="preserve"> </v>
          </cell>
          <cell r="X427" t="str">
            <v xml:space="preserve"> </v>
          </cell>
          <cell r="Y427" t="str">
            <v xml:space="preserve"> </v>
          </cell>
          <cell r="Z427" t="str">
            <v xml:space="preserve"> </v>
          </cell>
          <cell r="AA427" t="str">
            <v xml:space="preserve"> </v>
          </cell>
          <cell r="AB427" t="str">
            <v>12.66</v>
          </cell>
          <cell r="AC427" t="str">
            <v xml:space="preserve"> </v>
          </cell>
          <cell r="AD427">
            <v>9</v>
          </cell>
          <cell r="AE427" t="str">
            <v xml:space="preserve"> </v>
          </cell>
          <cell r="AF427" t="str">
            <v xml:space="preserve"> </v>
          </cell>
          <cell r="AG427" t="str">
            <v xml:space="preserve"> </v>
          </cell>
          <cell r="AH427" t="str">
            <v xml:space="preserve"> </v>
          </cell>
          <cell r="AI427" t="str">
            <v xml:space="preserve"> </v>
          </cell>
          <cell r="AJ427" t="str">
            <v xml:space="preserve"> </v>
          </cell>
          <cell r="AK427" t="str">
            <v xml:space="preserve"> </v>
          </cell>
          <cell r="AL427" t="str">
            <v xml:space="preserve"> </v>
          </cell>
          <cell r="AM427" t="str">
            <v xml:space="preserve"> </v>
          </cell>
          <cell r="AN427" t="str">
            <v xml:space="preserve"> </v>
          </cell>
          <cell r="AO427" t="str">
            <v xml:space="preserve"> </v>
          </cell>
          <cell r="AP427" t="str">
            <v xml:space="preserve"> </v>
          </cell>
          <cell r="AQ427" t="str">
            <v xml:space="preserve"> </v>
          </cell>
          <cell r="AR427" t="str">
            <v xml:space="preserve"> </v>
          </cell>
          <cell r="AS427" t="str">
            <v xml:space="preserve"> </v>
          </cell>
          <cell r="AT427">
            <v>9</v>
          </cell>
          <cell r="AU427" t="str">
            <v xml:space="preserve"> </v>
          </cell>
          <cell r="AV427" t="str">
            <v>8.916</v>
          </cell>
          <cell r="AW427" t="str">
            <v>NACQ</v>
          </cell>
          <cell r="AX427" t="str">
            <v>6.665</v>
          </cell>
          <cell r="AY427" t="str">
            <v>11.167</v>
          </cell>
          <cell r="AZ427" t="str">
            <v xml:space="preserve"> </v>
          </cell>
          <cell r="BA427" t="str">
            <v xml:space="preserve"> </v>
          </cell>
          <cell r="BB427">
            <v>10</v>
          </cell>
          <cell r="BC427" t="str">
            <v>8.5</v>
          </cell>
          <cell r="BD427" t="str">
            <v xml:space="preserve"> </v>
          </cell>
          <cell r="BE427">
            <v>15</v>
          </cell>
          <cell r="BF427" t="str">
            <v xml:space="preserve"> </v>
          </cell>
          <cell r="BG427" t="str">
            <v xml:space="preserve"> </v>
          </cell>
          <cell r="BH427" t="str">
            <v xml:space="preserve"> </v>
          </cell>
          <cell r="BI427" t="str">
            <v xml:space="preserve"> </v>
          </cell>
          <cell r="BJ427" t="str">
            <v xml:space="preserve"> </v>
          </cell>
          <cell r="BK427" t="str">
            <v xml:space="preserve"> </v>
          </cell>
          <cell r="BL427" t="str">
            <v xml:space="preserve"> </v>
          </cell>
          <cell r="BM427" t="str">
            <v xml:space="preserve"> </v>
          </cell>
          <cell r="BN427" t="str">
            <v xml:space="preserve"> </v>
          </cell>
          <cell r="BO427" t="str">
            <v xml:space="preserve"> </v>
          </cell>
          <cell r="BP427" t="str">
            <v xml:space="preserve"> </v>
          </cell>
          <cell r="BQ427" t="str">
            <v xml:space="preserve"> </v>
          </cell>
          <cell r="BR427" t="str">
            <v>9.967</v>
          </cell>
          <cell r="BS427" t="str">
            <v>NACQ</v>
          </cell>
          <cell r="BT427">
            <v>9</v>
          </cell>
          <cell r="BU427" t="str">
            <v>7.4</v>
          </cell>
          <cell r="BV427" t="str">
            <v>8.8</v>
          </cell>
        </row>
        <row r="428">
          <cell r="A428">
            <v>21903901</v>
          </cell>
          <cell r="B428" t="str">
            <v>LORRAIN</v>
          </cell>
          <cell r="C428" t="str">
            <v>LÉA</v>
          </cell>
          <cell r="D428" t="str">
            <v xml:space="preserve"> </v>
          </cell>
          <cell r="E428" t="str">
            <v>8.371</v>
          </cell>
          <cell r="F428" t="str">
            <v>AJ</v>
          </cell>
          <cell r="G428" t="str">
            <v>8.371</v>
          </cell>
          <cell r="H428" t="str">
            <v>AJ</v>
          </cell>
          <cell r="I428" t="str">
            <v>'496/583</v>
          </cell>
          <cell r="J428" t="str">
            <v>12.998</v>
          </cell>
          <cell r="L428" t="str">
            <v>11.83</v>
          </cell>
          <cell r="M428" t="str">
            <v>11.83</v>
          </cell>
          <cell r="N428" t="str">
            <v xml:space="preserve"> </v>
          </cell>
          <cell r="O428" t="str">
            <v xml:space="preserve"> </v>
          </cell>
          <cell r="P428" t="str">
            <v xml:space="preserve"> </v>
          </cell>
          <cell r="Q428" t="str">
            <v xml:space="preserve"> </v>
          </cell>
          <cell r="R428" t="str">
            <v xml:space="preserve"> </v>
          </cell>
          <cell r="S428" t="str">
            <v xml:space="preserve"> </v>
          </cell>
          <cell r="T428" t="str">
            <v xml:space="preserve"> </v>
          </cell>
          <cell r="U428" t="str">
            <v xml:space="preserve"> </v>
          </cell>
          <cell r="V428" t="str">
            <v xml:space="preserve"> </v>
          </cell>
          <cell r="W428" t="str">
            <v xml:space="preserve"> </v>
          </cell>
          <cell r="X428" t="str">
            <v xml:space="preserve"> </v>
          </cell>
          <cell r="Y428" t="str">
            <v xml:space="preserve"> </v>
          </cell>
          <cell r="Z428" t="str">
            <v xml:space="preserve"> </v>
          </cell>
          <cell r="AA428" t="str">
            <v xml:space="preserve"> </v>
          </cell>
          <cell r="AB428" t="str">
            <v xml:space="preserve"> </v>
          </cell>
          <cell r="AC428" t="str">
            <v xml:space="preserve"> </v>
          </cell>
          <cell r="AD428" t="str">
            <v>14.75</v>
          </cell>
          <cell r="AE428" t="str">
            <v>14.75</v>
          </cell>
          <cell r="AF428" t="str">
            <v xml:space="preserve"> </v>
          </cell>
          <cell r="AG428" t="str">
            <v xml:space="preserve"> </v>
          </cell>
          <cell r="AH428" t="str">
            <v xml:space="preserve"> </v>
          </cell>
          <cell r="AI428" t="str">
            <v xml:space="preserve"> </v>
          </cell>
          <cell r="AJ428" t="str">
            <v xml:space="preserve"> </v>
          </cell>
          <cell r="AK428" t="str">
            <v xml:space="preserve"> </v>
          </cell>
          <cell r="AL428" t="str">
            <v xml:space="preserve"> </v>
          </cell>
          <cell r="AM428" t="str">
            <v xml:space="preserve"> </v>
          </cell>
          <cell r="AN428" t="str">
            <v xml:space="preserve"> </v>
          </cell>
          <cell r="AO428" t="str">
            <v xml:space="preserve"> </v>
          </cell>
          <cell r="AP428" t="str">
            <v xml:space="preserve"> </v>
          </cell>
          <cell r="AQ428" t="str">
            <v xml:space="preserve"> </v>
          </cell>
          <cell r="AR428" t="str">
            <v xml:space="preserve"> </v>
          </cell>
          <cell r="AS428" t="str">
            <v xml:space="preserve"> </v>
          </cell>
          <cell r="AT428" t="str">
            <v xml:space="preserve"> </v>
          </cell>
          <cell r="AU428" t="str">
            <v xml:space="preserve"> </v>
          </cell>
          <cell r="AV428" t="str">
            <v>10.584</v>
          </cell>
          <cell r="AW428" t="str">
            <v>ACQ</v>
          </cell>
          <cell r="AX428" t="str">
            <v>7.835</v>
          </cell>
          <cell r="AY428" t="str">
            <v>13.333</v>
          </cell>
          <cell r="AZ428" t="str">
            <v xml:space="preserve"> </v>
          </cell>
          <cell r="BA428" t="str">
            <v xml:space="preserve"> </v>
          </cell>
          <cell r="BB428" t="str">
            <v xml:space="preserve"> </v>
          </cell>
          <cell r="BC428" t="str">
            <v xml:space="preserve"> </v>
          </cell>
          <cell r="BD428" t="str">
            <v xml:space="preserve"> </v>
          </cell>
          <cell r="BE428" t="str">
            <v xml:space="preserve"> </v>
          </cell>
          <cell r="BF428" t="str">
            <v xml:space="preserve"> </v>
          </cell>
          <cell r="BG428">
            <v>13</v>
          </cell>
          <cell r="BH428" t="str">
            <v>13.5</v>
          </cell>
          <cell r="BI428" t="str">
            <v xml:space="preserve"> </v>
          </cell>
          <cell r="BJ428" t="str">
            <v xml:space="preserve"> </v>
          </cell>
          <cell r="BK428" t="str">
            <v>13.5</v>
          </cell>
          <cell r="BL428" t="str">
            <v xml:space="preserve"> </v>
          </cell>
          <cell r="BM428" t="str">
            <v xml:space="preserve"> </v>
          </cell>
          <cell r="BN428" t="str">
            <v xml:space="preserve"> </v>
          </cell>
          <cell r="BO428" t="str">
            <v xml:space="preserve"> </v>
          </cell>
          <cell r="BP428" t="str">
            <v xml:space="preserve"> </v>
          </cell>
          <cell r="BQ428" t="str">
            <v xml:space="preserve"> </v>
          </cell>
          <cell r="BR428" t="str">
            <v>7.132</v>
          </cell>
          <cell r="BS428" t="str">
            <v>NACQ</v>
          </cell>
          <cell r="BT428" t="str">
            <v>6.12</v>
          </cell>
          <cell r="BU428" t="str">
            <v>8.825</v>
          </cell>
          <cell r="BV428" t="str">
            <v>13.65</v>
          </cell>
        </row>
        <row r="429">
          <cell r="A429">
            <v>21907352</v>
          </cell>
          <cell r="B429" t="str">
            <v>LOUIS</v>
          </cell>
          <cell r="C429" t="str">
            <v>GUILLAUME</v>
          </cell>
          <cell r="D429" t="str">
            <v xml:space="preserve"> </v>
          </cell>
          <cell r="E429" t="str">
            <v>8.257</v>
          </cell>
          <cell r="F429" t="str">
            <v>AJ</v>
          </cell>
          <cell r="G429" t="str">
            <v>8.257</v>
          </cell>
          <cell r="H429" t="str">
            <v>AJ</v>
          </cell>
          <cell r="I429" t="str">
            <v>'506/583</v>
          </cell>
          <cell r="J429" t="str">
            <v>13.2</v>
          </cell>
          <cell r="L429">
            <v>14</v>
          </cell>
          <cell r="M429" t="str">
            <v xml:space="preserve"> </v>
          </cell>
          <cell r="N429" t="str">
            <v xml:space="preserve"> </v>
          </cell>
          <cell r="O429" t="str">
            <v xml:space="preserve"> </v>
          </cell>
          <cell r="P429" t="str">
            <v xml:space="preserve"> </v>
          </cell>
          <cell r="Q429" t="str">
            <v xml:space="preserve"> </v>
          </cell>
          <cell r="R429" t="str">
            <v xml:space="preserve"> </v>
          </cell>
          <cell r="S429" t="str">
            <v xml:space="preserve"> </v>
          </cell>
          <cell r="T429" t="str">
            <v xml:space="preserve"> </v>
          </cell>
          <cell r="U429" t="str">
            <v xml:space="preserve"> </v>
          </cell>
          <cell r="V429" t="str">
            <v xml:space="preserve"> </v>
          </cell>
          <cell r="W429" t="str">
            <v xml:space="preserve"> </v>
          </cell>
          <cell r="X429" t="str">
            <v xml:space="preserve"> </v>
          </cell>
          <cell r="Y429" t="str">
            <v xml:space="preserve"> </v>
          </cell>
          <cell r="Z429" t="str">
            <v xml:space="preserve"> </v>
          </cell>
          <cell r="AA429">
            <v>14</v>
          </cell>
          <cell r="AB429" t="str">
            <v xml:space="preserve"> </v>
          </cell>
          <cell r="AC429" t="str">
            <v xml:space="preserve"> </v>
          </cell>
          <cell r="AD429">
            <v>12</v>
          </cell>
          <cell r="AE429" t="str">
            <v xml:space="preserve"> </v>
          </cell>
          <cell r="AF429" t="str">
            <v xml:space="preserve"> </v>
          </cell>
          <cell r="AG429" t="str">
            <v xml:space="preserve"> </v>
          </cell>
          <cell r="AH429" t="str">
            <v xml:space="preserve"> </v>
          </cell>
          <cell r="AI429" t="str">
            <v xml:space="preserve"> </v>
          </cell>
          <cell r="AJ429" t="str">
            <v xml:space="preserve"> </v>
          </cell>
          <cell r="AK429" t="str">
            <v xml:space="preserve"> </v>
          </cell>
          <cell r="AL429" t="str">
            <v xml:space="preserve"> </v>
          </cell>
          <cell r="AM429" t="str">
            <v xml:space="preserve"> </v>
          </cell>
          <cell r="AN429" t="str">
            <v xml:space="preserve"> </v>
          </cell>
          <cell r="AO429" t="str">
            <v xml:space="preserve"> </v>
          </cell>
          <cell r="AP429" t="str">
            <v xml:space="preserve"> </v>
          </cell>
          <cell r="AQ429" t="str">
            <v xml:space="preserve"> </v>
          </cell>
          <cell r="AR429" t="str">
            <v xml:space="preserve"> </v>
          </cell>
          <cell r="AS429">
            <v>12</v>
          </cell>
          <cell r="AT429" t="str">
            <v xml:space="preserve"> </v>
          </cell>
          <cell r="AU429" t="str">
            <v xml:space="preserve"> </v>
          </cell>
          <cell r="AV429" t="str">
            <v>10.098</v>
          </cell>
          <cell r="AW429" t="str">
            <v>ACQ</v>
          </cell>
          <cell r="AX429" t="str">
            <v>10.095</v>
          </cell>
          <cell r="AY429" t="str">
            <v>10.1</v>
          </cell>
          <cell r="AZ429" t="str">
            <v xml:space="preserve"> </v>
          </cell>
          <cell r="BA429" t="str">
            <v xml:space="preserve"> </v>
          </cell>
          <cell r="BB429" t="str">
            <v xml:space="preserve"> </v>
          </cell>
          <cell r="BC429" t="str">
            <v xml:space="preserve"> </v>
          </cell>
          <cell r="BD429" t="str">
            <v xml:space="preserve"> </v>
          </cell>
          <cell r="BE429">
            <v>11</v>
          </cell>
          <cell r="BF429">
            <v>7</v>
          </cell>
          <cell r="BG429" t="str">
            <v xml:space="preserve"> </v>
          </cell>
          <cell r="BH429" t="str">
            <v xml:space="preserve"> </v>
          </cell>
          <cell r="BI429" t="str">
            <v xml:space="preserve"> </v>
          </cell>
          <cell r="BJ429" t="str">
            <v>12.3</v>
          </cell>
          <cell r="BK429" t="str">
            <v xml:space="preserve"> </v>
          </cell>
          <cell r="BL429" t="str">
            <v xml:space="preserve"> </v>
          </cell>
          <cell r="BM429" t="str">
            <v xml:space="preserve"> </v>
          </cell>
          <cell r="BN429" t="str">
            <v xml:space="preserve"> </v>
          </cell>
          <cell r="BO429" t="str">
            <v xml:space="preserve"> </v>
          </cell>
          <cell r="BP429" t="str">
            <v xml:space="preserve"> </v>
          </cell>
          <cell r="BQ429" t="str">
            <v xml:space="preserve"> </v>
          </cell>
          <cell r="BR429" t="str">
            <v>6.267</v>
          </cell>
          <cell r="BS429" t="str">
            <v>NACQ</v>
          </cell>
          <cell r="BT429">
            <v>6</v>
          </cell>
          <cell r="BU429" t="str">
            <v>7.75</v>
          </cell>
          <cell r="BV429" t="str">
            <v>8.5</v>
          </cell>
        </row>
        <row r="430">
          <cell r="A430">
            <v>21903471</v>
          </cell>
          <cell r="B430" t="str">
            <v>LOUX</v>
          </cell>
          <cell r="C430" t="str">
            <v>SAMANTHA</v>
          </cell>
          <cell r="D430" t="str">
            <v xml:space="preserve"> </v>
          </cell>
          <cell r="E430" t="str">
            <v>DEF</v>
          </cell>
          <cell r="F430" t="str">
            <v>DEF</v>
          </cell>
          <cell r="G430" t="str">
            <v>DEF</v>
          </cell>
          <cell r="H430" t="str">
            <v>DEF</v>
          </cell>
          <cell r="J430" t="str">
            <v xml:space="preserve"> </v>
          </cell>
          <cell r="K430" t="str">
            <v xml:space="preserve"> </v>
          </cell>
          <cell r="L430" t="str">
            <v xml:space="preserve"> </v>
          </cell>
          <cell r="M430" t="str">
            <v xml:space="preserve"> </v>
          </cell>
          <cell r="N430" t="str">
            <v xml:space="preserve"> </v>
          </cell>
          <cell r="O430" t="str">
            <v xml:space="preserve"> </v>
          </cell>
          <cell r="P430" t="str">
            <v xml:space="preserve"> </v>
          </cell>
          <cell r="Q430" t="str">
            <v xml:space="preserve"> </v>
          </cell>
          <cell r="R430" t="str">
            <v xml:space="preserve"> </v>
          </cell>
          <cell r="S430" t="str">
            <v xml:space="preserve"> </v>
          </cell>
          <cell r="T430" t="str">
            <v xml:space="preserve"> </v>
          </cell>
          <cell r="U430" t="str">
            <v xml:space="preserve"> </v>
          </cell>
          <cell r="V430" t="str">
            <v xml:space="preserve"> </v>
          </cell>
          <cell r="W430" t="str">
            <v xml:space="preserve"> </v>
          </cell>
          <cell r="X430" t="str">
            <v xml:space="preserve"> </v>
          </cell>
          <cell r="Y430" t="str">
            <v xml:space="preserve"> </v>
          </cell>
          <cell r="Z430" t="str">
            <v xml:space="preserve"> </v>
          </cell>
          <cell r="AA430" t="str">
            <v xml:space="preserve"> </v>
          </cell>
          <cell r="AB430" t="str">
            <v xml:space="preserve"> </v>
          </cell>
          <cell r="AC430" t="str">
            <v xml:space="preserve"> </v>
          </cell>
          <cell r="AD430" t="str">
            <v xml:space="preserve"> </v>
          </cell>
          <cell r="AE430" t="str">
            <v xml:space="preserve"> </v>
          </cell>
          <cell r="AF430" t="str">
            <v xml:space="preserve"> </v>
          </cell>
          <cell r="AG430" t="str">
            <v xml:space="preserve"> </v>
          </cell>
          <cell r="AH430" t="str">
            <v xml:space="preserve"> </v>
          </cell>
          <cell r="AI430" t="str">
            <v xml:space="preserve"> </v>
          </cell>
          <cell r="AJ430" t="str">
            <v xml:space="preserve"> </v>
          </cell>
          <cell r="AK430" t="str">
            <v xml:space="preserve"> </v>
          </cell>
          <cell r="AL430" t="str">
            <v xml:space="preserve"> </v>
          </cell>
          <cell r="AM430" t="str">
            <v xml:space="preserve"> </v>
          </cell>
          <cell r="AN430" t="str">
            <v xml:space="preserve"> </v>
          </cell>
          <cell r="AO430" t="str">
            <v xml:space="preserve"> </v>
          </cell>
          <cell r="AP430" t="str">
            <v xml:space="preserve"> </v>
          </cell>
          <cell r="AQ430" t="str">
            <v xml:space="preserve"> </v>
          </cell>
          <cell r="AR430" t="str">
            <v xml:space="preserve"> </v>
          </cell>
          <cell r="AS430" t="str">
            <v xml:space="preserve"> </v>
          </cell>
          <cell r="AT430" t="str">
            <v xml:space="preserve"> </v>
          </cell>
          <cell r="AU430" t="str">
            <v xml:space="preserve"> </v>
          </cell>
          <cell r="AV430" t="str">
            <v xml:space="preserve"> </v>
          </cell>
          <cell r="AW430" t="str">
            <v xml:space="preserve"> </v>
          </cell>
          <cell r="AX430" t="str">
            <v xml:space="preserve"> </v>
          </cell>
          <cell r="AY430" t="str">
            <v xml:space="preserve"> </v>
          </cell>
          <cell r="AZ430" t="str">
            <v xml:space="preserve"> </v>
          </cell>
          <cell r="BA430" t="str">
            <v xml:space="preserve"> </v>
          </cell>
          <cell r="BB430" t="str">
            <v xml:space="preserve"> </v>
          </cell>
          <cell r="BC430" t="str">
            <v xml:space="preserve"> </v>
          </cell>
          <cell r="BD430" t="str">
            <v xml:space="preserve"> </v>
          </cell>
          <cell r="BE430" t="str">
            <v xml:space="preserve"> </v>
          </cell>
          <cell r="BF430" t="str">
            <v xml:space="preserve"> </v>
          </cell>
          <cell r="BG430" t="str">
            <v xml:space="preserve"> </v>
          </cell>
          <cell r="BH430" t="str">
            <v xml:space="preserve"> </v>
          </cell>
          <cell r="BI430" t="str">
            <v xml:space="preserve"> </v>
          </cell>
          <cell r="BJ430" t="str">
            <v xml:space="preserve"> </v>
          </cell>
          <cell r="BK430" t="str">
            <v xml:space="preserve"> </v>
          </cell>
          <cell r="BL430" t="str">
            <v xml:space="preserve"> </v>
          </cell>
          <cell r="BM430" t="str">
            <v xml:space="preserve"> </v>
          </cell>
          <cell r="BN430" t="str">
            <v xml:space="preserve"> </v>
          </cell>
          <cell r="BO430" t="str">
            <v xml:space="preserve"> </v>
          </cell>
          <cell r="BP430" t="str">
            <v xml:space="preserve"> </v>
          </cell>
          <cell r="BQ430" t="str">
            <v xml:space="preserve"> </v>
          </cell>
          <cell r="BR430" t="str">
            <v xml:space="preserve"> </v>
          </cell>
          <cell r="BS430" t="str">
            <v xml:space="preserve"> </v>
          </cell>
          <cell r="BT430" t="str">
            <v xml:space="preserve"> </v>
          </cell>
          <cell r="BU430" t="str">
            <v xml:space="preserve"> </v>
          </cell>
          <cell r="BV430" t="str">
            <v xml:space="preserve"> </v>
          </cell>
        </row>
        <row r="431">
          <cell r="A431">
            <v>21814161</v>
          </cell>
          <cell r="B431" t="str">
            <v>LUANGPRASEUTH</v>
          </cell>
          <cell r="C431" t="str">
            <v>ADRIEN</v>
          </cell>
          <cell r="D431" t="str">
            <v xml:space="preserve"> </v>
          </cell>
          <cell r="E431" t="str">
            <v>DEF</v>
          </cell>
          <cell r="F431" t="str">
            <v>DEF</v>
          </cell>
          <cell r="G431" t="str">
            <v>DEF</v>
          </cell>
          <cell r="H431" t="str">
            <v>DEF</v>
          </cell>
          <cell r="J431">
            <v>12</v>
          </cell>
          <cell r="K431" t="str">
            <v>ACQ</v>
          </cell>
          <cell r="L431" t="str">
            <v xml:space="preserve"> </v>
          </cell>
          <cell r="M431" t="str">
            <v xml:space="preserve"> </v>
          </cell>
          <cell r="N431" t="str">
            <v xml:space="preserve"> </v>
          </cell>
          <cell r="O431" t="str">
            <v xml:space="preserve"> </v>
          </cell>
          <cell r="P431" t="str">
            <v xml:space="preserve"> </v>
          </cell>
          <cell r="Q431" t="str">
            <v xml:space="preserve"> </v>
          </cell>
          <cell r="R431" t="str">
            <v xml:space="preserve"> </v>
          </cell>
          <cell r="S431" t="str">
            <v xml:space="preserve"> </v>
          </cell>
          <cell r="T431" t="str">
            <v xml:space="preserve"> </v>
          </cell>
          <cell r="U431" t="str">
            <v xml:space="preserve"> </v>
          </cell>
          <cell r="V431" t="str">
            <v xml:space="preserve"> </v>
          </cell>
          <cell r="W431" t="str">
            <v xml:space="preserve"> </v>
          </cell>
          <cell r="X431" t="str">
            <v xml:space="preserve"> </v>
          </cell>
          <cell r="Y431" t="str">
            <v xml:space="preserve"> </v>
          </cell>
          <cell r="Z431" t="str">
            <v xml:space="preserve"> </v>
          </cell>
          <cell r="AA431" t="str">
            <v xml:space="preserve"> </v>
          </cell>
          <cell r="AB431" t="str">
            <v xml:space="preserve"> </v>
          </cell>
          <cell r="AC431" t="str">
            <v xml:space="preserve"> </v>
          </cell>
          <cell r="AD431" t="str">
            <v xml:space="preserve"> </v>
          </cell>
          <cell r="AE431" t="str">
            <v xml:space="preserve"> </v>
          </cell>
          <cell r="AF431" t="str">
            <v xml:space="preserve"> </v>
          </cell>
          <cell r="AG431" t="str">
            <v xml:space="preserve"> </v>
          </cell>
          <cell r="AH431" t="str">
            <v xml:space="preserve"> </v>
          </cell>
          <cell r="AI431" t="str">
            <v xml:space="preserve"> </v>
          </cell>
          <cell r="AJ431" t="str">
            <v xml:space="preserve"> </v>
          </cell>
          <cell r="AK431" t="str">
            <v xml:space="preserve"> </v>
          </cell>
          <cell r="AL431" t="str">
            <v xml:space="preserve"> </v>
          </cell>
          <cell r="AM431" t="str">
            <v xml:space="preserve"> </v>
          </cell>
          <cell r="AN431" t="str">
            <v xml:space="preserve"> </v>
          </cell>
          <cell r="AO431" t="str">
            <v xml:space="preserve"> </v>
          </cell>
          <cell r="AP431" t="str">
            <v xml:space="preserve"> </v>
          </cell>
          <cell r="AQ431" t="str">
            <v xml:space="preserve"> </v>
          </cell>
          <cell r="AR431" t="str">
            <v xml:space="preserve"> </v>
          </cell>
          <cell r="AS431" t="str">
            <v xml:space="preserve"> </v>
          </cell>
          <cell r="AT431" t="str">
            <v xml:space="preserve"> </v>
          </cell>
          <cell r="AU431" t="str">
            <v xml:space="preserve"> </v>
          </cell>
          <cell r="AV431" t="str">
            <v>DEF</v>
          </cell>
          <cell r="AW431" t="str">
            <v>DEF</v>
          </cell>
          <cell r="AX431" t="str">
            <v>DEF</v>
          </cell>
          <cell r="AY431" t="str">
            <v>10.15</v>
          </cell>
          <cell r="AZ431" t="str">
            <v xml:space="preserve"> </v>
          </cell>
          <cell r="BA431" t="str">
            <v xml:space="preserve"> </v>
          </cell>
          <cell r="BB431" t="str">
            <v xml:space="preserve"> </v>
          </cell>
          <cell r="BC431" t="str">
            <v xml:space="preserve"> </v>
          </cell>
          <cell r="BD431" t="str">
            <v xml:space="preserve"> </v>
          </cell>
          <cell r="BE431" t="str">
            <v xml:space="preserve"> </v>
          </cell>
          <cell r="BF431" t="str">
            <v xml:space="preserve"> </v>
          </cell>
          <cell r="BG431" t="str">
            <v xml:space="preserve"> </v>
          </cell>
          <cell r="BH431" t="str">
            <v xml:space="preserve"> </v>
          </cell>
          <cell r="BI431" t="str">
            <v xml:space="preserve"> </v>
          </cell>
          <cell r="BJ431" t="str">
            <v xml:space="preserve"> </v>
          </cell>
          <cell r="BK431" t="str">
            <v xml:space="preserve"> </v>
          </cell>
          <cell r="BL431" t="str">
            <v xml:space="preserve"> </v>
          </cell>
          <cell r="BM431" t="str">
            <v xml:space="preserve"> </v>
          </cell>
          <cell r="BN431" t="str">
            <v xml:space="preserve"> </v>
          </cell>
          <cell r="BO431" t="str">
            <v xml:space="preserve"> </v>
          </cell>
          <cell r="BP431" t="str">
            <v xml:space="preserve"> </v>
          </cell>
          <cell r="BQ431" t="str">
            <v xml:space="preserve"> </v>
          </cell>
          <cell r="BR431" t="str">
            <v>DEF</v>
          </cell>
          <cell r="BS431" t="str">
            <v>DEF</v>
          </cell>
          <cell r="BT431" t="str">
            <v>ABI</v>
          </cell>
          <cell r="BU431" t="str">
            <v>DEF</v>
          </cell>
          <cell r="BV431" t="str">
            <v>4.9</v>
          </cell>
        </row>
        <row r="432">
          <cell r="A432">
            <v>21503675</v>
          </cell>
          <cell r="B432" t="str">
            <v>LUCENA</v>
          </cell>
          <cell r="C432" t="str">
            <v>FIRMIN</v>
          </cell>
          <cell r="D432" t="str">
            <v xml:space="preserve"> </v>
          </cell>
          <cell r="E432" t="str">
            <v>DEF</v>
          </cell>
          <cell r="F432" t="str">
            <v>DEF</v>
          </cell>
          <cell r="G432" t="str">
            <v>DEF</v>
          </cell>
          <cell r="H432" t="str">
            <v>DEF</v>
          </cell>
          <cell r="J432" t="str">
            <v>DEF</v>
          </cell>
          <cell r="L432" t="str">
            <v>DEF</v>
          </cell>
          <cell r="M432" t="str">
            <v xml:space="preserve"> </v>
          </cell>
          <cell r="N432" t="str">
            <v xml:space="preserve"> </v>
          </cell>
          <cell r="O432" t="str">
            <v xml:space="preserve"> </v>
          </cell>
          <cell r="P432" t="str">
            <v xml:space="preserve"> </v>
          </cell>
          <cell r="Q432" t="str">
            <v xml:space="preserve"> </v>
          </cell>
          <cell r="R432" t="str">
            <v xml:space="preserve"> </v>
          </cell>
          <cell r="S432" t="str">
            <v xml:space="preserve"> </v>
          </cell>
          <cell r="T432" t="str">
            <v xml:space="preserve"> </v>
          </cell>
          <cell r="U432" t="str">
            <v xml:space="preserve"> </v>
          </cell>
          <cell r="V432" t="str">
            <v xml:space="preserve"> </v>
          </cell>
          <cell r="W432" t="str">
            <v xml:space="preserve"> </v>
          </cell>
          <cell r="X432" t="str">
            <v xml:space="preserve"> </v>
          </cell>
          <cell r="Y432" t="str">
            <v xml:space="preserve"> </v>
          </cell>
          <cell r="Z432" t="str">
            <v xml:space="preserve"> </v>
          </cell>
          <cell r="AA432" t="str">
            <v xml:space="preserve"> </v>
          </cell>
          <cell r="AB432" t="str">
            <v>ABI</v>
          </cell>
          <cell r="AC432" t="str">
            <v xml:space="preserve"> </v>
          </cell>
          <cell r="AD432" t="str">
            <v>DEF</v>
          </cell>
          <cell r="AE432" t="str">
            <v xml:space="preserve"> </v>
          </cell>
          <cell r="AF432" t="str">
            <v xml:space="preserve"> </v>
          </cell>
          <cell r="AG432" t="str">
            <v xml:space="preserve"> </v>
          </cell>
          <cell r="AH432" t="str">
            <v xml:space="preserve"> </v>
          </cell>
          <cell r="AI432" t="str">
            <v xml:space="preserve"> </v>
          </cell>
          <cell r="AJ432" t="str">
            <v xml:space="preserve"> </v>
          </cell>
          <cell r="AK432" t="str">
            <v xml:space="preserve"> </v>
          </cell>
          <cell r="AL432" t="str">
            <v xml:space="preserve"> </v>
          </cell>
          <cell r="AM432" t="str">
            <v xml:space="preserve"> </v>
          </cell>
          <cell r="AN432" t="str">
            <v xml:space="preserve"> </v>
          </cell>
          <cell r="AO432" t="str">
            <v xml:space="preserve"> </v>
          </cell>
          <cell r="AP432" t="str">
            <v xml:space="preserve"> </v>
          </cell>
          <cell r="AQ432" t="str">
            <v xml:space="preserve"> </v>
          </cell>
          <cell r="AR432" t="str">
            <v xml:space="preserve"> </v>
          </cell>
          <cell r="AS432" t="str">
            <v xml:space="preserve"> </v>
          </cell>
          <cell r="AT432" t="str">
            <v>ABI</v>
          </cell>
          <cell r="AU432" t="str">
            <v xml:space="preserve"> </v>
          </cell>
          <cell r="AV432" t="str">
            <v>DEF</v>
          </cell>
          <cell r="AW432" t="str">
            <v>DEF</v>
          </cell>
          <cell r="AX432" t="str">
            <v>DEF</v>
          </cell>
          <cell r="AY432" t="str">
            <v>DEF</v>
          </cell>
          <cell r="AZ432" t="str">
            <v xml:space="preserve"> </v>
          </cell>
          <cell r="BA432" t="str">
            <v xml:space="preserve"> </v>
          </cell>
          <cell r="BB432">
            <v>11</v>
          </cell>
          <cell r="BC432" t="str">
            <v>ABI</v>
          </cell>
          <cell r="BD432" t="str">
            <v xml:space="preserve"> </v>
          </cell>
          <cell r="BE432" t="str">
            <v>ABI</v>
          </cell>
          <cell r="BF432" t="str">
            <v xml:space="preserve"> </v>
          </cell>
          <cell r="BG432" t="str">
            <v xml:space="preserve"> </v>
          </cell>
          <cell r="BH432" t="str">
            <v xml:space="preserve"> </v>
          </cell>
          <cell r="BI432" t="str">
            <v xml:space="preserve"> </v>
          </cell>
          <cell r="BJ432" t="str">
            <v xml:space="preserve"> </v>
          </cell>
          <cell r="BK432" t="str">
            <v xml:space="preserve"> </v>
          </cell>
          <cell r="BL432" t="str">
            <v xml:space="preserve"> </v>
          </cell>
          <cell r="BM432" t="str">
            <v xml:space="preserve"> </v>
          </cell>
          <cell r="BN432" t="str">
            <v xml:space="preserve"> </v>
          </cell>
          <cell r="BO432" t="str">
            <v xml:space="preserve"> </v>
          </cell>
          <cell r="BP432" t="str">
            <v xml:space="preserve"> </v>
          </cell>
          <cell r="BQ432" t="str">
            <v xml:space="preserve"> </v>
          </cell>
          <cell r="BR432" t="str">
            <v>DEF</v>
          </cell>
          <cell r="BS432" t="str">
            <v>DEF</v>
          </cell>
          <cell r="BT432" t="str">
            <v>ABI</v>
          </cell>
          <cell r="BU432" t="str">
            <v>7.3</v>
          </cell>
          <cell r="BV432" t="str">
            <v>8.6</v>
          </cell>
        </row>
        <row r="433">
          <cell r="A433">
            <v>21915901</v>
          </cell>
          <cell r="B433" t="str">
            <v>LUTTRINGER</v>
          </cell>
          <cell r="C433" t="str">
            <v>ANTHONY</v>
          </cell>
          <cell r="D433" t="str">
            <v xml:space="preserve"> </v>
          </cell>
          <cell r="E433" t="str">
            <v>DEF</v>
          </cell>
          <cell r="F433" t="str">
            <v>DEF</v>
          </cell>
          <cell r="G433" t="str">
            <v>DEF</v>
          </cell>
          <cell r="H433" t="str">
            <v>DEF</v>
          </cell>
          <cell r="J433" t="str">
            <v>10.25</v>
          </cell>
          <cell r="L433" t="str">
            <v>10.5</v>
          </cell>
          <cell r="M433" t="str">
            <v xml:space="preserve"> </v>
          </cell>
          <cell r="N433" t="str">
            <v xml:space="preserve"> </v>
          </cell>
          <cell r="O433" t="str">
            <v xml:space="preserve"> </v>
          </cell>
          <cell r="P433" t="str">
            <v xml:space="preserve"> </v>
          </cell>
          <cell r="Q433" t="str">
            <v xml:space="preserve"> </v>
          </cell>
          <cell r="R433" t="str">
            <v xml:space="preserve"> </v>
          </cell>
          <cell r="S433" t="str">
            <v>10.5</v>
          </cell>
          <cell r="T433" t="str">
            <v xml:space="preserve"> </v>
          </cell>
          <cell r="U433" t="str">
            <v xml:space="preserve"> </v>
          </cell>
          <cell r="V433" t="str">
            <v xml:space="preserve"> </v>
          </cell>
          <cell r="W433" t="str">
            <v xml:space="preserve"> </v>
          </cell>
          <cell r="X433" t="str">
            <v xml:space="preserve"> </v>
          </cell>
          <cell r="Y433" t="str">
            <v xml:space="preserve"> </v>
          </cell>
          <cell r="Z433" t="str">
            <v xml:space="preserve"> </v>
          </cell>
          <cell r="AA433" t="str">
            <v xml:space="preserve"> </v>
          </cell>
          <cell r="AB433" t="str">
            <v xml:space="preserve"> </v>
          </cell>
          <cell r="AC433" t="str">
            <v xml:space="preserve"> </v>
          </cell>
          <cell r="AD433" t="str">
            <v>9.875</v>
          </cell>
          <cell r="AE433" t="str">
            <v xml:space="preserve"> </v>
          </cell>
          <cell r="AF433" t="str">
            <v xml:space="preserve"> </v>
          </cell>
          <cell r="AG433" t="str">
            <v xml:space="preserve"> </v>
          </cell>
          <cell r="AH433" t="str">
            <v xml:space="preserve"> </v>
          </cell>
          <cell r="AI433" t="str">
            <v xml:space="preserve"> </v>
          </cell>
          <cell r="AJ433" t="str">
            <v xml:space="preserve"> </v>
          </cell>
          <cell r="AK433" t="str">
            <v>9.875</v>
          </cell>
          <cell r="AL433" t="str">
            <v xml:space="preserve"> </v>
          </cell>
          <cell r="AM433" t="str">
            <v xml:space="preserve"> </v>
          </cell>
          <cell r="AN433" t="str">
            <v xml:space="preserve"> </v>
          </cell>
          <cell r="AO433" t="str">
            <v xml:space="preserve"> </v>
          </cell>
          <cell r="AP433" t="str">
            <v xml:space="preserve"> </v>
          </cell>
          <cell r="AQ433" t="str">
            <v xml:space="preserve"> </v>
          </cell>
          <cell r="AR433" t="str">
            <v xml:space="preserve"> </v>
          </cell>
          <cell r="AS433" t="str">
            <v xml:space="preserve"> </v>
          </cell>
          <cell r="AT433" t="str">
            <v xml:space="preserve"> </v>
          </cell>
          <cell r="AU433" t="str">
            <v xml:space="preserve"> </v>
          </cell>
          <cell r="AV433" t="str">
            <v>DEF</v>
          </cell>
          <cell r="AW433" t="str">
            <v>DEF</v>
          </cell>
          <cell r="AX433" t="str">
            <v>10.215</v>
          </cell>
          <cell r="AY433" t="str">
            <v>DEF</v>
          </cell>
          <cell r="AZ433" t="str">
            <v>10.6</v>
          </cell>
          <cell r="BA433" t="str">
            <v xml:space="preserve"> </v>
          </cell>
          <cell r="BB433" t="str">
            <v xml:space="preserve"> </v>
          </cell>
          <cell r="BC433" t="str">
            <v xml:space="preserve"> </v>
          </cell>
          <cell r="BD433" t="str">
            <v>11.2</v>
          </cell>
          <cell r="BE433" t="str">
            <v xml:space="preserve"> </v>
          </cell>
          <cell r="BF433" t="str">
            <v xml:space="preserve"> </v>
          </cell>
          <cell r="BG433" t="str">
            <v xml:space="preserve"> </v>
          </cell>
          <cell r="BH433" t="str">
            <v xml:space="preserve"> </v>
          </cell>
          <cell r="BI433" t="str">
            <v xml:space="preserve"> </v>
          </cell>
          <cell r="BJ433" t="str">
            <v xml:space="preserve"> </v>
          </cell>
          <cell r="BK433" t="str">
            <v xml:space="preserve"> </v>
          </cell>
          <cell r="BL433" t="str">
            <v xml:space="preserve"> </v>
          </cell>
          <cell r="BM433" t="str">
            <v xml:space="preserve"> </v>
          </cell>
          <cell r="BN433" t="str">
            <v xml:space="preserve"> </v>
          </cell>
          <cell r="BO433" t="str">
            <v xml:space="preserve"> </v>
          </cell>
          <cell r="BP433" t="str">
            <v xml:space="preserve"> </v>
          </cell>
          <cell r="BQ433" t="str">
            <v>ABI</v>
          </cell>
          <cell r="BR433" t="str">
            <v>8.7</v>
          </cell>
          <cell r="BS433" t="str">
            <v>NACQ</v>
          </cell>
          <cell r="BT433">
            <v>13</v>
          </cell>
          <cell r="BU433" t="str">
            <v>5.65</v>
          </cell>
          <cell r="BV433" t="str">
            <v>6.3</v>
          </cell>
        </row>
        <row r="434">
          <cell r="A434">
            <v>21918992</v>
          </cell>
          <cell r="B434" t="str">
            <v>LUTZ</v>
          </cell>
          <cell r="C434" t="str">
            <v>THÉO</v>
          </cell>
          <cell r="D434" t="str">
            <v xml:space="preserve"> </v>
          </cell>
          <cell r="E434" t="str">
            <v>12.289</v>
          </cell>
          <cell r="F434" t="str">
            <v>ADM</v>
          </cell>
          <cell r="G434" t="str">
            <v>12.289</v>
          </cell>
          <cell r="H434" t="str">
            <v>ADM</v>
          </cell>
          <cell r="I434" t="str">
            <v>'34/583</v>
          </cell>
          <cell r="J434" t="str">
            <v>11.8</v>
          </cell>
          <cell r="L434">
            <v>12</v>
          </cell>
          <cell r="M434" t="str">
            <v xml:space="preserve"> </v>
          </cell>
          <cell r="N434" t="str">
            <v xml:space="preserve"> </v>
          </cell>
          <cell r="O434" t="str">
            <v xml:space="preserve"> </v>
          </cell>
          <cell r="P434" t="str">
            <v xml:space="preserve"> </v>
          </cell>
          <cell r="Q434" t="str">
            <v xml:space="preserve"> </v>
          </cell>
          <cell r="R434" t="str">
            <v xml:space="preserve"> </v>
          </cell>
          <cell r="S434" t="str">
            <v xml:space="preserve"> </v>
          </cell>
          <cell r="T434">
            <v>12</v>
          </cell>
          <cell r="U434" t="str">
            <v xml:space="preserve"> </v>
          </cell>
          <cell r="V434" t="str">
            <v xml:space="preserve"> </v>
          </cell>
          <cell r="W434" t="str">
            <v xml:space="preserve"> </v>
          </cell>
          <cell r="X434" t="str">
            <v xml:space="preserve"> </v>
          </cell>
          <cell r="Y434" t="str">
            <v xml:space="preserve"> </v>
          </cell>
          <cell r="Z434" t="str">
            <v xml:space="preserve"> </v>
          </cell>
          <cell r="AA434" t="str">
            <v xml:space="preserve"> </v>
          </cell>
          <cell r="AB434" t="str">
            <v xml:space="preserve"> </v>
          </cell>
          <cell r="AC434" t="str">
            <v xml:space="preserve"> </v>
          </cell>
          <cell r="AD434" t="str">
            <v>11.5</v>
          </cell>
          <cell r="AE434" t="str">
            <v xml:space="preserve"> </v>
          </cell>
          <cell r="AF434" t="str">
            <v xml:space="preserve"> </v>
          </cell>
          <cell r="AG434" t="str">
            <v xml:space="preserve"> </v>
          </cell>
          <cell r="AH434" t="str">
            <v xml:space="preserve"> </v>
          </cell>
          <cell r="AI434" t="str">
            <v xml:space="preserve"> </v>
          </cell>
          <cell r="AJ434" t="str">
            <v xml:space="preserve"> </v>
          </cell>
          <cell r="AK434" t="str">
            <v xml:space="preserve"> </v>
          </cell>
          <cell r="AL434" t="str">
            <v>11.5</v>
          </cell>
          <cell r="AM434" t="str">
            <v xml:space="preserve"> </v>
          </cell>
          <cell r="AN434" t="str">
            <v xml:space="preserve"> </v>
          </cell>
          <cell r="AO434" t="str">
            <v xml:space="preserve"> </v>
          </cell>
          <cell r="AP434" t="str">
            <v xml:space="preserve"> </v>
          </cell>
          <cell r="AQ434" t="str">
            <v xml:space="preserve"> </v>
          </cell>
          <cell r="AR434" t="str">
            <v xml:space="preserve"> </v>
          </cell>
          <cell r="AS434" t="str">
            <v xml:space="preserve"> </v>
          </cell>
          <cell r="AT434" t="str">
            <v xml:space="preserve"> </v>
          </cell>
          <cell r="AU434" t="str">
            <v xml:space="preserve"> </v>
          </cell>
          <cell r="AV434" t="str">
            <v>13.176</v>
          </cell>
          <cell r="AW434" t="str">
            <v>ACQ</v>
          </cell>
          <cell r="AX434" t="str">
            <v>12.685</v>
          </cell>
          <cell r="AY434" t="str">
            <v>13.667</v>
          </cell>
          <cell r="AZ434" t="str">
            <v xml:space="preserve"> </v>
          </cell>
          <cell r="BA434">
            <v>14</v>
          </cell>
          <cell r="BB434" t="str">
            <v xml:space="preserve"> </v>
          </cell>
          <cell r="BC434" t="str">
            <v xml:space="preserve"> </v>
          </cell>
          <cell r="BD434" t="str">
            <v xml:space="preserve"> </v>
          </cell>
          <cell r="BE434" t="str">
            <v xml:space="preserve"> </v>
          </cell>
          <cell r="BF434" t="str">
            <v xml:space="preserve"> </v>
          </cell>
          <cell r="BG434" t="str">
            <v xml:space="preserve"> </v>
          </cell>
          <cell r="BH434" t="str">
            <v xml:space="preserve"> </v>
          </cell>
          <cell r="BI434" t="str">
            <v xml:space="preserve"> </v>
          </cell>
          <cell r="BJ434" t="str">
            <v xml:space="preserve"> </v>
          </cell>
          <cell r="BK434" t="str">
            <v xml:space="preserve"> </v>
          </cell>
          <cell r="BL434" t="str">
            <v xml:space="preserve"> </v>
          </cell>
          <cell r="BM434" t="str">
            <v xml:space="preserve"> </v>
          </cell>
          <cell r="BN434" t="str">
            <v xml:space="preserve"> </v>
          </cell>
          <cell r="BO434" t="str">
            <v xml:space="preserve"> </v>
          </cell>
          <cell r="BP434">
            <v>16</v>
          </cell>
          <cell r="BQ434">
            <v>11</v>
          </cell>
          <cell r="BR434" t="str">
            <v>12.55</v>
          </cell>
          <cell r="BS434" t="str">
            <v>ACQ</v>
          </cell>
          <cell r="BT434">
            <v>12</v>
          </cell>
          <cell r="BU434" t="str">
            <v>10.35</v>
          </cell>
          <cell r="BV434" t="str">
            <v>10.7</v>
          </cell>
        </row>
        <row r="435">
          <cell r="A435">
            <v>21905566</v>
          </cell>
          <cell r="B435" t="str">
            <v>LUX</v>
          </cell>
          <cell r="C435" t="str">
            <v>KAREN</v>
          </cell>
          <cell r="D435" t="str">
            <v>modif</v>
          </cell>
          <cell r="E435" t="str">
            <v>DEF</v>
          </cell>
          <cell r="F435" t="str">
            <v>DEF</v>
          </cell>
          <cell r="G435" t="str">
            <v>12.64</v>
          </cell>
          <cell r="H435" t="str">
            <v>ADM</v>
          </cell>
          <cell r="I435" t="str">
            <v>'28/583</v>
          </cell>
          <cell r="J435" t="str">
            <v>15.398</v>
          </cell>
          <cell r="L435" t="str">
            <v>12.33</v>
          </cell>
          <cell r="M435" t="str">
            <v>12.33</v>
          </cell>
          <cell r="N435" t="str">
            <v xml:space="preserve"> </v>
          </cell>
          <cell r="O435" t="str">
            <v xml:space="preserve"> </v>
          </cell>
          <cell r="P435" t="str">
            <v xml:space="preserve"> </v>
          </cell>
          <cell r="Q435" t="str">
            <v xml:space="preserve"> </v>
          </cell>
          <cell r="R435" t="str">
            <v xml:space="preserve"> </v>
          </cell>
          <cell r="S435" t="str">
            <v xml:space="preserve"> </v>
          </cell>
          <cell r="T435" t="str">
            <v xml:space="preserve"> </v>
          </cell>
          <cell r="U435" t="str">
            <v xml:space="preserve"> </v>
          </cell>
          <cell r="V435" t="str">
            <v xml:space="preserve"> </v>
          </cell>
          <cell r="W435" t="str">
            <v xml:space="preserve"> </v>
          </cell>
          <cell r="X435" t="str">
            <v xml:space="preserve"> </v>
          </cell>
          <cell r="Y435" t="str">
            <v xml:space="preserve"> </v>
          </cell>
          <cell r="Z435" t="str">
            <v xml:space="preserve"> </v>
          </cell>
          <cell r="AA435" t="str">
            <v xml:space="preserve"> </v>
          </cell>
          <cell r="AB435" t="str">
            <v xml:space="preserve"> </v>
          </cell>
          <cell r="AC435" t="str">
            <v xml:space="preserve"> </v>
          </cell>
          <cell r="AD435">
            <v>20</v>
          </cell>
          <cell r="AE435">
            <v>20</v>
          </cell>
          <cell r="AF435" t="str">
            <v xml:space="preserve"> </v>
          </cell>
          <cell r="AG435" t="str">
            <v xml:space="preserve"> </v>
          </cell>
          <cell r="AH435" t="str">
            <v xml:space="preserve"> </v>
          </cell>
          <cell r="AI435" t="str">
            <v xml:space="preserve"> </v>
          </cell>
          <cell r="AJ435" t="str">
            <v xml:space="preserve"> </v>
          </cell>
          <cell r="AK435" t="str">
            <v xml:space="preserve"> </v>
          </cell>
          <cell r="AL435" t="str">
            <v xml:space="preserve"> </v>
          </cell>
          <cell r="AM435" t="str">
            <v xml:space="preserve"> </v>
          </cell>
          <cell r="AN435" t="str">
            <v xml:space="preserve"> </v>
          </cell>
          <cell r="AO435" t="str">
            <v xml:space="preserve"> </v>
          </cell>
          <cell r="AP435" t="str">
            <v xml:space="preserve"> </v>
          </cell>
          <cell r="AQ435" t="str">
            <v xml:space="preserve"> </v>
          </cell>
          <cell r="AR435" t="str">
            <v xml:space="preserve"> </v>
          </cell>
          <cell r="AS435" t="str">
            <v xml:space="preserve"> </v>
          </cell>
          <cell r="AT435" t="str">
            <v xml:space="preserve"> </v>
          </cell>
          <cell r="AU435" t="str">
            <v xml:space="preserve"> </v>
          </cell>
          <cell r="AV435" t="str">
            <v>12.345</v>
          </cell>
          <cell r="AW435" t="str">
            <v>ACQ</v>
          </cell>
          <cell r="AX435" t="str">
            <v>11.69</v>
          </cell>
          <cell r="AY435">
            <v>13</v>
          </cell>
          <cell r="AZ435" t="str">
            <v xml:space="preserve"> </v>
          </cell>
          <cell r="BA435" t="str">
            <v xml:space="preserve"> </v>
          </cell>
          <cell r="BB435" t="str">
            <v xml:space="preserve"> </v>
          </cell>
          <cell r="BC435" t="str">
            <v xml:space="preserve"> </v>
          </cell>
          <cell r="BD435" t="str">
            <v xml:space="preserve"> </v>
          </cell>
          <cell r="BE435" t="str">
            <v xml:space="preserve"> </v>
          </cell>
          <cell r="BF435" t="str">
            <v xml:space="preserve"> </v>
          </cell>
          <cell r="BG435" t="str">
            <v>13.5</v>
          </cell>
          <cell r="BH435" t="str">
            <v>DIS</v>
          </cell>
          <cell r="BI435" t="str">
            <v xml:space="preserve"> </v>
          </cell>
          <cell r="BJ435" t="str">
            <v xml:space="preserve"> </v>
          </cell>
          <cell r="BK435" t="str">
            <v>12.5</v>
          </cell>
          <cell r="BL435" t="str">
            <v xml:space="preserve"> </v>
          </cell>
          <cell r="BM435" t="str">
            <v xml:space="preserve"> </v>
          </cell>
          <cell r="BN435" t="str">
            <v xml:space="preserve"> </v>
          </cell>
          <cell r="BO435" t="str">
            <v xml:space="preserve"> </v>
          </cell>
          <cell r="BP435" t="str">
            <v xml:space="preserve"> </v>
          </cell>
          <cell r="BQ435" t="str">
            <v xml:space="preserve"> </v>
          </cell>
          <cell r="BR435" t="str">
            <v>11.632</v>
          </cell>
          <cell r="BS435" t="str">
            <v>ACQ</v>
          </cell>
          <cell r="BT435" t="str">
            <v>11.87</v>
          </cell>
          <cell r="BU435" t="str">
            <v>9.625</v>
          </cell>
          <cell r="BV435" t="str">
            <v>14.75</v>
          </cell>
        </row>
        <row r="436">
          <cell r="A436">
            <v>21910821</v>
          </cell>
          <cell r="B436" t="str">
            <v>MAHLER</v>
          </cell>
          <cell r="C436" t="str">
            <v>VICTORIA</v>
          </cell>
          <cell r="D436" t="str">
            <v xml:space="preserve"> </v>
          </cell>
          <cell r="E436" t="str">
            <v>DEF</v>
          </cell>
          <cell r="F436" t="str">
            <v>DEF</v>
          </cell>
          <cell r="G436" t="str">
            <v>DEF</v>
          </cell>
          <cell r="H436" t="str">
            <v>DEF</v>
          </cell>
          <cell r="J436" t="str">
            <v>DEF</v>
          </cell>
          <cell r="L436" t="str">
            <v>DEF</v>
          </cell>
          <cell r="M436" t="str">
            <v xml:space="preserve"> </v>
          </cell>
          <cell r="N436" t="str">
            <v xml:space="preserve"> </v>
          </cell>
          <cell r="O436" t="str">
            <v xml:space="preserve"> </v>
          </cell>
          <cell r="P436" t="str">
            <v xml:space="preserve"> </v>
          </cell>
          <cell r="Q436" t="str">
            <v xml:space="preserve"> </v>
          </cell>
          <cell r="R436" t="str">
            <v xml:space="preserve"> </v>
          </cell>
          <cell r="S436" t="str">
            <v xml:space="preserve"> </v>
          </cell>
          <cell r="T436" t="str">
            <v xml:space="preserve"> </v>
          </cell>
          <cell r="U436" t="str">
            <v xml:space="preserve"> </v>
          </cell>
          <cell r="V436" t="str">
            <v xml:space="preserve"> </v>
          </cell>
          <cell r="W436" t="str">
            <v xml:space="preserve"> </v>
          </cell>
          <cell r="X436" t="str">
            <v xml:space="preserve"> </v>
          </cell>
          <cell r="Y436" t="str">
            <v xml:space="preserve"> </v>
          </cell>
          <cell r="Z436" t="str">
            <v xml:space="preserve"> </v>
          </cell>
          <cell r="AA436" t="str">
            <v xml:space="preserve"> </v>
          </cell>
          <cell r="AB436" t="str">
            <v>ABI</v>
          </cell>
          <cell r="AC436" t="str">
            <v xml:space="preserve"> </v>
          </cell>
          <cell r="AD436" t="str">
            <v>DEF</v>
          </cell>
          <cell r="AE436" t="str">
            <v xml:space="preserve"> </v>
          </cell>
          <cell r="AF436" t="str">
            <v xml:space="preserve"> </v>
          </cell>
          <cell r="AG436" t="str">
            <v xml:space="preserve"> </v>
          </cell>
          <cell r="AH436" t="str">
            <v xml:space="preserve"> </v>
          </cell>
          <cell r="AI436" t="str">
            <v xml:space="preserve"> </v>
          </cell>
          <cell r="AJ436" t="str">
            <v xml:space="preserve"> </v>
          </cell>
          <cell r="AK436" t="str">
            <v xml:space="preserve"> </v>
          </cell>
          <cell r="AL436" t="str">
            <v xml:space="preserve"> </v>
          </cell>
          <cell r="AM436" t="str">
            <v xml:space="preserve"> </v>
          </cell>
          <cell r="AN436" t="str">
            <v xml:space="preserve"> </v>
          </cell>
          <cell r="AO436" t="str">
            <v xml:space="preserve"> </v>
          </cell>
          <cell r="AP436" t="str">
            <v xml:space="preserve"> </v>
          </cell>
          <cell r="AQ436" t="str">
            <v xml:space="preserve"> </v>
          </cell>
          <cell r="AR436" t="str">
            <v xml:space="preserve"> </v>
          </cell>
          <cell r="AS436" t="str">
            <v xml:space="preserve"> </v>
          </cell>
          <cell r="AT436" t="str">
            <v>ABI</v>
          </cell>
          <cell r="AU436" t="str">
            <v xml:space="preserve"> </v>
          </cell>
          <cell r="AV436" t="str">
            <v>DEF</v>
          </cell>
          <cell r="AW436" t="str">
            <v>DEF</v>
          </cell>
          <cell r="AX436" t="str">
            <v>DEF</v>
          </cell>
          <cell r="AY436" t="str">
            <v>DEF</v>
          </cell>
          <cell r="AZ436" t="str">
            <v xml:space="preserve"> </v>
          </cell>
          <cell r="BA436" t="str">
            <v xml:space="preserve"> </v>
          </cell>
          <cell r="BB436">
            <v>8</v>
          </cell>
          <cell r="BC436" t="str">
            <v>ABI</v>
          </cell>
          <cell r="BD436" t="str">
            <v xml:space="preserve"> </v>
          </cell>
          <cell r="BE436" t="str">
            <v>ABI</v>
          </cell>
          <cell r="BF436" t="str">
            <v xml:space="preserve"> </v>
          </cell>
          <cell r="BG436" t="str">
            <v xml:space="preserve"> </v>
          </cell>
          <cell r="BH436" t="str">
            <v xml:space="preserve"> </v>
          </cell>
          <cell r="BI436" t="str">
            <v xml:space="preserve"> </v>
          </cell>
          <cell r="BJ436" t="str">
            <v xml:space="preserve"> </v>
          </cell>
          <cell r="BK436" t="str">
            <v xml:space="preserve"> </v>
          </cell>
          <cell r="BL436" t="str">
            <v xml:space="preserve"> </v>
          </cell>
          <cell r="BM436" t="str">
            <v xml:space="preserve"> </v>
          </cell>
          <cell r="BN436" t="str">
            <v xml:space="preserve"> </v>
          </cell>
          <cell r="BO436" t="str">
            <v xml:space="preserve"> </v>
          </cell>
          <cell r="BP436" t="str">
            <v xml:space="preserve"> </v>
          </cell>
          <cell r="BQ436" t="str">
            <v xml:space="preserve"> </v>
          </cell>
          <cell r="BR436" t="str">
            <v>4.675</v>
          </cell>
          <cell r="BS436" t="str">
            <v>NACQ</v>
          </cell>
          <cell r="BT436">
            <v>2</v>
          </cell>
          <cell r="BU436" t="str">
            <v>7.625</v>
          </cell>
          <cell r="BV436" t="str">
            <v>10.75</v>
          </cell>
        </row>
        <row r="437">
          <cell r="A437">
            <v>21916812</v>
          </cell>
          <cell r="B437" t="str">
            <v>MAILLARD</v>
          </cell>
          <cell r="C437" t="str">
            <v>APOLLINE</v>
          </cell>
          <cell r="D437" t="str">
            <v xml:space="preserve"> </v>
          </cell>
          <cell r="E437" t="str">
            <v>9.022</v>
          </cell>
          <cell r="F437" t="str">
            <v>AJ</v>
          </cell>
          <cell r="G437" t="str">
            <v>9.022</v>
          </cell>
          <cell r="H437" t="str">
            <v>AJ</v>
          </cell>
          <cell r="I437" t="str">
            <v>'426/583</v>
          </cell>
          <cell r="J437" t="str">
            <v>8.6</v>
          </cell>
          <cell r="L437">
            <v>10</v>
          </cell>
          <cell r="M437" t="str">
            <v xml:space="preserve"> </v>
          </cell>
          <cell r="N437" t="str">
            <v xml:space="preserve"> </v>
          </cell>
          <cell r="O437" t="str">
            <v xml:space="preserve"> </v>
          </cell>
          <cell r="P437" t="str">
            <v xml:space="preserve"> </v>
          </cell>
          <cell r="Q437" t="str">
            <v xml:space="preserve"> </v>
          </cell>
          <cell r="R437" t="str">
            <v xml:space="preserve"> </v>
          </cell>
          <cell r="S437" t="str">
            <v xml:space="preserve"> </v>
          </cell>
          <cell r="T437" t="str">
            <v xml:space="preserve"> </v>
          </cell>
          <cell r="U437" t="str">
            <v xml:space="preserve"> </v>
          </cell>
          <cell r="V437">
            <v>10</v>
          </cell>
          <cell r="W437" t="str">
            <v xml:space="preserve"> </v>
          </cell>
          <cell r="X437" t="str">
            <v xml:space="preserve"> </v>
          </cell>
          <cell r="Y437" t="str">
            <v xml:space="preserve"> </v>
          </cell>
          <cell r="Z437" t="str">
            <v xml:space="preserve"> </v>
          </cell>
          <cell r="AA437" t="str">
            <v xml:space="preserve"> </v>
          </cell>
          <cell r="AB437" t="str">
            <v xml:space="preserve"> </v>
          </cell>
          <cell r="AC437" t="str">
            <v xml:space="preserve"> </v>
          </cell>
          <cell r="AD437" t="str">
            <v>6.5</v>
          </cell>
          <cell r="AE437" t="str">
            <v xml:space="preserve"> </v>
          </cell>
          <cell r="AF437" t="str">
            <v xml:space="preserve"> </v>
          </cell>
          <cell r="AG437" t="str">
            <v xml:space="preserve"> </v>
          </cell>
          <cell r="AH437" t="str">
            <v xml:space="preserve"> </v>
          </cell>
          <cell r="AI437" t="str">
            <v xml:space="preserve"> </v>
          </cell>
          <cell r="AJ437" t="str">
            <v xml:space="preserve"> </v>
          </cell>
          <cell r="AK437" t="str">
            <v xml:space="preserve"> </v>
          </cell>
          <cell r="AL437" t="str">
            <v xml:space="preserve"> </v>
          </cell>
          <cell r="AM437" t="str">
            <v xml:space="preserve"> </v>
          </cell>
          <cell r="AN437" t="str">
            <v>6.5</v>
          </cell>
          <cell r="AO437" t="str">
            <v xml:space="preserve"> </v>
          </cell>
          <cell r="AP437" t="str">
            <v xml:space="preserve"> </v>
          </cell>
          <cell r="AQ437" t="str">
            <v xml:space="preserve"> </v>
          </cell>
          <cell r="AR437" t="str">
            <v xml:space="preserve"> </v>
          </cell>
          <cell r="AS437" t="str">
            <v xml:space="preserve"> </v>
          </cell>
          <cell r="AT437" t="str">
            <v xml:space="preserve"> </v>
          </cell>
          <cell r="AU437" t="str">
            <v xml:space="preserve"> </v>
          </cell>
          <cell r="AV437" t="str">
            <v>10.62</v>
          </cell>
          <cell r="AW437" t="str">
            <v>ACQ</v>
          </cell>
          <cell r="AX437" t="str">
            <v>11.24</v>
          </cell>
          <cell r="AY437">
            <v>10</v>
          </cell>
          <cell r="AZ437" t="str">
            <v>9.5</v>
          </cell>
          <cell r="BA437" t="str">
            <v xml:space="preserve"> </v>
          </cell>
          <cell r="BB437" t="str">
            <v xml:space="preserve"> </v>
          </cell>
          <cell r="BC437" t="str">
            <v xml:space="preserve"> </v>
          </cell>
          <cell r="BD437">
            <v>10</v>
          </cell>
          <cell r="BE437" t="str">
            <v xml:space="preserve"> </v>
          </cell>
          <cell r="BF437" t="str">
            <v xml:space="preserve"> </v>
          </cell>
          <cell r="BG437" t="str">
            <v>10.5</v>
          </cell>
          <cell r="BH437" t="str">
            <v xml:space="preserve"> </v>
          </cell>
          <cell r="BI437" t="str">
            <v xml:space="preserve"> </v>
          </cell>
          <cell r="BJ437" t="str">
            <v xml:space="preserve"> </v>
          </cell>
          <cell r="BK437" t="str">
            <v xml:space="preserve"> </v>
          </cell>
          <cell r="BL437" t="str">
            <v xml:space="preserve"> </v>
          </cell>
          <cell r="BM437" t="str">
            <v xml:space="preserve"> </v>
          </cell>
          <cell r="BN437" t="str">
            <v xml:space="preserve"> </v>
          </cell>
          <cell r="BO437" t="str">
            <v xml:space="preserve"> </v>
          </cell>
          <cell r="BP437" t="str">
            <v xml:space="preserve"> </v>
          </cell>
          <cell r="BQ437" t="str">
            <v xml:space="preserve"> </v>
          </cell>
          <cell r="BR437" t="str">
            <v>8.268</v>
          </cell>
          <cell r="BS437" t="str">
            <v>NACQ</v>
          </cell>
          <cell r="BT437" t="str">
            <v>9.13</v>
          </cell>
          <cell r="BU437" t="str">
            <v>6.775</v>
          </cell>
          <cell r="BV437" t="str">
            <v>6.55</v>
          </cell>
        </row>
        <row r="438">
          <cell r="A438">
            <v>21816480</v>
          </cell>
          <cell r="B438" t="str">
            <v>MAKHOUKH</v>
          </cell>
          <cell r="C438" t="str">
            <v>MOUNIR</v>
          </cell>
          <cell r="D438" t="str">
            <v xml:space="preserve"> </v>
          </cell>
          <cell r="E438" t="str">
            <v>DEF</v>
          </cell>
          <cell r="F438" t="str">
            <v>DEF</v>
          </cell>
          <cell r="G438" t="str">
            <v>DEF</v>
          </cell>
          <cell r="H438" t="str">
            <v>DEF</v>
          </cell>
          <cell r="J438" t="str">
            <v>DEF</v>
          </cell>
          <cell r="L438" t="str">
            <v>DEF</v>
          </cell>
          <cell r="M438" t="str">
            <v xml:space="preserve"> </v>
          </cell>
          <cell r="N438" t="str">
            <v xml:space="preserve"> </v>
          </cell>
          <cell r="O438" t="str">
            <v>ABI</v>
          </cell>
          <cell r="P438" t="str">
            <v xml:space="preserve"> </v>
          </cell>
          <cell r="Q438" t="str">
            <v xml:space="preserve"> </v>
          </cell>
          <cell r="R438" t="str">
            <v xml:space="preserve"> </v>
          </cell>
          <cell r="S438" t="str">
            <v xml:space="preserve"> </v>
          </cell>
          <cell r="T438" t="str">
            <v xml:space="preserve"> </v>
          </cell>
          <cell r="U438" t="str">
            <v xml:space="preserve"> </v>
          </cell>
          <cell r="V438" t="str">
            <v xml:space="preserve"> </v>
          </cell>
          <cell r="W438" t="str">
            <v xml:space="preserve"> </v>
          </cell>
          <cell r="X438" t="str">
            <v xml:space="preserve"> </v>
          </cell>
          <cell r="Y438" t="str">
            <v xml:space="preserve"> </v>
          </cell>
          <cell r="Z438" t="str">
            <v xml:space="preserve"> </v>
          </cell>
          <cell r="AA438" t="str">
            <v xml:space="preserve"> </v>
          </cell>
          <cell r="AB438" t="str">
            <v xml:space="preserve"> </v>
          </cell>
          <cell r="AC438" t="str">
            <v xml:space="preserve"> </v>
          </cell>
          <cell r="AD438" t="str">
            <v>DEF</v>
          </cell>
          <cell r="AE438" t="str">
            <v xml:space="preserve"> </v>
          </cell>
          <cell r="AF438" t="str">
            <v xml:space="preserve"> </v>
          </cell>
          <cell r="AG438" t="str">
            <v>ABI</v>
          </cell>
          <cell r="AH438" t="str">
            <v xml:space="preserve"> </v>
          </cell>
          <cell r="AI438" t="str">
            <v xml:space="preserve"> </v>
          </cell>
          <cell r="AJ438" t="str">
            <v xml:space="preserve"> </v>
          </cell>
          <cell r="AK438" t="str">
            <v xml:space="preserve"> </v>
          </cell>
          <cell r="AL438" t="str">
            <v xml:space="preserve"> </v>
          </cell>
          <cell r="AM438" t="str">
            <v xml:space="preserve"> </v>
          </cell>
          <cell r="AN438" t="str">
            <v xml:space="preserve"> </v>
          </cell>
          <cell r="AO438" t="str">
            <v xml:space="preserve"> </v>
          </cell>
          <cell r="AP438" t="str">
            <v xml:space="preserve"> </v>
          </cell>
          <cell r="AQ438" t="str">
            <v xml:space="preserve"> </v>
          </cell>
          <cell r="AR438" t="str">
            <v xml:space="preserve"> </v>
          </cell>
          <cell r="AS438" t="str">
            <v xml:space="preserve"> </v>
          </cell>
          <cell r="AT438" t="str">
            <v xml:space="preserve"> </v>
          </cell>
          <cell r="AU438" t="str">
            <v xml:space="preserve"> </v>
          </cell>
          <cell r="AV438" t="str">
            <v>DEF</v>
          </cell>
          <cell r="AW438" t="str">
            <v>DEF</v>
          </cell>
          <cell r="AX438" t="str">
            <v>DEF</v>
          </cell>
          <cell r="AY438" t="str">
            <v>DEF</v>
          </cell>
          <cell r="AZ438" t="str">
            <v xml:space="preserve"> </v>
          </cell>
          <cell r="BA438" t="str">
            <v xml:space="preserve"> </v>
          </cell>
          <cell r="BB438" t="str">
            <v xml:space="preserve"> </v>
          </cell>
          <cell r="BC438" t="str">
            <v xml:space="preserve"> </v>
          </cell>
          <cell r="BD438" t="str">
            <v>ABI</v>
          </cell>
          <cell r="BE438" t="str">
            <v xml:space="preserve"> </v>
          </cell>
          <cell r="BF438" t="str">
            <v xml:space="preserve"> </v>
          </cell>
          <cell r="BG438" t="str">
            <v xml:space="preserve"> </v>
          </cell>
          <cell r="BH438" t="str">
            <v xml:space="preserve"> </v>
          </cell>
          <cell r="BI438" t="str">
            <v xml:space="preserve"> </v>
          </cell>
          <cell r="BJ438" t="str">
            <v xml:space="preserve"> </v>
          </cell>
          <cell r="BK438" t="str">
            <v xml:space="preserve"> </v>
          </cell>
          <cell r="BL438" t="str">
            <v xml:space="preserve"> </v>
          </cell>
          <cell r="BM438" t="str">
            <v xml:space="preserve"> </v>
          </cell>
          <cell r="BN438" t="str">
            <v>ABI</v>
          </cell>
          <cell r="BO438" t="str">
            <v xml:space="preserve"> </v>
          </cell>
          <cell r="BP438" t="str">
            <v>ABI</v>
          </cell>
          <cell r="BQ438" t="str">
            <v xml:space="preserve"> </v>
          </cell>
          <cell r="BR438" t="str">
            <v>DEF</v>
          </cell>
          <cell r="BS438" t="str">
            <v>DEF</v>
          </cell>
          <cell r="BT438" t="str">
            <v>ABI</v>
          </cell>
          <cell r="BU438" t="str">
            <v>DEF</v>
          </cell>
          <cell r="BV438">
            <v>0</v>
          </cell>
        </row>
        <row r="439">
          <cell r="A439">
            <v>21910758</v>
          </cell>
          <cell r="B439" t="str">
            <v>MALONGA</v>
          </cell>
          <cell r="C439" t="str">
            <v>SAMUEL</v>
          </cell>
          <cell r="D439" t="str">
            <v xml:space="preserve"> </v>
          </cell>
          <cell r="E439" t="str">
            <v>7.312</v>
          </cell>
          <cell r="F439" t="str">
            <v>AJ</v>
          </cell>
          <cell r="G439" t="str">
            <v>7.312</v>
          </cell>
          <cell r="H439" t="str">
            <v>AJ</v>
          </cell>
          <cell r="I439" t="str">
            <v>'555/583</v>
          </cell>
          <cell r="J439" t="str">
            <v>7.8</v>
          </cell>
          <cell r="L439">
            <v>4</v>
          </cell>
          <cell r="M439" t="str">
            <v xml:space="preserve"> </v>
          </cell>
          <cell r="N439" t="str">
            <v xml:space="preserve"> </v>
          </cell>
          <cell r="O439" t="str">
            <v xml:space="preserve"> </v>
          </cell>
          <cell r="P439" t="str">
            <v xml:space="preserve"> </v>
          </cell>
          <cell r="Q439" t="str">
            <v xml:space="preserve"> </v>
          </cell>
          <cell r="R439" t="str">
            <v xml:space="preserve"> </v>
          </cell>
          <cell r="S439">
            <v>4</v>
          </cell>
          <cell r="T439" t="str">
            <v xml:space="preserve"> </v>
          </cell>
          <cell r="U439" t="str">
            <v xml:space="preserve"> </v>
          </cell>
          <cell r="V439" t="str">
            <v xml:space="preserve"> </v>
          </cell>
          <cell r="W439" t="str">
            <v xml:space="preserve"> </v>
          </cell>
          <cell r="X439" t="str">
            <v xml:space="preserve"> </v>
          </cell>
          <cell r="Y439" t="str">
            <v xml:space="preserve"> </v>
          </cell>
          <cell r="Z439" t="str">
            <v xml:space="preserve"> </v>
          </cell>
          <cell r="AA439" t="str">
            <v xml:space="preserve"> </v>
          </cell>
          <cell r="AB439" t="str">
            <v xml:space="preserve"> </v>
          </cell>
          <cell r="AC439" t="str">
            <v xml:space="preserve"> </v>
          </cell>
          <cell r="AD439" t="str">
            <v>13.5</v>
          </cell>
          <cell r="AE439" t="str">
            <v xml:space="preserve"> </v>
          </cell>
          <cell r="AF439" t="str">
            <v xml:space="preserve"> </v>
          </cell>
          <cell r="AG439" t="str">
            <v xml:space="preserve"> </v>
          </cell>
          <cell r="AH439" t="str">
            <v xml:space="preserve"> </v>
          </cell>
          <cell r="AI439" t="str">
            <v xml:space="preserve"> </v>
          </cell>
          <cell r="AJ439" t="str">
            <v xml:space="preserve"> </v>
          </cell>
          <cell r="AK439" t="str">
            <v>13.5</v>
          </cell>
          <cell r="AL439" t="str">
            <v xml:space="preserve"> </v>
          </cell>
          <cell r="AM439" t="str">
            <v xml:space="preserve"> </v>
          </cell>
          <cell r="AN439" t="str">
            <v xml:space="preserve"> </v>
          </cell>
          <cell r="AO439" t="str">
            <v xml:space="preserve"> </v>
          </cell>
          <cell r="AP439" t="str">
            <v xml:space="preserve"> </v>
          </cell>
          <cell r="AQ439" t="str">
            <v xml:space="preserve"> </v>
          </cell>
          <cell r="AR439" t="str">
            <v xml:space="preserve"> </v>
          </cell>
          <cell r="AS439" t="str">
            <v xml:space="preserve"> </v>
          </cell>
          <cell r="AT439" t="str">
            <v xml:space="preserve"> </v>
          </cell>
          <cell r="AU439" t="str">
            <v xml:space="preserve"> </v>
          </cell>
          <cell r="AV439" t="str">
            <v>9.516</v>
          </cell>
          <cell r="AW439" t="str">
            <v>NACQ</v>
          </cell>
          <cell r="AX439" t="str">
            <v>8.165</v>
          </cell>
          <cell r="AY439" t="str">
            <v>10.867</v>
          </cell>
          <cell r="AZ439" t="str">
            <v>12.4</v>
          </cell>
          <cell r="BA439" t="str">
            <v xml:space="preserve"> </v>
          </cell>
          <cell r="BB439" t="str">
            <v xml:space="preserve"> </v>
          </cell>
          <cell r="BC439" t="str">
            <v xml:space="preserve"> </v>
          </cell>
          <cell r="BD439" t="str">
            <v>10.2</v>
          </cell>
          <cell r="BE439" t="str">
            <v xml:space="preserve"> </v>
          </cell>
          <cell r="BF439" t="str">
            <v xml:space="preserve"> </v>
          </cell>
          <cell r="BG439" t="str">
            <v xml:space="preserve"> </v>
          </cell>
          <cell r="BH439" t="str">
            <v xml:space="preserve"> </v>
          </cell>
          <cell r="BI439" t="str">
            <v xml:space="preserve"> </v>
          </cell>
          <cell r="BJ439" t="str">
            <v xml:space="preserve"> </v>
          </cell>
          <cell r="BK439" t="str">
            <v xml:space="preserve"> </v>
          </cell>
          <cell r="BL439" t="str">
            <v xml:space="preserve"> </v>
          </cell>
          <cell r="BM439" t="str">
            <v xml:space="preserve"> </v>
          </cell>
          <cell r="BN439" t="str">
            <v xml:space="preserve"> </v>
          </cell>
          <cell r="BO439" t="str">
            <v xml:space="preserve"> </v>
          </cell>
          <cell r="BP439" t="str">
            <v xml:space="preserve"> </v>
          </cell>
          <cell r="BQ439">
            <v>10</v>
          </cell>
          <cell r="BR439" t="str">
            <v>9.517</v>
          </cell>
          <cell r="BS439" t="str">
            <v>NACQ</v>
          </cell>
          <cell r="BT439">
            <v>9</v>
          </cell>
          <cell r="BU439" t="str">
            <v>7.775</v>
          </cell>
          <cell r="BV439" t="str">
            <v>10.55</v>
          </cell>
        </row>
        <row r="440">
          <cell r="A440">
            <v>21903747</v>
          </cell>
          <cell r="B440" t="str">
            <v>MALOT</v>
          </cell>
          <cell r="C440" t="str">
            <v>MARION</v>
          </cell>
          <cell r="D440" t="str">
            <v xml:space="preserve"> </v>
          </cell>
          <cell r="E440" t="str">
            <v>12.891</v>
          </cell>
          <cell r="F440" t="str">
            <v>ADM</v>
          </cell>
          <cell r="G440" t="str">
            <v>12.891</v>
          </cell>
          <cell r="H440" t="str">
            <v>ADM</v>
          </cell>
          <cell r="I440" t="str">
            <v>'22/583</v>
          </cell>
          <cell r="J440" t="str">
            <v>14.8</v>
          </cell>
          <cell r="L440">
            <v>16</v>
          </cell>
          <cell r="M440" t="str">
            <v xml:space="preserve"> </v>
          </cell>
          <cell r="N440" t="str">
            <v xml:space="preserve"> </v>
          </cell>
          <cell r="O440">
            <v>16</v>
          </cell>
          <cell r="P440" t="str">
            <v xml:space="preserve"> </v>
          </cell>
          <cell r="Q440" t="str">
            <v xml:space="preserve"> </v>
          </cell>
          <cell r="R440" t="str">
            <v xml:space="preserve"> </v>
          </cell>
          <cell r="S440" t="str">
            <v xml:space="preserve"> </v>
          </cell>
          <cell r="T440" t="str">
            <v xml:space="preserve"> </v>
          </cell>
          <cell r="U440" t="str">
            <v xml:space="preserve"> </v>
          </cell>
          <cell r="V440" t="str">
            <v xml:space="preserve"> </v>
          </cell>
          <cell r="W440" t="str">
            <v xml:space="preserve"> </v>
          </cell>
          <cell r="X440" t="str">
            <v xml:space="preserve"> </v>
          </cell>
          <cell r="Y440" t="str">
            <v xml:space="preserve"> </v>
          </cell>
          <cell r="Z440" t="str">
            <v xml:space="preserve"> </v>
          </cell>
          <cell r="AA440" t="str">
            <v xml:space="preserve"> </v>
          </cell>
          <cell r="AB440" t="str">
            <v xml:space="preserve"> </v>
          </cell>
          <cell r="AC440" t="str">
            <v xml:space="preserve"> </v>
          </cell>
          <cell r="AD440">
            <v>13</v>
          </cell>
          <cell r="AE440" t="str">
            <v xml:space="preserve"> </v>
          </cell>
          <cell r="AF440" t="str">
            <v xml:space="preserve"> </v>
          </cell>
          <cell r="AG440">
            <v>13</v>
          </cell>
          <cell r="AH440" t="str">
            <v xml:space="preserve"> </v>
          </cell>
          <cell r="AI440" t="str">
            <v xml:space="preserve"> </v>
          </cell>
          <cell r="AJ440" t="str">
            <v xml:space="preserve"> </v>
          </cell>
          <cell r="AK440" t="str">
            <v xml:space="preserve"> </v>
          </cell>
          <cell r="AL440" t="str">
            <v xml:space="preserve"> </v>
          </cell>
          <cell r="AM440" t="str">
            <v xml:space="preserve"> </v>
          </cell>
          <cell r="AN440" t="str">
            <v xml:space="preserve"> </v>
          </cell>
          <cell r="AO440" t="str">
            <v xml:space="preserve"> </v>
          </cell>
          <cell r="AP440" t="str">
            <v xml:space="preserve"> </v>
          </cell>
          <cell r="AQ440" t="str">
            <v xml:space="preserve"> </v>
          </cell>
          <cell r="AR440" t="str">
            <v xml:space="preserve"> </v>
          </cell>
          <cell r="AS440" t="str">
            <v xml:space="preserve"> </v>
          </cell>
          <cell r="AT440" t="str">
            <v xml:space="preserve"> </v>
          </cell>
          <cell r="AU440" t="str">
            <v xml:space="preserve"> </v>
          </cell>
          <cell r="AV440" t="str">
            <v>13.74</v>
          </cell>
          <cell r="AW440" t="str">
            <v>ACQ</v>
          </cell>
          <cell r="AX440" t="str">
            <v>14.08</v>
          </cell>
          <cell r="AY440" t="str">
            <v>13.4</v>
          </cell>
          <cell r="AZ440" t="str">
            <v xml:space="preserve"> </v>
          </cell>
          <cell r="BA440" t="str">
            <v xml:space="preserve"> </v>
          </cell>
          <cell r="BB440" t="str">
            <v xml:space="preserve"> </v>
          </cell>
          <cell r="BC440" t="str">
            <v xml:space="preserve"> </v>
          </cell>
          <cell r="BD440" t="str">
            <v>13.2</v>
          </cell>
          <cell r="BE440" t="str">
            <v xml:space="preserve"> </v>
          </cell>
          <cell r="BF440" t="str">
            <v xml:space="preserve"> </v>
          </cell>
          <cell r="BG440" t="str">
            <v xml:space="preserve"> </v>
          </cell>
          <cell r="BH440" t="str">
            <v xml:space="preserve"> </v>
          </cell>
          <cell r="BI440" t="str">
            <v xml:space="preserve"> </v>
          </cell>
          <cell r="BJ440" t="str">
            <v xml:space="preserve"> </v>
          </cell>
          <cell r="BK440" t="str">
            <v xml:space="preserve"> </v>
          </cell>
          <cell r="BL440" t="str">
            <v xml:space="preserve"> </v>
          </cell>
          <cell r="BM440" t="str">
            <v xml:space="preserve"> </v>
          </cell>
          <cell r="BN440" t="str">
            <v>13.5</v>
          </cell>
          <cell r="BO440" t="str">
            <v xml:space="preserve"> </v>
          </cell>
          <cell r="BP440" t="str">
            <v>13.5</v>
          </cell>
          <cell r="BQ440" t="str">
            <v xml:space="preserve"> </v>
          </cell>
          <cell r="BR440" t="str">
            <v>13.117</v>
          </cell>
          <cell r="BS440" t="str">
            <v>ACQ</v>
          </cell>
          <cell r="BT440" t="str">
            <v>15.5</v>
          </cell>
          <cell r="BU440" t="str">
            <v>10.05</v>
          </cell>
          <cell r="BV440" t="str">
            <v>13.6</v>
          </cell>
        </row>
        <row r="441">
          <cell r="A441">
            <v>21900492</v>
          </cell>
          <cell r="B441" t="str">
            <v>MANDJUKOWSKI</v>
          </cell>
          <cell r="C441" t="str">
            <v>CHLOÉ</v>
          </cell>
          <cell r="D441" t="str">
            <v>modif</v>
          </cell>
          <cell r="E441" t="str">
            <v>DEF</v>
          </cell>
          <cell r="F441" t="str">
            <v>DEF</v>
          </cell>
          <cell r="G441" t="str">
            <v>10.121</v>
          </cell>
          <cell r="H441" t="str">
            <v>ADM</v>
          </cell>
          <cell r="I441" t="str">
            <v>'267/583</v>
          </cell>
          <cell r="J441" t="str">
            <v>14.58</v>
          </cell>
          <cell r="L441" t="str">
            <v>13.3</v>
          </cell>
          <cell r="M441" t="str">
            <v xml:space="preserve"> </v>
          </cell>
          <cell r="N441" t="str">
            <v xml:space="preserve"> </v>
          </cell>
          <cell r="O441" t="str">
            <v xml:space="preserve"> </v>
          </cell>
          <cell r="P441" t="str">
            <v xml:space="preserve"> </v>
          </cell>
          <cell r="Q441" t="str">
            <v xml:space="preserve"> </v>
          </cell>
          <cell r="R441" t="str">
            <v xml:space="preserve"> </v>
          </cell>
          <cell r="S441" t="str">
            <v xml:space="preserve"> </v>
          </cell>
          <cell r="T441" t="str">
            <v xml:space="preserve"> </v>
          </cell>
          <cell r="U441" t="str">
            <v>13.3</v>
          </cell>
          <cell r="V441" t="str">
            <v xml:space="preserve"> </v>
          </cell>
          <cell r="W441" t="str">
            <v xml:space="preserve"> </v>
          </cell>
          <cell r="X441" t="str">
            <v xml:space="preserve"> </v>
          </cell>
          <cell r="Y441" t="str">
            <v xml:space="preserve"> </v>
          </cell>
          <cell r="Z441" t="str">
            <v xml:space="preserve"> </v>
          </cell>
          <cell r="AA441" t="str">
            <v xml:space="preserve"> </v>
          </cell>
          <cell r="AB441" t="str">
            <v xml:space="preserve"> </v>
          </cell>
          <cell r="AC441" t="str">
            <v xml:space="preserve"> </v>
          </cell>
          <cell r="AD441" t="str">
            <v>16.5</v>
          </cell>
          <cell r="AE441" t="str">
            <v xml:space="preserve"> </v>
          </cell>
          <cell r="AF441" t="str">
            <v xml:space="preserve"> </v>
          </cell>
          <cell r="AG441" t="str">
            <v xml:space="preserve"> </v>
          </cell>
          <cell r="AH441" t="str">
            <v xml:space="preserve"> </v>
          </cell>
          <cell r="AI441" t="str">
            <v xml:space="preserve"> </v>
          </cell>
          <cell r="AJ441" t="str">
            <v xml:space="preserve"> </v>
          </cell>
          <cell r="AK441" t="str">
            <v xml:space="preserve"> </v>
          </cell>
          <cell r="AL441" t="str">
            <v xml:space="preserve"> </v>
          </cell>
          <cell r="AM441" t="str">
            <v>16.5</v>
          </cell>
          <cell r="AN441" t="str">
            <v xml:space="preserve"> </v>
          </cell>
          <cell r="AO441" t="str">
            <v xml:space="preserve"> </v>
          </cell>
          <cell r="AP441" t="str">
            <v xml:space="preserve"> </v>
          </cell>
          <cell r="AQ441" t="str">
            <v xml:space="preserve"> </v>
          </cell>
          <cell r="AR441" t="str">
            <v xml:space="preserve"> </v>
          </cell>
          <cell r="AS441" t="str">
            <v xml:space="preserve"> </v>
          </cell>
          <cell r="AT441" t="str">
            <v xml:space="preserve"> </v>
          </cell>
          <cell r="AU441" t="str">
            <v xml:space="preserve"> </v>
          </cell>
          <cell r="AV441" t="str">
            <v>8.77</v>
          </cell>
          <cell r="AW441" t="str">
            <v>NACQ</v>
          </cell>
          <cell r="AX441" t="str">
            <v>10.54</v>
          </cell>
          <cell r="AY441">
            <v>7</v>
          </cell>
          <cell r="AZ441" t="str">
            <v xml:space="preserve"> </v>
          </cell>
          <cell r="BA441" t="str">
            <v xml:space="preserve"> </v>
          </cell>
          <cell r="BB441" t="str">
            <v xml:space="preserve"> </v>
          </cell>
          <cell r="BC441" t="str">
            <v xml:space="preserve"> </v>
          </cell>
          <cell r="BD441">
            <v>5</v>
          </cell>
          <cell r="BE441">
            <v>7</v>
          </cell>
          <cell r="BF441" t="str">
            <v xml:space="preserve"> </v>
          </cell>
          <cell r="BG441" t="str">
            <v xml:space="preserve"> </v>
          </cell>
          <cell r="BH441" t="str">
            <v xml:space="preserve"> </v>
          </cell>
          <cell r="BI441">
            <v>9</v>
          </cell>
          <cell r="BJ441" t="str">
            <v xml:space="preserve"> </v>
          </cell>
          <cell r="BK441" t="str">
            <v xml:space="preserve"> </v>
          </cell>
          <cell r="BL441" t="str">
            <v xml:space="preserve"> </v>
          </cell>
          <cell r="BM441" t="str">
            <v xml:space="preserve"> </v>
          </cell>
          <cell r="BN441" t="str">
            <v xml:space="preserve"> </v>
          </cell>
          <cell r="BO441" t="str">
            <v xml:space="preserve"> </v>
          </cell>
          <cell r="BP441" t="str">
            <v xml:space="preserve"> </v>
          </cell>
          <cell r="BQ441" t="str">
            <v xml:space="preserve"> </v>
          </cell>
          <cell r="BR441" t="str">
            <v>9.9</v>
          </cell>
          <cell r="BS441" t="str">
            <v>NACQ</v>
          </cell>
          <cell r="BT441">
            <v>9</v>
          </cell>
          <cell r="BU441" t="str">
            <v>9.525</v>
          </cell>
          <cell r="BV441" t="str">
            <v>13.05</v>
          </cell>
        </row>
        <row r="442">
          <cell r="A442">
            <v>21809175</v>
          </cell>
          <cell r="B442" t="str">
            <v>MANN</v>
          </cell>
          <cell r="C442" t="str">
            <v>EWEN</v>
          </cell>
          <cell r="D442" t="str">
            <v xml:space="preserve"> </v>
          </cell>
          <cell r="E442" t="str">
            <v>10.68</v>
          </cell>
          <cell r="F442" t="str">
            <v>ADM</v>
          </cell>
          <cell r="G442" t="str">
            <v>10.68</v>
          </cell>
          <cell r="H442" t="str">
            <v>ADM</v>
          </cell>
          <cell r="I442" t="str">
            <v>'179/583</v>
          </cell>
          <cell r="J442" t="str">
            <v>10.8</v>
          </cell>
          <cell r="K442" t="str">
            <v>ACQ</v>
          </cell>
          <cell r="L442" t="str">
            <v xml:space="preserve"> </v>
          </cell>
          <cell r="M442" t="str">
            <v xml:space="preserve"> </v>
          </cell>
          <cell r="N442" t="str">
            <v xml:space="preserve"> </v>
          </cell>
          <cell r="O442" t="str">
            <v xml:space="preserve"> </v>
          </cell>
          <cell r="P442" t="str">
            <v xml:space="preserve"> </v>
          </cell>
          <cell r="Q442" t="str">
            <v xml:space="preserve"> </v>
          </cell>
          <cell r="R442" t="str">
            <v xml:space="preserve"> </v>
          </cell>
          <cell r="S442" t="str">
            <v xml:space="preserve"> </v>
          </cell>
          <cell r="T442" t="str">
            <v xml:space="preserve"> </v>
          </cell>
          <cell r="U442" t="str">
            <v xml:space="preserve"> </v>
          </cell>
          <cell r="V442" t="str">
            <v xml:space="preserve"> </v>
          </cell>
          <cell r="W442" t="str">
            <v xml:space="preserve"> </v>
          </cell>
          <cell r="X442" t="str">
            <v xml:space="preserve"> </v>
          </cell>
          <cell r="Y442" t="str">
            <v xml:space="preserve"> </v>
          </cell>
          <cell r="Z442" t="str">
            <v xml:space="preserve"> </v>
          </cell>
          <cell r="AA442" t="str">
            <v xml:space="preserve"> </v>
          </cell>
          <cell r="AB442" t="str">
            <v xml:space="preserve"> </v>
          </cell>
          <cell r="AC442" t="str">
            <v xml:space="preserve"> </v>
          </cell>
          <cell r="AD442" t="str">
            <v xml:space="preserve"> </v>
          </cell>
          <cell r="AE442" t="str">
            <v xml:space="preserve"> </v>
          </cell>
          <cell r="AF442" t="str">
            <v xml:space="preserve"> </v>
          </cell>
          <cell r="AG442" t="str">
            <v xml:space="preserve"> </v>
          </cell>
          <cell r="AH442" t="str">
            <v xml:space="preserve"> </v>
          </cell>
          <cell r="AI442" t="str">
            <v xml:space="preserve"> </v>
          </cell>
          <cell r="AJ442" t="str">
            <v xml:space="preserve"> </v>
          </cell>
          <cell r="AK442" t="str">
            <v xml:space="preserve"> </v>
          </cell>
          <cell r="AL442" t="str">
            <v xml:space="preserve"> </v>
          </cell>
          <cell r="AM442" t="str">
            <v xml:space="preserve"> </v>
          </cell>
          <cell r="AN442" t="str">
            <v xml:space="preserve"> </v>
          </cell>
          <cell r="AO442" t="str">
            <v xml:space="preserve"> </v>
          </cell>
          <cell r="AP442" t="str">
            <v xml:space="preserve"> </v>
          </cell>
          <cell r="AQ442" t="str">
            <v xml:space="preserve"> </v>
          </cell>
          <cell r="AR442" t="str">
            <v xml:space="preserve"> </v>
          </cell>
          <cell r="AS442" t="str">
            <v xml:space="preserve"> </v>
          </cell>
          <cell r="AT442" t="str">
            <v xml:space="preserve"> </v>
          </cell>
          <cell r="AU442" t="str">
            <v xml:space="preserve"> </v>
          </cell>
          <cell r="AV442" t="str">
            <v>11.895</v>
          </cell>
          <cell r="AW442" t="str">
            <v>ACQ</v>
          </cell>
          <cell r="AX442" t="str">
            <v>11.94</v>
          </cell>
          <cell r="AY442" t="str">
            <v>11.85</v>
          </cell>
          <cell r="AZ442" t="str">
            <v xml:space="preserve"> </v>
          </cell>
          <cell r="BA442" t="str">
            <v xml:space="preserve"> </v>
          </cell>
          <cell r="BB442" t="str">
            <v xml:space="preserve"> </v>
          </cell>
          <cell r="BC442" t="str">
            <v xml:space="preserve"> </v>
          </cell>
          <cell r="BD442" t="str">
            <v xml:space="preserve"> </v>
          </cell>
          <cell r="BE442" t="str">
            <v xml:space="preserve"> </v>
          </cell>
          <cell r="BF442" t="str">
            <v xml:space="preserve"> </v>
          </cell>
          <cell r="BG442" t="str">
            <v xml:space="preserve"> </v>
          </cell>
          <cell r="BH442" t="str">
            <v xml:space="preserve"> </v>
          </cell>
          <cell r="BI442" t="str">
            <v xml:space="preserve"> </v>
          </cell>
          <cell r="BJ442" t="str">
            <v xml:space="preserve"> </v>
          </cell>
          <cell r="BK442" t="str">
            <v xml:space="preserve"> </v>
          </cell>
          <cell r="BL442" t="str">
            <v xml:space="preserve"> </v>
          </cell>
          <cell r="BM442" t="str">
            <v xml:space="preserve"> </v>
          </cell>
          <cell r="BN442" t="str">
            <v xml:space="preserve"> </v>
          </cell>
          <cell r="BO442" t="str">
            <v xml:space="preserve"> </v>
          </cell>
          <cell r="BP442" t="str">
            <v xml:space="preserve"> </v>
          </cell>
          <cell r="BQ442" t="str">
            <v xml:space="preserve"> </v>
          </cell>
          <cell r="BR442" t="str">
            <v>11.307</v>
          </cell>
          <cell r="BS442" t="str">
            <v>ACQ</v>
          </cell>
          <cell r="BT442" t="str">
            <v xml:space="preserve"> </v>
          </cell>
          <cell r="BU442" t="str">
            <v xml:space="preserve"> </v>
          </cell>
          <cell r="BV442" t="str">
            <v xml:space="preserve"> </v>
          </cell>
        </row>
        <row r="443">
          <cell r="A443">
            <v>21905158</v>
          </cell>
          <cell r="B443" t="str">
            <v>MANN</v>
          </cell>
          <cell r="C443" t="str">
            <v>FLORIAN</v>
          </cell>
          <cell r="D443" t="str">
            <v xml:space="preserve"> </v>
          </cell>
          <cell r="E443" t="str">
            <v>8.71</v>
          </cell>
          <cell r="F443" t="str">
            <v>AJ</v>
          </cell>
          <cell r="G443" t="str">
            <v>8.71</v>
          </cell>
          <cell r="H443" t="str">
            <v>AJ</v>
          </cell>
          <cell r="I443" t="str">
            <v>'473/583</v>
          </cell>
          <cell r="J443" t="str">
            <v>9.1</v>
          </cell>
          <cell r="L443" t="str">
            <v>7.5</v>
          </cell>
          <cell r="M443" t="str">
            <v xml:space="preserve"> </v>
          </cell>
          <cell r="N443" t="str">
            <v xml:space="preserve"> </v>
          </cell>
          <cell r="O443" t="str">
            <v xml:space="preserve"> </v>
          </cell>
          <cell r="P443" t="str">
            <v xml:space="preserve"> </v>
          </cell>
          <cell r="Q443" t="str">
            <v xml:space="preserve"> </v>
          </cell>
          <cell r="R443" t="str">
            <v xml:space="preserve"> </v>
          </cell>
          <cell r="S443" t="str">
            <v>7.5</v>
          </cell>
          <cell r="T443" t="str">
            <v xml:space="preserve"> </v>
          </cell>
          <cell r="U443" t="str">
            <v xml:space="preserve"> </v>
          </cell>
          <cell r="V443" t="str">
            <v xml:space="preserve"> </v>
          </cell>
          <cell r="W443" t="str">
            <v xml:space="preserve"> </v>
          </cell>
          <cell r="X443" t="str">
            <v xml:space="preserve"> </v>
          </cell>
          <cell r="Y443" t="str">
            <v xml:space="preserve"> </v>
          </cell>
          <cell r="Z443" t="str">
            <v xml:space="preserve"> </v>
          </cell>
          <cell r="AA443" t="str">
            <v xml:space="preserve"> </v>
          </cell>
          <cell r="AB443" t="str">
            <v xml:space="preserve"> </v>
          </cell>
          <cell r="AC443" t="str">
            <v xml:space="preserve"> </v>
          </cell>
          <cell r="AD443" t="str">
            <v>11.5</v>
          </cell>
          <cell r="AE443" t="str">
            <v xml:space="preserve"> </v>
          </cell>
          <cell r="AF443" t="str">
            <v xml:space="preserve"> </v>
          </cell>
          <cell r="AG443" t="str">
            <v xml:space="preserve"> </v>
          </cell>
          <cell r="AH443" t="str">
            <v xml:space="preserve"> </v>
          </cell>
          <cell r="AI443" t="str">
            <v xml:space="preserve"> </v>
          </cell>
          <cell r="AJ443" t="str">
            <v xml:space="preserve"> </v>
          </cell>
          <cell r="AK443" t="str">
            <v>11.5</v>
          </cell>
          <cell r="AL443" t="str">
            <v xml:space="preserve"> </v>
          </cell>
          <cell r="AM443" t="str">
            <v xml:space="preserve"> </v>
          </cell>
          <cell r="AN443" t="str">
            <v xml:space="preserve"> </v>
          </cell>
          <cell r="AO443" t="str">
            <v xml:space="preserve"> </v>
          </cell>
          <cell r="AP443" t="str">
            <v xml:space="preserve"> </v>
          </cell>
          <cell r="AQ443" t="str">
            <v xml:space="preserve"> </v>
          </cell>
          <cell r="AR443" t="str">
            <v xml:space="preserve"> </v>
          </cell>
          <cell r="AS443" t="str">
            <v xml:space="preserve"> </v>
          </cell>
          <cell r="AT443" t="str">
            <v xml:space="preserve"> </v>
          </cell>
          <cell r="AU443" t="str">
            <v xml:space="preserve"> </v>
          </cell>
          <cell r="AV443" t="str">
            <v>11.967</v>
          </cell>
          <cell r="AW443" t="str">
            <v>ACQ</v>
          </cell>
          <cell r="AX443" t="str">
            <v>10.5</v>
          </cell>
          <cell r="AY443" t="str">
            <v>13.433</v>
          </cell>
          <cell r="AZ443" t="str">
            <v xml:space="preserve"> </v>
          </cell>
          <cell r="BA443" t="str">
            <v xml:space="preserve"> </v>
          </cell>
          <cell r="BB443" t="str">
            <v xml:space="preserve"> </v>
          </cell>
          <cell r="BC443" t="str">
            <v xml:space="preserve"> </v>
          </cell>
          <cell r="BD443" t="str">
            <v xml:space="preserve"> </v>
          </cell>
          <cell r="BE443" t="str">
            <v xml:space="preserve"> </v>
          </cell>
          <cell r="BF443" t="str">
            <v xml:space="preserve"> </v>
          </cell>
          <cell r="BG443" t="str">
            <v xml:space="preserve"> </v>
          </cell>
          <cell r="BH443" t="str">
            <v xml:space="preserve"> </v>
          </cell>
          <cell r="BI443" t="str">
            <v xml:space="preserve"> </v>
          </cell>
          <cell r="BJ443" t="str">
            <v>11.6</v>
          </cell>
          <cell r="BK443" t="str">
            <v xml:space="preserve"> </v>
          </cell>
          <cell r="BL443" t="str">
            <v xml:space="preserve"> </v>
          </cell>
          <cell r="BM443">
            <v>15</v>
          </cell>
          <cell r="BN443" t="str">
            <v xml:space="preserve"> </v>
          </cell>
          <cell r="BO443" t="str">
            <v>13.7</v>
          </cell>
          <cell r="BP443" t="str">
            <v xml:space="preserve"> </v>
          </cell>
          <cell r="BQ443" t="str">
            <v xml:space="preserve"> </v>
          </cell>
          <cell r="BR443" t="str">
            <v>7.467</v>
          </cell>
          <cell r="BS443" t="str">
            <v>NACQ</v>
          </cell>
          <cell r="BT443" t="str">
            <v>10.5</v>
          </cell>
          <cell r="BU443" t="str">
            <v>8.3</v>
          </cell>
          <cell r="BV443" t="str">
            <v>10.6</v>
          </cell>
        </row>
        <row r="444">
          <cell r="A444">
            <v>21903664</v>
          </cell>
          <cell r="B444" t="str">
            <v>MARCELIN</v>
          </cell>
          <cell r="C444" t="str">
            <v>CHARLOTTE</v>
          </cell>
          <cell r="D444" t="str">
            <v xml:space="preserve"> </v>
          </cell>
          <cell r="E444" t="str">
            <v>DEF</v>
          </cell>
          <cell r="F444" t="str">
            <v>DEF</v>
          </cell>
          <cell r="G444" t="str">
            <v>DEF</v>
          </cell>
          <cell r="H444" t="str">
            <v>DEF</v>
          </cell>
          <cell r="J444" t="str">
            <v>DEF</v>
          </cell>
          <cell r="L444" t="str">
            <v>DEF</v>
          </cell>
          <cell r="M444" t="str">
            <v xml:space="preserve"> </v>
          </cell>
          <cell r="N444" t="str">
            <v xml:space="preserve"> </v>
          </cell>
          <cell r="O444" t="str">
            <v xml:space="preserve"> </v>
          </cell>
          <cell r="P444" t="str">
            <v xml:space="preserve"> </v>
          </cell>
          <cell r="Q444" t="str">
            <v xml:space="preserve"> </v>
          </cell>
          <cell r="R444" t="str">
            <v xml:space="preserve"> </v>
          </cell>
          <cell r="S444" t="str">
            <v xml:space="preserve"> </v>
          </cell>
          <cell r="T444" t="str">
            <v xml:space="preserve"> </v>
          </cell>
          <cell r="U444" t="str">
            <v xml:space="preserve"> </v>
          </cell>
          <cell r="V444" t="str">
            <v>ABI</v>
          </cell>
          <cell r="W444" t="str">
            <v xml:space="preserve"> </v>
          </cell>
          <cell r="X444" t="str">
            <v xml:space="preserve"> </v>
          </cell>
          <cell r="Y444" t="str">
            <v xml:space="preserve"> </v>
          </cell>
          <cell r="Z444" t="str">
            <v xml:space="preserve"> </v>
          </cell>
          <cell r="AA444" t="str">
            <v xml:space="preserve"> </v>
          </cell>
          <cell r="AB444" t="str">
            <v xml:space="preserve"> </v>
          </cell>
          <cell r="AC444" t="str">
            <v xml:space="preserve"> </v>
          </cell>
          <cell r="AD444" t="str">
            <v>DEF</v>
          </cell>
          <cell r="AE444" t="str">
            <v xml:space="preserve"> </v>
          </cell>
          <cell r="AF444" t="str">
            <v xml:space="preserve"> </v>
          </cell>
          <cell r="AG444" t="str">
            <v xml:space="preserve"> </v>
          </cell>
          <cell r="AH444" t="str">
            <v xml:space="preserve"> </v>
          </cell>
          <cell r="AI444" t="str">
            <v xml:space="preserve"> </v>
          </cell>
          <cell r="AJ444" t="str">
            <v xml:space="preserve"> </v>
          </cell>
          <cell r="AK444" t="str">
            <v xml:space="preserve"> </v>
          </cell>
          <cell r="AL444" t="str">
            <v xml:space="preserve"> </v>
          </cell>
          <cell r="AM444" t="str">
            <v xml:space="preserve"> </v>
          </cell>
          <cell r="AN444" t="str">
            <v>ABI</v>
          </cell>
          <cell r="AO444" t="str">
            <v xml:space="preserve"> </v>
          </cell>
          <cell r="AP444" t="str">
            <v xml:space="preserve"> </v>
          </cell>
          <cell r="AQ444" t="str">
            <v xml:space="preserve"> </v>
          </cell>
          <cell r="AR444" t="str">
            <v xml:space="preserve"> </v>
          </cell>
          <cell r="AS444" t="str">
            <v xml:space="preserve"> </v>
          </cell>
          <cell r="AT444" t="str">
            <v xml:space="preserve"> </v>
          </cell>
          <cell r="AU444" t="str">
            <v xml:space="preserve"> </v>
          </cell>
          <cell r="AV444" t="str">
            <v>DEF</v>
          </cell>
          <cell r="AW444" t="str">
            <v>DEF</v>
          </cell>
          <cell r="AX444" t="str">
            <v>DEF</v>
          </cell>
          <cell r="AY444" t="str">
            <v>DEF</v>
          </cell>
          <cell r="AZ444" t="str">
            <v xml:space="preserve"> </v>
          </cell>
          <cell r="BA444" t="str">
            <v xml:space="preserve"> </v>
          </cell>
          <cell r="BB444" t="str">
            <v xml:space="preserve"> </v>
          </cell>
          <cell r="BC444" t="str">
            <v xml:space="preserve"> </v>
          </cell>
          <cell r="BD444" t="str">
            <v>ABI</v>
          </cell>
          <cell r="BE444" t="str">
            <v xml:space="preserve"> </v>
          </cell>
          <cell r="BF444" t="str">
            <v xml:space="preserve"> </v>
          </cell>
          <cell r="BG444" t="str">
            <v xml:space="preserve"> </v>
          </cell>
          <cell r="BH444" t="str">
            <v xml:space="preserve"> </v>
          </cell>
          <cell r="BI444" t="str">
            <v xml:space="preserve"> </v>
          </cell>
          <cell r="BJ444" t="str">
            <v xml:space="preserve"> </v>
          </cell>
          <cell r="BK444" t="str">
            <v xml:space="preserve"> </v>
          </cell>
          <cell r="BL444" t="str">
            <v xml:space="preserve"> </v>
          </cell>
          <cell r="BM444" t="str">
            <v xml:space="preserve"> </v>
          </cell>
          <cell r="BN444" t="str">
            <v>ABI</v>
          </cell>
          <cell r="BO444" t="str">
            <v xml:space="preserve"> </v>
          </cell>
          <cell r="BP444">
            <v>6</v>
          </cell>
          <cell r="BQ444" t="str">
            <v xml:space="preserve"> </v>
          </cell>
          <cell r="BR444" t="str">
            <v>6.393</v>
          </cell>
          <cell r="BS444" t="str">
            <v>NACQ</v>
          </cell>
          <cell r="BT444" t="str">
            <v>3.38</v>
          </cell>
          <cell r="BU444" t="str">
            <v>6.5</v>
          </cell>
          <cell r="BV444">
            <v>10</v>
          </cell>
        </row>
        <row r="445">
          <cell r="A445">
            <v>21906860</v>
          </cell>
          <cell r="B445" t="str">
            <v>MARCHAL</v>
          </cell>
          <cell r="C445" t="str">
            <v>LUCAS</v>
          </cell>
          <cell r="D445" t="str">
            <v xml:space="preserve"> </v>
          </cell>
          <cell r="E445" t="str">
            <v>9.056</v>
          </cell>
          <cell r="F445" t="str">
            <v>AJ</v>
          </cell>
          <cell r="G445" t="str">
            <v>9.056</v>
          </cell>
          <cell r="H445" t="str">
            <v>AJ</v>
          </cell>
          <cell r="I445" t="str">
            <v>'423/583</v>
          </cell>
          <cell r="J445" t="str">
            <v>10.75</v>
          </cell>
          <cell r="L445">
            <v>7</v>
          </cell>
          <cell r="M445" t="str">
            <v xml:space="preserve"> </v>
          </cell>
          <cell r="N445" t="str">
            <v xml:space="preserve"> </v>
          </cell>
          <cell r="O445" t="str">
            <v xml:space="preserve"> </v>
          </cell>
          <cell r="P445" t="str">
            <v xml:space="preserve"> </v>
          </cell>
          <cell r="Q445" t="str">
            <v xml:space="preserve"> </v>
          </cell>
          <cell r="R445" t="str">
            <v xml:space="preserve"> </v>
          </cell>
          <cell r="S445">
            <v>7</v>
          </cell>
          <cell r="T445" t="str">
            <v xml:space="preserve"> </v>
          </cell>
          <cell r="U445" t="str">
            <v xml:space="preserve"> </v>
          </cell>
          <cell r="V445" t="str">
            <v xml:space="preserve"> </v>
          </cell>
          <cell r="W445" t="str">
            <v xml:space="preserve"> </v>
          </cell>
          <cell r="X445" t="str">
            <v xml:space="preserve"> </v>
          </cell>
          <cell r="Y445" t="str">
            <v xml:space="preserve"> </v>
          </cell>
          <cell r="Z445" t="str">
            <v xml:space="preserve"> </v>
          </cell>
          <cell r="AA445" t="str">
            <v xml:space="preserve"> </v>
          </cell>
          <cell r="AB445" t="str">
            <v xml:space="preserve"> </v>
          </cell>
          <cell r="AC445" t="str">
            <v xml:space="preserve"> </v>
          </cell>
          <cell r="AD445" t="str">
            <v>16.375</v>
          </cell>
          <cell r="AE445" t="str">
            <v xml:space="preserve"> </v>
          </cell>
          <cell r="AF445" t="str">
            <v xml:space="preserve"> </v>
          </cell>
          <cell r="AG445" t="str">
            <v xml:space="preserve"> </v>
          </cell>
          <cell r="AH445" t="str">
            <v xml:space="preserve"> </v>
          </cell>
          <cell r="AI445" t="str">
            <v xml:space="preserve"> </v>
          </cell>
          <cell r="AJ445" t="str">
            <v xml:space="preserve"> </v>
          </cell>
          <cell r="AK445" t="str">
            <v>16.375</v>
          </cell>
          <cell r="AL445" t="str">
            <v xml:space="preserve"> </v>
          </cell>
          <cell r="AM445" t="str">
            <v xml:space="preserve"> </v>
          </cell>
          <cell r="AN445" t="str">
            <v xml:space="preserve"> </v>
          </cell>
          <cell r="AO445" t="str">
            <v xml:space="preserve"> </v>
          </cell>
          <cell r="AP445" t="str">
            <v xml:space="preserve"> </v>
          </cell>
          <cell r="AQ445" t="str">
            <v xml:space="preserve"> </v>
          </cell>
          <cell r="AR445" t="str">
            <v xml:space="preserve"> </v>
          </cell>
          <cell r="AS445" t="str">
            <v xml:space="preserve"> </v>
          </cell>
          <cell r="AT445" t="str">
            <v xml:space="preserve"> </v>
          </cell>
          <cell r="AU445" t="str">
            <v xml:space="preserve"> </v>
          </cell>
          <cell r="AV445" t="str">
            <v>10.727</v>
          </cell>
          <cell r="AW445" t="str">
            <v>ACQ</v>
          </cell>
          <cell r="AX445" t="str">
            <v>10.12</v>
          </cell>
          <cell r="AY445" t="str">
            <v>11.333</v>
          </cell>
          <cell r="AZ445" t="str">
            <v>16.5</v>
          </cell>
          <cell r="BA445" t="str">
            <v xml:space="preserve"> </v>
          </cell>
          <cell r="BB445" t="str">
            <v xml:space="preserve"> </v>
          </cell>
          <cell r="BC445" t="str">
            <v xml:space="preserve"> </v>
          </cell>
          <cell r="BD445" t="str">
            <v>6.5</v>
          </cell>
          <cell r="BE445" t="str">
            <v xml:space="preserve"> </v>
          </cell>
          <cell r="BF445" t="str">
            <v xml:space="preserve"> </v>
          </cell>
          <cell r="BG445" t="str">
            <v xml:space="preserve"> </v>
          </cell>
          <cell r="BH445" t="str">
            <v xml:space="preserve"> </v>
          </cell>
          <cell r="BI445" t="str">
            <v xml:space="preserve"> </v>
          </cell>
          <cell r="BJ445" t="str">
            <v xml:space="preserve"> </v>
          </cell>
          <cell r="BK445" t="str">
            <v xml:space="preserve"> </v>
          </cell>
          <cell r="BL445" t="str">
            <v xml:space="preserve"> </v>
          </cell>
          <cell r="BM445" t="str">
            <v xml:space="preserve"> </v>
          </cell>
          <cell r="BN445" t="str">
            <v xml:space="preserve"> </v>
          </cell>
          <cell r="BO445" t="str">
            <v xml:space="preserve"> </v>
          </cell>
          <cell r="BP445" t="str">
            <v xml:space="preserve"> </v>
          </cell>
          <cell r="BQ445">
            <v>11</v>
          </cell>
          <cell r="BR445" t="str">
            <v>9.625</v>
          </cell>
          <cell r="BS445" t="str">
            <v>NACQ</v>
          </cell>
          <cell r="BT445" t="str">
            <v>8.75</v>
          </cell>
          <cell r="BU445" t="str">
            <v>9.625</v>
          </cell>
          <cell r="BV445" t="str">
            <v>12.75</v>
          </cell>
        </row>
        <row r="446">
          <cell r="A446">
            <v>21904575</v>
          </cell>
          <cell r="B446" t="str">
            <v>MARCINIAK</v>
          </cell>
          <cell r="C446" t="str">
            <v>CÉLIA</v>
          </cell>
          <cell r="D446" t="str">
            <v xml:space="preserve"> </v>
          </cell>
          <cell r="E446" t="str">
            <v>DEF</v>
          </cell>
          <cell r="F446" t="str">
            <v>DEF</v>
          </cell>
          <cell r="G446" t="str">
            <v>DEF</v>
          </cell>
          <cell r="H446" t="str">
            <v>DEF</v>
          </cell>
          <cell r="J446" t="str">
            <v>DEF</v>
          </cell>
          <cell r="L446" t="str">
            <v>DEF</v>
          </cell>
          <cell r="M446" t="str">
            <v xml:space="preserve"> </v>
          </cell>
          <cell r="N446" t="str">
            <v xml:space="preserve"> </v>
          </cell>
          <cell r="O446" t="str">
            <v xml:space="preserve"> </v>
          </cell>
          <cell r="P446" t="str">
            <v xml:space="preserve"> </v>
          </cell>
          <cell r="Q446" t="str">
            <v xml:space="preserve"> </v>
          </cell>
          <cell r="R446" t="str">
            <v xml:space="preserve"> </v>
          </cell>
          <cell r="S446" t="str">
            <v xml:space="preserve"> </v>
          </cell>
          <cell r="T446" t="str">
            <v xml:space="preserve"> </v>
          </cell>
          <cell r="U446" t="str">
            <v xml:space="preserve"> </v>
          </cell>
          <cell r="V446" t="str">
            <v>ABI</v>
          </cell>
          <cell r="W446" t="str">
            <v xml:space="preserve"> </v>
          </cell>
          <cell r="X446" t="str">
            <v xml:space="preserve"> </v>
          </cell>
          <cell r="Y446" t="str">
            <v xml:space="preserve"> </v>
          </cell>
          <cell r="Z446" t="str">
            <v xml:space="preserve"> </v>
          </cell>
          <cell r="AA446" t="str">
            <v xml:space="preserve"> </v>
          </cell>
          <cell r="AB446" t="str">
            <v xml:space="preserve"> </v>
          </cell>
          <cell r="AC446" t="str">
            <v xml:space="preserve"> </v>
          </cell>
          <cell r="AD446" t="str">
            <v>DEF</v>
          </cell>
          <cell r="AE446" t="str">
            <v xml:space="preserve"> </v>
          </cell>
          <cell r="AF446" t="str">
            <v xml:space="preserve"> </v>
          </cell>
          <cell r="AG446" t="str">
            <v xml:space="preserve"> </v>
          </cell>
          <cell r="AH446" t="str">
            <v xml:space="preserve"> </v>
          </cell>
          <cell r="AI446" t="str">
            <v xml:space="preserve"> </v>
          </cell>
          <cell r="AJ446" t="str">
            <v xml:space="preserve"> </v>
          </cell>
          <cell r="AK446" t="str">
            <v xml:space="preserve"> </v>
          </cell>
          <cell r="AL446" t="str">
            <v xml:space="preserve"> </v>
          </cell>
          <cell r="AM446" t="str">
            <v xml:space="preserve"> </v>
          </cell>
          <cell r="AN446" t="str">
            <v>ABI</v>
          </cell>
          <cell r="AO446" t="str">
            <v xml:space="preserve"> </v>
          </cell>
          <cell r="AP446" t="str">
            <v xml:space="preserve"> </v>
          </cell>
          <cell r="AQ446" t="str">
            <v xml:space="preserve"> </v>
          </cell>
          <cell r="AR446" t="str">
            <v xml:space="preserve"> </v>
          </cell>
          <cell r="AS446" t="str">
            <v xml:space="preserve"> </v>
          </cell>
          <cell r="AT446" t="str">
            <v xml:space="preserve"> </v>
          </cell>
          <cell r="AU446" t="str">
            <v xml:space="preserve"> </v>
          </cell>
          <cell r="AV446" t="str">
            <v>DEF</v>
          </cell>
          <cell r="AW446" t="str">
            <v>DEF</v>
          </cell>
          <cell r="AX446" t="str">
            <v>DEF</v>
          </cell>
          <cell r="AY446" t="str">
            <v>DEF</v>
          </cell>
          <cell r="AZ446" t="str">
            <v xml:space="preserve"> </v>
          </cell>
          <cell r="BA446" t="str">
            <v xml:space="preserve"> </v>
          </cell>
          <cell r="BB446" t="str">
            <v xml:space="preserve"> </v>
          </cell>
          <cell r="BC446" t="str">
            <v xml:space="preserve"> </v>
          </cell>
          <cell r="BD446">
            <v>4</v>
          </cell>
          <cell r="BE446" t="str">
            <v>ABI</v>
          </cell>
          <cell r="BF446" t="str">
            <v xml:space="preserve"> </v>
          </cell>
          <cell r="BG446" t="str">
            <v xml:space="preserve"> </v>
          </cell>
          <cell r="BH446" t="str">
            <v xml:space="preserve"> </v>
          </cell>
          <cell r="BI446" t="str">
            <v>ABI</v>
          </cell>
          <cell r="BJ446" t="str">
            <v xml:space="preserve"> </v>
          </cell>
          <cell r="BK446" t="str">
            <v xml:space="preserve"> </v>
          </cell>
          <cell r="BL446" t="str">
            <v xml:space="preserve"> </v>
          </cell>
          <cell r="BM446" t="str">
            <v xml:space="preserve"> </v>
          </cell>
          <cell r="BN446" t="str">
            <v xml:space="preserve"> </v>
          </cell>
          <cell r="BO446" t="str">
            <v xml:space="preserve"> </v>
          </cell>
          <cell r="BP446" t="str">
            <v xml:space="preserve"> </v>
          </cell>
          <cell r="BQ446" t="str">
            <v xml:space="preserve"> </v>
          </cell>
          <cell r="BR446" t="str">
            <v>DEF</v>
          </cell>
          <cell r="BS446" t="str">
            <v>DEF</v>
          </cell>
          <cell r="BT446" t="str">
            <v>ABI</v>
          </cell>
          <cell r="BU446" t="str">
            <v>DEF</v>
          </cell>
          <cell r="BV446" t="str">
            <v>7.6</v>
          </cell>
        </row>
        <row r="447">
          <cell r="A447">
            <v>21911716</v>
          </cell>
          <cell r="B447" t="str">
            <v>MARMILLOD</v>
          </cell>
          <cell r="C447" t="str">
            <v>GAËL</v>
          </cell>
          <cell r="D447" t="str">
            <v xml:space="preserve"> </v>
          </cell>
          <cell r="E447" t="str">
            <v>8.148</v>
          </cell>
          <cell r="F447" t="str">
            <v>AJ</v>
          </cell>
          <cell r="G447" t="str">
            <v>8.148</v>
          </cell>
          <cell r="H447" t="str">
            <v>AJ</v>
          </cell>
          <cell r="I447" t="str">
            <v>'516/583</v>
          </cell>
          <cell r="J447" t="str">
            <v>11.4</v>
          </cell>
          <cell r="L447">
            <v>9</v>
          </cell>
          <cell r="M447" t="str">
            <v xml:space="preserve"> </v>
          </cell>
          <cell r="N447" t="str">
            <v xml:space="preserve"> </v>
          </cell>
          <cell r="O447">
            <v>9</v>
          </cell>
          <cell r="P447" t="str">
            <v xml:space="preserve"> </v>
          </cell>
          <cell r="Q447" t="str">
            <v xml:space="preserve"> </v>
          </cell>
          <cell r="R447" t="str">
            <v xml:space="preserve"> </v>
          </cell>
          <cell r="S447" t="str">
            <v xml:space="preserve"> </v>
          </cell>
          <cell r="T447" t="str">
            <v xml:space="preserve"> </v>
          </cell>
          <cell r="U447" t="str">
            <v xml:space="preserve"> </v>
          </cell>
          <cell r="V447" t="str">
            <v xml:space="preserve"> </v>
          </cell>
          <cell r="W447" t="str">
            <v xml:space="preserve"> </v>
          </cell>
          <cell r="X447" t="str">
            <v xml:space="preserve"> </v>
          </cell>
          <cell r="Y447" t="str">
            <v xml:space="preserve"> </v>
          </cell>
          <cell r="Z447" t="str">
            <v xml:space="preserve"> </v>
          </cell>
          <cell r="AA447" t="str">
            <v xml:space="preserve"> </v>
          </cell>
          <cell r="AB447" t="str">
            <v xml:space="preserve"> </v>
          </cell>
          <cell r="AC447" t="str">
            <v xml:space="preserve"> </v>
          </cell>
          <cell r="AD447">
            <v>15</v>
          </cell>
          <cell r="AE447" t="str">
            <v xml:space="preserve"> </v>
          </cell>
          <cell r="AF447" t="str">
            <v xml:space="preserve"> </v>
          </cell>
          <cell r="AG447">
            <v>15</v>
          </cell>
          <cell r="AH447" t="str">
            <v xml:space="preserve"> </v>
          </cell>
          <cell r="AI447" t="str">
            <v xml:space="preserve"> </v>
          </cell>
          <cell r="AJ447" t="str">
            <v xml:space="preserve"> </v>
          </cell>
          <cell r="AK447" t="str">
            <v xml:space="preserve"> </v>
          </cell>
          <cell r="AL447" t="str">
            <v xml:space="preserve"> </v>
          </cell>
          <cell r="AM447" t="str">
            <v xml:space="preserve"> </v>
          </cell>
          <cell r="AN447" t="str">
            <v xml:space="preserve"> </v>
          </cell>
          <cell r="AO447" t="str">
            <v xml:space="preserve"> </v>
          </cell>
          <cell r="AP447" t="str">
            <v xml:space="preserve"> </v>
          </cell>
          <cell r="AQ447" t="str">
            <v xml:space="preserve"> </v>
          </cell>
          <cell r="AR447" t="str">
            <v xml:space="preserve"> </v>
          </cell>
          <cell r="AS447" t="str">
            <v xml:space="preserve"> </v>
          </cell>
          <cell r="AT447" t="str">
            <v xml:space="preserve"> </v>
          </cell>
          <cell r="AU447" t="str">
            <v xml:space="preserve"> </v>
          </cell>
          <cell r="AV447" t="str">
            <v>9.835</v>
          </cell>
          <cell r="AW447" t="str">
            <v>NACQ</v>
          </cell>
          <cell r="AX447" t="str">
            <v>9.17</v>
          </cell>
          <cell r="AY447" t="str">
            <v>10.5</v>
          </cell>
          <cell r="AZ447" t="str">
            <v xml:space="preserve"> </v>
          </cell>
          <cell r="BA447" t="str">
            <v xml:space="preserve"> </v>
          </cell>
          <cell r="BB447" t="str">
            <v xml:space="preserve"> </v>
          </cell>
          <cell r="BC447" t="str">
            <v xml:space="preserve"> </v>
          </cell>
          <cell r="BD447" t="str">
            <v>DIS</v>
          </cell>
          <cell r="BE447" t="str">
            <v xml:space="preserve"> </v>
          </cell>
          <cell r="BF447" t="str">
            <v xml:space="preserve"> </v>
          </cell>
          <cell r="BG447" t="str">
            <v xml:space="preserve"> </v>
          </cell>
          <cell r="BH447" t="str">
            <v xml:space="preserve"> </v>
          </cell>
          <cell r="BI447" t="str">
            <v xml:space="preserve"> </v>
          </cell>
          <cell r="BJ447" t="str">
            <v xml:space="preserve"> </v>
          </cell>
          <cell r="BK447" t="str">
            <v xml:space="preserve"> </v>
          </cell>
          <cell r="BL447" t="str">
            <v xml:space="preserve"> </v>
          </cell>
          <cell r="BM447" t="str">
            <v xml:space="preserve"> </v>
          </cell>
          <cell r="BN447">
            <v>13</v>
          </cell>
          <cell r="BO447" t="str">
            <v xml:space="preserve"> </v>
          </cell>
          <cell r="BP447">
            <v>8</v>
          </cell>
          <cell r="BQ447" t="str">
            <v xml:space="preserve"> </v>
          </cell>
          <cell r="BR447" t="str">
            <v>8.325</v>
          </cell>
          <cell r="BS447" t="str">
            <v>NACQ</v>
          </cell>
          <cell r="BT447">
            <v>5</v>
          </cell>
          <cell r="BU447" t="str">
            <v>9.05</v>
          </cell>
          <cell r="BV447" t="str">
            <v>12.6</v>
          </cell>
        </row>
        <row r="448">
          <cell r="A448">
            <v>21907546</v>
          </cell>
          <cell r="B448" t="str">
            <v>MARTIN</v>
          </cell>
          <cell r="C448" t="str">
            <v>LUCAS</v>
          </cell>
          <cell r="D448" t="str">
            <v xml:space="preserve"> </v>
          </cell>
          <cell r="E448" t="str">
            <v>10.243</v>
          </cell>
          <cell r="F448" t="str">
            <v>ADM</v>
          </cell>
          <cell r="G448" t="str">
            <v>10.243</v>
          </cell>
          <cell r="H448" t="str">
            <v>ADM</v>
          </cell>
          <cell r="I448" t="str">
            <v>'247/583</v>
          </cell>
          <cell r="J448" t="str">
            <v>10.4</v>
          </cell>
          <cell r="L448">
            <v>8</v>
          </cell>
          <cell r="M448" t="str">
            <v xml:space="preserve"> </v>
          </cell>
          <cell r="N448" t="str">
            <v xml:space="preserve"> </v>
          </cell>
          <cell r="O448" t="str">
            <v xml:space="preserve"> </v>
          </cell>
          <cell r="P448" t="str">
            <v xml:space="preserve"> </v>
          </cell>
          <cell r="Q448" t="str">
            <v xml:space="preserve"> </v>
          </cell>
          <cell r="R448" t="str">
            <v xml:space="preserve"> </v>
          </cell>
          <cell r="S448">
            <v>8</v>
          </cell>
          <cell r="T448" t="str">
            <v xml:space="preserve"> </v>
          </cell>
          <cell r="U448" t="str">
            <v xml:space="preserve"> </v>
          </cell>
          <cell r="V448" t="str">
            <v xml:space="preserve"> </v>
          </cell>
          <cell r="W448" t="str">
            <v xml:space="preserve"> </v>
          </cell>
          <cell r="X448" t="str">
            <v xml:space="preserve"> </v>
          </cell>
          <cell r="Y448" t="str">
            <v xml:space="preserve"> </v>
          </cell>
          <cell r="Z448" t="str">
            <v xml:space="preserve"> </v>
          </cell>
          <cell r="AA448" t="str">
            <v xml:space="preserve"> </v>
          </cell>
          <cell r="AB448" t="str">
            <v xml:space="preserve"> </v>
          </cell>
          <cell r="AC448" t="str">
            <v xml:space="preserve"> </v>
          </cell>
          <cell r="AD448">
            <v>14</v>
          </cell>
          <cell r="AE448" t="str">
            <v xml:space="preserve"> </v>
          </cell>
          <cell r="AF448" t="str">
            <v xml:space="preserve"> </v>
          </cell>
          <cell r="AG448" t="str">
            <v xml:space="preserve"> </v>
          </cell>
          <cell r="AH448" t="str">
            <v xml:space="preserve"> </v>
          </cell>
          <cell r="AI448" t="str">
            <v xml:space="preserve"> </v>
          </cell>
          <cell r="AJ448" t="str">
            <v xml:space="preserve"> </v>
          </cell>
          <cell r="AK448">
            <v>14</v>
          </cell>
          <cell r="AL448" t="str">
            <v xml:space="preserve"> </v>
          </cell>
          <cell r="AM448" t="str">
            <v xml:space="preserve"> </v>
          </cell>
          <cell r="AN448" t="str">
            <v xml:space="preserve"> </v>
          </cell>
          <cell r="AO448" t="str">
            <v xml:space="preserve"> </v>
          </cell>
          <cell r="AP448" t="str">
            <v xml:space="preserve"> </v>
          </cell>
          <cell r="AQ448" t="str">
            <v xml:space="preserve"> </v>
          </cell>
          <cell r="AR448" t="str">
            <v xml:space="preserve"> </v>
          </cell>
          <cell r="AS448" t="str">
            <v xml:space="preserve"> </v>
          </cell>
          <cell r="AT448" t="str">
            <v xml:space="preserve"> </v>
          </cell>
          <cell r="AU448" t="str">
            <v xml:space="preserve"> </v>
          </cell>
          <cell r="AV448" t="str">
            <v>12.654</v>
          </cell>
          <cell r="AW448" t="str">
            <v>ACQ</v>
          </cell>
          <cell r="AX448" t="str">
            <v>11.665</v>
          </cell>
          <cell r="AY448" t="str">
            <v>13.643</v>
          </cell>
          <cell r="AZ448" t="str">
            <v xml:space="preserve"> </v>
          </cell>
          <cell r="BA448" t="str">
            <v xml:space="preserve"> </v>
          </cell>
          <cell r="BB448" t="str">
            <v xml:space="preserve"> </v>
          </cell>
          <cell r="BC448" t="str">
            <v xml:space="preserve"> </v>
          </cell>
          <cell r="BD448" t="str">
            <v xml:space="preserve"> </v>
          </cell>
          <cell r="BE448" t="str">
            <v xml:space="preserve"> </v>
          </cell>
          <cell r="BF448" t="str">
            <v xml:space="preserve"> </v>
          </cell>
          <cell r="BG448" t="str">
            <v xml:space="preserve"> </v>
          </cell>
          <cell r="BH448" t="str">
            <v xml:space="preserve"> </v>
          </cell>
          <cell r="BI448" t="str">
            <v xml:space="preserve"> </v>
          </cell>
          <cell r="BJ448" t="str">
            <v>13.5</v>
          </cell>
          <cell r="BK448" t="str">
            <v xml:space="preserve"> </v>
          </cell>
          <cell r="BL448" t="str">
            <v xml:space="preserve"> </v>
          </cell>
          <cell r="BM448">
            <v>14</v>
          </cell>
          <cell r="BN448" t="str">
            <v xml:space="preserve"> </v>
          </cell>
          <cell r="BO448" t="str">
            <v>13.43</v>
          </cell>
          <cell r="BP448" t="str">
            <v xml:space="preserve"> </v>
          </cell>
          <cell r="BQ448" t="str">
            <v xml:space="preserve"> </v>
          </cell>
          <cell r="BR448" t="str">
            <v>9.542</v>
          </cell>
          <cell r="BS448" t="str">
            <v>NACQ</v>
          </cell>
          <cell r="BT448" t="str">
            <v>8.5</v>
          </cell>
          <cell r="BU448" t="str">
            <v>9.125</v>
          </cell>
          <cell r="BV448" t="str">
            <v>13.75</v>
          </cell>
        </row>
        <row r="449">
          <cell r="A449">
            <v>21905210</v>
          </cell>
          <cell r="B449" t="str">
            <v>MARTINS</v>
          </cell>
          <cell r="C449" t="str">
            <v>TESSY</v>
          </cell>
          <cell r="D449" t="str">
            <v>modif</v>
          </cell>
          <cell r="E449" t="str">
            <v>DEF</v>
          </cell>
          <cell r="F449" t="str">
            <v>DEF</v>
          </cell>
          <cell r="G449" t="str">
            <v>8.575</v>
          </cell>
          <cell r="H449" t="str">
            <v>AJ</v>
          </cell>
          <cell r="I449" t="str">
            <v>'484/583</v>
          </cell>
          <cell r="J449" t="str">
            <v>7.9</v>
          </cell>
          <cell r="L449" t="str">
            <v>6.5</v>
          </cell>
          <cell r="M449" t="str">
            <v xml:space="preserve"> </v>
          </cell>
          <cell r="N449" t="str">
            <v xml:space="preserve"> </v>
          </cell>
          <cell r="O449" t="str">
            <v xml:space="preserve"> </v>
          </cell>
          <cell r="P449" t="str">
            <v xml:space="preserve"> </v>
          </cell>
          <cell r="Q449" t="str">
            <v xml:space="preserve"> </v>
          </cell>
          <cell r="R449" t="str">
            <v xml:space="preserve"> </v>
          </cell>
          <cell r="S449" t="str">
            <v xml:space="preserve"> </v>
          </cell>
          <cell r="T449" t="str">
            <v xml:space="preserve"> </v>
          </cell>
          <cell r="U449" t="str">
            <v xml:space="preserve"> </v>
          </cell>
          <cell r="V449" t="str">
            <v>6.5</v>
          </cell>
          <cell r="W449" t="str">
            <v xml:space="preserve"> </v>
          </cell>
          <cell r="X449" t="str">
            <v xml:space="preserve"> </v>
          </cell>
          <cell r="Y449" t="str">
            <v xml:space="preserve"> </v>
          </cell>
          <cell r="Z449" t="str">
            <v xml:space="preserve"> </v>
          </cell>
          <cell r="AA449" t="str">
            <v xml:space="preserve"> </v>
          </cell>
          <cell r="AB449" t="str">
            <v xml:space="preserve"> </v>
          </cell>
          <cell r="AC449" t="str">
            <v xml:space="preserve"> </v>
          </cell>
          <cell r="AD449">
            <v>10</v>
          </cell>
          <cell r="AE449" t="str">
            <v xml:space="preserve"> </v>
          </cell>
          <cell r="AF449" t="str">
            <v xml:space="preserve"> </v>
          </cell>
          <cell r="AG449" t="str">
            <v xml:space="preserve"> </v>
          </cell>
          <cell r="AH449" t="str">
            <v xml:space="preserve"> </v>
          </cell>
          <cell r="AI449" t="str">
            <v xml:space="preserve"> </v>
          </cell>
          <cell r="AJ449" t="str">
            <v xml:space="preserve"> </v>
          </cell>
          <cell r="AK449" t="str">
            <v xml:space="preserve"> </v>
          </cell>
          <cell r="AL449" t="str">
            <v xml:space="preserve"> </v>
          </cell>
          <cell r="AM449" t="str">
            <v xml:space="preserve"> </v>
          </cell>
          <cell r="AN449">
            <v>10</v>
          </cell>
          <cell r="AO449" t="str">
            <v xml:space="preserve"> </v>
          </cell>
          <cell r="AP449" t="str">
            <v xml:space="preserve"> </v>
          </cell>
          <cell r="AQ449" t="str">
            <v xml:space="preserve"> </v>
          </cell>
          <cell r="AR449" t="str">
            <v xml:space="preserve"> </v>
          </cell>
          <cell r="AS449" t="str">
            <v xml:space="preserve"> </v>
          </cell>
          <cell r="AT449" t="str">
            <v xml:space="preserve"> </v>
          </cell>
          <cell r="AU449" t="str">
            <v xml:space="preserve"> </v>
          </cell>
          <cell r="AV449" t="str">
            <v>10.406</v>
          </cell>
          <cell r="AW449" t="str">
            <v>ACQ</v>
          </cell>
          <cell r="AX449" t="str">
            <v>9.645</v>
          </cell>
          <cell r="AY449" t="str">
            <v>11.167</v>
          </cell>
          <cell r="AZ449" t="str">
            <v>14.5</v>
          </cell>
          <cell r="BA449">
            <v>13</v>
          </cell>
          <cell r="BB449" t="str">
            <v xml:space="preserve"> </v>
          </cell>
          <cell r="BC449" t="str">
            <v xml:space="preserve"> </v>
          </cell>
          <cell r="BD449" t="str">
            <v xml:space="preserve"> </v>
          </cell>
          <cell r="BE449" t="str">
            <v xml:space="preserve"> </v>
          </cell>
          <cell r="BF449" t="str">
            <v xml:space="preserve"> </v>
          </cell>
          <cell r="BG449" t="str">
            <v xml:space="preserve"> </v>
          </cell>
          <cell r="BH449">
            <v>6</v>
          </cell>
          <cell r="BI449" t="str">
            <v xml:space="preserve"> </v>
          </cell>
          <cell r="BJ449" t="str">
            <v xml:space="preserve"> </v>
          </cell>
          <cell r="BK449" t="str">
            <v xml:space="preserve"> </v>
          </cell>
          <cell r="BL449" t="str">
            <v xml:space="preserve"> </v>
          </cell>
          <cell r="BM449" t="str">
            <v xml:space="preserve"> </v>
          </cell>
          <cell r="BN449" t="str">
            <v xml:space="preserve"> </v>
          </cell>
          <cell r="BO449" t="str">
            <v xml:space="preserve"> </v>
          </cell>
          <cell r="BP449" t="str">
            <v xml:space="preserve"> </v>
          </cell>
          <cell r="BQ449" t="str">
            <v xml:space="preserve"> </v>
          </cell>
          <cell r="BR449" t="str">
            <v>9.857</v>
          </cell>
          <cell r="BS449" t="str">
            <v>NACQ</v>
          </cell>
          <cell r="BT449" t="str">
            <v>9.87</v>
          </cell>
          <cell r="BU449" t="str">
            <v>8.125</v>
          </cell>
          <cell r="BV449" t="str">
            <v>11.25</v>
          </cell>
        </row>
        <row r="450">
          <cell r="A450">
            <v>21803627</v>
          </cell>
          <cell r="B450" t="str">
            <v>MARTINS-CASANOVA</v>
          </cell>
          <cell r="C450" t="str">
            <v>ALEXANDRE</v>
          </cell>
          <cell r="D450" t="str">
            <v xml:space="preserve"> </v>
          </cell>
          <cell r="E450" t="str">
            <v>9.517</v>
          </cell>
          <cell r="F450" t="str">
            <v>AJ</v>
          </cell>
          <cell r="G450" t="str">
            <v>9.517</v>
          </cell>
          <cell r="H450" t="str">
            <v>AJ</v>
          </cell>
          <cell r="I450" t="str">
            <v>'363/583</v>
          </cell>
          <cell r="J450">
            <v>10</v>
          </cell>
          <cell r="K450" t="str">
            <v>ACQ</v>
          </cell>
          <cell r="L450" t="str">
            <v xml:space="preserve"> </v>
          </cell>
          <cell r="M450" t="str">
            <v xml:space="preserve"> </v>
          </cell>
          <cell r="N450" t="str">
            <v xml:space="preserve"> </v>
          </cell>
          <cell r="O450" t="str">
            <v xml:space="preserve"> </v>
          </cell>
          <cell r="P450" t="str">
            <v xml:space="preserve"> </v>
          </cell>
          <cell r="Q450" t="str">
            <v xml:space="preserve"> </v>
          </cell>
          <cell r="R450" t="str">
            <v xml:space="preserve"> </v>
          </cell>
          <cell r="S450" t="str">
            <v xml:space="preserve"> </v>
          </cell>
          <cell r="T450" t="str">
            <v xml:space="preserve"> </v>
          </cell>
          <cell r="U450" t="str">
            <v xml:space="preserve"> </v>
          </cell>
          <cell r="V450" t="str">
            <v xml:space="preserve"> </v>
          </cell>
          <cell r="W450" t="str">
            <v xml:space="preserve"> </v>
          </cell>
          <cell r="X450" t="str">
            <v xml:space="preserve"> </v>
          </cell>
          <cell r="Y450" t="str">
            <v xml:space="preserve"> </v>
          </cell>
          <cell r="Z450" t="str">
            <v xml:space="preserve"> </v>
          </cell>
          <cell r="AA450" t="str">
            <v xml:space="preserve"> </v>
          </cell>
          <cell r="AB450" t="str">
            <v xml:space="preserve"> </v>
          </cell>
          <cell r="AC450" t="str">
            <v xml:space="preserve"> </v>
          </cell>
          <cell r="AD450" t="str">
            <v xml:space="preserve"> </v>
          </cell>
          <cell r="AE450" t="str">
            <v xml:space="preserve"> </v>
          </cell>
          <cell r="AF450" t="str">
            <v xml:space="preserve"> </v>
          </cell>
          <cell r="AG450" t="str">
            <v xml:space="preserve"> </v>
          </cell>
          <cell r="AH450" t="str">
            <v xml:space="preserve"> </v>
          </cell>
          <cell r="AI450" t="str">
            <v xml:space="preserve"> </v>
          </cell>
          <cell r="AJ450" t="str">
            <v xml:space="preserve"> </v>
          </cell>
          <cell r="AK450" t="str">
            <v xml:space="preserve"> </v>
          </cell>
          <cell r="AL450" t="str">
            <v xml:space="preserve"> </v>
          </cell>
          <cell r="AM450" t="str">
            <v xml:space="preserve"> </v>
          </cell>
          <cell r="AN450" t="str">
            <v xml:space="preserve"> </v>
          </cell>
          <cell r="AO450" t="str">
            <v xml:space="preserve"> </v>
          </cell>
          <cell r="AP450" t="str">
            <v xml:space="preserve"> </v>
          </cell>
          <cell r="AQ450" t="str">
            <v xml:space="preserve"> </v>
          </cell>
          <cell r="AR450" t="str">
            <v xml:space="preserve"> </v>
          </cell>
          <cell r="AS450" t="str">
            <v xml:space="preserve"> </v>
          </cell>
          <cell r="AT450" t="str">
            <v xml:space="preserve"> </v>
          </cell>
          <cell r="AU450" t="str">
            <v xml:space="preserve"> </v>
          </cell>
          <cell r="AV450" t="str">
            <v>9.739</v>
          </cell>
          <cell r="AW450" t="str">
            <v>NACQ</v>
          </cell>
          <cell r="AX450" t="str">
            <v>7.665</v>
          </cell>
          <cell r="AY450" t="str">
            <v>11.813</v>
          </cell>
          <cell r="AZ450" t="str">
            <v xml:space="preserve"> </v>
          </cell>
          <cell r="BA450" t="str">
            <v xml:space="preserve"> </v>
          </cell>
          <cell r="BB450" t="str">
            <v xml:space="preserve"> </v>
          </cell>
          <cell r="BC450" t="str">
            <v xml:space="preserve"> </v>
          </cell>
          <cell r="BD450" t="str">
            <v xml:space="preserve"> </v>
          </cell>
          <cell r="BE450" t="str">
            <v xml:space="preserve"> </v>
          </cell>
          <cell r="BF450" t="str">
            <v xml:space="preserve"> </v>
          </cell>
          <cell r="BG450" t="str">
            <v xml:space="preserve"> </v>
          </cell>
          <cell r="BH450" t="str">
            <v xml:space="preserve"> </v>
          </cell>
          <cell r="BI450" t="str">
            <v xml:space="preserve"> </v>
          </cell>
          <cell r="BJ450" t="str">
            <v xml:space="preserve"> </v>
          </cell>
          <cell r="BK450" t="str">
            <v xml:space="preserve"> </v>
          </cell>
          <cell r="BL450" t="str">
            <v xml:space="preserve"> </v>
          </cell>
          <cell r="BM450" t="str">
            <v xml:space="preserve"> </v>
          </cell>
          <cell r="BN450" t="str">
            <v xml:space="preserve"> </v>
          </cell>
          <cell r="BO450" t="str">
            <v xml:space="preserve"> </v>
          </cell>
          <cell r="BP450" t="str">
            <v xml:space="preserve"> </v>
          </cell>
          <cell r="BQ450" t="str">
            <v xml:space="preserve"> </v>
          </cell>
          <cell r="BR450" t="str">
            <v>10.15</v>
          </cell>
          <cell r="BS450" t="str">
            <v>ACQ</v>
          </cell>
          <cell r="BT450" t="str">
            <v xml:space="preserve"> </v>
          </cell>
          <cell r="BU450" t="str">
            <v xml:space="preserve"> </v>
          </cell>
          <cell r="BV450" t="str">
            <v xml:space="preserve"> </v>
          </cell>
        </row>
        <row r="451">
          <cell r="A451">
            <v>21911295</v>
          </cell>
          <cell r="B451" t="str">
            <v>MASTAGLI</v>
          </cell>
          <cell r="C451" t="str">
            <v>EUGENIO</v>
          </cell>
          <cell r="D451" t="str">
            <v xml:space="preserve"> </v>
          </cell>
          <cell r="E451" t="str">
            <v>DEF</v>
          </cell>
          <cell r="F451" t="str">
            <v>DEF</v>
          </cell>
          <cell r="G451" t="str">
            <v>DEF</v>
          </cell>
          <cell r="H451" t="str">
            <v>DEF</v>
          </cell>
          <cell r="J451">
            <v>6</v>
          </cell>
          <cell r="L451">
            <v>6</v>
          </cell>
          <cell r="M451" t="str">
            <v xml:space="preserve"> </v>
          </cell>
          <cell r="N451" t="str">
            <v xml:space="preserve"> </v>
          </cell>
          <cell r="O451">
            <v>6</v>
          </cell>
          <cell r="P451" t="str">
            <v xml:space="preserve"> </v>
          </cell>
          <cell r="Q451" t="str">
            <v xml:space="preserve"> </v>
          </cell>
          <cell r="R451" t="str">
            <v xml:space="preserve"> </v>
          </cell>
          <cell r="S451" t="str">
            <v xml:space="preserve"> </v>
          </cell>
          <cell r="T451" t="str">
            <v xml:space="preserve"> </v>
          </cell>
          <cell r="U451" t="str">
            <v xml:space="preserve"> </v>
          </cell>
          <cell r="V451" t="str">
            <v xml:space="preserve"> </v>
          </cell>
          <cell r="W451" t="str">
            <v xml:space="preserve"> </v>
          </cell>
          <cell r="X451" t="str">
            <v xml:space="preserve"> </v>
          </cell>
          <cell r="Y451" t="str">
            <v xml:space="preserve"> </v>
          </cell>
          <cell r="Z451" t="str">
            <v xml:space="preserve"> </v>
          </cell>
          <cell r="AA451" t="str">
            <v xml:space="preserve"> </v>
          </cell>
          <cell r="AB451" t="str">
            <v xml:space="preserve"> </v>
          </cell>
          <cell r="AC451" t="str">
            <v xml:space="preserve"> </v>
          </cell>
          <cell r="AD451">
            <v>6</v>
          </cell>
          <cell r="AE451" t="str">
            <v xml:space="preserve"> </v>
          </cell>
          <cell r="AF451" t="str">
            <v xml:space="preserve"> </v>
          </cell>
          <cell r="AG451">
            <v>6</v>
          </cell>
          <cell r="AH451" t="str">
            <v xml:space="preserve"> </v>
          </cell>
          <cell r="AI451" t="str">
            <v xml:space="preserve"> </v>
          </cell>
          <cell r="AJ451" t="str">
            <v xml:space="preserve"> </v>
          </cell>
          <cell r="AK451" t="str">
            <v xml:space="preserve"> </v>
          </cell>
          <cell r="AL451" t="str">
            <v xml:space="preserve"> </v>
          </cell>
          <cell r="AM451" t="str">
            <v xml:space="preserve"> </v>
          </cell>
          <cell r="AN451" t="str">
            <v xml:space="preserve"> </v>
          </cell>
          <cell r="AO451" t="str">
            <v xml:space="preserve"> </v>
          </cell>
          <cell r="AP451" t="str">
            <v xml:space="preserve"> </v>
          </cell>
          <cell r="AQ451" t="str">
            <v xml:space="preserve"> </v>
          </cell>
          <cell r="AR451" t="str">
            <v xml:space="preserve"> </v>
          </cell>
          <cell r="AS451" t="str">
            <v xml:space="preserve"> </v>
          </cell>
          <cell r="AT451" t="str">
            <v xml:space="preserve"> </v>
          </cell>
          <cell r="AU451" t="str">
            <v xml:space="preserve"> </v>
          </cell>
          <cell r="AV451" t="str">
            <v>9.563</v>
          </cell>
          <cell r="AW451" t="str">
            <v>NACQ</v>
          </cell>
          <cell r="AX451" t="str">
            <v>8.825</v>
          </cell>
          <cell r="AY451" t="str">
            <v>10.3</v>
          </cell>
          <cell r="AZ451" t="str">
            <v xml:space="preserve"> </v>
          </cell>
          <cell r="BA451" t="str">
            <v xml:space="preserve"> </v>
          </cell>
          <cell r="BB451" t="str">
            <v xml:space="preserve"> </v>
          </cell>
          <cell r="BC451" t="str">
            <v xml:space="preserve"> </v>
          </cell>
          <cell r="BD451" t="str">
            <v>11.2</v>
          </cell>
          <cell r="BE451" t="str">
            <v xml:space="preserve"> </v>
          </cell>
          <cell r="BF451" t="str">
            <v xml:space="preserve"> </v>
          </cell>
          <cell r="BG451" t="str">
            <v xml:space="preserve"> </v>
          </cell>
          <cell r="BH451" t="str">
            <v xml:space="preserve"> </v>
          </cell>
          <cell r="BI451" t="str">
            <v xml:space="preserve"> </v>
          </cell>
          <cell r="BJ451" t="str">
            <v xml:space="preserve"> </v>
          </cell>
          <cell r="BK451" t="str">
            <v xml:space="preserve"> </v>
          </cell>
          <cell r="BL451" t="str">
            <v xml:space="preserve"> </v>
          </cell>
          <cell r="BM451" t="str">
            <v xml:space="preserve"> </v>
          </cell>
          <cell r="BN451" t="str">
            <v>9.2</v>
          </cell>
          <cell r="BO451" t="str">
            <v xml:space="preserve"> </v>
          </cell>
          <cell r="BP451" t="str">
            <v>10.5</v>
          </cell>
          <cell r="BQ451" t="str">
            <v xml:space="preserve"> </v>
          </cell>
          <cell r="BR451" t="str">
            <v>7.567</v>
          </cell>
          <cell r="BS451" t="str">
            <v>NACQ</v>
          </cell>
          <cell r="BT451" t="str">
            <v>4.5</v>
          </cell>
          <cell r="BU451" t="str">
            <v>6.975</v>
          </cell>
          <cell r="BV451" t="str">
            <v>8.45</v>
          </cell>
        </row>
        <row r="452">
          <cell r="A452">
            <v>21910833</v>
          </cell>
          <cell r="B452" t="str">
            <v>MATOS SOUSA</v>
          </cell>
          <cell r="C452" t="str">
            <v>RODRIGO</v>
          </cell>
          <cell r="D452" t="str">
            <v xml:space="preserve"> </v>
          </cell>
          <cell r="E452" t="str">
            <v>7.392</v>
          </cell>
          <cell r="F452" t="str">
            <v>AJ</v>
          </cell>
          <cell r="G452" t="str">
            <v>7.392</v>
          </cell>
          <cell r="H452" t="str">
            <v>AJ</v>
          </cell>
          <cell r="I452" t="str">
            <v>'552/583</v>
          </cell>
          <cell r="J452" t="str">
            <v>8.2</v>
          </cell>
          <cell r="L452">
            <v>7</v>
          </cell>
          <cell r="M452" t="str">
            <v xml:space="preserve"> </v>
          </cell>
          <cell r="N452" t="str">
            <v xml:space="preserve"> </v>
          </cell>
          <cell r="O452" t="str">
            <v xml:space="preserve"> </v>
          </cell>
          <cell r="P452" t="str">
            <v xml:space="preserve"> </v>
          </cell>
          <cell r="Q452" t="str">
            <v xml:space="preserve"> </v>
          </cell>
          <cell r="R452" t="str">
            <v xml:space="preserve"> </v>
          </cell>
          <cell r="S452">
            <v>7</v>
          </cell>
          <cell r="T452" t="str">
            <v xml:space="preserve"> </v>
          </cell>
          <cell r="U452" t="str">
            <v xml:space="preserve"> </v>
          </cell>
          <cell r="V452" t="str">
            <v xml:space="preserve"> </v>
          </cell>
          <cell r="W452" t="str">
            <v xml:space="preserve"> </v>
          </cell>
          <cell r="X452" t="str">
            <v xml:space="preserve"> </v>
          </cell>
          <cell r="Y452" t="str">
            <v xml:space="preserve"> </v>
          </cell>
          <cell r="Z452" t="str">
            <v xml:space="preserve"> </v>
          </cell>
          <cell r="AA452" t="str">
            <v xml:space="preserve"> </v>
          </cell>
          <cell r="AB452" t="str">
            <v xml:space="preserve"> </v>
          </cell>
          <cell r="AC452" t="str">
            <v xml:space="preserve"> </v>
          </cell>
          <cell r="AD452">
            <v>10</v>
          </cell>
          <cell r="AE452" t="str">
            <v xml:space="preserve"> </v>
          </cell>
          <cell r="AF452" t="str">
            <v xml:space="preserve"> </v>
          </cell>
          <cell r="AG452" t="str">
            <v xml:space="preserve"> </v>
          </cell>
          <cell r="AH452" t="str">
            <v xml:space="preserve"> </v>
          </cell>
          <cell r="AI452" t="str">
            <v xml:space="preserve"> </v>
          </cell>
          <cell r="AJ452" t="str">
            <v xml:space="preserve"> </v>
          </cell>
          <cell r="AK452">
            <v>10</v>
          </cell>
          <cell r="AL452" t="str">
            <v xml:space="preserve"> </v>
          </cell>
          <cell r="AM452" t="str">
            <v xml:space="preserve"> </v>
          </cell>
          <cell r="AN452" t="str">
            <v xml:space="preserve"> </v>
          </cell>
          <cell r="AO452" t="str">
            <v xml:space="preserve"> </v>
          </cell>
          <cell r="AP452" t="str">
            <v xml:space="preserve"> </v>
          </cell>
          <cell r="AQ452" t="str">
            <v xml:space="preserve"> </v>
          </cell>
          <cell r="AR452" t="str">
            <v xml:space="preserve"> </v>
          </cell>
          <cell r="AS452" t="str">
            <v xml:space="preserve"> </v>
          </cell>
          <cell r="AT452" t="str">
            <v xml:space="preserve"> </v>
          </cell>
          <cell r="AU452" t="str">
            <v xml:space="preserve"> </v>
          </cell>
          <cell r="AV452" t="str">
            <v>7.784</v>
          </cell>
          <cell r="AW452" t="str">
            <v>NACQ</v>
          </cell>
          <cell r="AX452" t="str">
            <v>7.5</v>
          </cell>
          <cell r="AY452" t="str">
            <v>8.067</v>
          </cell>
          <cell r="AZ452">
            <v>5</v>
          </cell>
          <cell r="BA452" t="str">
            <v xml:space="preserve"> </v>
          </cell>
          <cell r="BB452" t="str">
            <v xml:space="preserve"> </v>
          </cell>
          <cell r="BC452" t="str">
            <v xml:space="preserve"> </v>
          </cell>
          <cell r="BD452" t="str">
            <v>9.2</v>
          </cell>
          <cell r="BE452" t="str">
            <v xml:space="preserve"> </v>
          </cell>
          <cell r="BF452" t="str">
            <v xml:space="preserve"> </v>
          </cell>
          <cell r="BG452" t="str">
            <v xml:space="preserve"> </v>
          </cell>
          <cell r="BH452" t="str">
            <v xml:space="preserve"> </v>
          </cell>
          <cell r="BI452" t="str">
            <v xml:space="preserve"> </v>
          </cell>
          <cell r="BJ452" t="str">
            <v xml:space="preserve"> </v>
          </cell>
          <cell r="BK452" t="str">
            <v xml:space="preserve"> </v>
          </cell>
          <cell r="BL452" t="str">
            <v xml:space="preserve"> </v>
          </cell>
          <cell r="BM452" t="str">
            <v xml:space="preserve"> </v>
          </cell>
          <cell r="BN452" t="str">
            <v xml:space="preserve"> </v>
          </cell>
          <cell r="BO452" t="str">
            <v xml:space="preserve"> </v>
          </cell>
          <cell r="BP452" t="str">
            <v xml:space="preserve"> </v>
          </cell>
          <cell r="BQ452">
            <v>10</v>
          </cell>
          <cell r="BR452" t="str">
            <v>8.125</v>
          </cell>
          <cell r="BS452" t="str">
            <v>NACQ</v>
          </cell>
          <cell r="BT452" t="str">
            <v>7.5</v>
          </cell>
          <cell r="BU452" t="str">
            <v>5.7</v>
          </cell>
          <cell r="BV452" t="str">
            <v>4.9</v>
          </cell>
        </row>
        <row r="453">
          <cell r="A453">
            <v>21907636</v>
          </cell>
          <cell r="B453" t="str">
            <v>MEBAREK</v>
          </cell>
          <cell r="C453" t="str">
            <v>KEVIN</v>
          </cell>
          <cell r="D453" t="str">
            <v>modif</v>
          </cell>
          <cell r="E453" t="str">
            <v>DEF</v>
          </cell>
          <cell r="F453" t="str">
            <v>DEF</v>
          </cell>
          <cell r="G453" t="str">
            <v>8.985</v>
          </cell>
          <cell r="H453" t="str">
            <v>AJ</v>
          </cell>
          <cell r="I453" t="str">
            <v>'428/583</v>
          </cell>
          <cell r="J453" t="str">
            <v>11.6</v>
          </cell>
          <cell r="L453">
            <v>10</v>
          </cell>
          <cell r="M453" t="str">
            <v xml:space="preserve"> </v>
          </cell>
          <cell r="N453" t="str">
            <v xml:space="preserve"> </v>
          </cell>
          <cell r="O453" t="str">
            <v xml:space="preserve"> </v>
          </cell>
          <cell r="P453" t="str">
            <v xml:space="preserve"> </v>
          </cell>
          <cell r="Q453" t="str">
            <v xml:space="preserve"> </v>
          </cell>
          <cell r="R453" t="str">
            <v xml:space="preserve"> </v>
          </cell>
          <cell r="S453">
            <v>10</v>
          </cell>
          <cell r="T453" t="str">
            <v xml:space="preserve"> </v>
          </cell>
          <cell r="U453" t="str">
            <v xml:space="preserve"> </v>
          </cell>
          <cell r="V453" t="str">
            <v xml:space="preserve"> </v>
          </cell>
          <cell r="W453" t="str">
            <v xml:space="preserve"> </v>
          </cell>
          <cell r="X453" t="str">
            <v xml:space="preserve"> </v>
          </cell>
          <cell r="Y453" t="str">
            <v xml:space="preserve"> </v>
          </cell>
          <cell r="Z453" t="str">
            <v xml:space="preserve"> </v>
          </cell>
          <cell r="AA453" t="str">
            <v xml:space="preserve"> </v>
          </cell>
          <cell r="AB453" t="str">
            <v xml:space="preserve"> </v>
          </cell>
          <cell r="AC453" t="str">
            <v xml:space="preserve"> </v>
          </cell>
          <cell r="AD453">
            <v>14</v>
          </cell>
          <cell r="AE453" t="str">
            <v xml:space="preserve"> </v>
          </cell>
          <cell r="AF453" t="str">
            <v xml:space="preserve"> </v>
          </cell>
          <cell r="AG453" t="str">
            <v xml:space="preserve"> </v>
          </cell>
          <cell r="AH453" t="str">
            <v xml:space="preserve"> </v>
          </cell>
          <cell r="AI453" t="str">
            <v xml:space="preserve"> </v>
          </cell>
          <cell r="AJ453" t="str">
            <v xml:space="preserve"> </v>
          </cell>
          <cell r="AK453">
            <v>14</v>
          </cell>
          <cell r="AL453" t="str">
            <v xml:space="preserve"> </v>
          </cell>
          <cell r="AM453" t="str">
            <v xml:space="preserve"> </v>
          </cell>
          <cell r="AN453" t="str">
            <v xml:space="preserve"> </v>
          </cell>
          <cell r="AO453" t="str">
            <v xml:space="preserve"> </v>
          </cell>
          <cell r="AP453" t="str">
            <v xml:space="preserve"> </v>
          </cell>
          <cell r="AQ453" t="str">
            <v xml:space="preserve"> </v>
          </cell>
          <cell r="AR453" t="str">
            <v xml:space="preserve"> </v>
          </cell>
          <cell r="AS453" t="str">
            <v xml:space="preserve"> </v>
          </cell>
          <cell r="AT453" t="str">
            <v xml:space="preserve"> </v>
          </cell>
          <cell r="AU453" t="str">
            <v xml:space="preserve"> </v>
          </cell>
          <cell r="AV453" t="str">
            <v>10.434</v>
          </cell>
          <cell r="AW453" t="str">
            <v>ACQ</v>
          </cell>
          <cell r="AX453">
            <v>9</v>
          </cell>
          <cell r="AY453" t="str">
            <v>11.867</v>
          </cell>
          <cell r="AZ453" t="str">
            <v>12.9</v>
          </cell>
          <cell r="BA453" t="str">
            <v xml:space="preserve"> </v>
          </cell>
          <cell r="BB453" t="str">
            <v xml:space="preserve"> </v>
          </cell>
          <cell r="BC453" t="str">
            <v xml:space="preserve"> </v>
          </cell>
          <cell r="BD453" t="str">
            <v>11.2</v>
          </cell>
          <cell r="BE453" t="str">
            <v xml:space="preserve"> </v>
          </cell>
          <cell r="BF453" t="str">
            <v xml:space="preserve"> </v>
          </cell>
          <cell r="BG453" t="str">
            <v xml:space="preserve"> </v>
          </cell>
          <cell r="BH453" t="str">
            <v xml:space="preserve"> </v>
          </cell>
          <cell r="BI453" t="str">
            <v xml:space="preserve"> </v>
          </cell>
          <cell r="BJ453" t="str">
            <v xml:space="preserve"> </v>
          </cell>
          <cell r="BK453" t="str">
            <v xml:space="preserve"> </v>
          </cell>
          <cell r="BL453" t="str">
            <v xml:space="preserve"> </v>
          </cell>
          <cell r="BM453" t="str">
            <v xml:space="preserve"> </v>
          </cell>
          <cell r="BN453" t="str">
            <v xml:space="preserve"> </v>
          </cell>
          <cell r="BO453" t="str">
            <v xml:space="preserve"> </v>
          </cell>
          <cell r="BP453" t="str">
            <v xml:space="preserve"> </v>
          </cell>
          <cell r="BQ453" t="str">
            <v>11.5</v>
          </cell>
          <cell r="BR453" t="str">
            <v>9.433</v>
          </cell>
          <cell r="BS453" t="str">
            <v>NACQ</v>
          </cell>
          <cell r="BT453">
            <v>8</v>
          </cell>
          <cell r="BU453">
            <v>10</v>
          </cell>
          <cell r="BV453">
            <v>13</v>
          </cell>
        </row>
        <row r="454">
          <cell r="A454">
            <v>21908055</v>
          </cell>
          <cell r="B454" t="str">
            <v>MEINTZER</v>
          </cell>
          <cell r="C454" t="str">
            <v>LOANN</v>
          </cell>
          <cell r="D454" t="str">
            <v xml:space="preserve"> </v>
          </cell>
          <cell r="E454" t="str">
            <v>11.091</v>
          </cell>
          <cell r="F454" t="str">
            <v>ADM</v>
          </cell>
          <cell r="G454" t="str">
            <v>11.091</v>
          </cell>
          <cell r="H454" t="str">
            <v>ADM</v>
          </cell>
          <cell r="I454" t="str">
            <v>'126/583</v>
          </cell>
          <cell r="J454" t="str">
            <v>9.7</v>
          </cell>
          <cell r="L454" t="str">
            <v>11.5</v>
          </cell>
          <cell r="M454" t="str">
            <v xml:space="preserve"> </v>
          </cell>
          <cell r="N454" t="str">
            <v xml:space="preserve"> </v>
          </cell>
          <cell r="O454" t="str">
            <v>11.5</v>
          </cell>
          <cell r="P454" t="str">
            <v xml:space="preserve"> </v>
          </cell>
          <cell r="Q454" t="str">
            <v xml:space="preserve"> </v>
          </cell>
          <cell r="R454" t="str">
            <v xml:space="preserve"> </v>
          </cell>
          <cell r="S454" t="str">
            <v xml:space="preserve"> </v>
          </cell>
          <cell r="T454" t="str">
            <v xml:space="preserve"> </v>
          </cell>
          <cell r="U454" t="str">
            <v xml:space="preserve"> </v>
          </cell>
          <cell r="V454" t="str">
            <v xml:space="preserve"> </v>
          </cell>
          <cell r="W454" t="str">
            <v xml:space="preserve"> </v>
          </cell>
          <cell r="X454" t="str">
            <v xml:space="preserve"> </v>
          </cell>
          <cell r="Y454" t="str">
            <v xml:space="preserve"> </v>
          </cell>
          <cell r="Z454" t="str">
            <v xml:space="preserve"> </v>
          </cell>
          <cell r="AA454" t="str">
            <v xml:space="preserve"> </v>
          </cell>
          <cell r="AB454" t="str">
            <v xml:space="preserve"> </v>
          </cell>
          <cell r="AC454" t="str">
            <v xml:space="preserve"> </v>
          </cell>
          <cell r="AD454">
            <v>7</v>
          </cell>
          <cell r="AE454" t="str">
            <v xml:space="preserve"> </v>
          </cell>
          <cell r="AF454" t="str">
            <v xml:space="preserve"> </v>
          </cell>
          <cell r="AG454">
            <v>7</v>
          </cell>
          <cell r="AH454" t="str">
            <v xml:space="preserve"> </v>
          </cell>
          <cell r="AI454" t="str">
            <v xml:space="preserve"> </v>
          </cell>
          <cell r="AJ454" t="str">
            <v xml:space="preserve"> </v>
          </cell>
          <cell r="AK454" t="str">
            <v xml:space="preserve"> </v>
          </cell>
          <cell r="AL454" t="str">
            <v xml:space="preserve"> </v>
          </cell>
          <cell r="AM454" t="str">
            <v xml:space="preserve"> </v>
          </cell>
          <cell r="AN454" t="str">
            <v xml:space="preserve"> </v>
          </cell>
          <cell r="AO454" t="str">
            <v xml:space="preserve"> </v>
          </cell>
          <cell r="AP454" t="str">
            <v xml:space="preserve"> </v>
          </cell>
          <cell r="AQ454" t="str">
            <v xml:space="preserve"> </v>
          </cell>
          <cell r="AR454" t="str">
            <v xml:space="preserve"> </v>
          </cell>
          <cell r="AS454" t="str">
            <v xml:space="preserve"> </v>
          </cell>
          <cell r="AT454" t="str">
            <v xml:space="preserve"> </v>
          </cell>
          <cell r="AU454" t="str">
            <v xml:space="preserve"> </v>
          </cell>
          <cell r="AV454" t="str">
            <v>11.599</v>
          </cell>
          <cell r="AW454" t="str">
            <v>ACQ</v>
          </cell>
          <cell r="AX454" t="str">
            <v>11.18</v>
          </cell>
          <cell r="AY454" t="str">
            <v>12.017</v>
          </cell>
          <cell r="AZ454" t="str">
            <v xml:space="preserve"> </v>
          </cell>
          <cell r="BA454" t="str">
            <v xml:space="preserve"> </v>
          </cell>
          <cell r="BB454" t="str">
            <v xml:space="preserve"> </v>
          </cell>
          <cell r="BC454" t="str">
            <v xml:space="preserve"> </v>
          </cell>
          <cell r="BD454" t="str">
            <v>9.3</v>
          </cell>
          <cell r="BE454" t="str">
            <v xml:space="preserve"> </v>
          </cell>
          <cell r="BF454" t="str">
            <v xml:space="preserve"> </v>
          </cell>
          <cell r="BG454" t="str">
            <v xml:space="preserve"> </v>
          </cell>
          <cell r="BH454" t="str">
            <v xml:space="preserve"> </v>
          </cell>
          <cell r="BI454" t="str">
            <v xml:space="preserve"> </v>
          </cell>
          <cell r="BJ454" t="str">
            <v xml:space="preserve"> </v>
          </cell>
          <cell r="BK454" t="str">
            <v xml:space="preserve"> </v>
          </cell>
          <cell r="BL454" t="str">
            <v xml:space="preserve"> </v>
          </cell>
          <cell r="BM454" t="str">
            <v xml:space="preserve"> </v>
          </cell>
          <cell r="BN454" t="str">
            <v>11.75</v>
          </cell>
          <cell r="BO454" t="str">
            <v xml:space="preserve"> </v>
          </cell>
          <cell r="BP454">
            <v>15</v>
          </cell>
          <cell r="BQ454" t="str">
            <v xml:space="preserve"> </v>
          </cell>
          <cell r="BR454" t="str">
            <v>11.717</v>
          </cell>
          <cell r="BS454" t="str">
            <v>ACQ</v>
          </cell>
          <cell r="BT454" t="str">
            <v>12.25</v>
          </cell>
          <cell r="BU454" t="str">
            <v>9.95</v>
          </cell>
          <cell r="BV454" t="str">
            <v>10.9</v>
          </cell>
        </row>
        <row r="455">
          <cell r="A455">
            <v>21902694</v>
          </cell>
          <cell r="B455" t="str">
            <v>MEISTERMANN</v>
          </cell>
          <cell r="C455" t="str">
            <v>LOUIS</v>
          </cell>
          <cell r="D455" t="str">
            <v xml:space="preserve"> </v>
          </cell>
          <cell r="E455" t="str">
            <v>11.631</v>
          </cell>
          <cell r="F455" t="str">
            <v>ADM</v>
          </cell>
          <cell r="G455" t="str">
            <v>11.631</v>
          </cell>
          <cell r="H455" t="str">
            <v>ADM</v>
          </cell>
          <cell r="I455" t="str">
            <v>'72/583</v>
          </cell>
          <cell r="J455" t="str">
            <v>13.5</v>
          </cell>
          <cell r="L455" t="str">
            <v>16.5</v>
          </cell>
          <cell r="M455" t="str">
            <v xml:space="preserve"> </v>
          </cell>
          <cell r="N455" t="str">
            <v xml:space="preserve"> </v>
          </cell>
          <cell r="O455" t="str">
            <v>16.5</v>
          </cell>
          <cell r="P455" t="str">
            <v xml:space="preserve"> </v>
          </cell>
          <cell r="Q455" t="str">
            <v xml:space="preserve"> </v>
          </cell>
          <cell r="R455" t="str">
            <v xml:space="preserve"> </v>
          </cell>
          <cell r="S455" t="str">
            <v xml:space="preserve"> </v>
          </cell>
          <cell r="T455" t="str">
            <v xml:space="preserve"> </v>
          </cell>
          <cell r="U455" t="str">
            <v xml:space="preserve"> </v>
          </cell>
          <cell r="V455" t="str">
            <v xml:space="preserve"> </v>
          </cell>
          <cell r="W455" t="str">
            <v xml:space="preserve"> </v>
          </cell>
          <cell r="X455" t="str">
            <v xml:space="preserve"> </v>
          </cell>
          <cell r="Y455" t="str">
            <v xml:space="preserve"> </v>
          </cell>
          <cell r="Z455" t="str">
            <v xml:space="preserve"> </v>
          </cell>
          <cell r="AA455" t="str">
            <v xml:space="preserve"> </v>
          </cell>
          <cell r="AB455" t="str">
            <v xml:space="preserve"> </v>
          </cell>
          <cell r="AC455" t="str">
            <v xml:space="preserve"> </v>
          </cell>
          <cell r="AD455">
            <v>9</v>
          </cell>
          <cell r="AE455" t="str">
            <v xml:space="preserve"> </v>
          </cell>
          <cell r="AF455" t="str">
            <v xml:space="preserve"> </v>
          </cell>
          <cell r="AG455">
            <v>9</v>
          </cell>
          <cell r="AH455" t="str">
            <v xml:space="preserve"> </v>
          </cell>
          <cell r="AI455" t="str">
            <v xml:space="preserve"> </v>
          </cell>
          <cell r="AJ455" t="str">
            <v xml:space="preserve"> </v>
          </cell>
          <cell r="AK455" t="str">
            <v xml:space="preserve"> </v>
          </cell>
          <cell r="AL455" t="str">
            <v xml:space="preserve"> </v>
          </cell>
          <cell r="AM455" t="str">
            <v xml:space="preserve"> </v>
          </cell>
          <cell r="AN455" t="str">
            <v xml:space="preserve"> </v>
          </cell>
          <cell r="AO455" t="str">
            <v xml:space="preserve"> </v>
          </cell>
          <cell r="AP455" t="str">
            <v xml:space="preserve"> </v>
          </cell>
          <cell r="AQ455" t="str">
            <v xml:space="preserve"> </v>
          </cell>
          <cell r="AR455" t="str">
            <v xml:space="preserve"> </v>
          </cell>
          <cell r="AS455" t="str">
            <v xml:space="preserve"> </v>
          </cell>
          <cell r="AT455" t="str">
            <v xml:space="preserve"> </v>
          </cell>
          <cell r="AU455" t="str">
            <v xml:space="preserve"> </v>
          </cell>
          <cell r="AV455" t="str">
            <v>13.193</v>
          </cell>
          <cell r="AW455" t="str">
            <v>ACQ</v>
          </cell>
          <cell r="AX455" t="str">
            <v>13.785</v>
          </cell>
          <cell r="AY455" t="str">
            <v>12.6</v>
          </cell>
          <cell r="AZ455" t="str">
            <v xml:space="preserve"> </v>
          </cell>
          <cell r="BA455" t="str">
            <v xml:space="preserve"> </v>
          </cell>
          <cell r="BB455" t="str">
            <v xml:space="preserve"> </v>
          </cell>
          <cell r="BC455" t="str">
            <v xml:space="preserve"> </v>
          </cell>
          <cell r="BD455" t="str">
            <v>11.3</v>
          </cell>
          <cell r="BE455" t="str">
            <v xml:space="preserve"> </v>
          </cell>
          <cell r="BF455" t="str">
            <v xml:space="preserve"> </v>
          </cell>
          <cell r="BG455" t="str">
            <v xml:space="preserve"> </v>
          </cell>
          <cell r="BH455" t="str">
            <v xml:space="preserve"> </v>
          </cell>
          <cell r="BI455" t="str">
            <v xml:space="preserve"> </v>
          </cell>
          <cell r="BJ455" t="str">
            <v xml:space="preserve"> </v>
          </cell>
          <cell r="BK455" t="str">
            <v xml:space="preserve"> </v>
          </cell>
          <cell r="BL455" t="str">
            <v xml:space="preserve"> </v>
          </cell>
          <cell r="BM455" t="str">
            <v xml:space="preserve"> </v>
          </cell>
          <cell r="BN455" t="str">
            <v>13.5</v>
          </cell>
          <cell r="BO455" t="str">
            <v xml:space="preserve"> </v>
          </cell>
          <cell r="BP455">
            <v>13</v>
          </cell>
          <cell r="BQ455" t="str">
            <v xml:space="preserve"> </v>
          </cell>
          <cell r="BR455" t="str">
            <v>9.433</v>
          </cell>
          <cell r="BS455" t="str">
            <v>NACQ</v>
          </cell>
          <cell r="BT455">
            <v>13</v>
          </cell>
          <cell r="BU455" t="str">
            <v>10.7</v>
          </cell>
          <cell r="BV455" t="str">
            <v>13.4</v>
          </cell>
        </row>
        <row r="456">
          <cell r="A456">
            <v>21716195</v>
          </cell>
          <cell r="B456" t="str">
            <v>MELIKYAN</v>
          </cell>
          <cell r="C456" t="str">
            <v>ALEXANDR</v>
          </cell>
          <cell r="D456" t="str">
            <v xml:space="preserve"> </v>
          </cell>
          <cell r="E456" t="str">
            <v>DEF</v>
          </cell>
          <cell r="F456" t="str">
            <v>DEF</v>
          </cell>
          <cell r="G456" t="str">
            <v>DEF</v>
          </cell>
          <cell r="H456" t="str">
            <v>DEF</v>
          </cell>
          <cell r="J456" t="str">
            <v>DEF</v>
          </cell>
          <cell r="L456" t="str">
            <v>DEF</v>
          </cell>
          <cell r="M456" t="str">
            <v xml:space="preserve"> </v>
          </cell>
          <cell r="N456" t="str">
            <v xml:space="preserve"> </v>
          </cell>
          <cell r="O456" t="str">
            <v xml:space="preserve"> </v>
          </cell>
          <cell r="P456" t="str">
            <v>ABI</v>
          </cell>
          <cell r="Q456" t="str">
            <v xml:space="preserve"> </v>
          </cell>
          <cell r="R456" t="str">
            <v xml:space="preserve"> </v>
          </cell>
          <cell r="S456" t="str">
            <v xml:space="preserve"> </v>
          </cell>
          <cell r="T456" t="str">
            <v xml:space="preserve"> </v>
          </cell>
          <cell r="U456" t="str">
            <v xml:space="preserve"> </v>
          </cell>
          <cell r="V456" t="str">
            <v xml:space="preserve"> </v>
          </cell>
          <cell r="W456" t="str">
            <v xml:space="preserve"> </v>
          </cell>
          <cell r="X456" t="str">
            <v xml:space="preserve"> </v>
          </cell>
          <cell r="Y456" t="str">
            <v xml:space="preserve"> </v>
          </cell>
          <cell r="Z456" t="str">
            <v xml:space="preserve"> </v>
          </cell>
          <cell r="AA456" t="str">
            <v xml:space="preserve"> </v>
          </cell>
          <cell r="AB456" t="str">
            <v xml:space="preserve"> </v>
          </cell>
          <cell r="AC456" t="str">
            <v xml:space="preserve"> </v>
          </cell>
          <cell r="AD456" t="str">
            <v>DEF</v>
          </cell>
          <cell r="AE456" t="str">
            <v xml:space="preserve"> </v>
          </cell>
          <cell r="AF456" t="str">
            <v xml:space="preserve"> </v>
          </cell>
          <cell r="AG456" t="str">
            <v xml:space="preserve"> </v>
          </cell>
          <cell r="AH456" t="str">
            <v>ABI</v>
          </cell>
          <cell r="AI456" t="str">
            <v xml:space="preserve"> </v>
          </cell>
          <cell r="AJ456" t="str">
            <v xml:space="preserve"> </v>
          </cell>
          <cell r="AK456" t="str">
            <v xml:space="preserve"> </v>
          </cell>
          <cell r="AL456" t="str">
            <v xml:space="preserve"> </v>
          </cell>
          <cell r="AM456" t="str">
            <v xml:space="preserve"> </v>
          </cell>
          <cell r="AN456" t="str">
            <v xml:space="preserve"> </v>
          </cell>
          <cell r="AO456" t="str">
            <v xml:space="preserve"> </v>
          </cell>
          <cell r="AP456" t="str">
            <v xml:space="preserve"> </v>
          </cell>
          <cell r="AQ456" t="str">
            <v xml:space="preserve"> </v>
          </cell>
          <cell r="AR456" t="str">
            <v xml:space="preserve"> </v>
          </cell>
          <cell r="AS456" t="str">
            <v xml:space="preserve"> </v>
          </cell>
          <cell r="AT456" t="str">
            <v xml:space="preserve"> </v>
          </cell>
          <cell r="AU456" t="str">
            <v xml:space="preserve"> </v>
          </cell>
          <cell r="AV456" t="str">
            <v>DEF</v>
          </cell>
          <cell r="AW456" t="str">
            <v>DEF</v>
          </cell>
          <cell r="AX456" t="str">
            <v>DEF</v>
          </cell>
          <cell r="AY456" t="str">
            <v>DEF</v>
          </cell>
          <cell r="AZ456" t="str">
            <v xml:space="preserve"> </v>
          </cell>
          <cell r="BA456" t="str">
            <v>ABI</v>
          </cell>
          <cell r="BB456" t="str">
            <v>ABI</v>
          </cell>
          <cell r="BC456" t="str">
            <v xml:space="preserve"> </v>
          </cell>
          <cell r="BD456" t="str">
            <v xml:space="preserve"> </v>
          </cell>
          <cell r="BE456" t="str">
            <v xml:space="preserve"> </v>
          </cell>
          <cell r="BF456" t="str">
            <v xml:space="preserve"> </v>
          </cell>
          <cell r="BG456" t="str">
            <v xml:space="preserve"> </v>
          </cell>
          <cell r="BH456" t="str">
            <v xml:space="preserve"> </v>
          </cell>
          <cell r="BI456" t="str">
            <v xml:space="preserve"> </v>
          </cell>
          <cell r="BJ456" t="str">
            <v xml:space="preserve"> </v>
          </cell>
          <cell r="BK456" t="str">
            <v>ABI</v>
          </cell>
          <cell r="BL456" t="str">
            <v xml:space="preserve"> </v>
          </cell>
          <cell r="BM456" t="str">
            <v xml:space="preserve"> </v>
          </cell>
          <cell r="BN456" t="str">
            <v xml:space="preserve"> </v>
          </cell>
          <cell r="BO456" t="str">
            <v xml:space="preserve"> </v>
          </cell>
          <cell r="BP456" t="str">
            <v xml:space="preserve"> </v>
          </cell>
          <cell r="BQ456" t="str">
            <v xml:space="preserve"> </v>
          </cell>
          <cell r="BR456" t="str">
            <v>DEF</v>
          </cell>
          <cell r="BS456" t="str">
            <v>DEF</v>
          </cell>
          <cell r="BT456" t="str">
            <v>ABI</v>
          </cell>
          <cell r="BU456" t="str">
            <v>DEF</v>
          </cell>
          <cell r="BV456">
            <v>0</v>
          </cell>
        </row>
        <row r="457">
          <cell r="A457">
            <v>21908512</v>
          </cell>
          <cell r="B457" t="str">
            <v>MENNRATH</v>
          </cell>
          <cell r="C457" t="str">
            <v>ELIAS</v>
          </cell>
          <cell r="D457" t="str">
            <v xml:space="preserve"> </v>
          </cell>
          <cell r="E457" t="str">
            <v>DEF</v>
          </cell>
          <cell r="F457" t="str">
            <v>DEF</v>
          </cell>
          <cell r="G457" t="str">
            <v>DEF</v>
          </cell>
          <cell r="H457" t="str">
            <v>DEF</v>
          </cell>
          <cell r="J457" t="str">
            <v>9.66</v>
          </cell>
          <cell r="L457" t="str">
            <v>7.3</v>
          </cell>
          <cell r="M457" t="str">
            <v xml:space="preserve"> </v>
          </cell>
          <cell r="N457" t="str">
            <v xml:space="preserve"> </v>
          </cell>
          <cell r="O457" t="str">
            <v xml:space="preserve"> </v>
          </cell>
          <cell r="P457" t="str">
            <v xml:space="preserve"> </v>
          </cell>
          <cell r="Q457" t="str">
            <v xml:space="preserve"> </v>
          </cell>
          <cell r="R457" t="str">
            <v xml:space="preserve"> </v>
          </cell>
          <cell r="S457" t="str">
            <v xml:space="preserve"> </v>
          </cell>
          <cell r="T457" t="str">
            <v xml:space="preserve"> </v>
          </cell>
          <cell r="U457" t="str">
            <v>7.3</v>
          </cell>
          <cell r="V457" t="str">
            <v xml:space="preserve"> </v>
          </cell>
          <cell r="W457" t="str">
            <v xml:space="preserve"> </v>
          </cell>
          <cell r="X457" t="str">
            <v xml:space="preserve"> </v>
          </cell>
          <cell r="Y457" t="str">
            <v xml:space="preserve"> </v>
          </cell>
          <cell r="Z457" t="str">
            <v xml:space="preserve"> </v>
          </cell>
          <cell r="AA457" t="str">
            <v xml:space="preserve"> </v>
          </cell>
          <cell r="AB457" t="str">
            <v xml:space="preserve"> </v>
          </cell>
          <cell r="AC457" t="str">
            <v xml:space="preserve"> </v>
          </cell>
          <cell r="AD457" t="str">
            <v>13.2</v>
          </cell>
          <cell r="AE457" t="str">
            <v xml:space="preserve"> </v>
          </cell>
          <cell r="AF457" t="str">
            <v xml:space="preserve"> </v>
          </cell>
          <cell r="AG457" t="str">
            <v xml:space="preserve"> </v>
          </cell>
          <cell r="AH457" t="str">
            <v xml:space="preserve"> </v>
          </cell>
          <cell r="AI457" t="str">
            <v xml:space="preserve"> </v>
          </cell>
          <cell r="AJ457" t="str">
            <v xml:space="preserve"> </v>
          </cell>
          <cell r="AK457" t="str">
            <v xml:space="preserve"> </v>
          </cell>
          <cell r="AL457" t="str">
            <v xml:space="preserve"> </v>
          </cell>
          <cell r="AM457" t="str">
            <v>13.2</v>
          </cell>
          <cell r="AN457" t="str">
            <v xml:space="preserve"> </v>
          </cell>
          <cell r="AO457" t="str">
            <v xml:space="preserve"> </v>
          </cell>
          <cell r="AP457" t="str">
            <v xml:space="preserve"> </v>
          </cell>
          <cell r="AQ457" t="str">
            <v xml:space="preserve"> </v>
          </cell>
          <cell r="AR457" t="str">
            <v xml:space="preserve"> </v>
          </cell>
          <cell r="AS457" t="str">
            <v xml:space="preserve"> </v>
          </cell>
          <cell r="AT457" t="str">
            <v xml:space="preserve"> </v>
          </cell>
          <cell r="AU457" t="str">
            <v xml:space="preserve"> </v>
          </cell>
          <cell r="AV457" t="str">
            <v>9.252</v>
          </cell>
          <cell r="AW457" t="str">
            <v>NACQ</v>
          </cell>
          <cell r="AX457" t="str">
            <v>11.17</v>
          </cell>
          <cell r="AY457" t="str">
            <v>7.333</v>
          </cell>
          <cell r="AZ457" t="str">
            <v xml:space="preserve"> </v>
          </cell>
          <cell r="BA457" t="str">
            <v xml:space="preserve"> </v>
          </cell>
          <cell r="BB457" t="str">
            <v xml:space="preserve"> </v>
          </cell>
          <cell r="BC457" t="str">
            <v xml:space="preserve"> </v>
          </cell>
          <cell r="BD457" t="str">
            <v xml:space="preserve"> </v>
          </cell>
          <cell r="BE457" t="str">
            <v xml:space="preserve"> </v>
          </cell>
          <cell r="BF457" t="str">
            <v>10.5</v>
          </cell>
          <cell r="BG457" t="str">
            <v>11.5</v>
          </cell>
          <cell r="BH457" t="str">
            <v xml:space="preserve"> </v>
          </cell>
          <cell r="BI457" t="str">
            <v xml:space="preserve"> </v>
          </cell>
          <cell r="BJ457" t="str">
            <v xml:space="preserve"> </v>
          </cell>
          <cell r="BK457">
            <v>0</v>
          </cell>
          <cell r="BL457" t="str">
            <v xml:space="preserve"> </v>
          </cell>
          <cell r="BM457" t="str">
            <v xml:space="preserve"> </v>
          </cell>
          <cell r="BN457" t="str">
            <v xml:space="preserve"> </v>
          </cell>
          <cell r="BO457" t="str">
            <v xml:space="preserve"> </v>
          </cell>
          <cell r="BP457" t="str">
            <v xml:space="preserve"> </v>
          </cell>
          <cell r="BQ457" t="str">
            <v xml:space="preserve"> </v>
          </cell>
          <cell r="BR457" t="str">
            <v>10.983</v>
          </cell>
          <cell r="BS457" t="str">
            <v>ACQ</v>
          </cell>
          <cell r="BT457" t="str">
            <v>7.75</v>
          </cell>
          <cell r="BU457" t="str">
            <v>9.975</v>
          </cell>
          <cell r="BV457" t="str">
            <v>12.95</v>
          </cell>
        </row>
        <row r="458">
          <cell r="A458">
            <v>21909155</v>
          </cell>
          <cell r="B458" t="str">
            <v>MERAL</v>
          </cell>
          <cell r="C458" t="str">
            <v>AKIF</v>
          </cell>
          <cell r="D458" t="str">
            <v xml:space="preserve"> </v>
          </cell>
          <cell r="E458" t="str">
            <v>DEF</v>
          </cell>
          <cell r="F458" t="str">
            <v>DEF</v>
          </cell>
          <cell r="G458" t="str">
            <v>DEF</v>
          </cell>
          <cell r="H458" t="str">
            <v>DEF</v>
          </cell>
          <cell r="J458" t="str">
            <v>DEF</v>
          </cell>
          <cell r="L458" t="str">
            <v>DEF</v>
          </cell>
          <cell r="M458" t="str">
            <v xml:space="preserve"> </v>
          </cell>
          <cell r="N458" t="str">
            <v xml:space="preserve"> </v>
          </cell>
          <cell r="O458" t="str">
            <v>ABI</v>
          </cell>
          <cell r="P458" t="str">
            <v xml:space="preserve"> </v>
          </cell>
          <cell r="Q458" t="str">
            <v xml:space="preserve"> </v>
          </cell>
          <cell r="R458" t="str">
            <v xml:space="preserve"> </v>
          </cell>
          <cell r="S458" t="str">
            <v xml:space="preserve"> </v>
          </cell>
          <cell r="T458" t="str">
            <v xml:space="preserve"> </v>
          </cell>
          <cell r="U458" t="str">
            <v xml:space="preserve"> </v>
          </cell>
          <cell r="V458" t="str">
            <v xml:space="preserve"> </v>
          </cell>
          <cell r="W458" t="str">
            <v xml:space="preserve"> </v>
          </cell>
          <cell r="X458" t="str">
            <v xml:space="preserve"> </v>
          </cell>
          <cell r="Y458" t="str">
            <v xml:space="preserve"> </v>
          </cell>
          <cell r="Z458" t="str">
            <v xml:space="preserve"> </v>
          </cell>
          <cell r="AA458" t="str">
            <v xml:space="preserve"> </v>
          </cell>
          <cell r="AB458" t="str">
            <v xml:space="preserve"> </v>
          </cell>
          <cell r="AC458" t="str">
            <v xml:space="preserve"> </v>
          </cell>
          <cell r="AD458" t="str">
            <v>DEF</v>
          </cell>
          <cell r="AE458" t="str">
            <v xml:space="preserve"> </v>
          </cell>
          <cell r="AF458" t="str">
            <v xml:space="preserve"> </v>
          </cell>
          <cell r="AG458" t="str">
            <v>ABI</v>
          </cell>
          <cell r="AH458" t="str">
            <v xml:space="preserve"> </v>
          </cell>
          <cell r="AI458" t="str">
            <v xml:space="preserve"> </v>
          </cell>
          <cell r="AJ458" t="str">
            <v xml:space="preserve"> </v>
          </cell>
          <cell r="AK458" t="str">
            <v xml:space="preserve"> </v>
          </cell>
          <cell r="AL458" t="str">
            <v xml:space="preserve"> </v>
          </cell>
          <cell r="AM458" t="str">
            <v xml:space="preserve"> </v>
          </cell>
          <cell r="AN458" t="str">
            <v xml:space="preserve"> </v>
          </cell>
          <cell r="AO458" t="str">
            <v xml:space="preserve"> </v>
          </cell>
          <cell r="AP458" t="str">
            <v xml:space="preserve"> </v>
          </cell>
          <cell r="AQ458" t="str">
            <v xml:space="preserve"> </v>
          </cell>
          <cell r="AR458" t="str">
            <v xml:space="preserve"> </v>
          </cell>
          <cell r="AS458" t="str">
            <v xml:space="preserve"> </v>
          </cell>
          <cell r="AT458" t="str">
            <v xml:space="preserve"> </v>
          </cell>
          <cell r="AU458" t="str">
            <v xml:space="preserve"> </v>
          </cell>
          <cell r="AV458" t="str">
            <v>DEF</v>
          </cell>
          <cell r="AW458" t="str">
            <v>DEF</v>
          </cell>
          <cell r="AX458" t="str">
            <v>DEF</v>
          </cell>
          <cell r="AY458" t="str">
            <v>DEF</v>
          </cell>
          <cell r="AZ458" t="str">
            <v xml:space="preserve"> </v>
          </cell>
          <cell r="BA458" t="str">
            <v xml:space="preserve"> </v>
          </cell>
          <cell r="BB458" t="str">
            <v xml:space="preserve"> </v>
          </cell>
          <cell r="BC458" t="str">
            <v xml:space="preserve"> </v>
          </cell>
          <cell r="BD458" t="str">
            <v>ABI</v>
          </cell>
          <cell r="BE458" t="str">
            <v xml:space="preserve"> </v>
          </cell>
          <cell r="BF458" t="str">
            <v xml:space="preserve"> </v>
          </cell>
          <cell r="BG458" t="str">
            <v xml:space="preserve"> </v>
          </cell>
          <cell r="BH458" t="str">
            <v xml:space="preserve"> </v>
          </cell>
          <cell r="BI458" t="str">
            <v xml:space="preserve"> </v>
          </cell>
          <cell r="BJ458" t="str">
            <v xml:space="preserve"> </v>
          </cell>
          <cell r="BK458" t="str">
            <v xml:space="preserve"> </v>
          </cell>
          <cell r="BL458" t="str">
            <v xml:space="preserve"> </v>
          </cell>
          <cell r="BM458" t="str">
            <v xml:space="preserve"> </v>
          </cell>
          <cell r="BN458" t="str">
            <v>ABI</v>
          </cell>
          <cell r="BO458" t="str">
            <v xml:space="preserve"> </v>
          </cell>
          <cell r="BP458" t="str">
            <v>ABI</v>
          </cell>
          <cell r="BQ458" t="str">
            <v xml:space="preserve"> </v>
          </cell>
          <cell r="BR458" t="str">
            <v>DEF</v>
          </cell>
          <cell r="BS458" t="str">
            <v>DEF</v>
          </cell>
          <cell r="BT458" t="str">
            <v>ABI</v>
          </cell>
          <cell r="BU458" t="str">
            <v>DEF</v>
          </cell>
          <cell r="BV458">
            <v>0</v>
          </cell>
        </row>
        <row r="459">
          <cell r="A459">
            <v>21905269</v>
          </cell>
          <cell r="B459" t="str">
            <v>MERLINO</v>
          </cell>
          <cell r="C459" t="str">
            <v>ANTONELLA</v>
          </cell>
          <cell r="D459" t="str">
            <v xml:space="preserve"> </v>
          </cell>
          <cell r="E459" t="str">
            <v>9.334</v>
          </cell>
          <cell r="F459" t="str">
            <v>AJ</v>
          </cell>
          <cell r="G459" t="str">
            <v>9.334</v>
          </cell>
          <cell r="H459" t="str">
            <v>AJ</v>
          </cell>
          <cell r="I459" t="str">
            <v>'392/583</v>
          </cell>
          <cell r="J459" t="str">
            <v>12.1</v>
          </cell>
          <cell r="L459" t="str">
            <v>10.5</v>
          </cell>
          <cell r="M459" t="str">
            <v xml:space="preserve"> </v>
          </cell>
          <cell r="N459" t="str">
            <v xml:space="preserve"> </v>
          </cell>
          <cell r="O459" t="str">
            <v>10.5</v>
          </cell>
          <cell r="P459" t="str">
            <v xml:space="preserve"> </v>
          </cell>
          <cell r="Q459" t="str">
            <v xml:space="preserve"> </v>
          </cell>
          <cell r="R459" t="str">
            <v xml:space="preserve"> </v>
          </cell>
          <cell r="S459" t="str">
            <v xml:space="preserve"> </v>
          </cell>
          <cell r="T459" t="str">
            <v xml:space="preserve"> </v>
          </cell>
          <cell r="U459" t="str">
            <v xml:space="preserve"> </v>
          </cell>
          <cell r="V459" t="str">
            <v xml:space="preserve"> </v>
          </cell>
          <cell r="W459" t="str">
            <v xml:space="preserve"> </v>
          </cell>
          <cell r="X459" t="str">
            <v xml:space="preserve"> </v>
          </cell>
          <cell r="Y459" t="str">
            <v xml:space="preserve"> </v>
          </cell>
          <cell r="Z459" t="str">
            <v xml:space="preserve"> </v>
          </cell>
          <cell r="AA459" t="str">
            <v xml:space="preserve"> </v>
          </cell>
          <cell r="AB459" t="str">
            <v xml:space="preserve"> </v>
          </cell>
          <cell r="AC459" t="str">
            <v xml:space="preserve"> </v>
          </cell>
          <cell r="AD459" t="str">
            <v>14.5</v>
          </cell>
          <cell r="AE459" t="str">
            <v xml:space="preserve"> </v>
          </cell>
          <cell r="AF459" t="str">
            <v xml:space="preserve"> </v>
          </cell>
          <cell r="AG459" t="str">
            <v>14.5</v>
          </cell>
          <cell r="AH459" t="str">
            <v xml:space="preserve"> </v>
          </cell>
          <cell r="AI459" t="str">
            <v xml:space="preserve"> </v>
          </cell>
          <cell r="AJ459" t="str">
            <v xml:space="preserve"> </v>
          </cell>
          <cell r="AK459" t="str">
            <v xml:space="preserve"> </v>
          </cell>
          <cell r="AL459" t="str">
            <v xml:space="preserve"> </v>
          </cell>
          <cell r="AM459" t="str">
            <v xml:space="preserve"> </v>
          </cell>
          <cell r="AN459" t="str">
            <v xml:space="preserve"> </v>
          </cell>
          <cell r="AO459" t="str">
            <v xml:space="preserve"> </v>
          </cell>
          <cell r="AP459" t="str">
            <v xml:space="preserve"> </v>
          </cell>
          <cell r="AQ459" t="str">
            <v xml:space="preserve"> </v>
          </cell>
          <cell r="AR459" t="str">
            <v xml:space="preserve"> </v>
          </cell>
          <cell r="AS459" t="str">
            <v xml:space="preserve"> </v>
          </cell>
          <cell r="AT459" t="str">
            <v xml:space="preserve"> </v>
          </cell>
          <cell r="AU459" t="str">
            <v xml:space="preserve"> </v>
          </cell>
          <cell r="AV459" t="str">
            <v>11.709</v>
          </cell>
          <cell r="AW459" t="str">
            <v>ACQ</v>
          </cell>
          <cell r="AX459" t="str">
            <v>11.485</v>
          </cell>
          <cell r="AY459" t="str">
            <v>11.933</v>
          </cell>
          <cell r="AZ459" t="str">
            <v>14.8</v>
          </cell>
          <cell r="BA459" t="str">
            <v>10.5</v>
          </cell>
          <cell r="BB459" t="str">
            <v xml:space="preserve"> </v>
          </cell>
          <cell r="BC459" t="str">
            <v xml:space="preserve"> </v>
          </cell>
          <cell r="BD459" t="str">
            <v xml:space="preserve"> </v>
          </cell>
          <cell r="BE459" t="str">
            <v xml:space="preserve"> </v>
          </cell>
          <cell r="BF459" t="str">
            <v xml:space="preserve"> </v>
          </cell>
          <cell r="BG459" t="str">
            <v xml:space="preserve"> </v>
          </cell>
          <cell r="BH459" t="str">
            <v xml:space="preserve"> </v>
          </cell>
          <cell r="BI459" t="str">
            <v xml:space="preserve"> </v>
          </cell>
          <cell r="BJ459" t="str">
            <v xml:space="preserve"> </v>
          </cell>
          <cell r="BK459" t="str">
            <v xml:space="preserve"> </v>
          </cell>
          <cell r="BL459" t="str">
            <v xml:space="preserve"> </v>
          </cell>
          <cell r="BM459" t="str">
            <v xml:space="preserve"> </v>
          </cell>
          <cell r="BN459" t="str">
            <v xml:space="preserve"> </v>
          </cell>
          <cell r="BO459" t="str">
            <v xml:space="preserve"> </v>
          </cell>
          <cell r="BP459" t="str">
            <v xml:space="preserve"> </v>
          </cell>
          <cell r="BQ459" t="str">
            <v>10.5</v>
          </cell>
          <cell r="BR459" t="str">
            <v>7.458</v>
          </cell>
          <cell r="BS459" t="str">
            <v>NACQ</v>
          </cell>
          <cell r="BT459" t="str">
            <v>9.375</v>
          </cell>
          <cell r="BU459" t="str">
            <v>7.75</v>
          </cell>
          <cell r="BV459">
            <v>12</v>
          </cell>
        </row>
        <row r="460">
          <cell r="A460">
            <v>21913673</v>
          </cell>
          <cell r="B460" t="str">
            <v>MERRIFIELD</v>
          </cell>
          <cell r="C460" t="str">
            <v>CHLOÉ</v>
          </cell>
          <cell r="D460" t="str">
            <v xml:space="preserve"> </v>
          </cell>
          <cell r="E460" t="str">
            <v>DEF</v>
          </cell>
          <cell r="F460" t="str">
            <v>DEF</v>
          </cell>
          <cell r="G460" t="str">
            <v>DEF</v>
          </cell>
          <cell r="H460" t="str">
            <v>DEF</v>
          </cell>
          <cell r="J460" t="str">
            <v>DEF</v>
          </cell>
          <cell r="L460" t="str">
            <v>DEF</v>
          </cell>
          <cell r="M460" t="str">
            <v xml:space="preserve"> </v>
          </cell>
          <cell r="N460" t="str">
            <v xml:space="preserve"> </v>
          </cell>
          <cell r="O460" t="str">
            <v xml:space="preserve"> </v>
          </cell>
          <cell r="P460" t="str">
            <v xml:space="preserve"> </v>
          </cell>
          <cell r="Q460" t="str">
            <v xml:space="preserve"> </v>
          </cell>
          <cell r="R460" t="str">
            <v xml:space="preserve"> </v>
          </cell>
          <cell r="S460" t="str">
            <v xml:space="preserve"> </v>
          </cell>
          <cell r="T460" t="str">
            <v xml:space="preserve"> </v>
          </cell>
          <cell r="U460" t="str">
            <v xml:space="preserve"> </v>
          </cell>
          <cell r="V460" t="str">
            <v>ABI</v>
          </cell>
          <cell r="W460" t="str">
            <v xml:space="preserve"> </v>
          </cell>
          <cell r="X460" t="str">
            <v xml:space="preserve"> </v>
          </cell>
          <cell r="Y460" t="str">
            <v xml:space="preserve"> </v>
          </cell>
          <cell r="Z460" t="str">
            <v xml:space="preserve"> </v>
          </cell>
          <cell r="AA460" t="str">
            <v xml:space="preserve"> </v>
          </cell>
          <cell r="AB460" t="str">
            <v xml:space="preserve"> </v>
          </cell>
          <cell r="AC460" t="str">
            <v xml:space="preserve"> </v>
          </cell>
          <cell r="AD460">
            <v>13</v>
          </cell>
          <cell r="AE460" t="str">
            <v xml:space="preserve"> </v>
          </cell>
          <cell r="AF460" t="str">
            <v xml:space="preserve"> </v>
          </cell>
          <cell r="AG460" t="str">
            <v xml:space="preserve"> </v>
          </cell>
          <cell r="AH460" t="str">
            <v xml:space="preserve"> </v>
          </cell>
          <cell r="AI460" t="str">
            <v xml:space="preserve"> </v>
          </cell>
          <cell r="AJ460" t="str">
            <v xml:space="preserve"> </v>
          </cell>
          <cell r="AK460" t="str">
            <v xml:space="preserve"> </v>
          </cell>
          <cell r="AL460" t="str">
            <v xml:space="preserve"> </v>
          </cell>
          <cell r="AM460" t="str">
            <v xml:space="preserve"> </v>
          </cell>
          <cell r="AN460">
            <v>13</v>
          </cell>
          <cell r="AO460" t="str">
            <v xml:space="preserve"> </v>
          </cell>
          <cell r="AP460" t="str">
            <v xml:space="preserve"> </v>
          </cell>
          <cell r="AQ460" t="str">
            <v xml:space="preserve"> </v>
          </cell>
          <cell r="AR460" t="str">
            <v xml:space="preserve"> </v>
          </cell>
          <cell r="AS460" t="str">
            <v xml:space="preserve"> </v>
          </cell>
          <cell r="AT460" t="str">
            <v xml:space="preserve"> </v>
          </cell>
          <cell r="AU460" t="str">
            <v xml:space="preserve"> </v>
          </cell>
          <cell r="AV460" t="str">
            <v>DEF</v>
          </cell>
          <cell r="AW460" t="str">
            <v>DEF</v>
          </cell>
          <cell r="AX460" t="str">
            <v>DEF</v>
          </cell>
          <cell r="AY460" t="str">
            <v>DEF</v>
          </cell>
          <cell r="AZ460" t="str">
            <v>7.8</v>
          </cell>
          <cell r="BA460" t="str">
            <v xml:space="preserve"> </v>
          </cell>
          <cell r="BB460" t="str">
            <v xml:space="preserve"> </v>
          </cell>
          <cell r="BC460" t="str">
            <v xml:space="preserve"> </v>
          </cell>
          <cell r="BD460" t="str">
            <v xml:space="preserve"> </v>
          </cell>
          <cell r="BE460" t="str">
            <v xml:space="preserve"> </v>
          </cell>
          <cell r="BF460" t="str">
            <v xml:space="preserve"> </v>
          </cell>
          <cell r="BG460" t="str">
            <v xml:space="preserve"> </v>
          </cell>
          <cell r="BH460" t="str">
            <v xml:space="preserve"> </v>
          </cell>
          <cell r="BI460" t="str">
            <v xml:space="preserve"> </v>
          </cell>
          <cell r="BJ460" t="str">
            <v xml:space="preserve"> </v>
          </cell>
          <cell r="BK460" t="str">
            <v>DIS</v>
          </cell>
          <cell r="BL460" t="str">
            <v xml:space="preserve"> </v>
          </cell>
          <cell r="BM460" t="str">
            <v xml:space="preserve"> </v>
          </cell>
          <cell r="BN460" t="str">
            <v>ABI</v>
          </cell>
          <cell r="BO460" t="str">
            <v xml:space="preserve"> </v>
          </cell>
          <cell r="BP460" t="str">
            <v xml:space="preserve"> </v>
          </cell>
          <cell r="BQ460" t="str">
            <v xml:space="preserve"> </v>
          </cell>
          <cell r="BR460" t="str">
            <v>6.225</v>
          </cell>
          <cell r="BS460" t="str">
            <v>NACQ</v>
          </cell>
          <cell r="BT460" t="str">
            <v>4.75</v>
          </cell>
          <cell r="BU460" t="str">
            <v>7.7</v>
          </cell>
          <cell r="BV460" t="str">
            <v>11.4</v>
          </cell>
        </row>
        <row r="461">
          <cell r="A461">
            <v>21902495</v>
          </cell>
          <cell r="B461" t="str">
            <v>METRICH</v>
          </cell>
          <cell r="C461" t="str">
            <v>AURIANE</v>
          </cell>
          <cell r="D461" t="str">
            <v>modif</v>
          </cell>
          <cell r="E461" t="str">
            <v>DEF</v>
          </cell>
          <cell r="F461" t="str">
            <v>DEF</v>
          </cell>
          <cell r="G461" t="str">
            <v>9.281</v>
          </cell>
          <cell r="H461" t="str">
            <v>AJ</v>
          </cell>
          <cell r="I461" t="str">
            <v>'399/583</v>
          </cell>
          <cell r="J461" t="str">
            <v>11.66</v>
          </cell>
          <cell r="L461" t="str">
            <v>10.3</v>
          </cell>
          <cell r="M461" t="str">
            <v xml:space="preserve"> </v>
          </cell>
          <cell r="N461" t="str">
            <v xml:space="preserve"> </v>
          </cell>
          <cell r="O461" t="str">
            <v xml:space="preserve"> </v>
          </cell>
          <cell r="P461" t="str">
            <v xml:space="preserve"> </v>
          </cell>
          <cell r="Q461" t="str">
            <v xml:space="preserve"> </v>
          </cell>
          <cell r="R461" t="str">
            <v xml:space="preserve"> </v>
          </cell>
          <cell r="S461" t="str">
            <v xml:space="preserve"> </v>
          </cell>
          <cell r="T461" t="str">
            <v xml:space="preserve"> </v>
          </cell>
          <cell r="U461" t="str">
            <v>10.3</v>
          </cell>
          <cell r="V461" t="str">
            <v xml:space="preserve"> </v>
          </cell>
          <cell r="W461" t="str">
            <v xml:space="preserve"> </v>
          </cell>
          <cell r="X461" t="str">
            <v xml:space="preserve"> </v>
          </cell>
          <cell r="Y461" t="str">
            <v xml:space="preserve"> </v>
          </cell>
          <cell r="Z461" t="str">
            <v xml:space="preserve"> </v>
          </cell>
          <cell r="AA461" t="str">
            <v xml:space="preserve"> </v>
          </cell>
          <cell r="AB461" t="str">
            <v xml:space="preserve"> </v>
          </cell>
          <cell r="AC461" t="str">
            <v xml:space="preserve"> </v>
          </cell>
          <cell r="AD461" t="str">
            <v>13.7</v>
          </cell>
          <cell r="AE461" t="str">
            <v xml:space="preserve"> </v>
          </cell>
          <cell r="AF461" t="str">
            <v xml:space="preserve"> </v>
          </cell>
          <cell r="AG461" t="str">
            <v xml:space="preserve"> </v>
          </cell>
          <cell r="AH461" t="str">
            <v xml:space="preserve"> </v>
          </cell>
          <cell r="AI461" t="str">
            <v xml:space="preserve"> </v>
          </cell>
          <cell r="AJ461" t="str">
            <v xml:space="preserve"> </v>
          </cell>
          <cell r="AK461" t="str">
            <v xml:space="preserve"> </v>
          </cell>
          <cell r="AL461" t="str">
            <v xml:space="preserve"> </v>
          </cell>
          <cell r="AM461" t="str">
            <v>13.7</v>
          </cell>
          <cell r="AN461" t="str">
            <v xml:space="preserve"> </v>
          </cell>
          <cell r="AO461" t="str">
            <v xml:space="preserve"> </v>
          </cell>
          <cell r="AP461" t="str">
            <v xml:space="preserve"> </v>
          </cell>
          <cell r="AQ461" t="str">
            <v xml:space="preserve"> </v>
          </cell>
          <cell r="AR461" t="str">
            <v xml:space="preserve"> </v>
          </cell>
          <cell r="AS461" t="str">
            <v xml:space="preserve"> </v>
          </cell>
          <cell r="AT461" t="str">
            <v xml:space="preserve"> </v>
          </cell>
          <cell r="AU461" t="str">
            <v xml:space="preserve"> </v>
          </cell>
          <cell r="AV461" t="str">
            <v>9.75</v>
          </cell>
          <cell r="AW461" t="str">
            <v>NACQ</v>
          </cell>
          <cell r="AX461" t="str">
            <v>9.5</v>
          </cell>
          <cell r="AY461">
            <v>10</v>
          </cell>
          <cell r="AZ461" t="str">
            <v xml:space="preserve"> </v>
          </cell>
          <cell r="BA461" t="str">
            <v xml:space="preserve"> </v>
          </cell>
          <cell r="BB461" t="str">
            <v xml:space="preserve"> </v>
          </cell>
          <cell r="BC461" t="str">
            <v xml:space="preserve"> </v>
          </cell>
          <cell r="BD461" t="str">
            <v xml:space="preserve"> </v>
          </cell>
          <cell r="BE461" t="str">
            <v xml:space="preserve"> </v>
          </cell>
          <cell r="BF461">
            <v>13</v>
          </cell>
          <cell r="BG461">
            <v>11</v>
          </cell>
          <cell r="BH461" t="str">
            <v xml:space="preserve"> </v>
          </cell>
          <cell r="BI461" t="str">
            <v xml:space="preserve"> </v>
          </cell>
          <cell r="BJ461" t="str">
            <v xml:space="preserve"> </v>
          </cell>
          <cell r="BK461">
            <v>6</v>
          </cell>
          <cell r="BL461" t="str">
            <v xml:space="preserve"> </v>
          </cell>
          <cell r="BM461" t="str">
            <v xml:space="preserve"> </v>
          </cell>
          <cell r="BN461" t="str">
            <v xml:space="preserve"> </v>
          </cell>
          <cell r="BO461" t="str">
            <v xml:space="preserve"> </v>
          </cell>
          <cell r="BP461" t="str">
            <v xml:space="preserve"> </v>
          </cell>
          <cell r="BQ461" t="str">
            <v xml:space="preserve"> </v>
          </cell>
          <cell r="BR461" t="str">
            <v>10.91</v>
          </cell>
          <cell r="BS461" t="str">
            <v>ACQ</v>
          </cell>
          <cell r="BT461" t="str">
            <v>11.25</v>
          </cell>
          <cell r="BU461" t="str">
            <v>7.28</v>
          </cell>
          <cell r="BV461" t="str">
            <v>10.56</v>
          </cell>
        </row>
        <row r="462">
          <cell r="A462">
            <v>21909508</v>
          </cell>
          <cell r="B462" t="str">
            <v>METSCHIES</v>
          </cell>
          <cell r="C462" t="str">
            <v>EMMERICK</v>
          </cell>
          <cell r="D462" t="str">
            <v xml:space="preserve"> </v>
          </cell>
          <cell r="E462" t="str">
            <v>9.836</v>
          </cell>
          <cell r="F462" t="str">
            <v>AJ</v>
          </cell>
          <cell r="G462" t="str">
            <v>9.836</v>
          </cell>
          <cell r="H462" t="str">
            <v>AJ</v>
          </cell>
          <cell r="I462" t="str">
            <v>'311/583</v>
          </cell>
          <cell r="J462" t="str">
            <v>9.6</v>
          </cell>
          <cell r="L462">
            <v>10</v>
          </cell>
          <cell r="M462" t="str">
            <v xml:space="preserve"> </v>
          </cell>
          <cell r="N462" t="str">
            <v xml:space="preserve"> </v>
          </cell>
          <cell r="O462">
            <v>10</v>
          </cell>
          <cell r="P462" t="str">
            <v xml:space="preserve"> </v>
          </cell>
          <cell r="Q462" t="str">
            <v xml:space="preserve"> </v>
          </cell>
          <cell r="R462" t="str">
            <v xml:space="preserve"> </v>
          </cell>
          <cell r="S462" t="str">
            <v xml:space="preserve"> </v>
          </cell>
          <cell r="T462" t="str">
            <v xml:space="preserve"> </v>
          </cell>
          <cell r="U462" t="str">
            <v xml:space="preserve"> </v>
          </cell>
          <cell r="V462" t="str">
            <v xml:space="preserve"> </v>
          </cell>
          <cell r="W462" t="str">
            <v xml:space="preserve"> </v>
          </cell>
          <cell r="X462" t="str">
            <v xml:space="preserve"> </v>
          </cell>
          <cell r="Y462" t="str">
            <v xml:space="preserve"> </v>
          </cell>
          <cell r="Z462" t="str">
            <v xml:space="preserve"> </v>
          </cell>
          <cell r="AA462" t="str">
            <v xml:space="preserve"> </v>
          </cell>
          <cell r="AB462" t="str">
            <v xml:space="preserve"> </v>
          </cell>
          <cell r="AC462" t="str">
            <v xml:space="preserve"> </v>
          </cell>
          <cell r="AD462">
            <v>9</v>
          </cell>
          <cell r="AE462" t="str">
            <v xml:space="preserve"> </v>
          </cell>
          <cell r="AF462" t="str">
            <v xml:space="preserve"> </v>
          </cell>
          <cell r="AG462">
            <v>9</v>
          </cell>
          <cell r="AH462" t="str">
            <v xml:space="preserve"> </v>
          </cell>
          <cell r="AI462" t="str">
            <v xml:space="preserve"> </v>
          </cell>
          <cell r="AJ462" t="str">
            <v xml:space="preserve"> </v>
          </cell>
          <cell r="AK462" t="str">
            <v xml:space="preserve"> </v>
          </cell>
          <cell r="AL462" t="str">
            <v xml:space="preserve"> </v>
          </cell>
          <cell r="AM462" t="str">
            <v xml:space="preserve"> </v>
          </cell>
          <cell r="AN462" t="str">
            <v xml:space="preserve"> </v>
          </cell>
          <cell r="AO462" t="str">
            <v xml:space="preserve"> </v>
          </cell>
          <cell r="AP462" t="str">
            <v xml:space="preserve"> </v>
          </cell>
          <cell r="AQ462" t="str">
            <v xml:space="preserve"> </v>
          </cell>
          <cell r="AR462" t="str">
            <v xml:space="preserve"> </v>
          </cell>
          <cell r="AS462" t="str">
            <v xml:space="preserve"> </v>
          </cell>
          <cell r="AT462" t="str">
            <v xml:space="preserve"> </v>
          </cell>
          <cell r="AU462" t="str">
            <v xml:space="preserve"> </v>
          </cell>
          <cell r="AV462" t="str">
            <v>11.649</v>
          </cell>
          <cell r="AW462" t="str">
            <v>ACQ</v>
          </cell>
          <cell r="AX462" t="str">
            <v>7.665</v>
          </cell>
          <cell r="AY462" t="str">
            <v>15.633</v>
          </cell>
          <cell r="AZ462" t="str">
            <v>18.4</v>
          </cell>
          <cell r="BA462">
            <v>16</v>
          </cell>
          <cell r="BB462" t="str">
            <v xml:space="preserve"> </v>
          </cell>
          <cell r="BC462" t="str">
            <v xml:space="preserve"> </v>
          </cell>
          <cell r="BD462" t="str">
            <v xml:space="preserve"> </v>
          </cell>
          <cell r="BE462" t="str">
            <v xml:space="preserve"> </v>
          </cell>
          <cell r="BF462" t="str">
            <v xml:space="preserve"> </v>
          </cell>
          <cell r="BG462" t="str">
            <v xml:space="preserve"> </v>
          </cell>
          <cell r="BH462" t="str">
            <v xml:space="preserve"> </v>
          </cell>
          <cell r="BI462" t="str">
            <v xml:space="preserve"> </v>
          </cell>
          <cell r="BJ462" t="str">
            <v xml:space="preserve"> </v>
          </cell>
          <cell r="BK462" t="str">
            <v xml:space="preserve"> </v>
          </cell>
          <cell r="BL462" t="str">
            <v xml:space="preserve"> </v>
          </cell>
          <cell r="BM462" t="str">
            <v xml:space="preserve"> </v>
          </cell>
          <cell r="BN462" t="str">
            <v xml:space="preserve"> </v>
          </cell>
          <cell r="BO462" t="str">
            <v xml:space="preserve"> </v>
          </cell>
          <cell r="BP462" t="str">
            <v xml:space="preserve"> </v>
          </cell>
          <cell r="BQ462" t="str">
            <v>12.5</v>
          </cell>
          <cell r="BR462" t="str">
            <v>10.417</v>
          </cell>
          <cell r="BS462" t="str">
            <v>ACQ</v>
          </cell>
          <cell r="BT462" t="str">
            <v>11.625</v>
          </cell>
          <cell r="BU462" t="str">
            <v>6.925</v>
          </cell>
          <cell r="BV462" t="str">
            <v>10.35</v>
          </cell>
        </row>
        <row r="463">
          <cell r="A463">
            <v>21912893</v>
          </cell>
          <cell r="B463" t="str">
            <v>MIALON</v>
          </cell>
          <cell r="C463" t="str">
            <v>OCÉANE</v>
          </cell>
          <cell r="D463" t="str">
            <v xml:space="preserve"> </v>
          </cell>
          <cell r="E463" t="str">
            <v>DEF</v>
          </cell>
          <cell r="F463" t="str">
            <v>DEF</v>
          </cell>
          <cell r="G463" t="str">
            <v>DEF</v>
          </cell>
          <cell r="H463" t="str">
            <v>DEF</v>
          </cell>
          <cell r="J463" t="str">
            <v>DEF</v>
          </cell>
          <cell r="L463" t="str">
            <v>DEF</v>
          </cell>
          <cell r="M463" t="str">
            <v xml:space="preserve"> </v>
          </cell>
          <cell r="N463" t="str">
            <v xml:space="preserve"> </v>
          </cell>
          <cell r="O463" t="str">
            <v xml:space="preserve"> </v>
          </cell>
          <cell r="P463" t="str">
            <v xml:space="preserve"> </v>
          </cell>
          <cell r="Q463" t="str">
            <v xml:space="preserve"> </v>
          </cell>
          <cell r="R463" t="str">
            <v xml:space="preserve"> </v>
          </cell>
          <cell r="S463" t="str">
            <v xml:space="preserve"> </v>
          </cell>
          <cell r="T463" t="str">
            <v xml:space="preserve"> </v>
          </cell>
          <cell r="U463" t="str">
            <v xml:space="preserve"> </v>
          </cell>
          <cell r="V463" t="str">
            <v xml:space="preserve"> </v>
          </cell>
          <cell r="W463" t="str">
            <v xml:space="preserve"> </v>
          </cell>
          <cell r="X463" t="str">
            <v xml:space="preserve"> </v>
          </cell>
          <cell r="Y463" t="str">
            <v xml:space="preserve"> </v>
          </cell>
          <cell r="Z463" t="str">
            <v xml:space="preserve"> </v>
          </cell>
          <cell r="AA463" t="str">
            <v xml:space="preserve"> </v>
          </cell>
          <cell r="AB463" t="str">
            <v>ABI</v>
          </cell>
          <cell r="AC463" t="str">
            <v xml:space="preserve"> </v>
          </cell>
          <cell r="AD463" t="str">
            <v>DEF</v>
          </cell>
          <cell r="AE463" t="str">
            <v xml:space="preserve"> </v>
          </cell>
          <cell r="AF463" t="str">
            <v xml:space="preserve"> </v>
          </cell>
          <cell r="AG463" t="str">
            <v xml:space="preserve"> </v>
          </cell>
          <cell r="AH463" t="str">
            <v xml:space="preserve"> </v>
          </cell>
          <cell r="AI463" t="str">
            <v xml:space="preserve"> </v>
          </cell>
          <cell r="AJ463" t="str">
            <v xml:space="preserve"> </v>
          </cell>
          <cell r="AK463" t="str">
            <v xml:space="preserve"> </v>
          </cell>
          <cell r="AL463" t="str">
            <v xml:space="preserve"> </v>
          </cell>
          <cell r="AM463" t="str">
            <v xml:space="preserve"> </v>
          </cell>
          <cell r="AN463" t="str">
            <v xml:space="preserve"> </v>
          </cell>
          <cell r="AO463" t="str">
            <v xml:space="preserve"> </v>
          </cell>
          <cell r="AP463" t="str">
            <v xml:space="preserve"> </v>
          </cell>
          <cell r="AQ463" t="str">
            <v xml:space="preserve"> </v>
          </cell>
          <cell r="AR463" t="str">
            <v xml:space="preserve"> </v>
          </cell>
          <cell r="AS463" t="str">
            <v xml:space="preserve"> </v>
          </cell>
          <cell r="AT463" t="str">
            <v>ABI</v>
          </cell>
          <cell r="AU463" t="str">
            <v xml:space="preserve"> </v>
          </cell>
          <cell r="AV463" t="str">
            <v>DEF</v>
          </cell>
          <cell r="AW463" t="str">
            <v>DEF</v>
          </cell>
          <cell r="AX463" t="str">
            <v>DEF</v>
          </cell>
          <cell r="AY463" t="str">
            <v>DEF</v>
          </cell>
          <cell r="AZ463" t="str">
            <v xml:space="preserve"> </v>
          </cell>
          <cell r="BA463" t="str">
            <v xml:space="preserve"> </v>
          </cell>
          <cell r="BB463" t="str">
            <v>ABI</v>
          </cell>
          <cell r="BC463" t="str">
            <v>ABI</v>
          </cell>
          <cell r="BD463" t="str">
            <v xml:space="preserve"> </v>
          </cell>
          <cell r="BE463" t="str">
            <v>ABI</v>
          </cell>
          <cell r="BF463" t="str">
            <v xml:space="preserve"> </v>
          </cell>
          <cell r="BG463" t="str">
            <v xml:space="preserve"> </v>
          </cell>
          <cell r="BH463" t="str">
            <v xml:space="preserve"> </v>
          </cell>
          <cell r="BI463" t="str">
            <v xml:space="preserve"> </v>
          </cell>
          <cell r="BJ463" t="str">
            <v xml:space="preserve"> </v>
          </cell>
          <cell r="BK463" t="str">
            <v xml:space="preserve"> </v>
          </cell>
          <cell r="BL463" t="str">
            <v xml:space="preserve"> </v>
          </cell>
          <cell r="BM463" t="str">
            <v xml:space="preserve"> </v>
          </cell>
          <cell r="BN463" t="str">
            <v xml:space="preserve"> </v>
          </cell>
          <cell r="BO463" t="str">
            <v xml:space="preserve"> </v>
          </cell>
          <cell r="BP463" t="str">
            <v xml:space="preserve"> </v>
          </cell>
          <cell r="BQ463" t="str">
            <v xml:space="preserve"> </v>
          </cell>
          <cell r="BR463" t="str">
            <v>DEF</v>
          </cell>
          <cell r="BS463" t="str">
            <v>DEF</v>
          </cell>
          <cell r="BT463" t="str">
            <v>ABI</v>
          </cell>
          <cell r="BU463" t="str">
            <v>DEF</v>
          </cell>
          <cell r="BV463">
            <v>0</v>
          </cell>
        </row>
        <row r="464">
          <cell r="A464">
            <v>21912765</v>
          </cell>
          <cell r="B464" t="str">
            <v>MINET</v>
          </cell>
          <cell r="C464" t="str">
            <v>OLIVIER</v>
          </cell>
          <cell r="D464" t="str">
            <v xml:space="preserve"> </v>
          </cell>
          <cell r="E464" t="str">
            <v>DEF</v>
          </cell>
          <cell r="F464" t="str">
            <v>DEF</v>
          </cell>
          <cell r="G464" t="str">
            <v>DEF</v>
          </cell>
          <cell r="H464" t="str">
            <v>DEF</v>
          </cell>
          <cell r="J464">
            <v>8</v>
          </cell>
          <cell r="L464">
            <v>8</v>
          </cell>
          <cell r="M464" t="str">
            <v xml:space="preserve"> </v>
          </cell>
          <cell r="N464" t="str">
            <v xml:space="preserve"> </v>
          </cell>
          <cell r="O464">
            <v>8</v>
          </cell>
          <cell r="P464" t="str">
            <v xml:space="preserve"> </v>
          </cell>
          <cell r="Q464" t="str">
            <v xml:space="preserve"> </v>
          </cell>
          <cell r="R464" t="str">
            <v xml:space="preserve"> </v>
          </cell>
          <cell r="S464" t="str">
            <v xml:space="preserve"> </v>
          </cell>
          <cell r="T464" t="str">
            <v xml:space="preserve"> </v>
          </cell>
          <cell r="U464" t="str">
            <v xml:space="preserve"> </v>
          </cell>
          <cell r="V464" t="str">
            <v xml:space="preserve"> </v>
          </cell>
          <cell r="W464" t="str">
            <v xml:space="preserve"> </v>
          </cell>
          <cell r="X464" t="str">
            <v xml:space="preserve"> </v>
          </cell>
          <cell r="Y464" t="str">
            <v xml:space="preserve"> </v>
          </cell>
          <cell r="Z464" t="str">
            <v xml:space="preserve"> </v>
          </cell>
          <cell r="AA464" t="str">
            <v xml:space="preserve"> </v>
          </cell>
          <cell r="AB464" t="str">
            <v xml:space="preserve"> </v>
          </cell>
          <cell r="AC464" t="str">
            <v xml:space="preserve"> </v>
          </cell>
          <cell r="AD464">
            <v>8</v>
          </cell>
          <cell r="AE464" t="str">
            <v xml:space="preserve"> </v>
          </cell>
          <cell r="AF464" t="str">
            <v xml:space="preserve"> </v>
          </cell>
          <cell r="AG464">
            <v>8</v>
          </cell>
          <cell r="AH464" t="str">
            <v xml:space="preserve"> </v>
          </cell>
          <cell r="AI464" t="str">
            <v xml:space="preserve"> </v>
          </cell>
          <cell r="AJ464" t="str">
            <v xml:space="preserve"> </v>
          </cell>
          <cell r="AK464" t="str">
            <v xml:space="preserve"> </v>
          </cell>
          <cell r="AL464" t="str">
            <v xml:space="preserve"> </v>
          </cell>
          <cell r="AM464" t="str">
            <v xml:space="preserve"> </v>
          </cell>
          <cell r="AN464" t="str">
            <v xml:space="preserve"> </v>
          </cell>
          <cell r="AO464" t="str">
            <v xml:space="preserve"> </v>
          </cell>
          <cell r="AP464" t="str">
            <v xml:space="preserve"> </v>
          </cell>
          <cell r="AQ464" t="str">
            <v xml:space="preserve"> </v>
          </cell>
          <cell r="AR464" t="str">
            <v xml:space="preserve"> </v>
          </cell>
          <cell r="AS464" t="str">
            <v xml:space="preserve"> </v>
          </cell>
          <cell r="AT464" t="str">
            <v xml:space="preserve"> </v>
          </cell>
          <cell r="AU464" t="str">
            <v xml:space="preserve"> </v>
          </cell>
          <cell r="AV464" t="str">
            <v>DEF</v>
          </cell>
          <cell r="AW464" t="str">
            <v>DEF</v>
          </cell>
          <cell r="AX464" t="str">
            <v>DEF</v>
          </cell>
          <cell r="AY464" t="str">
            <v>7.767</v>
          </cell>
          <cell r="AZ464" t="str">
            <v xml:space="preserve"> </v>
          </cell>
          <cell r="BA464" t="str">
            <v xml:space="preserve"> </v>
          </cell>
          <cell r="BB464" t="str">
            <v xml:space="preserve"> </v>
          </cell>
          <cell r="BC464" t="str">
            <v xml:space="preserve"> </v>
          </cell>
          <cell r="BD464" t="str">
            <v>6.2</v>
          </cell>
          <cell r="BE464" t="str">
            <v xml:space="preserve"> </v>
          </cell>
          <cell r="BF464" t="str">
            <v xml:space="preserve"> </v>
          </cell>
          <cell r="BG464" t="str">
            <v xml:space="preserve"> </v>
          </cell>
          <cell r="BH464" t="str">
            <v xml:space="preserve"> </v>
          </cell>
          <cell r="BI464" t="str">
            <v xml:space="preserve"> </v>
          </cell>
          <cell r="BJ464" t="str">
            <v xml:space="preserve"> </v>
          </cell>
          <cell r="BK464" t="str">
            <v xml:space="preserve"> </v>
          </cell>
          <cell r="BL464" t="str">
            <v xml:space="preserve"> </v>
          </cell>
          <cell r="BM464" t="str">
            <v xml:space="preserve"> </v>
          </cell>
          <cell r="BN464" t="str">
            <v>9.6</v>
          </cell>
          <cell r="BO464" t="str">
            <v xml:space="preserve"> </v>
          </cell>
          <cell r="BP464" t="str">
            <v>7.5</v>
          </cell>
          <cell r="BQ464" t="str">
            <v xml:space="preserve"> </v>
          </cell>
          <cell r="BR464" t="str">
            <v>4.683</v>
          </cell>
          <cell r="BS464" t="str">
            <v>NACQ</v>
          </cell>
          <cell r="BT464">
            <v>0</v>
          </cell>
          <cell r="BU464" t="str">
            <v>7.9</v>
          </cell>
          <cell r="BV464" t="str">
            <v>11.3</v>
          </cell>
        </row>
        <row r="465">
          <cell r="A465">
            <v>21909909</v>
          </cell>
          <cell r="B465" t="str">
            <v>MINNIG</v>
          </cell>
          <cell r="C465" t="str">
            <v>HUGO</v>
          </cell>
          <cell r="D465" t="str">
            <v xml:space="preserve"> </v>
          </cell>
          <cell r="E465" t="str">
            <v xml:space="preserve"> </v>
          </cell>
          <cell r="F465" t="str">
            <v xml:space="preserve"> </v>
          </cell>
          <cell r="G465" t="str">
            <v xml:space="preserve"> </v>
          </cell>
          <cell r="H465" t="str">
            <v xml:space="preserve"> </v>
          </cell>
          <cell r="I465" t="str">
            <v xml:space="preserve"> </v>
          </cell>
          <cell r="J465" t="str">
            <v>17.1</v>
          </cell>
          <cell r="L465" t="str">
            <v>16.5</v>
          </cell>
          <cell r="M465" t="str">
            <v xml:space="preserve"> </v>
          </cell>
          <cell r="N465" t="str">
            <v xml:space="preserve"> </v>
          </cell>
          <cell r="O465" t="str">
            <v>16.5</v>
          </cell>
          <cell r="P465" t="str">
            <v xml:space="preserve"> </v>
          </cell>
          <cell r="Q465" t="str">
            <v xml:space="preserve"> </v>
          </cell>
          <cell r="R465" t="str">
            <v xml:space="preserve"> </v>
          </cell>
          <cell r="S465" t="str">
            <v xml:space="preserve"> </v>
          </cell>
          <cell r="T465" t="str">
            <v xml:space="preserve"> </v>
          </cell>
          <cell r="U465" t="str">
            <v xml:space="preserve"> </v>
          </cell>
          <cell r="V465" t="str">
            <v xml:space="preserve"> </v>
          </cell>
          <cell r="W465" t="str">
            <v xml:space="preserve"> </v>
          </cell>
          <cell r="X465" t="str">
            <v xml:space="preserve"> </v>
          </cell>
          <cell r="Y465" t="str">
            <v xml:space="preserve"> </v>
          </cell>
          <cell r="Z465" t="str">
            <v xml:space="preserve"> </v>
          </cell>
          <cell r="AA465" t="str">
            <v xml:space="preserve"> </v>
          </cell>
          <cell r="AB465" t="str">
            <v xml:space="preserve"> </v>
          </cell>
          <cell r="AC465" t="str">
            <v xml:space="preserve"> </v>
          </cell>
          <cell r="AD465">
            <v>18</v>
          </cell>
          <cell r="AE465" t="str">
            <v xml:space="preserve"> </v>
          </cell>
          <cell r="AF465" t="str">
            <v xml:space="preserve"> </v>
          </cell>
          <cell r="AG465">
            <v>18</v>
          </cell>
          <cell r="AH465" t="str">
            <v xml:space="preserve"> </v>
          </cell>
          <cell r="AI465" t="str">
            <v xml:space="preserve"> </v>
          </cell>
          <cell r="AJ465" t="str">
            <v xml:space="preserve"> </v>
          </cell>
          <cell r="AK465" t="str">
            <v xml:space="preserve"> </v>
          </cell>
          <cell r="AL465" t="str">
            <v xml:space="preserve"> </v>
          </cell>
          <cell r="AM465" t="str">
            <v xml:space="preserve"> </v>
          </cell>
          <cell r="AN465" t="str">
            <v xml:space="preserve"> </v>
          </cell>
          <cell r="AO465" t="str">
            <v xml:space="preserve"> </v>
          </cell>
          <cell r="AP465" t="str">
            <v xml:space="preserve"> </v>
          </cell>
          <cell r="AQ465" t="str">
            <v xml:space="preserve"> </v>
          </cell>
          <cell r="AR465" t="str">
            <v xml:space="preserve"> </v>
          </cell>
          <cell r="AS465" t="str">
            <v xml:space="preserve"> </v>
          </cell>
          <cell r="AT465" t="str">
            <v xml:space="preserve"> </v>
          </cell>
          <cell r="AU465" t="str">
            <v xml:space="preserve"> </v>
          </cell>
          <cell r="AV465" t="str">
            <v xml:space="preserve"> </v>
          </cell>
          <cell r="AW465" t="str">
            <v xml:space="preserve"> </v>
          </cell>
          <cell r="AX465" t="str">
            <v xml:space="preserve"> </v>
          </cell>
          <cell r="AY465" t="str">
            <v xml:space="preserve"> </v>
          </cell>
          <cell r="AZ465" t="str">
            <v xml:space="preserve"> </v>
          </cell>
          <cell r="BA465" t="str">
            <v xml:space="preserve"> </v>
          </cell>
          <cell r="BB465" t="str">
            <v xml:space="preserve"> </v>
          </cell>
          <cell r="BC465" t="str">
            <v xml:space="preserve"> </v>
          </cell>
          <cell r="BD465" t="str">
            <v xml:space="preserve"> </v>
          </cell>
          <cell r="BE465" t="str">
            <v xml:space="preserve"> </v>
          </cell>
          <cell r="BF465" t="str">
            <v xml:space="preserve"> </v>
          </cell>
          <cell r="BG465" t="str">
            <v xml:space="preserve"> </v>
          </cell>
          <cell r="BH465" t="str">
            <v xml:space="preserve"> </v>
          </cell>
          <cell r="BI465" t="str">
            <v xml:space="preserve"> </v>
          </cell>
          <cell r="BJ465" t="str">
            <v xml:space="preserve"> </v>
          </cell>
          <cell r="BK465" t="str">
            <v xml:space="preserve"> </v>
          </cell>
          <cell r="BL465" t="str">
            <v xml:space="preserve"> </v>
          </cell>
          <cell r="BM465" t="str">
            <v xml:space="preserve"> </v>
          </cell>
          <cell r="BN465" t="str">
            <v xml:space="preserve"> </v>
          </cell>
          <cell r="BO465" t="str">
            <v xml:space="preserve"> </v>
          </cell>
          <cell r="BP465" t="str">
            <v xml:space="preserve"> </v>
          </cell>
          <cell r="BQ465" t="str">
            <v xml:space="preserve"> </v>
          </cell>
          <cell r="BR465" t="str">
            <v>8.717</v>
          </cell>
          <cell r="BS465" t="str">
            <v>NACQ</v>
          </cell>
          <cell r="BT465" t="str">
            <v>5.25</v>
          </cell>
          <cell r="BU465" t="str">
            <v>9.1</v>
          </cell>
          <cell r="BV465" t="str">
            <v>12.7</v>
          </cell>
        </row>
        <row r="466">
          <cell r="A466">
            <v>21907323</v>
          </cell>
          <cell r="B466" t="str">
            <v>MINOUX</v>
          </cell>
          <cell r="C466" t="str">
            <v>LUCIE</v>
          </cell>
          <cell r="D466" t="str">
            <v xml:space="preserve"> </v>
          </cell>
          <cell r="E466" t="str">
            <v>9.833</v>
          </cell>
          <cell r="F466" t="str">
            <v>AJ</v>
          </cell>
          <cell r="G466" t="str">
            <v>9.833</v>
          </cell>
          <cell r="H466" t="str">
            <v>AJ</v>
          </cell>
          <cell r="I466" t="str">
            <v>'312/583</v>
          </cell>
          <cell r="J466">
            <v>11</v>
          </cell>
          <cell r="L466">
            <v>13</v>
          </cell>
          <cell r="M466" t="str">
            <v xml:space="preserve"> </v>
          </cell>
          <cell r="N466" t="str">
            <v xml:space="preserve"> </v>
          </cell>
          <cell r="O466">
            <v>13</v>
          </cell>
          <cell r="P466" t="str">
            <v xml:space="preserve"> </v>
          </cell>
          <cell r="Q466" t="str">
            <v xml:space="preserve"> </v>
          </cell>
          <cell r="R466" t="str">
            <v xml:space="preserve"> </v>
          </cell>
          <cell r="S466" t="str">
            <v xml:space="preserve"> </v>
          </cell>
          <cell r="T466" t="str">
            <v xml:space="preserve"> </v>
          </cell>
          <cell r="U466" t="str">
            <v xml:space="preserve"> </v>
          </cell>
          <cell r="V466" t="str">
            <v xml:space="preserve"> </v>
          </cell>
          <cell r="W466" t="str">
            <v xml:space="preserve"> </v>
          </cell>
          <cell r="X466" t="str">
            <v xml:space="preserve"> </v>
          </cell>
          <cell r="Y466" t="str">
            <v xml:space="preserve"> </v>
          </cell>
          <cell r="Z466" t="str">
            <v xml:space="preserve"> </v>
          </cell>
          <cell r="AA466" t="str">
            <v xml:space="preserve"> </v>
          </cell>
          <cell r="AB466" t="str">
            <v xml:space="preserve"> </v>
          </cell>
          <cell r="AC466" t="str">
            <v xml:space="preserve"> </v>
          </cell>
          <cell r="AD466">
            <v>8</v>
          </cell>
          <cell r="AE466" t="str">
            <v xml:space="preserve"> </v>
          </cell>
          <cell r="AF466" t="str">
            <v xml:space="preserve"> </v>
          </cell>
          <cell r="AG466">
            <v>8</v>
          </cell>
          <cell r="AH466" t="str">
            <v xml:space="preserve"> </v>
          </cell>
          <cell r="AI466" t="str">
            <v xml:space="preserve"> </v>
          </cell>
          <cell r="AJ466" t="str">
            <v xml:space="preserve"> </v>
          </cell>
          <cell r="AK466" t="str">
            <v xml:space="preserve"> </v>
          </cell>
          <cell r="AL466" t="str">
            <v xml:space="preserve"> </v>
          </cell>
          <cell r="AM466" t="str">
            <v xml:space="preserve"> </v>
          </cell>
          <cell r="AN466" t="str">
            <v xml:space="preserve"> </v>
          </cell>
          <cell r="AO466" t="str">
            <v xml:space="preserve"> </v>
          </cell>
          <cell r="AP466" t="str">
            <v xml:space="preserve"> </v>
          </cell>
          <cell r="AQ466" t="str">
            <v xml:space="preserve"> </v>
          </cell>
          <cell r="AR466" t="str">
            <v xml:space="preserve"> </v>
          </cell>
          <cell r="AS466" t="str">
            <v xml:space="preserve"> </v>
          </cell>
          <cell r="AT466" t="str">
            <v xml:space="preserve"> </v>
          </cell>
          <cell r="AU466" t="str">
            <v xml:space="preserve"> </v>
          </cell>
          <cell r="AV466">
            <v>9</v>
          </cell>
          <cell r="AW466" t="str">
            <v>NACQ</v>
          </cell>
          <cell r="AX466" t="str">
            <v>9.5</v>
          </cell>
          <cell r="AY466" t="str">
            <v>8.5</v>
          </cell>
          <cell r="AZ466" t="str">
            <v xml:space="preserve"> </v>
          </cell>
          <cell r="BA466" t="str">
            <v xml:space="preserve"> </v>
          </cell>
          <cell r="BB466" t="str">
            <v xml:space="preserve"> </v>
          </cell>
          <cell r="BC466" t="str">
            <v xml:space="preserve"> </v>
          </cell>
          <cell r="BD466" t="str">
            <v xml:space="preserve"> </v>
          </cell>
          <cell r="BE466" t="str">
            <v xml:space="preserve"> </v>
          </cell>
          <cell r="BF466">
            <v>14</v>
          </cell>
          <cell r="BG466" t="str">
            <v>11.5</v>
          </cell>
          <cell r="BH466" t="str">
            <v xml:space="preserve"> </v>
          </cell>
          <cell r="BI466" t="str">
            <v xml:space="preserve"> </v>
          </cell>
          <cell r="BJ466" t="str">
            <v xml:space="preserve"> </v>
          </cell>
          <cell r="BK466">
            <v>0</v>
          </cell>
          <cell r="BL466" t="str">
            <v xml:space="preserve"> </v>
          </cell>
          <cell r="BM466" t="str">
            <v xml:space="preserve"> </v>
          </cell>
          <cell r="BN466" t="str">
            <v xml:space="preserve"> </v>
          </cell>
          <cell r="BO466" t="str">
            <v xml:space="preserve"> </v>
          </cell>
          <cell r="BP466" t="str">
            <v xml:space="preserve"> </v>
          </cell>
          <cell r="BQ466" t="str">
            <v xml:space="preserve"> </v>
          </cell>
          <cell r="BR466" t="str">
            <v>11.675</v>
          </cell>
          <cell r="BS466" t="str">
            <v>ACQ</v>
          </cell>
          <cell r="BT466" t="str">
            <v>10.5</v>
          </cell>
          <cell r="BU466" t="str">
            <v>10.175</v>
          </cell>
          <cell r="BV466" t="str">
            <v>11.35</v>
          </cell>
        </row>
        <row r="467">
          <cell r="A467">
            <v>21912094</v>
          </cell>
          <cell r="B467" t="str">
            <v>MIRANDA</v>
          </cell>
          <cell r="C467" t="str">
            <v>ASIA</v>
          </cell>
          <cell r="D467" t="str">
            <v xml:space="preserve"> </v>
          </cell>
          <cell r="E467" t="str">
            <v>ABJ</v>
          </cell>
          <cell r="F467" t="str">
            <v>DEF</v>
          </cell>
          <cell r="G467" t="str">
            <v>ABJ</v>
          </cell>
          <cell r="H467" t="str">
            <v>DEF</v>
          </cell>
          <cell r="J467" t="str">
            <v xml:space="preserve"> </v>
          </cell>
          <cell r="K467" t="str">
            <v xml:space="preserve"> </v>
          </cell>
          <cell r="L467" t="str">
            <v xml:space="preserve"> </v>
          </cell>
          <cell r="M467" t="str">
            <v xml:space="preserve"> </v>
          </cell>
          <cell r="N467" t="str">
            <v xml:space="preserve"> </v>
          </cell>
          <cell r="O467" t="str">
            <v xml:space="preserve"> </v>
          </cell>
          <cell r="P467" t="str">
            <v xml:space="preserve"> </v>
          </cell>
          <cell r="Q467" t="str">
            <v xml:space="preserve"> </v>
          </cell>
          <cell r="R467" t="str">
            <v xml:space="preserve"> </v>
          </cell>
          <cell r="S467" t="str">
            <v xml:space="preserve"> </v>
          </cell>
          <cell r="T467" t="str">
            <v xml:space="preserve"> </v>
          </cell>
          <cell r="U467" t="str">
            <v xml:space="preserve"> </v>
          </cell>
          <cell r="V467" t="str">
            <v xml:space="preserve"> </v>
          </cell>
          <cell r="W467" t="str">
            <v xml:space="preserve"> </v>
          </cell>
          <cell r="X467" t="str">
            <v xml:space="preserve"> </v>
          </cell>
          <cell r="Y467" t="str">
            <v xml:space="preserve"> </v>
          </cell>
          <cell r="Z467" t="str">
            <v xml:space="preserve"> </v>
          </cell>
          <cell r="AA467" t="str">
            <v xml:space="preserve"> </v>
          </cell>
          <cell r="AB467" t="str">
            <v xml:space="preserve"> </v>
          </cell>
          <cell r="AC467" t="str">
            <v xml:space="preserve"> </v>
          </cell>
          <cell r="AD467" t="str">
            <v xml:space="preserve"> </v>
          </cell>
          <cell r="AE467" t="str">
            <v xml:space="preserve"> </v>
          </cell>
          <cell r="AF467" t="str">
            <v xml:space="preserve"> </v>
          </cell>
          <cell r="AG467" t="str">
            <v xml:space="preserve"> </v>
          </cell>
          <cell r="AH467" t="str">
            <v xml:space="preserve"> </v>
          </cell>
          <cell r="AI467" t="str">
            <v xml:space="preserve"> </v>
          </cell>
          <cell r="AJ467" t="str">
            <v xml:space="preserve"> </v>
          </cell>
          <cell r="AK467" t="str">
            <v xml:space="preserve"> </v>
          </cell>
          <cell r="AL467" t="str">
            <v xml:space="preserve"> </v>
          </cell>
          <cell r="AM467" t="str">
            <v xml:space="preserve"> </v>
          </cell>
          <cell r="AN467" t="str">
            <v xml:space="preserve"> </v>
          </cell>
          <cell r="AO467" t="str">
            <v xml:space="preserve"> </v>
          </cell>
          <cell r="AP467" t="str">
            <v xml:space="preserve"> </v>
          </cell>
          <cell r="AQ467" t="str">
            <v xml:space="preserve"> </v>
          </cell>
          <cell r="AR467" t="str">
            <v xml:space="preserve"> </v>
          </cell>
          <cell r="AS467" t="str">
            <v xml:space="preserve"> </v>
          </cell>
          <cell r="AT467" t="str">
            <v xml:space="preserve"> </v>
          </cell>
          <cell r="AU467" t="str">
            <v xml:space="preserve"> </v>
          </cell>
          <cell r="AV467" t="str">
            <v xml:space="preserve"> </v>
          </cell>
          <cell r="AW467" t="str">
            <v xml:space="preserve"> </v>
          </cell>
          <cell r="AX467" t="str">
            <v xml:space="preserve"> </v>
          </cell>
          <cell r="AY467" t="str">
            <v xml:space="preserve"> </v>
          </cell>
          <cell r="AZ467" t="str">
            <v xml:space="preserve"> </v>
          </cell>
          <cell r="BA467" t="str">
            <v xml:space="preserve"> </v>
          </cell>
          <cell r="BB467" t="str">
            <v xml:space="preserve"> </v>
          </cell>
          <cell r="BC467" t="str">
            <v xml:space="preserve"> </v>
          </cell>
          <cell r="BD467" t="str">
            <v xml:space="preserve"> </v>
          </cell>
          <cell r="BE467" t="str">
            <v xml:space="preserve"> </v>
          </cell>
          <cell r="BF467" t="str">
            <v xml:space="preserve"> </v>
          </cell>
          <cell r="BG467" t="str">
            <v xml:space="preserve"> </v>
          </cell>
          <cell r="BH467" t="str">
            <v xml:space="preserve"> </v>
          </cell>
          <cell r="BI467" t="str">
            <v xml:space="preserve"> </v>
          </cell>
          <cell r="BJ467" t="str">
            <v xml:space="preserve"> </v>
          </cell>
          <cell r="BK467" t="str">
            <v xml:space="preserve"> </v>
          </cell>
          <cell r="BL467" t="str">
            <v xml:space="preserve"> </v>
          </cell>
          <cell r="BM467" t="str">
            <v xml:space="preserve"> </v>
          </cell>
          <cell r="BN467" t="str">
            <v xml:space="preserve"> </v>
          </cell>
          <cell r="BO467" t="str">
            <v xml:space="preserve"> </v>
          </cell>
          <cell r="BP467" t="str">
            <v xml:space="preserve"> </v>
          </cell>
          <cell r="BQ467" t="str">
            <v xml:space="preserve"> </v>
          </cell>
          <cell r="BR467" t="str">
            <v xml:space="preserve"> </v>
          </cell>
          <cell r="BS467" t="str">
            <v xml:space="preserve"> </v>
          </cell>
          <cell r="BT467" t="str">
            <v xml:space="preserve"> </v>
          </cell>
          <cell r="BU467" t="str">
            <v xml:space="preserve"> </v>
          </cell>
          <cell r="BV467" t="str">
            <v xml:space="preserve"> </v>
          </cell>
        </row>
        <row r="468">
          <cell r="A468">
            <v>21814851</v>
          </cell>
          <cell r="B468" t="str">
            <v>MIRASHI</v>
          </cell>
          <cell r="C468" t="str">
            <v>KLAJDI</v>
          </cell>
          <cell r="D468" t="str">
            <v xml:space="preserve"> </v>
          </cell>
          <cell r="E468" t="str">
            <v>10.831</v>
          </cell>
          <cell r="F468" t="str">
            <v>ADM</v>
          </cell>
          <cell r="G468" t="str">
            <v>10.831</v>
          </cell>
          <cell r="H468" t="str">
            <v>ADM</v>
          </cell>
          <cell r="I468" t="str">
            <v>'150/583</v>
          </cell>
          <cell r="J468" t="str">
            <v>11.5</v>
          </cell>
          <cell r="K468" t="str">
            <v>ACQ</v>
          </cell>
          <cell r="L468" t="str">
            <v xml:space="preserve"> </v>
          </cell>
          <cell r="M468" t="str">
            <v xml:space="preserve"> </v>
          </cell>
          <cell r="N468" t="str">
            <v xml:space="preserve"> </v>
          </cell>
          <cell r="O468" t="str">
            <v xml:space="preserve"> </v>
          </cell>
          <cell r="P468" t="str">
            <v xml:space="preserve"> </v>
          </cell>
          <cell r="Q468" t="str">
            <v xml:space="preserve"> </v>
          </cell>
          <cell r="R468" t="str">
            <v xml:space="preserve"> </v>
          </cell>
          <cell r="S468" t="str">
            <v xml:space="preserve"> </v>
          </cell>
          <cell r="T468" t="str">
            <v xml:space="preserve"> </v>
          </cell>
          <cell r="U468" t="str">
            <v xml:space="preserve"> </v>
          </cell>
          <cell r="V468" t="str">
            <v xml:space="preserve"> </v>
          </cell>
          <cell r="W468" t="str">
            <v xml:space="preserve"> </v>
          </cell>
          <cell r="X468" t="str">
            <v xml:space="preserve"> </v>
          </cell>
          <cell r="Y468" t="str">
            <v xml:space="preserve"> </v>
          </cell>
          <cell r="Z468" t="str">
            <v xml:space="preserve"> </v>
          </cell>
          <cell r="AA468" t="str">
            <v xml:space="preserve"> </v>
          </cell>
          <cell r="AB468" t="str">
            <v xml:space="preserve"> </v>
          </cell>
          <cell r="AC468" t="str">
            <v xml:space="preserve"> </v>
          </cell>
          <cell r="AD468" t="str">
            <v xml:space="preserve"> </v>
          </cell>
          <cell r="AE468" t="str">
            <v xml:space="preserve"> </v>
          </cell>
          <cell r="AF468" t="str">
            <v xml:space="preserve"> </v>
          </cell>
          <cell r="AG468" t="str">
            <v xml:space="preserve"> </v>
          </cell>
          <cell r="AH468" t="str">
            <v xml:space="preserve"> </v>
          </cell>
          <cell r="AI468" t="str">
            <v xml:space="preserve"> </v>
          </cell>
          <cell r="AJ468" t="str">
            <v xml:space="preserve"> </v>
          </cell>
          <cell r="AK468" t="str">
            <v xml:space="preserve"> </v>
          </cell>
          <cell r="AL468" t="str">
            <v xml:space="preserve"> </v>
          </cell>
          <cell r="AM468" t="str">
            <v xml:space="preserve"> </v>
          </cell>
          <cell r="AN468" t="str">
            <v xml:space="preserve"> </v>
          </cell>
          <cell r="AO468" t="str">
            <v xml:space="preserve"> </v>
          </cell>
          <cell r="AP468" t="str">
            <v xml:space="preserve"> </v>
          </cell>
          <cell r="AQ468" t="str">
            <v xml:space="preserve"> </v>
          </cell>
          <cell r="AR468" t="str">
            <v xml:space="preserve"> </v>
          </cell>
          <cell r="AS468" t="str">
            <v xml:space="preserve"> </v>
          </cell>
          <cell r="AT468" t="str">
            <v xml:space="preserve"> </v>
          </cell>
          <cell r="AU468" t="str">
            <v xml:space="preserve"> </v>
          </cell>
          <cell r="AV468" t="str">
            <v>10.228</v>
          </cell>
          <cell r="AW468" t="str">
            <v>ACQ</v>
          </cell>
          <cell r="AX468" t="str">
            <v xml:space="preserve"> </v>
          </cell>
          <cell r="AY468" t="str">
            <v xml:space="preserve"> </v>
          </cell>
          <cell r="AZ468" t="str">
            <v xml:space="preserve"> </v>
          </cell>
          <cell r="BA468" t="str">
            <v xml:space="preserve"> </v>
          </cell>
          <cell r="BB468" t="str">
            <v xml:space="preserve"> </v>
          </cell>
          <cell r="BC468" t="str">
            <v xml:space="preserve"> </v>
          </cell>
          <cell r="BD468" t="str">
            <v xml:space="preserve"> </v>
          </cell>
          <cell r="BE468" t="str">
            <v xml:space="preserve"> </v>
          </cell>
          <cell r="BF468" t="str">
            <v xml:space="preserve"> </v>
          </cell>
          <cell r="BG468" t="str">
            <v xml:space="preserve"> </v>
          </cell>
          <cell r="BH468" t="str">
            <v xml:space="preserve"> </v>
          </cell>
          <cell r="BI468" t="str">
            <v xml:space="preserve"> </v>
          </cell>
          <cell r="BJ468" t="str">
            <v xml:space="preserve"> </v>
          </cell>
          <cell r="BK468" t="str">
            <v xml:space="preserve"> </v>
          </cell>
          <cell r="BL468" t="str">
            <v xml:space="preserve"> </v>
          </cell>
          <cell r="BM468" t="str">
            <v xml:space="preserve"> </v>
          </cell>
          <cell r="BN468" t="str">
            <v xml:space="preserve"> </v>
          </cell>
          <cell r="BO468" t="str">
            <v xml:space="preserve"> </v>
          </cell>
          <cell r="BP468" t="str">
            <v xml:space="preserve"> </v>
          </cell>
          <cell r="BQ468" t="str">
            <v xml:space="preserve"> </v>
          </cell>
          <cell r="BR468" t="str">
            <v>11.133</v>
          </cell>
          <cell r="BS468" t="str">
            <v>ACQ</v>
          </cell>
          <cell r="BT468" t="str">
            <v xml:space="preserve"> </v>
          </cell>
          <cell r="BU468" t="str">
            <v xml:space="preserve"> </v>
          </cell>
          <cell r="BV468" t="str">
            <v xml:space="preserve"> </v>
          </cell>
        </row>
        <row r="469">
          <cell r="A469">
            <v>21904982</v>
          </cell>
          <cell r="B469" t="str">
            <v>MISSLIN</v>
          </cell>
          <cell r="C469" t="str">
            <v>MÉLANIE</v>
          </cell>
          <cell r="D469" t="str">
            <v xml:space="preserve"> </v>
          </cell>
          <cell r="E469" t="str">
            <v>9.677</v>
          </cell>
          <cell r="F469" t="str">
            <v>AJ</v>
          </cell>
          <cell r="G469" t="str">
            <v>9.677</v>
          </cell>
          <cell r="H469" t="str">
            <v>AJ</v>
          </cell>
          <cell r="I469" t="str">
            <v>'344/583</v>
          </cell>
          <cell r="J469">
            <v>12</v>
          </cell>
          <cell r="L469">
            <v>11</v>
          </cell>
          <cell r="M469">
            <v>11</v>
          </cell>
          <cell r="N469" t="str">
            <v xml:space="preserve"> </v>
          </cell>
          <cell r="O469" t="str">
            <v xml:space="preserve"> </v>
          </cell>
          <cell r="P469" t="str">
            <v xml:space="preserve"> </v>
          </cell>
          <cell r="Q469" t="str">
            <v xml:space="preserve"> </v>
          </cell>
          <cell r="R469" t="str">
            <v xml:space="preserve"> </v>
          </cell>
          <cell r="S469" t="str">
            <v xml:space="preserve"> </v>
          </cell>
          <cell r="T469" t="str">
            <v xml:space="preserve"> </v>
          </cell>
          <cell r="U469" t="str">
            <v xml:space="preserve"> </v>
          </cell>
          <cell r="V469" t="str">
            <v xml:space="preserve"> </v>
          </cell>
          <cell r="W469" t="str">
            <v xml:space="preserve"> </v>
          </cell>
          <cell r="X469" t="str">
            <v xml:space="preserve"> </v>
          </cell>
          <cell r="Y469" t="str">
            <v xml:space="preserve"> </v>
          </cell>
          <cell r="Z469" t="str">
            <v xml:space="preserve"> </v>
          </cell>
          <cell r="AA469" t="str">
            <v xml:space="preserve"> </v>
          </cell>
          <cell r="AB469" t="str">
            <v xml:space="preserve"> </v>
          </cell>
          <cell r="AC469" t="str">
            <v xml:space="preserve"> </v>
          </cell>
          <cell r="AD469" t="str">
            <v>13.5</v>
          </cell>
          <cell r="AE469" t="str">
            <v>13.5</v>
          </cell>
          <cell r="AF469" t="str">
            <v xml:space="preserve"> </v>
          </cell>
          <cell r="AG469" t="str">
            <v xml:space="preserve"> </v>
          </cell>
          <cell r="AH469" t="str">
            <v xml:space="preserve"> </v>
          </cell>
          <cell r="AI469" t="str">
            <v xml:space="preserve"> </v>
          </cell>
          <cell r="AJ469" t="str">
            <v xml:space="preserve"> </v>
          </cell>
          <cell r="AK469" t="str">
            <v xml:space="preserve"> </v>
          </cell>
          <cell r="AL469" t="str">
            <v xml:space="preserve"> </v>
          </cell>
          <cell r="AM469" t="str">
            <v xml:space="preserve"> </v>
          </cell>
          <cell r="AN469" t="str">
            <v xml:space="preserve"> </v>
          </cell>
          <cell r="AO469" t="str">
            <v xml:space="preserve"> </v>
          </cell>
          <cell r="AP469" t="str">
            <v xml:space="preserve"> </v>
          </cell>
          <cell r="AQ469" t="str">
            <v xml:space="preserve"> </v>
          </cell>
          <cell r="AR469" t="str">
            <v xml:space="preserve"> </v>
          </cell>
          <cell r="AS469" t="str">
            <v xml:space="preserve"> </v>
          </cell>
          <cell r="AT469" t="str">
            <v xml:space="preserve"> </v>
          </cell>
          <cell r="AU469" t="str">
            <v xml:space="preserve"> </v>
          </cell>
          <cell r="AV469" t="str">
            <v>12.102</v>
          </cell>
          <cell r="AW469" t="str">
            <v>ACQ</v>
          </cell>
          <cell r="AX469" t="str">
            <v>10.97</v>
          </cell>
          <cell r="AY469" t="str">
            <v>13.233</v>
          </cell>
          <cell r="AZ469" t="str">
            <v xml:space="preserve"> </v>
          </cell>
          <cell r="BA469" t="str">
            <v xml:space="preserve"> </v>
          </cell>
          <cell r="BB469" t="str">
            <v xml:space="preserve"> </v>
          </cell>
          <cell r="BC469" t="str">
            <v xml:space="preserve"> </v>
          </cell>
          <cell r="BD469" t="str">
            <v xml:space="preserve"> </v>
          </cell>
          <cell r="BE469">
            <v>13</v>
          </cell>
          <cell r="BF469" t="str">
            <v>14.5</v>
          </cell>
          <cell r="BG469" t="str">
            <v xml:space="preserve"> </v>
          </cell>
          <cell r="BH469" t="str">
            <v xml:space="preserve"> </v>
          </cell>
          <cell r="BI469" t="str">
            <v xml:space="preserve"> </v>
          </cell>
          <cell r="BJ469" t="str">
            <v>12.2</v>
          </cell>
          <cell r="BK469" t="str">
            <v xml:space="preserve"> </v>
          </cell>
          <cell r="BL469" t="str">
            <v xml:space="preserve"> </v>
          </cell>
          <cell r="BM469" t="str">
            <v xml:space="preserve"> </v>
          </cell>
          <cell r="BN469" t="str">
            <v xml:space="preserve"> </v>
          </cell>
          <cell r="BO469" t="str">
            <v xml:space="preserve"> </v>
          </cell>
          <cell r="BP469" t="str">
            <v xml:space="preserve"> </v>
          </cell>
          <cell r="BQ469" t="str">
            <v xml:space="preserve"> </v>
          </cell>
          <cell r="BR469" t="str">
            <v>10.492</v>
          </cell>
          <cell r="BS469" t="str">
            <v>ACQ</v>
          </cell>
          <cell r="BT469" t="str">
            <v>8.5</v>
          </cell>
          <cell r="BU469" t="str">
            <v>10.975</v>
          </cell>
          <cell r="BV469" t="str">
            <v>12.45</v>
          </cell>
        </row>
        <row r="470">
          <cell r="A470">
            <v>21908673</v>
          </cell>
          <cell r="B470" t="str">
            <v>MISSY</v>
          </cell>
          <cell r="C470" t="str">
            <v>ERYN</v>
          </cell>
          <cell r="D470" t="str">
            <v xml:space="preserve"> </v>
          </cell>
          <cell r="E470" t="str">
            <v>12.688</v>
          </cell>
          <cell r="F470" t="str">
            <v>ADM</v>
          </cell>
          <cell r="G470" t="str">
            <v>12.688</v>
          </cell>
          <cell r="H470" t="str">
            <v>ADM</v>
          </cell>
          <cell r="I470" t="str">
            <v>'27/583</v>
          </cell>
          <cell r="J470" t="str">
            <v>15.55</v>
          </cell>
          <cell r="L470" t="str">
            <v>16.5</v>
          </cell>
          <cell r="M470" t="str">
            <v xml:space="preserve"> </v>
          </cell>
          <cell r="N470" t="str">
            <v xml:space="preserve"> </v>
          </cell>
          <cell r="O470" t="str">
            <v xml:space="preserve"> </v>
          </cell>
          <cell r="P470" t="str">
            <v xml:space="preserve"> </v>
          </cell>
          <cell r="Q470" t="str">
            <v xml:space="preserve"> </v>
          </cell>
          <cell r="R470" t="str">
            <v xml:space="preserve"> </v>
          </cell>
          <cell r="S470" t="str">
            <v>16.5</v>
          </cell>
          <cell r="T470" t="str">
            <v xml:space="preserve"> </v>
          </cell>
          <cell r="U470" t="str">
            <v xml:space="preserve"> </v>
          </cell>
          <cell r="V470" t="str">
            <v xml:space="preserve"> </v>
          </cell>
          <cell r="W470" t="str">
            <v xml:space="preserve"> </v>
          </cell>
          <cell r="X470" t="str">
            <v xml:space="preserve"> </v>
          </cell>
          <cell r="Y470" t="str">
            <v xml:space="preserve"> </v>
          </cell>
          <cell r="Z470" t="str">
            <v xml:space="preserve"> </v>
          </cell>
          <cell r="AA470" t="str">
            <v xml:space="preserve"> </v>
          </cell>
          <cell r="AB470" t="str">
            <v xml:space="preserve"> </v>
          </cell>
          <cell r="AC470" t="str">
            <v xml:space="preserve"> </v>
          </cell>
          <cell r="AD470" t="str">
            <v>14.125</v>
          </cell>
          <cell r="AE470" t="str">
            <v xml:space="preserve"> </v>
          </cell>
          <cell r="AF470" t="str">
            <v xml:space="preserve"> </v>
          </cell>
          <cell r="AG470" t="str">
            <v xml:space="preserve"> </v>
          </cell>
          <cell r="AH470" t="str">
            <v xml:space="preserve"> </v>
          </cell>
          <cell r="AI470" t="str">
            <v xml:space="preserve"> </v>
          </cell>
          <cell r="AJ470" t="str">
            <v xml:space="preserve"> </v>
          </cell>
          <cell r="AK470" t="str">
            <v>14.125</v>
          </cell>
          <cell r="AL470" t="str">
            <v xml:space="preserve"> </v>
          </cell>
          <cell r="AM470" t="str">
            <v xml:space="preserve"> </v>
          </cell>
          <cell r="AN470" t="str">
            <v xml:space="preserve"> </v>
          </cell>
          <cell r="AO470" t="str">
            <v xml:space="preserve"> </v>
          </cell>
          <cell r="AP470" t="str">
            <v xml:space="preserve"> </v>
          </cell>
          <cell r="AQ470" t="str">
            <v xml:space="preserve"> </v>
          </cell>
          <cell r="AR470" t="str">
            <v xml:space="preserve"> </v>
          </cell>
          <cell r="AS470" t="str">
            <v xml:space="preserve"> </v>
          </cell>
          <cell r="AT470" t="str">
            <v xml:space="preserve"> </v>
          </cell>
          <cell r="AU470" t="str">
            <v xml:space="preserve"> </v>
          </cell>
          <cell r="AV470" t="str">
            <v>12.917</v>
          </cell>
          <cell r="AW470" t="str">
            <v>ACQ</v>
          </cell>
          <cell r="AX470" t="str">
            <v>14.02</v>
          </cell>
          <cell r="AY470" t="str">
            <v>11.813</v>
          </cell>
          <cell r="AZ470" t="str">
            <v>16.75</v>
          </cell>
          <cell r="BA470">
            <v>8</v>
          </cell>
          <cell r="BB470" t="str">
            <v xml:space="preserve"> </v>
          </cell>
          <cell r="BC470" t="str">
            <v xml:space="preserve"> </v>
          </cell>
          <cell r="BD470" t="str">
            <v xml:space="preserve"> </v>
          </cell>
          <cell r="BE470" t="str">
            <v xml:space="preserve"> </v>
          </cell>
          <cell r="BF470" t="str">
            <v xml:space="preserve"> </v>
          </cell>
          <cell r="BG470" t="str">
            <v xml:space="preserve"> </v>
          </cell>
          <cell r="BH470" t="str">
            <v xml:space="preserve"> </v>
          </cell>
          <cell r="BI470" t="str">
            <v xml:space="preserve"> </v>
          </cell>
          <cell r="BJ470" t="str">
            <v xml:space="preserve"> </v>
          </cell>
          <cell r="BK470" t="str">
            <v xml:space="preserve"> </v>
          </cell>
          <cell r="BL470" t="str">
            <v xml:space="preserve"> </v>
          </cell>
          <cell r="BM470" t="str">
            <v xml:space="preserve"> </v>
          </cell>
          <cell r="BN470" t="str">
            <v xml:space="preserve"> </v>
          </cell>
          <cell r="BO470" t="str">
            <v>10.69</v>
          </cell>
          <cell r="BP470" t="str">
            <v xml:space="preserve"> </v>
          </cell>
          <cell r="BQ470" t="str">
            <v xml:space="preserve"> </v>
          </cell>
          <cell r="BR470" t="str">
            <v>12.508</v>
          </cell>
          <cell r="BS470" t="str">
            <v>ACQ</v>
          </cell>
          <cell r="BT470" t="str">
            <v>13.25</v>
          </cell>
          <cell r="BU470" t="str">
            <v>11.225</v>
          </cell>
          <cell r="BV470" t="str">
            <v>12.45</v>
          </cell>
        </row>
        <row r="471">
          <cell r="A471">
            <v>21914334</v>
          </cell>
          <cell r="B471" t="str">
            <v>MOATAMEDI</v>
          </cell>
          <cell r="C471" t="str">
            <v>NAVID</v>
          </cell>
          <cell r="D471" t="str">
            <v xml:space="preserve"> </v>
          </cell>
          <cell r="E471" t="str">
            <v>6.853</v>
          </cell>
          <cell r="F471" t="str">
            <v>AJ</v>
          </cell>
          <cell r="G471" t="str">
            <v>6.853</v>
          </cell>
          <cell r="H471" t="str">
            <v>AJ</v>
          </cell>
          <cell r="I471" t="str">
            <v>'568/583</v>
          </cell>
          <cell r="J471" t="str">
            <v>7.14</v>
          </cell>
          <cell r="L471" t="str">
            <v>3.5</v>
          </cell>
          <cell r="M471" t="str">
            <v xml:space="preserve"> </v>
          </cell>
          <cell r="N471" t="str">
            <v xml:space="preserve"> </v>
          </cell>
          <cell r="O471" t="str">
            <v xml:space="preserve"> </v>
          </cell>
          <cell r="P471" t="str">
            <v xml:space="preserve"> </v>
          </cell>
          <cell r="Q471" t="str">
            <v xml:space="preserve"> </v>
          </cell>
          <cell r="R471" t="str">
            <v xml:space="preserve"> </v>
          </cell>
          <cell r="S471" t="str">
            <v xml:space="preserve"> </v>
          </cell>
          <cell r="T471" t="str">
            <v>3.5</v>
          </cell>
          <cell r="U471" t="str">
            <v xml:space="preserve"> </v>
          </cell>
          <cell r="V471" t="str">
            <v xml:space="preserve"> </v>
          </cell>
          <cell r="W471" t="str">
            <v xml:space="preserve"> </v>
          </cell>
          <cell r="X471" t="str">
            <v xml:space="preserve"> </v>
          </cell>
          <cell r="Y471" t="str">
            <v xml:space="preserve"> </v>
          </cell>
          <cell r="Z471" t="str">
            <v xml:space="preserve"> </v>
          </cell>
          <cell r="AA471" t="str">
            <v xml:space="preserve"> </v>
          </cell>
          <cell r="AB471" t="str">
            <v xml:space="preserve"> </v>
          </cell>
          <cell r="AC471" t="str">
            <v xml:space="preserve"> </v>
          </cell>
          <cell r="AD471" t="str">
            <v>12.6</v>
          </cell>
          <cell r="AE471" t="str">
            <v xml:space="preserve"> </v>
          </cell>
          <cell r="AF471" t="str">
            <v xml:space="preserve"> </v>
          </cell>
          <cell r="AG471" t="str">
            <v xml:space="preserve"> </v>
          </cell>
          <cell r="AH471" t="str">
            <v xml:space="preserve"> </v>
          </cell>
          <cell r="AI471" t="str">
            <v xml:space="preserve"> </v>
          </cell>
          <cell r="AJ471" t="str">
            <v xml:space="preserve"> </v>
          </cell>
          <cell r="AK471" t="str">
            <v xml:space="preserve"> </v>
          </cell>
          <cell r="AL471" t="str">
            <v>12.6</v>
          </cell>
          <cell r="AM471" t="str">
            <v xml:space="preserve"> </v>
          </cell>
          <cell r="AN471" t="str">
            <v xml:space="preserve"> </v>
          </cell>
          <cell r="AO471" t="str">
            <v xml:space="preserve"> </v>
          </cell>
          <cell r="AP471" t="str">
            <v xml:space="preserve"> </v>
          </cell>
          <cell r="AQ471" t="str">
            <v xml:space="preserve"> </v>
          </cell>
          <cell r="AR471" t="str">
            <v xml:space="preserve"> </v>
          </cell>
          <cell r="AS471" t="str">
            <v xml:space="preserve"> </v>
          </cell>
          <cell r="AT471" t="str">
            <v xml:space="preserve"> </v>
          </cell>
          <cell r="AU471" t="str">
            <v xml:space="preserve"> </v>
          </cell>
          <cell r="AV471" t="str">
            <v>8.268</v>
          </cell>
          <cell r="AW471" t="str">
            <v>NACQ</v>
          </cell>
          <cell r="AX471" t="str">
            <v>6.335</v>
          </cell>
          <cell r="AY471" t="str">
            <v>10.2</v>
          </cell>
          <cell r="AZ471" t="str">
            <v>11.6</v>
          </cell>
          <cell r="BA471" t="str">
            <v xml:space="preserve"> </v>
          </cell>
          <cell r="BB471" t="str">
            <v xml:space="preserve"> </v>
          </cell>
          <cell r="BC471" t="str">
            <v xml:space="preserve"> </v>
          </cell>
          <cell r="BD471" t="str">
            <v xml:space="preserve"> </v>
          </cell>
          <cell r="BE471" t="str">
            <v xml:space="preserve"> </v>
          </cell>
          <cell r="BF471" t="str">
            <v xml:space="preserve"> </v>
          </cell>
          <cell r="BG471" t="str">
            <v xml:space="preserve"> </v>
          </cell>
          <cell r="BH471" t="str">
            <v xml:space="preserve"> </v>
          </cell>
          <cell r="BI471">
            <v>15</v>
          </cell>
          <cell r="BJ471" t="str">
            <v xml:space="preserve"> </v>
          </cell>
          <cell r="BK471">
            <v>4</v>
          </cell>
          <cell r="BL471" t="str">
            <v xml:space="preserve"> </v>
          </cell>
          <cell r="BM471" t="str">
            <v xml:space="preserve"> </v>
          </cell>
          <cell r="BN471" t="str">
            <v xml:space="preserve"> </v>
          </cell>
          <cell r="BO471" t="str">
            <v xml:space="preserve"> </v>
          </cell>
          <cell r="BP471" t="str">
            <v xml:space="preserve"> </v>
          </cell>
          <cell r="BQ471" t="str">
            <v xml:space="preserve"> </v>
          </cell>
          <cell r="BR471" t="str">
            <v>6.542</v>
          </cell>
          <cell r="BS471" t="str">
            <v>NACQ</v>
          </cell>
          <cell r="BT471" t="str">
            <v>8.5</v>
          </cell>
          <cell r="BU471" t="str">
            <v>4.625</v>
          </cell>
          <cell r="BV471" t="str">
            <v>5.75</v>
          </cell>
        </row>
        <row r="472">
          <cell r="A472">
            <v>21918978</v>
          </cell>
          <cell r="B472" t="str">
            <v>MOOG</v>
          </cell>
          <cell r="C472" t="str">
            <v>NICOLAS</v>
          </cell>
          <cell r="D472" t="str">
            <v xml:space="preserve"> </v>
          </cell>
          <cell r="E472" t="str">
            <v>12.455</v>
          </cell>
          <cell r="F472" t="str">
            <v>ADM</v>
          </cell>
          <cell r="G472" t="str">
            <v>12.455</v>
          </cell>
          <cell r="H472" t="str">
            <v>ADM</v>
          </cell>
          <cell r="I472" t="str">
            <v>'31/583</v>
          </cell>
          <cell r="J472" t="str">
            <v>12.6</v>
          </cell>
          <cell r="L472">
            <v>14</v>
          </cell>
          <cell r="M472" t="str">
            <v xml:space="preserve"> </v>
          </cell>
          <cell r="N472" t="str">
            <v xml:space="preserve"> </v>
          </cell>
          <cell r="O472" t="str">
            <v xml:space="preserve"> </v>
          </cell>
          <cell r="P472" t="str">
            <v xml:space="preserve"> </v>
          </cell>
          <cell r="Q472" t="str">
            <v xml:space="preserve"> </v>
          </cell>
          <cell r="R472" t="str">
            <v xml:space="preserve"> </v>
          </cell>
          <cell r="S472" t="str">
            <v xml:space="preserve"> </v>
          </cell>
          <cell r="T472" t="str">
            <v xml:space="preserve"> </v>
          </cell>
          <cell r="U472" t="str">
            <v xml:space="preserve"> </v>
          </cell>
          <cell r="V472" t="str">
            <v xml:space="preserve"> </v>
          </cell>
          <cell r="W472" t="str">
            <v xml:space="preserve"> </v>
          </cell>
          <cell r="X472" t="str">
            <v xml:space="preserve"> </v>
          </cell>
          <cell r="Y472">
            <v>14</v>
          </cell>
          <cell r="Z472" t="str">
            <v xml:space="preserve"> </v>
          </cell>
          <cell r="AA472" t="str">
            <v xml:space="preserve"> </v>
          </cell>
          <cell r="AB472" t="str">
            <v xml:space="preserve"> </v>
          </cell>
          <cell r="AC472" t="str">
            <v xml:space="preserve"> </v>
          </cell>
          <cell r="AD472" t="str">
            <v>10.5</v>
          </cell>
          <cell r="AE472" t="str">
            <v xml:space="preserve"> </v>
          </cell>
          <cell r="AF472" t="str">
            <v xml:space="preserve"> </v>
          </cell>
          <cell r="AG472" t="str">
            <v xml:space="preserve"> </v>
          </cell>
          <cell r="AH472" t="str">
            <v xml:space="preserve"> </v>
          </cell>
          <cell r="AI472" t="str">
            <v xml:space="preserve"> </v>
          </cell>
          <cell r="AJ472" t="str">
            <v xml:space="preserve"> </v>
          </cell>
          <cell r="AK472" t="str">
            <v xml:space="preserve"> </v>
          </cell>
          <cell r="AL472" t="str">
            <v xml:space="preserve"> </v>
          </cell>
          <cell r="AM472" t="str">
            <v xml:space="preserve"> </v>
          </cell>
          <cell r="AN472" t="str">
            <v xml:space="preserve"> </v>
          </cell>
          <cell r="AO472" t="str">
            <v xml:space="preserve"> </v>
          </cell>
          <cell r="AP472" t="str">
            <v xml:space="preserve"> </v>
          </cell>
          <cell r="AQ472" t="str">
            <v>10.5</v>
          </cell>
          <cell r="AR472" t="str">
            <v xml:space="preserve"> </v>
          </cell>
          <cell r="AS472" t="str">
            <v xml:space="preserve"> </v>
          </cell>
          <cell r="AT472" t="str">
            <v xml:space="preserve"> </v>
          </cell>
          <cell r="AU472" t="str">
            <v xml:space="preserve"> </v>
          </cell>
          <cell r="AV472" t="str">
            <v>13.501</v>
          </cell>
          <cell r="AW472" t="str">
            <v>ACQ</v>
          </cell>
          <cell r="AX472" t="str">
            <v>12.335</v>
          </cell>
          <cell r="AY472" t="str">
            <v>14.667</v>
          </cell>
          <cell r="AZ472" t="str">
            <v xml:space="preserve"> </v>
          </cell>
          <cell r="BA472">
            <v>17</v>
          </cell>
          <cell r="BB472" t="str">
            <v xml:space="preserve"> </v>
          </cell>
          <cell r="BC472" t="str">
            <v xml:space="preserve"> </v>
          </cell>
          <cell r="BD472" t="str">
            <v xml:space="preserve"> </v>
          </cell>
          <cell r="BE472" t="str">
            <v xml:space="preserve"> </v>
          </cell>
          <cell r="BF472" t="str">
            <v xml:space="preserve"> </v>
          </cell>
          <cell r="BG472" t="str">
            <v xml:space="preserve"> </v>
          </cell>
          <cell r="BH472" t="str">
            <v xml:space="preserve"> </v>
          </cell>
          <cell r="BI472" t="str">
            <v xml:space="preserve"> </v>
          </cell>
          <cell r="BJ472" t="str">
            <v xml:space="preserve"> </v>
          </cell>
          <cell r="BK472" t="str">
            <v xml:space="preserve"> </v>
          </cell>
          <cell r="BL472" t="str">
            <v xml:space="preserve"> </v>
          </cell>
          <cell r="BM472" t="str">
            <v xml:space="preserve"> </v>
          </cell>
          <cell r="BN472" t="str">
            <v xml:space="preserve"> </v>
          </cell>
          <cell r="BO472" t="str">
            <v xml:space="preserve"> </v>
          </cell>
          <cell r="BP472">
            <v>15</v>
          </cell>
          <cell r="BQ472">
            <v>12</v>
          </cell>
          <cell r="BR472" t="str">
            <v>11.475</v>
          </cell>
          <cell r="BS472" t="str">
            <v>ACQ</v>
          </cell>
          <cell r="BT472" t="str">
            <v>10.25</v>
          </cell>
          <cell r="BU472" t="str">
            <v>10.95</v>
          </cell>
          <cell r="BV472" t="str">
            <v>12.9</v>
          </cell>
        </row>
        <row r="473">
          <cell r="A473">
            <v>21812987</v>
          </cell>
          <cell r="B473" t="str">
            <v>MORAT</v>
          </cell>
          <cell r="C473" t="str">
            <v>LAZARE</v>
          </cell>
          <cell r="D473" t="str">
            <v xml:space="preserve"> </v>
          </cell>
          <cell r="E473" t="str">
            <v>8.807</v>
          </cell>
          <cell r="F473" t="str">
            <v>AJ</v>
          </cell>
          <cell r="G473" t="str">
            <v>8.807</v>
          </cell>
          <cell r="H473" t="str">
            <v>AJ</v>
          </cell>
          <cell r="I473" t="str">
            <v>'451/583</v>
          </cell>
          <cell r="J473" t="str">
            <v>7.84</v>
          </cell>
          <cell r="L473" t="str">
            <v>8.4</v>
          </cell>
          <cell r="M473" t="str">
            <v xml:space="preserve"> </v>
          </cell>
          <cell r="N473" t="str">
            <v xml:space="preserve"> </v>
          </cell>
          <cell r="O473" t="str">
            <v xml:space="preserve"> </v>
          </cell>
          <cell r="P473" t="str">
            <v xml:space="preserve"> </v>
          </cell>
          <cell r="Q473" t="str">
            <v xml:space="preserve"> </v>
          </cell>
          <cell r="R473" t="str">
            <v xml:space="preserve"> </v>
          </cell>
          <cell r="S473" t="str">
            <v xml:space="preserve"> </v>
          </cell>
          <cell r="T473" t="str">
            <v xml:space="preserve"> </v>
          </cell>
          <cell r="U473" t="str">
            <v xml:space="preserve"> </v>
          </cell>
          <cell r="V473" t="str">
            <v xml:space="preserve"> </v>
          </cell>
          <cell r="W473" t="str">
            <v xml:space="preserve"> </v>
          </cell>
          <cell r="X473" t="str">
            <v>8.4</v>
          </cell>
          <cell r="Y473" t="str">
            <v xml:space="preserve"> </v>
          </cell>
          <cell r="Z473" t="str">
            <v xml:space="preserve"> </v>
          </cell>
          <cell r="AA473" t="str">
            <v xml:space="preserve"> </v>
          </cell>
          <cell r="AB473" t="str">
            <v xml:space="preserve"> </v>
          </cell>
          <cell r="AC473" t="str">
            <v xml:space="preserve"> </v>
          </cell>
          <cell r="AD473">
            <v>7</v>
          </cell>
          <cell r="AE473" t="str">
            <v xml:space="preserve"> </v>
          </cell>
          <cell r="AF473" t="str">
            <v xml:space="preserve"> </v>
          </cell>
          <cell r="AG473" t="str">
            <v xml:space="preserve"> </v>
          </cell>
          <cell r="AH473" t="str">
            <v xml:space="preserve"> </v>
          </cell>
          <cell r="AI473" t="str">
            <v xml:space="preserve"> </v>
          </cell>
          <cell r="AJ473" t="str">
            <v xml:space="preserve"> </v>
          </cell>
          <cell r="AK473" t="str">
            <v xml:space="preserve"> </v>
          </cell>
          <cell r="AL473" t="str">
            <v xml:space="preserve"> </v>
          </cell>
          <cell r="AM473" t="str">
            <v xml:space="preserve"> </v>
          </cell>
          <cell r="AN473" t="str">
            <v xml:space="preserve"> </v>
          </cell>
          <cell r="AO473" t="str">
            <v xml:space="preserve"> </v>
          </cell>
          <cell r="AP473">
            <v>7</v>
          </cell>
          <cell r="AQ473" t="str">
            <v xml:space="preserve"> </v>
          </cell>
          <cell r="AR473" t="str">
            <v xml:space="preserve"> </v>
          </cell>
          <cell r="AS473" t="str">
            <v xml:space="preserve"> </v>
          </cell>
          <cell r="AT473" t="str">
            <v xml:space="preserve"> </v>
          </cell>
          <cell r="AU473" t="str">
            <v xml:space="preserve"> </v>
          </cell>
          <cell r="AV473" t="str">
            <v>10.067</v>
          </cell>
          <cell r="AW473" t="str">
            <v>ACQ</v>
          </cell>
          <cell r="AX473">
            <v>7</v>
          </cell>
          <cell r="AY473" t="str">
            <v>13.133</v>
          </cell>
          <cell r="AZ473" t="str">
            <v xml:space="preserve"> </v>
          </cell>
          <cell r="BA473" t="str">
            <v xml:space="preserve"> </v>
          </cell>
          <cell r="BB473" t="str">
            <v xml:space="preserve"> </v>
          </cell>
          <cell r="BC473" t="str">
            <v xml:space="preserve"> </v>
          </cell>
          <cell r="BD473" t="str">
            <v xml:space="preserve"> </v>
          </cell>
          <cell r="BE473" t="str">
            <v xml:space="preserve"> </v>
          </cell>
          <cell r="BF473" t="str">
            <v xml:space="preserve"> </v>
          </cell>
          <cell r="BG473" t="str">
            <v xml:space="preserve"> </v>
          </cell>
          <cell r="BH473" t="str">
            <v>16.9</v>
          </cell>
          <cell r="BI473" t="str">
            <v xml:space="preserve"> </v>
          </cell>
          <cell r="BJ473" t="str">
            <v xml:space="preserve"> </v>
          </cell>
          <cell r="BK473" t="str">
            <v>10.5</v>
          </cell>
          <cell r="BL473">
            <v>12</v>
          </cell>
          <cell r="BM473" t="str">
            <v xml:space="preserve"> </v>
          </cell>
          <cell r="BN473" t="str">
            <v xml:space="preserve"> </v>
          </cell>
          <cell r="BO473" t="str">
            <v xml:space="preserve"> </v>
          </cell>
          <cell r="BP473" t="str">
            <v xml:space="preserve"> </v>
          </cell>
          <cell r="BQ473" t="str">
            <v xml:space="preserve"> </v>
          </cell>
          <cell r="BR473" t="str">
            <v>7.842</v>
          </cell>
          <cell r="BS473" t="str">
            <v>NACQ</v>
          </cell>
          <cell r="BT473" t="str">
            <v>3.5</v>
          </cell>
          <cell r="BU473" t="str">
            <v>10.825</v>
          </cell>
          <cell r="BV473" t="str">
            <v>13.15</v>
          </cell>
        </row>
        <row r="474">
          <cell r="A474">
            <v>21800412</v>
          </cell>
          <cell r="B474" t="str">
            <v>MORTREUIL</v>
          </cell>
          <cell r="C474" t="str">
            <v>NICOLAS</v>
          </cell>
          <cell r="D474" t="str">
            <v xml:space="preserve"> </v>
          </cell>
          <cell r="E474" t="str">
            <v>8.772</v>
          </cell>
          <cell r="F474" t="str">
            <v>AJ</v>
          </cell>
          <cell r="G474" t="str">
            <v>8.772</v>
          </cell>
          <cell r="H474" t="str">
            <v>AJ</v>
          </cell>
          <cell r="I474" t="str">
            <v>'461/583</v>
          </cell>
          <cell r="J474" t="str">
            <v>10.02</v>
          </cell>
          <cell r="K474" t="str">
            <v>ACQ</v>
          </cell>
          <cell r="L474" t="str">
            <v xml:space="preserve"> </v>
          </cell>
          <cell r="M474" t="str">
            <v xml:space="preserve"> </v>
          </cell>
          <cell r="N474" t="str">
            <v xml:space="preserve"> </v>
          </cell>
          <cell r="O474" t="str">
            <v xml:space="preserve"> </v>
          </cell>
          <cell r="P474" t="str">
            <v xml:space="preserve"> </v>
          </cell>
          <cell r="Q474" t="str">
            <v xml:space="preserve"> </v>
          </cell>
          <cell r="R474" t="str">
            <v xml:space="preserve"> </v>
          </cell>
          <cell r="S474" t="str">
            <v xml:space="preserve"> </v>
          </cell>
          <cell r="T474" t="str">
            <v xml:space="preserve"> </v>
          </cell>
          <cell r="U474" t="str">
            <v xml:space="preserve"> </v>
          </cell>
          <cell r="V474" t="str">
            <v xml:space="preserve"> </v>
          </cell>
          <cell r="W474" t="str">
            <v xml:space="preserve"> </v>
          </cell>
          <cell r="X474" t="str">
            <v xml:space="preserve"> </v>
          </cell>
          <cell r="Y474" t="str">
            <v xml:space="preserve"> </v>
          </cell>
          <cell r="Z474" t="str">
            <v xml:space="preserve"> </v>
          </cell>
          <cell r="AA474" t="str">
            <v xml:space="preserve"> </v>
          </cell>
          <cell r="AB474" t="str">
            <v xml:space="preserve"> </v>
          </cell>
          <cell r="AC474" t="str">
            <v xml:space="preserve"> </v>
          </cell>
          <cell r="AD474" t="str">
            <v xml:space="preserve"> </v>
          </cell>
          <cell r="AE474" t="str">
            <v xml:space="preserve"> </v>
          </cell>
          <cell r="AF474" t="str">
            <v xml:space="preserve"> </v>
          </cell>
          <cell r="AG474" t="str">
            <v xml:space="preserve"> </v>
          </cell>
          <cell r="AH474" t="str">
            <v xml:space="preserve"> </v>
          </cell>
          <cell r="AI474" t="str">
            <v xml:space="preserve"> </v>
          </cell>
          <cell r="AJ474" t="str">
            <v xml:space="preserve"> </v>
          </cell>
          <cell r="AK474" t="str">
            <v xml:space="preserve"> </v>
          </cell>
          <cell r="AL474" t="str">
            <v xml:space="preserve"> </v>
          </cell>
          <cell r="AM474" t="str">
            <v xml:space="preserve"> </v>
          </cell>
          <cell r="AN474" t="str">
            <v xml:space="preserve"> </v>
          </cell>
          <cell r="AO474" t="str">
            <v xml:space="preserve"> </v>
          </cell>
          <cell r="AP474" t="str">
            <v xml:space="preserve"> </v>
          </cell>
          <cell r="AQ474" t="str">
            <v xml:space="preserve"> </v>
          </cell>
          <cell r="AR474" t="str">
            <v xml:space="preserve"> </v>
          </cell>
          <cell r="AS474" t="str">
            <v xml:space="preserve"> </v>
          </cell>
          <cell r="AT474" t="str">
            <v xml:space="preserve"> </v>
          </cell>
          <cell r="AU474" t="str">
            <v xml:space="preserve"> </v>
          </cell>
          <cell r="AV474" t="str">
            <v>10.234</v>
          </cell>
          <cell r="AW474" t="str">
            <v>ACQ</v>
          </cell>
          <cell r="AX474" t="str">
            <v>9.78</v>
          </cell>
          <cell r="AY474" t="str">
            <v>10.688</v>
          </cell>
          <cell r="AZ474" t="str">
            <v xml:space="preserve"> </v>
          </cell>
          <cell r="BA474" t="str">
            <v xml:space="preserve"> </v>
          </cell>
          <cell r="BB474" t="str">
            <v xml:space="preserve"> </v>
          </cell>
          <cell r="BC474" t="str">
            <v xml:space="preserve"> </v>
          </cell>
          <cell r="BD474" t="str">
            <v xml:space="preserve"> </v>
          </cell>
          <cell r="BE474" t="str">
            <v xml:space="preserve"> </v>
          </cell>
          <cell r="BF474" t="str">
            <v xml:space="preserve"> </v>
          </cell>
          <cell r="BG474" t="str">
            <v xml:space="preserve"> </v>
          </cell>
          <cell r="BH474" t="str">
            <v xml:space="preserve"> </v>
          </cell>
          <cell r="BI474" t="str">
            <v xml:space="preserve"> </v>
          </cell>
          <cell r="BJ474" t="str">
            <v xml:space="preserve"> </v>
          </cell>
          <cell r="BK474" t="str">
            <v xml:space="preserve"> </v>
          </cell>
          <cell r="BL474" t="str">
            <v xml:space="preserve"> </v>
          </cell>
          <cell r="BM474" t="str">
            <v xml:space="preserve"> </v>
          </cell>
          <cell r="BN474" t="str">
            <v xml:space="preserve"> </v>
          </cell>
          <cell r="BO474" t="str">
            <v xml:space="preserve"> </v>
          </cell>
          <cell r="BP474" t="str">
            <v xml:space="preserve"> </v>
          </cell>
          <cell r="BQ474" t="str">
            <v xml:space="preserve"> </v>
          </cell>
          <cell r="BR474" t="str">
            <v>9.958</v>
          </cell>
          <cell r="BS474" t="str">
            <v>NACQ</v>
          </cell>
          <cell r="BT474" t="str">
            <v>9.25</v>
          </cell>
          <cell r="BU474" t="str">
            <v>7.875</v>
          </cell>
          <cell r="BV474" t="str">
            <v>10.25</v>
          </cell>
        </row>
        <row r="475">
          <cell r="A475">
            <v>21911473</v>
          </cell>
          <cell r="B475" t="str">
            <v>MOSSER</v>
          </cell>
          <cell r="C475" t="str">
            <v>SOLÈNE</v>
          </cell>
          <cell r="D475" t="str">
            <v xml:space="preserve"> </v>
          </cell>
          <cell r="E475" t="str">
            <v>11.652</v>
          </cell>
          <cell r="F475" t="str">
            <v>ADM</v>
          </cell>
          <cell r="G475" t="str">
            <v>11.652</v>
          </cell>
          <cell r="H475" t="str">
            <v>ADM</v>
          </cell>
          <cell r="I475" t="str">
            <v>'68/583</v>
          </cell>
          <cell r="J475" t="str">
            <v>12.4</v>
          </cell>
          <cell r="L475">
            <v>12</v>
          </cell>
          <cell r="M475" t="str">
            <v xml:space="preserve"> </v>
          </cell>
          <cell r="N475" t="str">
            <v xml:space="preserve"> </v>
          </cell>
          <cell r="O475">
            <v>12</v>
          </cell>
          <cell r="P475" t="str">
            <v xml:space="preserve"> </v>
          </cell>
          <cell r="Q475" t="str">
            <v xml:space="preserve"> </v>
          </cell>
          <cell r="R475" t="str">
            <v xml:space="preserve"> </v>
          </cell>
          <cell r="S475" t="str">
            <v xml:space="preserve"> </v>
          </cell>
          <cell r="T475" t="str">
            <v xml:space="preserve"> </v>
          </cell>
          <cell r="U475" t="str">
            <v xml:space="preserve"> </v>
          </cell>
          <cell r="V475" t="str">
            <v xml:space="preserve"> </v>
          </cell>
          <cell r="W475" t="str">
            <v xml:space="preserve"> </v>
          </cell>
          <cell r="X475" t="str">
            <v xml:space="preserve"> </v>
          </cell>
          <cell r="Y475" t="str">
            <v xml:space="preserve"> </v>
          </cell>
          <cell r="Z475" t="str">
            <v xml:space="preserve"> </v>
          </cell>
          <cell r="AA475" t="str">
            <v xml:space="preserve"> </v>
          </cell>
          <cell r="AB475" t="str">
            <v xml:space="preserve"> </v>
          </cell>
          <cell r="AC475" t="str">
            <v xml:space="preserve"> </v>
          </cell>
          <cell r="AD475">
            <v>13</v>
          </cell>
          <cell r="AE475" t="str">
            <v xml:space="preserve"> </v>
          </cell>
          <cell r="AF475" t="str">
            <v xml:space="preserve"> </v>
          </cell>
          <cell r="AG475">
            <v>13</v>
          </cell>
          <cell r="AH475" t="str">
            <v xml:space="preserve"> </v>
          </cell>
          <cell r="AI475" t="str">
            <v xml:space="preserve"> </v>
          </cell>
          <cell r="AJ475" t="str">
            <v xml:space="preserve"> </v>
          </cell>
          <cell r="AK475" t="str">
            <v xml:space="preserve"> </v>
          </cell>
          <cell r="AL475" t="str">
            <v xml:space="preserve"> </v>
          </cell>
          <cell r="AM475" t="str">
            <v xml:space="preserve"> </v>
          </cell>
          <cell r="AN475" t="str">
            <v xml:space="preserve"> </v>
          </cell>
          <cell r="AO475" t="str">
            <v xml:space="preserve"> </v>
          </cell>
          <cell r="AP475" t="str">
            <v xml:space="preserve"> </v>
          </cell>
          <cell r="AQ475" t="str">
            <v xml:space="preserve"> </v>
          </cell>
          <cell r="AR475" t="str">
            <v xml:space="preserve"> </v>
          </cell>
          <cell r="AS475" t="str">
            <v xml:space="preserve"> </v>
          </cell>
          <cell r="AT475" t="str">
            <v xml:space="preserve"> </v>
          </cell>
          <cell r="AU475" t="str">
            <v xml:space="preserve"> </v>
          </cell>
          <cell r="AV475" t="str">
            <v>13.184</v>
          </cell>
          <cell r="AW475" t="str">
            <v>ACQ</v>
          </cell>
          <cell r="AX475" t="str">
            <v>12.885</v>
          </cell>
          <cell r="AY475" t="str">
            <v>13.483</v>
          </cell>
          <cell r="AZ475" t="str">
            <v>14.2</v>
          </cell>
          <cell r="BA475" t="str">
            <v>12.5</v>
          </cell>
          <cell r="BB475" t="str">
            <v xml:space="preserve"> </v>
          </cell>
          <cell r="BC475" t="str">
            <v xml:space="preserve"> </v>
          </cell>
          <cell r="BD475" t="str">
            <v xml:space="preserve"> </v>
          </cell>
          <cell r="BE475" t="str">
            <v xml:space="preserve"> </v>
          </cell>
          <cell r="BF475" t="str">
            <v xml:space="preserve"> </v>
          </cell>
          <cell r="BG475" t="str">
            <v xml:space="preserve"> </v>
          </cell>
          <cell r="BH475" t="str">
            <v xml:space="preserve"> </v>
          </cell>
          <cell r="BI475" t="str">
            <v xml:space="preserve"> </v>
          </cell>
          <cell r="BJ475" t="str">
            <v xml:space="preserve"> </v>
          </cell>
          <cell r="BK475" t="str">
            <v xml:space="preserve"> </v>
          </cell>
          <cell r="BL475" t="str">
            <v xml:space="preserve"> </v>
          </cell>
          <cell r="BM475" t="str">
            <v xml:space="preserve"> </v>
          </cell>
          <cell r="BN475" t="str">
            <v xml:space="preserve"> </v>
          </cell>
          <cell r="BO475" t="str">
            <v xml:space="preserve"> </v>
          </cell>
          <cell r="BP475" t="str">
            <v xml:space="preserve"> </v>
          </cell>
          <cell r="BQ475" t="str">
            <v>13.75</v>
          </cell>
          <cell r="BR475" t="str">
            <v>11.142</v>
          </cell>
          <cell r="BS475" t="str">
            <v>ACQ</v>
          </cell>
          <cell r="BT475" t="str">
            <v>13.125</v>
          </cell>
          <cell r="BU475" t="str">
            <v>10.3</v>
          </cell>
          <cell r="BV475" t="str">
            <v>10.6</v>
          </cell>
        </row>
        <row r="476">
          <cell r="A476">
            <v>21907490</v>
          </cell>
          <cell r="B476" t="str">
            <v>MOUNIER</v>
          </cell>
          <cell r="C476" t="str">
            <v>ADAM - ALKAN</v>
          </cell>
          <cell r="D476" t="str">
            <v>modif</v>
          </cell>
          <cell r="E476" t="str">
            <v>DEF</v>
          </cell>
          <cell r="F476" t="str">
            <v>DEF</v>
          </cell>
          <cell r="G476" t="str">
            <v>7.053</v>
          </cell>
          <cell r="H476" t="str">
            <v>AJ</v>
          </cell>
          <cell r="I476" t="str">
            <v>'563/583</v>
          </cell>
          <cell r="J476" t="str">
            <v>11.2</v>
          </cell>
          <cell r="L476">
            <v>10</v>
          </cell>
          <cell r="M476" t="str">
            <v xml:space="preserve"> </v>
          </cell>
          <cell r="N476" t="str">
            <v xml:space="preserve"> </v>
          </cell>
          <cell r="O476" t="str">
            <v xml:space="preserve"> </v>
          </cell>
          <cell r="P476" t="str">
            <v xml:space="preserve"> </v>
          </cell>
          <cell r="Q476" t="str">
            <v xml:space="preserve"> </v>
          </cell>
          <cell r="R476" t="str">
            <v xml:space="preserve"> </v>
          </cell>
          <cell r="S476" t="str">
            <v xml:space="preserve"> </v>
          </cell>
          <cell r="T476" t="str">
            <v xml:space="preserve"> </v>
          </cell>
          <cell r="U476" t="str">
            <v xml:space="preserve"> </v>
          </cell>
          <cell r="V476" t="str">
            <v xml:space="preserve"> </v>
          </cell>
          <cell r="W476" t="str">
            <v xml:space="preserve"> </v>
          </cell>
          <cell r="X476">
            <v>10</v>
          </cell>
          <cell r="Y476" t="str">
            <v xml:space="preserve"> </v>
          </cell>
          <cell r="Z476" t="str">
            <v xml:space="preserve"> </v>
          </cell>
          <cell r="AA476" t="str">
            <v xml:space="preserve"> </v>
          </cell>
          <cell r="AB476" t="str">
            <v xml:space="preserve"> </v>
          </cell>
          <cell r="AC476" t="str">
            <v xml:space="preserve"> </v>
          </cell>
          <cell r="AD476">
            <v>13</v>
          </cell>
          <cell r="AE476" t="str">
            <v xml:space="preserve"> </v>
          </cell>
          <cell r="AF476" t="str">
            <v xml:space="preserve"> </v>
          </cell>
          <cell r="AG476" t="str">
            <v xml:space="preserve"> </v>
          </cell>
          <cell r="AH476" t="str">
            <v xml:space="preserve"> </v>
          </cell>
          <cell r="AI476" t="str">
            <v xml:space="preserve"> </v>
          </cell>
          <cell r="AJ476" t="str">
            <v xml:space="preserve"> </v>
          </cell>
          <cell r="AK476" t="str">
            <v xml:space="preserve"> </v>
          </cell>
          <cell r="AL476" t="str">
            <v xml:space="preserve"> </v>
          </cell>
          <cell r="AM476" t="str">
            <v xml:space="preserve"> </v>
          </cell>
          <cell r="AN476" t="str">
            <v xml:space="preserve"> </v>
          </cell>
          <cell r="AO476" t="str">
            <v xml:space="preserve"> </v>
          </cell>
          <cell r="AP476">
            <v>13</v>
          </cell>
          <cell r="AQ476" t="str">
            <v xml:space="preserve"> </v>
          </cell>
          <cell r="AR476" t="str">
            <v xml:space="preserve"> </v>
          </cell>
          <cell r="AS476" t="str">
            <v xml:space="preserve"> </v>
          </cell>
          <cell r="AT476" t="str">
            <v xml:space="preserve"> </v>
          </cell>
          <cell r="AU476" t="str">
            <v xml:space="preserve"> </v>
          </cell>
          <cell r="AV476" t="str">
            <v>7.794</v>
          </cell>
          <cell r="AW476" t="str">
            <v>NACQ</v>
          </cell>
          <cell r="AX476" t="str">
            <v>6.72</v>
          </cell>
          <cell r="AY476" t="str">
            <v>8.867</v>
          </cell>
          <cell r="AZ476" t="str">
            <v xml:space="preserve"> </v>
          </cell>
          <cell r="BA476" t="str">
            <v xml:space="preserve"> </v>
          </cell>
          <cell r="BB476" t="str">
            <v xml:space="preserve"> </v>
          </cell>
          <cell r="BC476" t="str">
            <v xml:space="preserve"> </v>
          </cell>
          <cell r="BD476" t="str">
            <v xml:space="preserve"> </v>
          </cell>
          <cell r="BE476">
            <v>8</v>
          </cell>
          <cell r="BF476" t="str">
            <v xml:space="preserve"> </v>
          </cell>
          <cell r="BG476" t="str">
            <v xml:space="preserve"> </v>
          </cell>
          <cell r="BH476" t="str">
            <v xml:space="preserve"> </v>
          </cell>
          <cell r="BI476" t="str">
            <v xml:space="preserve"> </v>
          </cell>
          <cell r="BJ476" t="str">
            <v xml:space="preserve"> </v>
          </cell>
          <cell r="BK476" t="str">
            <v>8.5</v>
          </cell>
          <cell r="BL476" t="str">
            <v xml:space="preserve"> </v>
          </cell>
          <cell r="BM476" t="str">
            <v xml:space="preserve"> </v>
          </cell>
          <cell r="BN476" t="str">
            <v>10.1</v>
          </cell>
          <cell r="BO476" t="str">
            <v xml:space="preserve"> </v>
          </cell>
          <cell r="BP476" t="str">
            <v xml:space="preserve"> </v>
          </cell>
          <cell r="BQ476" t="str">
            <v xml:space="preserve"> </v>
          </cell>
          <cell r="BR476" t="str">
            <v>6.983</v>
          </cell>
          <cell r="BS476" t="str">
            <v>NACQ</v>
          </cell>
          <cell r="BT476" t="str">
            <v>6.25</v>
          </cell>
          <cell r="BU476" t="str">
            <v>6.85</v>
          </cell>
          <cell r="BV476" t="str">
            <v>10.7</v>
          </cell>
        </row>
        <row r="477">
          <cell r="A477">
            <v>21909010</v>
          </cell>
          <cell r="B477" t="str">
            <v>MOZZICONACCI</v>
          </cell>
          <cell r="C477" t="str">
            <v>ROMAIN</v>
          </cell>
          <cell r="D477" t="str">
            <v xml:space="preserve"> </v>
          </cell>
          <cell r="E477" t="str">
            <v>10.268</v>
          </cell>
          <cell r="F477" t="str">
            <v>ADM</v>
          </cell>
          <cell r="G477" t="str">
            <v>10.268</v>
          </cell>
          <cell r="H477" t="str">
            <v>ADM</v>
          </cell>
          <cell r="I477" t="str">
            <v>'242/583</v>
          </cell>
          <cell r="J477" t="str">
            <v>12.16</v>
          </cell>
          <cell r="L477" t="str">
            <v>11.6</v>
          </cell>
          <cell r="M477" t="str">
            <v xml:space="preserve"> </v>
          </cell>
          <cell r="N477" t="str">
            <v xml:space="preserve"> </v>
          </cell>
          <cell r="O477" t="str">
            <v xml:space="preserve"> </v>
          </cell>
          <cell r="P477" t="str">
            <v xml:space="preserve"> </v>
          </cell>
          <cell r="Q477" t="str">
            <v xml:space="preserve"> </v>
          </cell>
          <cell r="R477" t="str">
            <v xml:space="preserve"> </v>
          </cell>
          <cell r="S477" t="str">
            <v xml:space="preserve"> </v>
          </cell>
          <cell r="T477" t="str">
            <v xml:space="preserve"> </v>
          </cell>
          <cell r="U477" t="str">
            <v xml:space="preserve"> </v>
          </cell>
          <cell r="V477" t="str">
            <v xml:space="preserve"> </v>
          </cell>
          <cell r="W477" t="str">
            <v xml:space="preserve"> </v>
          </cell>
          <cell r="X477" t="str">
            <v xml:space="preserve"> </v>
          </cell>
          <cell r="Y477" t="str">
            <v xml:space="preserve"> </v>
          </cell>
          <cell r="Z477" t="str">
            <v>11.6</v>
          </cell>
          <cell r="AA477" t="str">
            <v xml:space="preserve"> </v>
          </cell>
          <cell r="AB477" t="str">
            <v xml:space="preserve"> </v>
          </cell>
          <cell r="AC477" t="str">
            <v xml:space="preserve"> </v>
          </cell>
          <cell r="AD477">
            <v>13</v>
          </cell>
          <cell r="AE477" t="str">
            <v xml:space="preserve"> </v>
          </cell>
          <cell r="AF477" t="str">
            <v xml:space="preserve"> </v>
          </cell>
          <cell r="AG477" t="str">
            <v xml:space="preserve"> </v>
          </cell>
          <cell r="AH477" t="str">
            <v xml:space="preserve"> </v>
          </cell>
          <cell r="AI477" t="str">
            <v xml:space="preserve"> </v>
          </cell>
          <cell r="AJ477" t="str">
            <v xml:space="preserve"> </v>
          </cell>
          <cell r="AK477" t="str">
            <v xml:space="preserve"> </v>
          </cell>
          <cell r="AL477" t="str">
            <v xml:space="preserve"> </v>
          </cell>
          <cell r="AM477" t="str">
            <v xml:space="preserve"> </v>
          </cell>
          <cell r="AN477" t="str">
            <v xml:space="preserve"> </v>
          </cell>
          <cell r="AO477" t="str">
            <v xml:space="preserve"> </v>
          </cell>
          <cell r="AP477" t="str">
            <v xml:space="preserve"> </v>
          </cell>
          <cell r="AQ477" t="str">
            <v xml:space="preserve"> </v>
          </cell>
          <cell r="AR477">
            <v>13</v>
          </cell>
          <cell r="AS477" t="str">
            <v xml:space="preserve"> </v>
          </cell>
          <cell r="AT477" t="str">
            <v xml:space="preserve"> </v>
          </cell>
          <cell r="AU477" t="str">
            <v xml:space="preserve"> </v>
          </cell>
          <cell r="AV477" t="str">
            <v>11.302</v>
          </cell>
          <cell r="AW477" t="str">
            <v>ACQ</v>
          </cell>
          <cell r="AX477" t="str">
            <v>11.17</v>
          </cell>
          <cell r="AY477" t="str">
            <v>11.433</v>
          </cell>
          <cell r="AZ477" t="str">
            <v xml:space="preserve"> </v>
          </cell>
          <cell r="BA477" t="str">
            <v xml:space="preserve"> </v>
          </cell>
          <cell r="BB477" t="str">
            <v xml:space="preserve"> </v>
          </cell>
          <cell r="BC477" t="str">
            <v>10.75</v>
          </cell>
          <cell r="BD477" t="str">
            <v xml:space="preserve"> </v>
          </cell>
          <cell r="BE477" t="str">
            <v xml:space="preserve"> </v>
          </cell>
          <cell r="BF477" t="str">
            <v xml:space="preserve"> </v>
          </cell>
          <cell r="BG477" t="str">
            <v xml:space="preserve"> </v>
          </cell>
          <cell r="BH477" t="str">
            <v>12.85</v>
          </cell>
          <cell r="BI477" t="str">
            <v xml:space="preserve"> </v>
          </cell>
          <cell r="BJ477" t="str">
            <v xml:space="preserve"> </v>
          </cell>
          <cell r="BK477" t="str">
            <v xml:space="preserve"> </v>
          </cell>
          <cell r="BL477" t="str">
            <v xml:space="preserve"> </v>
          </cell>
          <cell r="BM477" t="str">
            <v>10.7</v>
          </cell>
          <cell r="BN477" t="str">
            <v xml:space="preserve"> </v>
          </cell>
          <cell r="BO477" t="str">
            <v xml:space="preserve"> </v>
          </cell>
          <cell r="BP477" t="str">
            <v xml:space="preserve"> </v>
          </cell>
          <cell r="BQ477" t="str">
            <v xml:space="preserve"> </v>
          </cell>
          <cell r="BR477" t="str">
            <v>8.917</v>
          </cell>
          <cell r="BS477" t="str">
            <v>NACQ</v>
          </cell>
          <cell r="BT477" t="str">
            <v>9.1</v>
          </cell>
          <cell r="BU477">
            <v>6</v>
          </cell>
          <cell r="BV477" t="str">
            <v>9.5</v>
          </cell>
        </row>
        <row r="478">
          <cell r="A478">
            <v>21911396</v>
          </cell>
          <cell r="B478" t="str">
            <v>MROZ</v>
          </cell>
          <cell r="C478" t="str">
            <v>MARVIN</v>
          </cell>
          <cell r="D478" t="str">
            <v>modif</v>
          </cell>
          <cell r="E478" t="str">
            <v>8.46</v>
          </cell>
          <cell r="F478" t="str">
            <v>AJ</v>
          </cell>
          <cell r="G478" t="str">
            <v>8.585</v>
          </cell>
          <cell r="H478" t="str">
            <v>AJ</v>
          </cell>
          <cell r="I478" t="str">
            <v>'483/583</v>
          </cell>
          <cell r="J478" t="str">
            <v>11.75</v>
          </cell>
          <cell r="L478">
            <v>11</v>
          </cell>
          <cell r="M478" t="str">
            <v xml:space="preserve"> </v>
          </cell>
          <cell r="N478" t="str">
            <v xml:space="preserve"> </v>
          </cell>
          <cell r="O478" t="str">
            <v xml:space="preserve"> </v>
          </cell>
          <cell r="P478" t="str">
            <v xml:space="preserve"> </v>
          </cell>
          <cell r="Q478" t="str">
            <v xml:space="preserve"> </v>
          </cell>
          <cell r="R478" t="str">
            <v xml:space="preserve"> </v>
          </cell>
          <cell r="S478">
            <v>11</v>
          </cell>
          <cell r="T478" t="str">
            <v xml:space="preserve"> </v>
          </cell>
          <cell r="U478" t="str">
            <v xml:space="preserve"> </v>
          </cell>
          <cell r="V478" t="str">
            <v xml:space="preserve"> </v>
          </cell>
          <cell r="W478" t="str">
            <v xml:space="preserve"> </v>
          </cell>
          <cell r="X478" t="str">
            <v xml:space="preserve"> </v>
          </cell>
          <cell r="Y478" t="str">
            <v xml:space="preserve"> </v>
          </cell>
          <cell r="Z478" t="str">
            <v xml:space="preserve"> </v>
          </cell>
          <cell r="AA478" t="str">
            <v xml:space="preserve"> </v>
          </cell>
          <cell r="AB478" t="str">
            <v xml:space="preserve"> </v>
          </cell>
          <cell r="AC478" t="str">
            <v xml:space="preserve"> </v>
          </cell>
          <cell r="AD478" t="str">
            <v>12.875</v>
          </cell>
          <cell r="AE478" t="str">
            <v xml:space="preserve"> </v>
          </cell>
          <cell r="AF478" t="str">
            <v xml:space="preserve"> </v>
          </cell>
          <cell r="AG478" t="str">
            <v xml:space="preserve"> </v>
          </cell>
          <cell r="AH478" t="str">
            <v xml:space="preserve"> </v>
          </cell>
          <cell r="AI478" t="str">
            <v xml:space="preserve"> </v>
          </cell>
          <cell r="AJ478" t="str">
            <v xml:space="preserve"> </v>
          </cell>
          <cell r="AK478" t="str">
            <v>12.875</v>
          </cell>
          <cell r="AL478" t="str">
            <v xml:space="preserve"> </v>
          </cell>
          <cell r="AM478" t="str">
            <v xml:space="preserve"> </v>
          </cell>
          <cell r="AN478" t="str">
            <v xml:space="preserve"> </v>
          </cell>
          <cell r="AO478" t="str">
            <v xml:space="preserve"> </v>
          </cell>
          <cell r="AP478" t="str">
            <v xml:space="preserve"> </v>
          </cell>
          <cell r="AQ478" t="str">
            <v xml:space="preserve"> </v>
          </cell>
          <cell r="AR478" t="str">
            <v xml:space="preserve"> </v>
          </cell>
          <cell r="AS478" t="str">
            <v xml:space="preserve"> </v>
          </cell>
          <cell r="AT478" t="str">
            <v xml:space="preserve"> </v>
          </cell>
          <cell r="AU478" t="str">
            <v xml:space="preserve"> </v>
          </cell>
          <cell r="AV478" t="str">
            <v>10.235</v>
          </cell>
          <cell r="AW478" t="str">
            <v>ACQ</v>
          </cell>
          <cell r="AX478" t="str">
            <v>8.67</v>
          </cell>
          <cell r="AY478" t="str">
            <v>11.8</v>
          </cell>
          <cell r="AZ478" t="str">
            <v>14.7</v>
          </cell>
          <cell r="BA478" t="str">
            <v xml:space="preserve"> </v>
          </cell>
          <cell r="BB478" t="str">
            <v xml:space="preserve"> </v>
          </cell>
          <cell r="BC478" t="str">
            <v xml:space="preserve"> </v>
          </cell>
          <cell r="BD478" t="str">
            <v>10.2</v>
          </cell>
          <cell r="BE478" t="str">
            <v xml:space="preserve"> </v>
          </cell>
          <cell r="BF478" t="str">
            <v xml:space="preserve"> </v>
          </cell>
          <cell r="BG478" t="str">
            <v xml:space="preserve"> </v>
          </cell>
          <cell r="BH478" t="str">
            <v xml:space="preserve"> </v>
          </cell>
          <cell r="BI478" t="str">
            <v xml:space="preserve"> </v>
          </cell>
          <cell r="BJ478" t="str">
            <v xml:space="preserve"> </v>
          </cell>
          <cell r="BK478" t="str">
            <v xml:space="preserve"> </v>
          </cell>
          <cell r="BL478" t="str">
            <v xml:space="preserve"> </v>
          </cell>
          <cell r="BM478" t="str">
            <v xml:space="preserve"> </v>
          </cell>
          <cell r="BN478" t="str">
            <v xml:space="preserve"> </v>
          </cell>
          <cell r="BO478" t="str">
            <v xml:space="preserve"> </v>
          </cell>
          <cell r="BP478" t="str">
            <v xml:space="preserve"> </v>
          </cell>
          <cell r="BQ478" t="str">
            <v>10.5</v>
          </cell>
          <cell r="BR478" t="str">
            <v>10.808</v>
          </cell>
          <cell r="BS478" t="str">
            <v>ACQ</v>
          </cell>
          <cell r="BT478" t="str">
            <v>9.5</v>
          </cell>
          <cell r="BU478" t="str">
            <v>10.375</v>
          </cell>
          <cell r="BV478" t="str">
            <v>12.75</v>
          </cell>
        </row>
        <row r="479">
          <cell r="A479">
            <v>21903950</v>
          </cell>
          <cell r="B479" t="str">
            <v>MUGEL</v>
          </cell>
          <cell r="C479" t="str">
            <v>DAPHNÉ</v>
          </cell>
          <cell r="D479" t="str">
            <v xml:space="preserve"> </v>
          </cell>
          <cell r="E479" t="str">
            <v>10.47</v>
          </cell>
          <cell r="F479" t="str">
            <v>ADM</v>
          </cell>
          <cell r="G479" t="str">
            <v>10.47</v>
          </cell>
          <cell r="H479" t="str">
            <v>ADM</v>
          </cell>
          <cell r="I479" t="str">
            <v>'210/583</v>
          </cell>
          <cell r="J479" t="str">
            <v>13.902</v>
          </cell>
          <cell r="L479" t="str">
            <v>11.67</v>
          </cell>
          <cell r="M479" t="str">
            <v>11.67</v>
          </cell>
          <cell r="N479" t="str">
            <v xml:space="preserve"> </v>
          </cell>
          <cell r="O479" t="str">
            <v xml:space="preserve"> </v>
          </cell>
          <cell r="P479" t="str">
            <v xml:space="preserve"> </v>
          </cell>
          <cell r="Q479" t="str">
            <v xml:space="preserve"> </v>
          </cell>
          <cell r="R479" t="str">
            <v xml:space="preserve"> </v>
          </cell>
          <cell r="S479" t="str">
            <v xml:space="preserve"> </v>
          </cell>
          <cell r="T479" t="str">
            <v xml:space="preserve"> </v>
          </cell>
          <cell r="U479" t="str">
            <v xml:space="preserve"> </v>
          </cell>
          <cell r="V479" t="str">
            <v xml:space="preserve"> </v>
          </cell>
          <cell r="W479" t="str">
            <v xml:space="preserve"> </v>
          </cell>
          <cell r="X479" t="str">
            <v xml:space="preserve"> </v>
          </cell>
          <cell r="Y479" t="str">
            <v xml:space="preserve"> </v>
          </cell>
          <cell r="Z479" t="str">
            <v xml:space="preserve"> </v>
          </cell>
          <cell r="AA479" t="str">
            <v xml:space="preserve"> </v>
          </cell>
          <cell r="AB479" t="str">
            <v xml:space="preserve"> </v>
          </cell>
          <cell r="AC479" t="str">
            <v xml:space="preserve"> </v>
          </cell>
          <cell r="AD479" t="str">
            <v>17.25</v>
          </cell>
          <cell r="AE479" t="str">
            <v>17.25</v>
          </cell>
          <cell r="AF479" t="str">
            <v xml:space="preserve"> </v>
          </cell>
          <cell r="AG479" t="str">
            <v xml:space="preserve"> </v>
          </cell>
          <cell r="AH479" t="str">
            <v xml:space="preserve"> </v>
          </cell>
          <cell r="AI479" t="str">
            <v xml:space="preserve"> </v>
          </cell>
          <cell r="AJ479" t="str">
            <v xml:space="preserve"> </v>
          </cell>
          <cell r="AK479" t="str">
            <v xml:space="preserve"> </v>
          </cell>
          <cell r="AL479" t="str">
            <v xml:space="preserve"> </v>
          </cell>
          <cell r="AM479" t="str">
            <v xml:space="preserve"> </v>
          </cell>
          <cell r="AN479" t="str">
            <v xml:space="preserve"> </v>
          </cell>
          <cell r="AO479" t="str">
            <v xml:space="preserve"> </v>
          </cell>
          <cell r="AP479" t="str">
            <v xml:space="preserve"> </v>
          </cell>
          <cell r="AQ479" t="str">
            <v xml:space="preserve"> </v>
          </cell>
          <cell r="AR479" t="str">
            <v xml:space="preserve"> </v>
          </cell>
          <cell r="AS479" t="str">
            <v xml:space="preserve"> </v>
          </cell>
          <cell r="AT479" t="str">
            <v xml:space="preserve"> </v>
          </cell>
          <cell r="AU479" t="str">
            <v xml:space="preserve"> </v>
          </cell>
          <cell r="AV479" t="str">
            <v>12.415</v>
          </cell>
          <cell r="AW479" t="str">
            <v>ACQ</v>
          </cell>
          <cell r="AX479" t="str">
            <v>10.83</v>
          </cell>
          <cell r="AY479">
            <v>14</v>
          </cell>
          <cell r="AZ479" t="str">
            <v xml:space="preserve"> </v>
          </cell>
          <cell r="BA479" t="str">
            <v xml:space="preserve"> </v>
          </cell>
          <cell r="BB479" t="str">
            <v xml:space="preserve"> </v>
          </cell>
          <cell r="BC479" t="str">
            <v xml:space="preserve"> </v>
          </cell>
          <cell r="BD479" t="str">
            <v xml:space="preserve"> </v>
          </cell>
          <cell r="BE479" t="str">
            <v xml:space="preserve"> </v>
          </cell>
          <cell r="BF479" t="str">
            <v xml:space="preserve"> </v>
          </cell>
          <cell r="BG479">
            <v>10</v>
          </cell>
          <cell r="BH479" t="str">
            <v>16.5</v>
          </cell>
          <cell r="BI479" t="str">
            <v xml:space="preserve"> </v>
          </cell>
          <cell r="BJ479" t="str">
            <v xml:space="preserve"> </v>
          </cell>
          <cell r="BK479" t="str">
            <v>15.5</v>
          </cell>
          <cell r="BL479" t="str">
            <v xml:space="preserve"> </v>
          </cell>
          <cell r="BM479" t="str">
            <v xml:space="preserve"> </v>
          </cell>
          <cell r="BN479" t="str">
            <v xml:space="preserve"> </v>
          </cell>
          <cell r="BO479" t="str">
            <v xml:space="preserve"> </v>
          </cell>
          <cell r="BP479" t="str">
            <v xml:space="preserve"> </v>
          </cell>
          <cell r="BQ479" t="str">
            <v xml:space="preserve"> </v>
          </cell>
          <cell r="BR479" t="str">
            <v>9.517</v>
          </cell>
          <cell r="BS479" t="str">
            <v>NACQ</v>
          </cell>
          <cell r="BT479" t="str">
            <v>7.75</v>
          </cell>
          <cell r="BU479" t="str">
            <v>10.7</v>
          </cell>
          <cell r="BV479" t="str">
            <v>13.9</v>
          </cell>
        </row>
        <row r="480">
          <cell r="A480">
            <v>21907624</v>
          </cell>
          <cell r="B480" t="str">
            <v>MUKYEN</v>
          </cell>
          <cell r="C480" t="str">
            <v>RIDVAN</v>
          </cell>
          <cell r="D480" t="str">
            <v xml:space="preserve"> </v>
          </cell>
          <cell r="E480" t="str">
            <v>DEF</v>
          </cell>
          <cell r="F480" t="str">
            <v>DEF</v>
          </cell>
          <cell r="G480" t="str">
            <v>DEF</v>
          </cell>
          <cell r="H480" t="str">
            <v>DEF</v>
          </cell>
          <cell r="J480" t="str">
            <v xml:space="preserve"> </v>
          </cell>
          <cell r="K480" t="str">
            <v xml:space="preserve"> </v>
          </cell>
          <cell r="L480" t="str">
            <v xml:space="preserve"> </v>
          </cell>
          <cell r="M480" t="str">
            <v xml:space="preserve"> </v>
          </cell>
          <cell r="N480" t="str">
            <v xml:space="preserve"> </v>
          </cell>
          <cell r="O480" t="str">
            <v xml:space="preserve"> </v>
          </cell>
          <cell r="P480" t="str">
            <v xml:space="preserve"> </v>
          </cell>
          <cell r="Q480" t="str">
            <v xml:space="preserve"> </v>
          </cell>
          <cell r="R480" t="str">
            <v xml:space="preserve"> </v>
          </cell>
          <cell r="S480" t="str">
            <v xml:space="preserve"> </v>
          </cell>
          <cell r="T480" t="str">
            <v xml:space="preserve"> </v>
          </cell>
          <cell r="U480" t="str">
            <v xml:space="preserve"> </v>
          </cell>
          <cell r="V480" t="str">
            <v xml:space="preserve"> </v>
          </cell>
          <cell r="W480" t="str">
            <v xml:space="preserve"> </v>
          </cell>
          <cell r="X480" t="str">
            <v xml:space="preserve"> </v>
          </cell>
          <cell r="Y480" t="str">
            <v xml:space="preserve"> </v>
          </cell>
          <cell r="Z480" t="str">
            <v xml:space="preserve"> </v>
          </cell>
          <cell r="AA480" t="str">
            <v xml:space="preserve"> </v>
          </cell>
          <cell r="AB480" t="str">
            <v xml:space="preserve"> </v>
          </cell>
          <cell r="AC480" t="str">
            <v xml:space="preserve"> </v>
          </cell>
          <cell r="AD480" t="str">
            <v xml:space="preserve"> </v>
          </cell>
          <cell r="AE480" t="str">
            <v xml:space="preserve"> </v>
          </cell>
          <cell r="AF480" t="str">
            <v xml:space="preserve"> </v>
          </cell>
          <cell r="AG480" t="str">
            <v xml:space="preserve"> </v>
          </cell>
          <cell r="AH480" t="str">
            <v xml:space="preserve"> </v>
          </cell>
          <cell r="AI480" t="str">
            <v xml:space="preserve"> </v>
          </cell>
          <cell r="AJ480" t="str">
            <v xml:space="preserve"> </v>
          </cell>
          <cell r="AK480" t="str">
            <v xml:space="preserve"> </v>
          </cell>
          <cell r="AL480" t="str">
            <v xml:space="preserve"> </v>
          </cell>
          <cell r="AM480" t="str">
            <v xml:space="preserve"> </v>
          </cell>
          <cell r="AN480" t="str">
            <v xml:space="preserve"> </v>
          </cell>
          <cell r="AO480" t="str">
            <v xml:space="preserve"> </v>
          </cell>
          <cell r="AP480" t="str">
            <v xml:space="preserve"> </v>
          </cell>
          <cell r="AQ480" t="str">
            <v xml:space="preserve"> </v>
          </cell>
          <cell r="AR480" t="str">
            <v xml:space="preserve"> </v>
          </cell>
          <cell r="AS480" t="str">
            <v xml:space="preserve"> </v>
          </cell>
          <cell r="AT480" t="str">
            <v xml:space="preserve"> </v>
          </cell>
          <cell r="AU480" t="str">
            <v xml:space="preserve"> </v>
          </cell>
          <cell r="AV480" t="str">
            <v xml:space="preserve"> </v>
          </cell>
          <cell r="AW480" t="str">
            <v xml:space="preserve"> </v>
          </cell>
          <cell r="AX480" t="str">
            <v xml:space="preserve"> </v>
          </cell>
          <cell r="AY480" t="str">
            <v xml:space="preserve"> </v>
          </cell>
          <cell r="AZ480" t="str">
            <v xml:space="preserve"> </v>
          </cell>
          <cell r="BA480" t="str">
            <v xml:space="preserve"> </v>
          </cell>
          <cell r="BB480" t="str">
            <v xml:space="preserve"> </v>
          </cell>
          <cell r="BC480" t="str">
            <v xml:space="preserve"> </v>
          </cell>
          <cell r="BD480" t="str">
            <v xml:space="preserve"> </v>
          </cell>
          <cell r="BE480" t="str">
            <v xml:space="preserve"> </v>
          </cell>
          <cell r="BF480" t="str">
            <v xml:space="preserve"> </v>
          </cell>
          <cell r="BG480" t="str">
            <v xml:space="preserve"> </v>
          </cell>
          <cell r="BH480" t="str">
            <v xml:space="preserve"> </v>
          </cell>
          <cell r="BI480" t="str">
            <v xml:space="preserve"> </v>
          </cell>
          <cell r="BJ480" t="str">
            <v xml:space="preserve"> </v>
          </cell>
          <cell r="BK480" t="str">
            <v xml:space="preserve"> </v>
          </cell>
          <cell r="BL480" t="str">
            <v xml:space="preserve"> </v>
          </cell>
          <cell r="BM480" t="str">
            <v xml:space="preserve"> </v>
          </cell>
          <cell r="BN480" t="str">
            <v xml:space="preserve"> </v>
          </cell>
          <cell r="BO480" t="str">
            <v xml:space="preserve"> </v>
          </cell>
          <cell r="BP480" t="str">
            <v xml:space="preserve"> </v>
          </cell>
          <cell r="BQ480" t="str">
            <v xml:space="preserve"> </v>
          </cell>
          <cell r="BR480" t="str">
            <v xml:space="preserve"> </v>
          </cell>
          <cell r="BS480" t="str">
            <v xml:space="preserve"> </v>
          </cell>
          <cell r="BT480" t="str">
            <v xml:space="preserve"> </v>
          </cell>
          <cell r="BU480" t="str">
            <v xml:space="preserve"> </v>
          </cell>
          <cell r="BV480" t="str">
            <v xml:space="preserve"> </v>
          </cell>
        </row>
        <row r="481">
          <cell r="A481">
            <v>21814365</v>
          </cell>
          <cell r="B481" t="str">
            <v>MUKYEN</v>
          </cell>
          <cell r="C481" t="str">
            <v>DARWIN</v>
          </cell>
          <cell r="D481" t="str">
            <v xml:space="preserve"> </v>
          </cell>
          <cell r="E481" t="str">
            <v>10.183</v>
          </cell>
          <cell r="F481" t="str">
            <v>ADM</v>
          </cell>
          <cell r="G481" t="str">
            <v>10.183</v>
          </cell>
          <cell r="H481" t="str">
            <v>ADM</v>
          </cell>
          <cell r="I481" t="str">
            <v>'259/583</v>
          </cell>
          <cell r="J481" t="str">
            <v>10.6</v>
          </cell>
          <cell r="K481" t="str">
            <v>ACQ</v>
          </cell>
          <cell r="L481" t="str">
            <v xml:space="preserve"> </v>
          </cell>
          <cell r="M481" t="str">
            <v xml:space="preserve"> </v>
          </cell>
          <cell r="N481" t="str">
            <v xml:space="preserve"> </v>
          </cell>
          <cell r="O481" t="str">
            <v xml:space="preserve"> </v>
          </cell>
          <cell r="P481" t="str">
            <v xml:space="preserve"> </v>
          </cell>
          <cell r="Q481" t="str">
            <v xml:space="preserve"> </v>
          </cell>
          <cell r="R481" t="str">
            <v xml:space="preserve"> </v>
          </cell>
          <cell r="S481" t="str">
            <v xml:space="preserve"> </v>
          </cell>
          <cell r="T481" t="str">
            <v xml:space="preserve"> </v>
          </cell>
          <cell r="U481" t="str">
            <v xml:space="preserve"> </v>
          </cell>
          <cell r="V481" t="str">
            <v xml:space="preserve"> </v>
          </cell>
          <cell r="W481" t="str">
            <v xml:space="preserve"> </v>
          </cell>
          <cell r="X481" t="str">
            <v xml:space="preserve"> </v>
          </cell>
          <cell r="Y481" t="str">
            <v xml:space="preserve"> </v>
          </cell>
          <cell r="Z481" t="str">
            <v xml:space="preserve"> </v>
          </cell>
          <cell r="AA481" t="str">
            <v xml:space="preserve"> </v>
          </cell>
          <cell r="AB481" t="str">
            <v xml:space="preserve"> </v>
          </cell>
          <cell r="AC481" t="str">
            <v xml:space="preserve"> </v>
          </cell>
          <cell r="AD481" t="str">
            <v xml:space="preserve"> </v>
          </cell>
          <cell r="AE481" t="str">
            <v xml:space="preserve"> </v>
          </cell>
          <cell r="AF481" t="str">
            <v xml:space="preserve"> </v>
          </cell>
          <cell r="AG481" t="str">
            <v xml:space="preserve"> </v>
          </cell>
          <cell r="AH481" t="str">
            <v xml:space="preserve"> </v>
          </cell>
          <cell r="AI481" t="str">
            <v xml:space="preserve"> </v>
          </cell>
          <cell r="AJ481" t="str">
            <v xml:space="preserve"> </v>
          </cell>
          <cell r="AK481" t="str">
            <v xml:space="preserve"> </v>
          </cell>
          <cell r="AL481" t="str">
            <v xml:space="preserve"> </v>
          </cell>
          <cell r="AM481" t="str">
            <v xml:space="preserve"> </v>
          </cell>
          <cell r="AN481" t="str">
            <v xml:space="preserve"> </v>
          </cell>
          <cell r="AO481" t="str">
            <v xml:space="preserve"> </v>
          </cell>
          <cell r="AP481" t="str">
            <v xml:space="preserve"> </v>
          </cell>
          <cell r="AQ481" t="str">
            <v xml:space="preserve"> </v>
          </cell>
          <cell r="AR481" t="str">
            <v xml:space="preserve"> </v>
          </cell>
          <cell r="AS481" t="str">
            <v xml:space="preserve"> </v>
          </cell>
          <cell r="AT481" t="str">
            <v xml:space="preserve"> </v>
          </cell>
          <cell r="AU481" t="str">
            <v xml:space="preserve"> </v>
          </cell>
          <cell r="AV481" t="str">
            <v>12.102</v>
          </cell>
          <cell r="AW481" t="str">
            <v>ACQ</v>
          </cell>
          <cell r="AX481" t="str">
            <v>11.29</v>
          </cell>
          <cell r="AY481" t="str">
            <v>12.913</v>
          </cell>
          <cell r="AZ481" t="str">
            <v xml:space="preserve"> </v>
          </cell>
          <cell r="BA481" t="str">
            <v xml:space="preserve"> </v>
          </cell>
          <cell r="BB481" t="str">
            <v xml:space="preserve"> </v>
          </cell>
          <cell r="BC481" t="str">
            <v xml:space="preserve"> </v>
          </cell>
          <cell r="BD481" t="str">
            <v xml:space="preserve"> </v>
          </cell>
          <cell r="BE481" t="str">
            <v xml:space="preserve"> </v>
          </cell>
          <cell r="BF481" t="str">
            <v xml:space="preserve"> </v>
          </cell>
          <cell r="BG481" t="str">
            <v xml:space="preserve"> </v>
          </cell>
          <cell r="BH481" t="str">
            <v xml:space="preserve"> </v>
          </cell>
          <cell r="BI481" t="str">
            <v xml:space="preserve"> </v>
          </cell>
          <cell r="BJ481" t="str">
            <v xml:space="preserve"> </v>
          </cell>
          <cell r="BK481" t="str">
            <v xml:space="preserve"> </v>
          </cell>
          <cell r="BL481" t="str">
            <v xml:space="preserve"> </v>
          </cell>
          <cell r="BM481" t="str">
            <v xml:space="preserve"> </v>
          </cell>
          <cell r="BN481" t="str">
            <v xml:space="preserve"> </v>
          </cell>
          <cell r="BO481" t="str">
            <v xml:space="preserve"> </v>
          </cell>
          <cell r="BP481" t="str">
            <v xml:space="preserve"> </v>
          </cell>
          <cell r="BQ481" t="str">
            <v xml:space="preserve"> </v>
          </cell>
          <cell r="BR481" t="str">
            <v>8.342</v>
          </cell>
          <cell r="BS481" t="str">
            <v>NACQ</v>
          </cell>
          <cell r="BT481">
            <v>9</v>
          </cell>
          <cell r="BU481" t="str">
            <v>8.175</v>
          </cell>
          <cell r="BV481" t="str">
            <v>9.35</v>
          </cell>
        </row>
        <row r="482">
          <cell r="A482">
            <v>21904307</v>
          </cell>
          <cell r="B482" t="str">
            <v>MULLER</v>
          </cell>
          <cell r="C482" t="str">
            <v>SOLENNE</v>
          </cell>
          <cell r="D482" t="str">
            <v xml:space="preserve"> </v>
          </cell>
          <cell r="E482" t="str">
            <v>9.854</v>
          </cell>
          <cell r="F482" t="str">
            <v>AJ</v>
          </cell>
          <cell r="G482" t="str">
            <v>9.854</v>
          </cell>
          <cell r="H482" t="str">
            <v>AJ</v>
          </cell>
          <cell r="I482" t="str">
            <v>'308/583</v>
          </cell>
          <cell r="J482" t="str">
            <v>11.8</v>
          </cell>
          <cell r="L482">
            <v>12</v>
          </cell>
          <cell r="M482" t="str">
            <v xml:space="preserve"> </v>
          </cell>
          <cell r="N482" t="str">
            <v xml:space="preserve"> </v>
          </cell>
          <cell r="O482" t="str">
            <v xml:space="preserve"> </v>
          </cell>
          <cell r="P482" t="str">
            <v xml:space="preserve"> </v>
          </cell>
          <cell r="Q482" t="str">
            <v xml:space="preserve"> </v>
          </cell>
          <cell r="R482" t="str">
            <v xml:space="preserve"> </v>
          </cell>
          <cell r="S482" t="str">
            <v xml:space="preserve"> </v>
          </cell>
          <cell r="T482" t="str">
            <v xml:space="preserve"> </v>
          </cell>
          <cell r="U482" t="str">
            <v xml:space="preserve"> </v>
          </cell>
          <cell r="V482">
            <v>12</v>
          </cell>
          <cell r="W482" t="str">
            <v xml:space="preserve"> </v>
          </cell>
          <cell r="X482" t="str">
            <v xml:space="preserve"> </v>
          </cell>
          <cell r="Y482" t="str">
            <v xml:space="preserve"> </v>
          </cell>
          <cell r="Z482" t="str">
            <v xml:space="preserve"> </v>
          </cell>
          <cell r="AA482" t="str">
            <v xml:space="preserve"> </v>
          </cell>
          <cell r="AB482" t="str">
            <v xml:space="preserve"> </v>
          </cell>
          <cell r="AC482" t="str">
            <v xml:space="preserve"> </v>
          </cell>
          <cell r="AD482" t="str">
            <v>11.5</v>
          </cell>
          <cell r="AE482" t="str">
            <v xml:space="preserve"> </v>
          </cell>
          <cell r="AF482" t="str">
            <v xml:space="preserve"> </v>
          </cell>
          <cell r="AG482" t="str">
            <v xml:space="preserve"> </v>
          </cell>
          <cell r="AH482" t="str">
            <v xml:space="preserve"> </v>
          </cell>
          <cell r="AI482" t="str">
            <v xml:space="preserve"> </v>
          </cell>
          <cell r="AJ482" t="str">
            <v xml:space="preserve"> </v>
          </cell>
          <cell r="AK482" t="str">
            <v xml:space="preserve"> </v>
          </cell>
          <cell r="AL482" t="str">
            <v xml:space="preserve"> </v>
          </cell>
          <cell r="AM482" t="str">
            <v xml:space="preserve"> </v>
          </cell>
          <cell r="AN482" t="str">
            <v>11.5</v>
          </cell>
          <cell r="AO482" t="str">
            <v xml:space="preserve"> </v>
          </cell>
          <cell r="AP482" t="str">
            <v xml:space="preserve"> </v>
          </cell>
          <cell r="AQ482" t="str">
            <v xml:space="preserve"> </v>
          </cell>
          <cell r="AR482" t="str">
            <v xml:space="preserve"> </v>
          </cell>
          <cell r="AS482" t="str">
            <v xml:space="preserve"> </v>
          </cell>
          <cell r="AT482" t="str">
            <v xml:space="preserve"> </v>
          </cell>
          <cell r="AU482" t="str">
            <v xml:space="preserve"> </v>
          </cell>
          <cell r="AV482" t="str">
            <v>10.366</v>
          </cell>
          <cell r="AW482" t="str">
            <v>ACQ</v>
          </cell>
          <cell r="AX482" t="str">
            <v>10.165</v>
          </cell>
          <cell r="AY482" t="str">
            <v>10.567</v>
          </cell>
          <cell r="AZ482" t="str">
            <v xml:space="preserve"> </v>
          </cell>
          <cell r="BA482" t="str">
            <v xml:space="preserve"> </v>
          </cell>
          <cell r="BB482" t="str">
            <v xml:space="preserve"> </v>
          </cell>
          <cell r="BC482" t="str">
            <v xml:space="preserve"> </v>
          </cell>
          <cell r="BD482" t="str">
            <v>9.5</v>
          </cell>
          <cell r="BE482" t="str">
            <v xml:space="preserve"> </v>
          </cell>
          <cell r="BF482" t="str">
            <v xml:space="preserve"> </v>
          </cell>
          <cell r="BG482" t="str">
            <v xml:space="preserve"> </v>
          </cell>
          <cell r="BH482" t="str">
            <v xml:space="preserve"> </v>
          </cell>
          <cell r="BI482" t="str">
            <v xml:space="preserve"> </v>
          </cell>
          <cell r="BJ482" t="str">
            <v xml:space="preserve"> </v>
          </cell>
          <cell r="BK482" t="str">
            <v xml:space="preserve"> </v>
          </cell>
          <cell r="BL482" t="str">
            <v xml:space="preserve"> </v>
          </cell>
          <cell r="BM482" t="str">
            <v xml:space="preserve"> </v>
          </cell>
          <cell r="BN482" t="str">
            <v>12.2</v>
          </cell>
          <cell r="BO482" t="str">
            <v xml:space="preserve"> </v>
          </cell>
          <cell r="BP482">
            <v>10</v>
          </cell>
          <cell r="BQ482" t="str">
            <v xml:space="preserve"> </v>
          </cell>
          <cell r="BR482" t="str">
            <v>9.492</v>
          </cell>
          <cell r="BS482" t="str">
            <v>NACQ</v>
          </cell>
          <cell r="BT482" t="str">
            <v>8.5</v>
          </cell>
          <cell r="BU482" t="str">
            <v>7.625</v>
          </cell>
          <cell r="BV482" t="str">
            <v>10.25</v>
          </cell>
        </row>
        <row r="483">
          <cell r="A483">
            <v>21906144</v>
          </cell>
          <cell r="B483" t="str">
            <v>MULLER</v>
          </cell>
          <cell r="C483" t="str">
            <v>TOM</v>
          </cell>
          <cell r="D483" t="str">
            <v xml:space="preserve"> </v>
          </cell>
          <cell r="E483" t="str">
            <v>9.064</v>
          </cell>
          <cell r="F483" t="str">
            <v>AJ</v>
          </cell>
          <cell r="G483" t="str">
            <v>9.064</v>
          </cell>
          <cell r="H483" t="str">
            <v>AJ</v>
          </cell>
          <cell r="I483" t="str">
            <v>'419/583</v>
          </cell>
          <cell r="J483" t="str">
            <v>13.5</v>
          </cell>
          <cell r="L483" t="str">
            <v>14.5</v>
          </cell>
          <cell r="M483" t="str">
            <v xml:space="preserve"> </v>
          </cell>
          <cell r="N483" t="str">
            <v xml:space="preserve"> </v>
          </cell>
          <cell r="O483" t="str">
            <v>14.5</v>
          </cell>
          <cell r="P483" t="str">
            <v xml:space="preserve"> </v>
          </cell>
          <cell r="Q483" t="str">
            <v xml:space="preserve"> </v>
          </cell>
          <cell r="R483" t="str">
            <v xml:space="preserve"> </v>
          </cell>
          <cell r="S483" t="str">
            <v xml:space="preserve"> </v>
          </cell>
          <cell r="T483" t="str">
            <v xml:space="preserve"> </v>
          </cell>
          <cell r="U483" t="str">
            <v xml:space="preserve"> </v>
          </cell>
          <cell r="V483" t="str">
            <v xml:space="preserve"> </v>
          </cell>
          <cell r="W483" t="str">
            <v xml:space="preserve"> </v>
          </cell>
          <cell r="X483" t="str">
            <v xml:space="preserve"> </v>
          </cell>
          <cell r="Y483" t="str">
            <v xml:space="preserve"> </v>
          </cell>
          <cell r="Z483" t="str">
            <v xml:space="preserve"> </v>
          </cell>
          <cell r="AA483" t="str">
            <v xml:space="preserve"> </v>
          </cell>
          <cell r="AB483" t="str">
            <v xml:space="preserve"> </v>
          </cell>
          <cell r="AC483" t="str">
            <v xml:space="preserve"> </v>
          </cell>
          <cell r="AD483">
            <v>12</v>
          </cell>
          <cell r="AE483" t="str">
            <v xml:space="preserve"> </v>
          </cell>
          <cell r="AF483" t="str">
            <v xml:space="preserve"> </v>
          </cell>
          <cell r="AG483">
            <v>12</v>
          </cell>
          <cell r="AH483" t="str">
            <v xml:space="preserve"> </v>
          </cell>
          <cell r="AI483" t="str">
            <v xml:space="preserve"> </v>
          </cell>
          <cell r="AJ483" t="str">
            <v xml:space="preserve"> </v>
          </cell>
          <cell r="AK483" t="str">
            <v xml:space="preserve"> </v>
          </cell>
          <cell r="AL483" t="str">
            <v xml:space="preserve"> </v>
          </cell>
          <cell r="AM483" t="str">
            <v xml:space="preserve"> </v>
          </cell>
          <cell r="AN483" t="str">
            <v xml:space="preserve"> </v>
          </cell>
          <cell r="AO483" t="str">
            <v xml:space="preserve"> </v>
          </cell>
          <cell r="AP483" t="str">
            <v xml:space="preserve"> </v>
          </cell>
          <cell r="AQ483" t="str">
            <v xml:space="preserve"> </v>
          </cell>
          <cell r="AR483" t="str">
            <v xml:space="preserve"> </v>
          </cell>
          <cell r="AS483" t="str">
            <v xml:space="preserve"> </v>
          </cell>
          <cell r="AT483" t="str">
            <v xml:space="preserve"> </v>
          </cell>
          <cell r="AU483" t="str">
            <v xml:space="preserve"> </v>
          </cell>
          <cell r="AV483" t="str">
            <v>10.218</v>
          </cell>
          <cell r="AW483" t="str">
            <v>ACQ</v>
          </cell>
          <cell r="AX483" t="str">
            <v>7.335</v>
          </cell>
          <cell r="AY483" t="str">
            <v>13.1</v>
          </cell>
          <cell r="AZ483" t="str">
            <v>13.8</v>
          </cell>
          <cell r="BA483">
            <v>15</v>
          </cell>
          <cell r="BB483" t="str">
            <v xml:space="preserve"> </v>
          </cell>
          <cell r="BC483" t="str">
            <v xml:space="preserve"> </v>
          </cell>
          <cell r="BD483" t="str">
            <v xml:space="preserve"> </v>
          </cell>
          <cell r="BE483" t="str">
            <v xml:space="preserve"> </v>
          </cell>
          <cell r="BF483" t="str">
            <v xml:space="preserve"> </v>
          </cell>
          <cell r="BG483" t="str">
            <v xml:space="preserve"> </v>
          </cell>
          <cell r="BH483" t="str">
            <v xml:space="preserve"> </v>
          </cell>
          <cell r="BI483" t="str">
            <v xml:space="preserve"> </v>
          </cell>
          <cell r="BJ483" t="str">
            <v xml:space="preserve"> </v>
          </cell>
          <cell r="BK483" t="str">
            <v xml:space="preserve"> </v>
          </cell>
          <cell r="BL483" t="str">
            <v xml:space="preserve"> </v>
          </cell>
          <cell r="BM483" t="str">
            <v xml:space="preserve"> </v>
          </cell>
          <cell r="BN483" t="str">
            <v xml:space="preserve"> </v>
          </cell>
          <cell r="BO483" t="str">
            <v xml:space="preserve"> </v>
          </cell>
          <cell r="BP483" t="str">
            <v xml:space="preserve"> </v>
          </cell>
          <cell r="BQ483" t="str">
            <v>10.5</v>
          </cell>
          <cell r="BR483" t="str">
            <v>8.867</v>
          </cell>
          <cell r="BS483" t="str">
            <v>NACQ</v>
          </cell>
          <cell r="BT483" t="str">
            <v>11.5</v>
          </cell>
          <cell r="BU483" t="str">
            <v>7.35</v>
          </cell>
          <cell r="BV483" t="str">
            <v>8.7</v>
          </cell>
        </row>
        <row r="484">
          <cell r="A484">
            <v>21902072</v>
          </cell>
          <cell r="B484" t="str">
            <v>MULLER</v>
          </cell>
          <cell r="C484" t="str">
            <v>VALENTIN</v>
          </cell>
          <cell r="D484" t="str">
            <v>modif</v>
          </cell>
          <cell r="E484" t="str">
            <v>DEF</v>
          </cell>
          <cell r="F484" t="str">
            <v>DEF</v>
          </cell>
          <cell r="G484" t="str">
            <v>9.839</v>
          </cell>
          <cell r="H484" t="str">
            <v>AJ</v>
          </cell>
          <cell r="I484" t="str">
            <v>'310/583</v>
          </cell>
          <cell r="J484" t="str">
            <v>13.4</v>
          </cell>
          <cell r="L484">
            <v>12</v>
          </cell>
          <cell r="M484" t="str">
            <v xml:space="preserve"> </v>
          </cell>
          <cell r="N484" t="str">
            <v xml:space="preserve"> </v>
          </cell>
          <cell r="O484" t="str">
            <v xml:space="preserve"> </v>
          </cell>
          <cell r="P484" t="str">
            <v xml:space="preserve"> </v>
          </cell>
          <cell r="Q484" t="str">
            <v xml:space="preserve"> </v>
          </cell>
          <cell r="R484" t="str">
            <v xml:space="preserve"> </v>
          </cell>
          <cell r="S484" t="str">
            <v xml:space="preserve"> </v>
          </cell>
          <cell r="T484" t="str">
            <v xml:space="preserve"> </v>
          </cell>
          <cell r="U484" t="str">
            <v xml:space="preserve"> </v>
          </cell>
          <cell r="V484" t="str">
            <v xml:space="preserve"> </v>
          </cell>
          <cell r="W484" t="str">
            <v xml:space="preserve"> </v>
          </cell>
          <cell r="X484" t="str">
            <v xml:space="preserve"> </v>
          </cell>
          <cell r="Y484">
            <v>12</v>
          </cell>
          <cell r="Z484" t="str">
            <v xml:space="preserve"> </v>
          </cell>
          <cell r="AA484" t="str">
            <v xml:space="preserve"> </v>
          </cell>
          <cell r="AB484" t="str">
            <v xml:space="preserve"> </v>
          </cell>
          <cell r="AC484" t="str">
            <v xml:space="preserve"> </v>
          </cell>
          <cell r="AD484" t="str">
            <v>15.5</v>
          </cell>
          <cell r="AE484" t="str">
            <v xml:space="preserve"> </v>
          </cell>
          <cell r="AF484" t="str">
            <v xml:space="preserve"> </v>
          </cell>
          <cell r="AG484" t="str">
            <v xml:space="preserve"> </v>
          </cell>
          <cell r="AH484" t="str">
            <v xml:space="preserve"> </v>
          </cell>
          <cell r="AI484" t="str">
            <v xml:space="preserve"> </v>
          </cell>
          <cell r="AJ484" t="str">
            <v xml:space="preserve"> </v>
          </cell>
          <cell r="AK484" t="str">
            <v xml:space="preserve"> </v>
          </cell>
          <cell r="AL484" t="str">
            <v xml:space="preserve"> </v>
          </cell>
          <cell r="AM484" t="str">
            <v xml:space="preserve"> </v>
          </cell>
          <cell r="AN484" t="str">
            <v xml:space="preserve"> </v>
          </cell>
          <cell r="AO484" t="str">
            <v xml:space="preserve"> </v>
          </cell>
          <cell r="AP484" t="str">
            <v xml:space="preserve"> </v>
          </cell>
          <cell r="AQ484" t="str">
            <v>15.5</v>
          </cell>
          <cell r="AR484" t="str">
            <v xml:space="preserve"> </v>
          </cell>
          <cell r="AS484" t="str">
            <v xml:space="preserve"> </v>
          </cell>
          <cell r="AT484" t="str">
            <v xml:space="preserve"> </v>
          </cell>
          <cell r="AU484" t="str">
            <v xml:space="preserve"> </v>
          </cell>
          <cell r="AV484" t="str">
            <v>10.361</v>
          </cell>
          <cell r="AW484" t="str">
            <v>ACQ</v>
          </cell>
          <cell r="AX484" t="str">
            <v>9.555</v>
          </cell>
          <cell r="AY484" t="str">
            <v>11.167</v>
          </cell>
          <cell r="AZ484" t="str">
            <v>13.2</v>
          </cell>
          <cell r="BA484">
            <v>12</v>
          </cell>
          <cell r="BB484" t="str">
            <v xml:space="preserve"> </v>
          </cell>
          <cell r="BC484" t="str">
            <v xml:space="preserve"> </v>
          </cell>
          <cell r="BD484" t="str">
            <v xml:space="preserve"> </v>
          </cell>
          <cell r="BE484" t="str">
            <v xml:space="preserve"> </v>
          </cell>
          <cell r="BF484" t="str">
            <v xml:space="preserve"> </v>
          </cell>
          <cell r="BG484" t="str">
            <v xml:space="preserve"> </v>
          </cell>
          <cell r="BH484" t="str">
            <v>8.3</v>
          </cell>
          <cell r="BI484" t="str">
            <v xml:space="preserve"> </v>
          </cell>
          <cell r="BJ484" t="str">
            <v xml:space="preserve"> </v>
          </cell>
          <cell r="BK484" t="str">
            <v xml:space="preserve"> </v>
          </cell>
          <cell r="BL484" t="str">
            <v xml:space="preserve"> </v>
          </cell>
          <cell r="BM484" t="str">
            <v xml:space="preserve"> </v>
          </cell>
          <cell r="BN484" t="str">
            <v xml:space="preserve"> </v>
          </cell>
          <cell r="BO484" t="str">
            <v xml:space="preserve"> </v>
          </cell>
          <cell r="BP484" t="str">
            <v xml:space="preserve"> </v>
          </cell>
          <cell r="BQ484" t="str">
            <v xml:space="preserve"> </v>
          </cell>
          <cell r="BR484" t="str">
            <v>11.533</v>
          </cell>
          <cell r="BS484" t="str">
            <v>ACQ</v>
          </cell>
          <cell r="BT484" t="str">
            <v>12.12</v>
          </cell>
          <cell r="BU484" t="str">
            <v>9.05</v>
          </cell>
          <cell r="BV484" t="str">
            <v>12.6</v>
          </cell>
        </row>
        <row r="485">
          <cell r="A485">
            <v>21907320</v>
          </cell>
          <cell r="B485" t="str">
            <v>MULLER</v>
          </cell>
          <cell r="C485" t="str">
            <v>THOMAS</v>
          </cell>
          <cell r="D485" t="str">
            <v xml:space="preserve"> </v>
          </cell>
          <cell r="E485" t="str">
            <v>8.195</v>
          </cell>
          <cell r="F485" t="str">
            <v>AJ</v>
          </cell>
          <cell r="G485" t="str">
            <v>8.195</v>
          </cell>
          <cell r="H485" t="str">
            <v>AJ</v>
          </cell>
          <cell r="I485" t="str">
            <v>'513/583</v>
          </cell>
          <cell r="J485" t="str">
            <v>7.7</v>
          </cell>
          <cell r="L485">
            <v>5</v>
          </cell>
          <cell r="M485">
            <v>5</v>
          </cell>
          <cell r="N485" t="str">
            <v xml:space="preserve"> </v>
          </cell>
          <cell r="O485" t="str">
            <v xml:space="preserve"> </v>
          </cell>
          <cell r="P485" t="str">
            <v xml:space="preserve"> </v>
          </cell>
          <cell r="Q485" t="str">
            <v xml:space="preserve"> </v>
          </cell>
          <cell r="R485" t="str">
            <v xml:space="preserve"> </v>
          </cell>
          <cell r="S485" t="str">
            <v xml:space="preserve"> </v>
          </cell>
          <cell r="T485" t="str">
            <v xml:space="preserve"> </v>
          </cell>
          <cell r="U485" t="str">
            <v xml:space="preserve"> </v>
          </cell>
          <cell r="V485" t="str">
            <v xml:space="preserve"> </v>
          </cell>
          <cell r="W485" t="str">
            <v xml:space="preserve"> </v>
          </cell>
          <cell r="X485" t="str">
            <v xml:space="preserve"> </v>
          </cell>
          <cell r="Y485" t="str">
            <v xml:space="preserve"> </v>
          </cell>
          <cell r="Z485" t="str">
            <v xml:space="preserve"> </v>
          </cell>
          <cell r="AA485" t="str">
            <v xml:space="preserve"> </v>
          </cell>
          <cell r="AB485" t="str">
            <v xml:space="preserve"> </v>
          </cell>
          <cell r="AC485" t="str">
            <v xml:space="preserve"> </v>
          </cell>
          <cell r="AD485" t="str">
            <v>11.75</v>
          </cell>
          <cell r="AE485" t="str">
            <v>11.75</v>
          </cell>
          <cell r="AF485" t="str">
            <v xml:space="preserve"> </v>
          </cell>
          <cell r="AG485" t="str">
            <v xml:space="preserve"> </v>
          </cell>
          <cell r="AH485" t="str">
            <v xml:space="preserve"> </v>
          </cell>
          <cell r="AI485" t="str">
            <v xml:space="preserve"> </v>
          </cell>
          <cell r="AJ485" t="str">
            <v xml:space="preserve"> </v>
          </cell>
          <cell r="AK485" t="str">
            <v xml:space="preserve"> </v>
          </cell>
          <cell r="AL485" t="str">
            <v xml:space="preserve"> </v>
          </cell>
          <cell r="AM485" t="str">
            <v xml:space="preserve"> </v>
          </cell>
          <cell r="AN485" t="str">
            <v xml:space="preserve"> </v>
          </cell>
          <cell r="AO485" t="str">
            <v xml:space="preserve"> </v>
          </cell>
          <cell r="AP485" t="str">
            <v xml:space="preserve"> </v>
          </cell>
          <cell r="AQ485" t="str">
            <v xml:space="preserve"> </v>
          </cell>
          <cell r="AR485" t="str">
            <v xml:space="preserve"> </v>
          </cell>
          <cell r="AS485" t="str">
            <v xml:space="preserve"> </v>
          </cell>
          <cell r="AT485" t="str">
            <v xml:space="preserve"> </v>
          </cell>
          <cell r="AU485" t="str">
            <v xml:space="preserve"> </v>
          </cell>
          <cell r="AV485" t="str">
            <v>10.605</v>
          </cell>
          <cell r="AW485" t="str">
            <v>ACQ</v>
          </cell>
          <cell r="AX485" t="str">
            <v>9.21</v>
          </cell>
          <cell r="AY485">
            <v>12</v>
          </cell>
          <cell r="AZ485" t="str">
            <v xml:space="preserve"> </v>
          </cell>
          <cell r="BA485" t="str">
            <v xml:space="preserve"> </v>
          </cell>
          <cell r="BB485" t="str">
            <v xml:space="preserve"> </v>
          </cell>
          <cell r="BC485" t="str">
            <v xml:space="preserve"> </v>
          </cell>
          <cell r="BD485" t="str">
            <v xml:space="preserve"> </v>
          </cell>
          <cell r="BE485">
            <v>12</v>
          </cell>
          <cell r="BF485" t="str">
            <v>10.5</v>
          </cell>
          <cell r="BG485" t="str">
            <v xml:space="preserve"> </v>
          </cell>
          <cell r="BH485" t="str">
            <v xml:space="preserve"> </v>
          </cell>
          <cell r="BI485" t="str">
            <v xml:space="preserve"> </v>
          </cell>
          <cell r="BJ485" t="str">
            <v>13.5</v>
          </cell>
          <cell r="BK485" t="str">
            <v xml:space="preserve"> </v>
          </cell>
          <cell r="BL485" t="str">
            <v xml:space="preserve"> </v>
          </cell>
          <cell r="BM485" t="str">
            <v xml:space="preserve"> </v>
          </cell>
          <cell r="BN485" t="str">
            <v xml:space="preserve"> </v>
          </cell>
          <cell r="BO485" t="str">
            <v xml:space="preserve"> </v>
          </cell>
          <cell r="BP485" t="str">
            <v xml:space="preserve"> </v>
          </cell>
          <cell r="BQ485" t="str">
            <v xml:space="preserve"> </v>
          </cell>
          <cell r="BR485" t="str">
            <v>6.817</v>
          </cell>
          <cell r="BS485" t="str">
            <v>NACQ</v>
          </cell>
          <cell r="BT485" t="str">
            <v>6.5</v>
          </cell>
          <cell r="BU485" t="str">
            <v>8.15</v>
          </cell>
          <cell r="BV485" t="str">
            <v>11.3</v>
          </cell>
        </row>
        <row r="486">
          <cell r="A486">
            <v>21806523</v>
          </cell>
          <cell r="B486" t="str">
            <v>MULLER</v>
          </cell>
          <cell r="C486" t="str">
            <v>MARIE</v>
          </cell>
          <cell r="D486" t="str">
            <v xml:space="preserve"> </v>
          </cell>
          <cell r="E486" t="str">
            <v>DEF</v>
          </cell>
          <cell r="F486" t="str">
            <v>DEF</v>
          </cell>
          <cell r="G486" t="str">
            <v>DEF</v>
          </cell>
          <cell r="H486" t="str">
            <v>DEF</v>
          </cell>
          <cell r="J486" t="str">
            <v>DEF</v>
          </cell>
          <cell r="L486" t="str">
            <v>DEF</v>
          </cell>
          <cell r="M486" t="str">
            <v xml:space="preserve"> </v>
          </cell>
          <cell r="N486" t="str">
            <v xml:space="preserve"> </v>
          </cell>
          <cell r="O486" t="str">
            <v xml:space="preserve"> </v>
          </cell>
          <cell r="P486" t="str">
            <v xml:space="preserve"> </v>
          </cell>
          <cell r="Q486" t="str">
            <v xml:space="preserve"> </v>
          </cell>
          <cell r="R486" t="str">
            <v xml:space="preserve"> </v>
          </cell>
          <cell r="S486" t="str">
            <v xml:space="preserve"> </v>
          </cell>
          <cell r="T486" t="str">
            <v xml:space="preserve"> </v>
          </cell>
          <cell r="U486" t="str">
            <v xml:space="preserve"> </v>
          </cell>
          <cell r="V486" t="str">
            <v>ABI</v>
          </cell>
          <cell r="W486" t="str">
            <v xml:space="preserve"> </v>
          </cell>
          <cell r="X486" t="str">
            <v xml:space="preserve"> </v>
          </cell>
          <cell r="Y486" t="str">
            <v xml:space="preserve"> </v>
          </cell>
          <cell r="Z486" t="str">
            <v xml:space="preserve"> </v>
          </cell>
          <cell r="AA486" t="str">
            <v xml:space="preserve"> </v>
          </cell>
          <cell r="AB486" t="str">
            <v xml:space="preserve"> </v>
          </cell>
          <cell r="AC486" t="str">
            <v xml:space="preserve"> </v>
          </cell>
          <cell r="AD486">
            <v>14</v>
          </cell>
          <cell r="AE486" t="str">
            <v xml:space="preserve"> </v>
          </cell>
          <cell r="AF486" t="str">
            <v xml:space="preserve"> </v>
          </cell>
          <cell r="AG486" t="str">
            <v xml:space="preserve"> </v>
          </cell>
          <cell r="AH486" t="str">
            <v xml:space="preserve"> </v>
          </cell>
          <cell r="AI486" t="str">
            <v xml:space="preserve"> </v>
          </cell>
          <cell r="AJ486" t="str">
            <v xml:space="preserve"> </v>
          </cell>
          <cell r="AK486" t="str">
            <v xml:space="preserve"> </v>
          </cell>
          <cell r="AL486" t="str">
            <v xml:space="preserve"> </v>
          </cell>
          <cell r="AM486" t="str">
            <v xml:space="preserve"> </v>
          </cell>
          <cell r="AN486" t="str">
            <v xml:space="preserve"> </v>
          </cell>
          <cell r="AO486" t="str">
            <v xml:space="preserve"> </v>
          </cell>
          <cell r="AP486" t="str">
            <v xml:space="preserve"> </v>
          </cell>
          <cell r="AQ486" t="str">
            <v xml:space="preserve"> </v>
          </cell>
          <cell r="AR486" t="str">
            <v xml:space="preserve"> </v>
          </cell>
          <cell r="AS486" t="str">
            <v xml:space="preserve"> </v>
          </cell>
          <cell r="AT486" t="str">
            <v xml:space="preserve"> </v>
          </cell>
          <cell r="AU486" t="str">
            <v xml:space="preserve"> </v>
          </cell>
          <cell r="AV486" t="str">
            <v>DEF</v>
          </cell>
          <cell r="AW486" t="str">
            <v>DEF</v>
          </cell>
          <cell r="AX486" t="str">
            <v>DEF</v>
          </cell>
          <cell r="AY486" t="str">
            <v>11.375</v>
          </cell>
          <cell r="AZ486" t="str">
            <v xml:space="preserve"> </v>
          </cell>
          <cell r="BA486" t="str">
            <v xml:space="preserve"> </v>
          </cell>
          <cell r="BB486" t="str">
            <v xml:space="preserve"> </v>
          </cell>
          <cell r="BC486" t="str">
            <v xml:space="preserve"> </v>
          </cell>
          <cell r="BD486" t="str">
            <v xml:space="preserve"> </v>
          </cell>
          <cell r="BE486" t="str">
            <v xml:space="preserve"> </v>
          </cell>
          <cell r="BF486" t="str">
            <v xml:space="preserve"> </v>
          </cell>
          <cell r="BG486" t="str">
            <v xml:space="preserve"> </v>
          </cell>
          <cell r="BH486" t="str">
            <v xml:space="preserve"> </v>
          </cell>
          <cell r="BI486" t="str">
            <v xml:space="preserve"> </v>
          </cell>
          <cell r="BJ486" t="str">
            <v xml:space="preserve"> </v>
          </cell>
          <cell r="BK486" t="str">
            <v xml:space="preserve"> </v>
          </cell>
          <cell r="BL486" t="str">
            <v xml:space="preserve"> </v>
          </cell>
          <cell r="BM486" t="str">
            <v xml:space="preserve"> </v>
          </cell>
          <cell r="BN486" t="str">
            <v xml:space="preserve"> </v>
          </cell>
          <cell r="BO486" t="str">
            <v xml:space="preserve"> </v>
          </cell>
          <cell r="BP486" t="str">
            <v xml:space="preserve"> </v>
          </cell>
          <cell r="BQ486" t="str">
            <v xml:space="preserve"> </v>
          </cell>
          <cell r="BR486" t="str">
            <v>DEF</v>
          </cell>
          <cell r="BS486" t="str">
            <v>DEF</v>
          </cell>
          <cell r="BT486" t="str">
            <v>ABI</v>
          </cell>
          <cell r="BU486" t="str">
            <v>5.95</v>
          </cell>
          <cell r="BV486" t="str">
            <v>8.4</v>
          </cell>
        </row>
        <row r="487">
          <cell r="A487">
            <v>21603534</v>
          </cell>
          <cell r="B487" t="str">
            <v>MUNDINGER</v>
          </cell>
          <cell r="C487" t="str">
            <v>MAXIME</v>
          </cell>
          <cell r="D487" t="str">
            <v xml:space="preserve"> </v>
          </cell>
          <cell r="E487" t="str">
            <v>10.324</v>
          </cell>
          <cell r="F487" t="str">
            <v>ADM</v>
          </cell>
          <cell r="G487" t="str">
            <v>10.324</v>
          </cell>
          <cell r="H487" t="str">
            <v>ADM</v>
          </cell>
          <cell r="I487" t="str">
            <v>'233/583</v>
          </cell>
          <cell r="J487" t="str">
            <v>10.998</v>
          </cell>
          <cell r="K487" t="str">
            <v>ACQ</v>
          </cell>
          <cell r="L487" t="str">
            <v xml:space="preserve"> </v>
          </cell>
          <cell r="M487" t="str">
            <v xml:space="preserve"> </v>
          </cell>
          <cell r="N487" t="str">
            <v xml:space="preserve"> </v>
          </cell>
          <cell r="O487" t="str">
            <v xml:space="preserve"> </v>
          </cell>
          <cell r="P487" t="str">
            <v xml:space="preserve"> </v>
          </cell>
          <cell r="Q487" t="str">
            <v xml:space="preserve"> </v>
          </cell>
          <cell r="R487" t="str">
            <v xml:space="preserve"> </v>
          </cell>
          <cell r="S487" t="str">
            <v xml:space="preserve"> </v>
          </cell>
          <cell r="T487" t="str">
            <v xml:space="preserve"> </v>
          </cell>
          <cell r="U487" t="str">
            <v xml:space="preserve"> </v>
          </cell>
          <cell r="V487" t="str">
            <v xml:space="preserve"> </v>
          </cell>
          <cell r="W487" t="str">
            <v xml:space="preserve"> </v>
          </cell>
          <cell r="X487" t="str">
            <v xml:space="preserve"> </v>
          </cell>
          <cell r="Y487" t="str">
            <v xml:space="preserve"> </v>
          </cell>
          <cell r="Z487" t="str">
            <v xml:space="preserve"> </v>
          </cell>
          <cell r="AA487" t="str">
            <v xml:space="preserve"> </v>
          </cell>
          <cell r="AB487" t="str">
            <v xml:space="preserve"> </v>
          </cell>
          <cell r="AC487" t="str">
            <v xml:space="preserve"> </v>
          </cell>
          <cell r="AD487" t="str">
            <v xml:space="preserve"> </v>
          </cell>
          <cell r="AE487" t="str">
            <v xml:space="preserve"> </v>
          </cell>
          <cell r="AF487" t="str">
            <v xml:space="preserve"> </v>
          </cell>
          <cell r="AG487" t="str">
            <v xml:space="preserve"> </v>
          </cell>
          <cell r="AH487" t="str">
            <v xml:space="preserve"> </v>
          </cell>
          <cell r="AI487" t="str">
            <v xml:space="preserve"> </v>
          </cell>
          <cell r="AJ487" t="str">
            <v xml:space="preserve"> </v>
          </cell>
          <cell r="AK487" t="str">
            <v xml:space="preserve"> </v>
          </cell>
          <cell r="AL487" t="str">
            <v xml:space="preserve"> </v>
          </cell>
          <cell r="AM487" t="str">
            <v xml:space="preserve"> </v>
          </cell>
          <cell r="AN487" t="str">
            <v xml:space="preserve"> </v>
          </cell>
          <cell r="AO487" t="str">
            <v xml:space="preserve"> </v>
          </cell>
          <cell r="AP487" t="str">
            <v xml:space="preserve"> </v>
          </cell>
          <cell r="AQ487" t="str">
            <v xml:space="preserve"> </v>
          </cell>
          <cell r="AR487" t="str">
            <v xml:space="preserve"> </v>
          </cell>
          <cell r="AS487" t="str">
            <v xml:space="preserve"> </v>
          </cell>
          <cell r="AT487" t="str">
            <v xml:space="preserve"> </v>
          </cell>
          <cell r="AU487" t="str">
            <v xml:space="preserve"> </v>
          </cell>
          <cell r="AV487" t="str">
            <v>10.199</v>
          </cell>
          <cell r="AW487" t="str">
            <v>ACQ</v>
          </cell>
          <cell r="AX487" t="str">
            <v>8.335</v>
          </cell>
          <cell r="AY487" t="str">
            <v>12.063</v>
          </cell>
          <cell r="AZ487" t="str">
            <v xml:space="preserve"> </v>
          </cell>
          <cell r="BA487" t="str">
            <v xml:space="preserve"> </v>
          </cell>
          <cell r="BB487" t="str">
            <v xml:space="preserve"> </v>
          </cell>
          <cell r="BC487" t="str">
            <v xml:space="preserve"> </v>
          </cell>
          <cell r="BD487" t="str">
            <v xml:space="preserve"> </v>
          </cell>
          <cell r="BE487" t="str">
            <v xml:space="preserve"> </v>
          </cell>
          <cell r="BF487" t="str">
            <v xml:space="preserve"> </v>
          </cell>
          <cell r="BG487" t="str">
            <v xml:space="preserve"> </v>
          </cell>
          <cell r="BH487" t="str">
            <v xml:space="preserve"> </v>
          </cell>
          <cell r="BI487" t="str">
            <v xml:space="preserve"> </v>
          </cell>
          <cell r="BJ487" t="str">
            <v xml:space="preserve"> </v>
          </cell>
          <cell r="BK487" t="str">
            <v xml:space="preserve"> </v>
          </cell>
          <cell r="BL487" t="str">
            <v xml:space="preserve"> </v>
          </cell>
          <cell r="BM487" t="str">
            <v xml:space="preserve"> </v>
          </cell>
          <cell r="BN487" t="str">
            <v xml:space="preserve"> </v>
          </cell>
          <cell r="BO487" t="str">
            <v xml:space="preserve"> </v>
          </cell>
          <cell r="BP487" t="str">
            <v xml:space="preserve"> </v>
          </cell>
          <cell r="BQ487" t="str">
            <v xml:space="preserve"> </v>
          </cell>
          <cell r="BR487" t="str">
            <v>10.1</v>
          </cell>
          <cell r="BS487" t="str">
            <v>ACQ</v>
          </cell>
          <cell r="BT487" t="str">
            <v xml:space="preserve"> </v>
          </cell>
          <cell r="BU487" t="str">
            <v xml:space="preserve"> </v>
          </cell>
          <cell r="BV487" t="str">
            <v xml:space="preserve"> </v>
          </cell>
        </row>
        <row r="488">
          <cell r="A488">
            <v>21905223</v>
          </cell>
          <cell r="B488" t="str">
            <v>MURY</v>
          </cell>
          <cell r="C488" t="str">
            <v>GUILLAUME</v>
          </cell>
          <cell r="D488" t="str">
            <v xml:space="preserve"> </v>
          </cell>
          <cell r="E488" t="str">
            <v>6.586</v>
          </cell>
          <cell r="F488" t="str">
            <v>AJ</v>
          </cell>
          <cell r="G488" t="str">
            <v>6.586</v>
          </cell>
          <cell r="H488" t="str">
            <v>AJ</v>
          </cell>
          <cell r="I488" t="str">
            <v>'573/583</v>
          </cell>
          <cell r="J488" t="str">
            <v>6.75</v>
          </cell>
          <cell r="L488">
            <v>6</v>
          </cell>
          <cell r="M488" t="str">
            <v xml:space="preserve"> </v>
          </cell>
          <cell r="N488" t="str">
            <v xml:space="preserve"> </v>
          </cell>
          <cell r="O488" t="str">
            <v xml:space="preserve"> </v>
          </cell>
          <cell r="P488" t="str">
            <v xml:space="preserve"> </v>
          </cell>
          <cell r="Q488" t="str">
            <v xml:space="preserve"> </v>
          </cell>
          <cell r="R488" t="str">
            <v xml:space="preserve"> </v>
          </cell>
          <cell r="S488">
            <v>6</v>
          </cell>
          <cell r="T488" t="str">
            <v xml:space="preserve"> </v>
          </cell>
          <cell r="U488" t="str">
            <v xml:space="preserve"> </v>
          </cell>
          <cell r="V488" t="str">
            <v xml:space="preserve"> </v>
          </cell>
          <cell r="W488" t="str">
            <v xml:space="preserve"> </v>
          </cell>
          <cell r="X488" t="str">
            <v xml:space="preserve"> </v>
          </cell>
          <cell r="Y488" t="str">
            <v xml:space="preserve"> </v>
          </cell>
          <cell r="Z488" t="str">
            <v xml:space="preserve"> </v>
          </cell>
          <cell r="AA488" t="str">
            <v xml:space="preserve"> </v>
          </cell>
          <cell r="AB488" t="str">
            <v xml:space="preserve"> </v>
          </cell>
          <cell r="AC488" t="str">
            <v xml:space="preserve"> </v>
          </cell>
          <cell r="AD488" t="str">
            <v>7.875</v>
          </cell>
          <cell r="AE488" t="str">
            <v xml:space="preserve"> </v>
          </cell>
          <cell r="AF488" t="str">
            <v xml:space="preserve"> </v>
          </cell>
          <cell r="AG488" t="str">
            <v xml:space="preserve"> </v>
          </cell>
          <cell r="AH488" t="str">
            <v xml:space="preserve"> </v>
          </cell>
          <cell r="AI488" t="str">
            <v xml:space="preserve"> </v>
          </cell>
          <cell r="AJ488" t="str">
            <v xml:space="preserve"> </v>
          </cell>
          <cell r="AK488" t="str">
            <v>7.875</v>
          </cell>
          <cell r="AL488" t="str">
            <v xml:space="preserve"> </v>
          </cell>
          <cell r="AM488" t="str">
            <v xml:space="preserve"> </v>
          </cell>
          <cell r="AN488" t="str">
            <v xml:space="preserve"> </v>
          </cell>
          <cell r="AO488" t="str">
            <v xml:space="preserve"> </v>
          </cell>
          <cell r="AP488" t="str">
            <v xml:space="preserve"> </v>
          </cell>
          <cell r="AQ488" t="str">
            <v xml:space="preserve"> </v>
          </cell>
          <cell r="AR488" t="str">
            <v xml:space="preserve"> </v>
          </cell>
          <cell r="AS488" t="str">
            <v xml:space="preserve"> </v>
          </cell>
          <cell r="AT488" t="str">
            <v xml:space="preserve"> </v>
          </cell>
          <cell r="AU488" t="str">
            <v xml:space="preserve"> </v>
          </cell>
          <cell r="AV488" t="str">
            <v>8.757</v>
          </cell>
          <cell r="AW488" t="str">
            <v>NACQ</v>
          </cell>
          <cell r="AX488" t="str">
            <v>6.17</v>
          </cell>
          <cell r="AY488" t="str">
            <v>11.343</v>
          </cell>
          <cell r="AZ488" t="str">
            <v xml:space="preserve"> </v>
          </cell>
          <cell r="BA488" t="str">
            <v xml:space="preserve"> </v>
          </cell>
          <cell r="BB488" t="str">
            <v xml:space="preserve"> </v>
          </cell>
          <cell r="BC488" t="str">
            <v xml:space="preserve"> </v>
          </cell>
          <cell r="BD488" t="str">
            <v xml:space="preserve"> </v>
          </cell>
          <cell r="BE488" t="str">
            <v xml:space="preserve"> </v>
          </cell>
          <cell r="BF488" t="str">
            <v xml:space="preserve"> </v>
          </cell>
          <cell r="BG488" t="str">
            <v xml:space="preserve"> </v>
          </cell>
          <cell r="BH488" t="str">
            <v xml:space="preserve"> </v>
          </cell>
          <cell r="BI488" t="str">
            <v xml:space="preserve"> </v>
          </cell>
          <cell r="BJ488" t="str">
            <v>11.5</v>
          </cell>
          <cell r="BK488" t="str">
            <v xml:space="preserve"> </v>
          </cell>
          <cell r="BL488" t="str">
            <v xml:space="preserve"> </v>
          </cell>
          <cell r="BM488">
            <v>11</v>
          </cell>
          <cell r="BN488" t="str">
            <v xml:space="preserve"> </v>
          </cell>
          <cell r="BO488" t="str">
            <v>11.53</v>
          </cell>
          <cell r="BP488" t="str">
            <v xml:space="preserve"> </v>
          </cell>
          <cell r="BQ488" t="str">
            <v xml:space="preserve"> </v>
          </cell>
          <cell r="BR488" t="str">
            <v>8.347</v>
          </cell>
          <cell r="BS488" t="str">
            <v>NACQ</v>
          </cell>
          <cell r="BT488" t="str">
            <v>6.9</v>
          </cell>
          <cell r="BU488" t="str">
            <v>7.815</v>
          </cell>
          <cell r="BV488" t="str">
            <v>11.63</v>
          </cell>
        </row>
        <row r="489">
          <cell r="A489">
            <v>21907277</v>
          </cell>
          <cell r="B489" t="str">
            <v>NAMINZO</v>
          </cell>
          <cell r="C489" t="str">
            <v>YOAN</v>
          </cell>
          <cell r="D489" t="str">
            <v xml:space="preserve"> </v>
          </cell>
          <cell r="E489" t="str">
            <v>10.008</v>
          </cell>
          <cell r="F489" t="str">
            <v>ADM</v>
          </cell>
          <cell r="G489" t="str">
            <v>10.008</v>
          </cell>
          <cell r="H489" t="str">
            <v>ADM</v>
          </cell>
          <cell r="I489" t="str">
            <v>'286/583</v>
          </cell>
          <cell r="J489" t="str">
            <v>9.7</v>
          </cell>
          <cell r="L489" t="str">
            <v>7.5</v>
          </cell>
          <cell r="M489" t="str">
            <v xml:space="preserve"> </v>
          </cell>
          <cell r="N489" t="str">
            <v xml:space="preserve"> </v>
          </cell>
          <cell r="O489" t="str">
            <v xml:space="preserve"> </v>
          </cell>
          <cell r="P489" t="str">
            <v xml:space="preserve"> </v>
          </cell>
          <cell r="Q489" t="str">
            <v xml:space="preserve"> </v>
          </cell>
          <cell r="R489" t="str">
            <v xml:space="preserve"> </v>
          </cell>
          <cell r="S489" t="str">
            <v xml:space="preserve"> </v>
          </cell>
          <cell r="T489" t="str">
            <v>7.5</v>
          </cell>
          <cell r="U489" t="str">
            <v xml:space="preserve"> </v>
          </cell>
          <cell r="V489" t="str">
            <v xml:space="preserve"> </v>
          </cell>
          <cell r="W489" t="str">
            <v xml:space="preserve"> </v>
          </cell>
          <cell r="X489" t="str">
            <v xml:space="preserve"> </v>
          </cell>
          <cell r="Y489" t="str">
            <v xml:space="preserve"> </v>
          </cell>
          <cell r="Z489" t="str">
            <v xml:space="preserve"> </v>
          </cell>
          <cell r="AA489" t="str">
            <v xml:space="preserve"> </v>
          </cell>
          <cell r="AB489" t="str">
            <v xml:space="preserve"> </v>
          </cell>
          <cell r="AC489" t="str">
            <v xml:space="preserve"> </v>
          </cell>
          <cell r="AD489">
            <v>13</v>
          </cell>
          <cell r="AE489" t="str">
            <v xml:space="preserve"> </v>
          </cell>
          <cell r="AF489" t="str">
            <v xml:space="preserve"> </v>
          </cell>
          <cell r="AG489" t="str">
            <v xml:space="preserve"> </v>
          </cell>
          <cell r="AH489" t="str">
            <v xml:space="preserve"> </v>
          </cell>
          <cell r="AI489" t="str">
            <v xml:space="preserve"> </v>
          </cell>
          <cell r="AJ489" t="str">
            <v xml:space="preserve"> </v>
          </cell>
          <cell r="AK489" t="str">
            <v xml:space="preserve"> </v>
          </cell>
          <cell r="AL489">
            <v>13</v>
          </cell>
          <cell r="AM489" t="str">
            <v xml:space="preserve"> </v>
          </cell>
          <cell r="AN489" t="str">
            <v xml:space="preserve"> </v>
          </cell>
          <cell r="AO489" t="str">
            <v xml:space="preserve"> </v>
          </cell>
          <cell r="AP489" t="str">
            <v xml:space="preserve"> </v>
          </cell>
          <cell r="AQ489" t="str">
            <v xml:space="preserve"> </v>
          </cell>
          <cell r="AR489" t="str">
            <v xml:space="preserve"> </v>
          </cell>
          <cell r="AS489" t="str">
            <v xml:space="preserve"> </v>
          </cell>
          <cell r="AT489" t="str">
            <v xml:space="preserve"> </v>
          </cell>
          <cell r="AU489" t="str">
            <v xml:space="preserve"> </v>
          </cell>
          <cell r="AV489" t="str">
            <v>10.549</v>
          </cell>
          <cell r="AW489" t="str">
            <v>ACQ</v>
          </cell>
          <cell r="AX489" t="str">
            <v>8.83</v>
          </cell>
          <cell r="AY489" t="str">
            <v>12.267</v>
          </cell>
          <cell r="AZ489" t="str">
            <v>12.8</v>
          </cell>
          <cell r="BA489" t="str">
            <v xml:space="preserve"> </v>
          </cell>
          <cell r="BB489" t="str">
            <v xml:space="preserve"> </v>
          </cell>
          <cell r="BC489" t="str">
            <v xml:space="preserve"> </v>
          </cell>
          <cell r="BD489" t="str">
            <v xml:space="preserve"> </v>
          </cell>
          <cell r="BE489" t="str">
            <v xml:space="preserve"> </v>
          </cell>
          <cell r="BF489" t="str">
            <v xml:space="preserve"> </v>
          </cell>
          <cell r="BG489" t="str">
            <v xml:space="preserve"> </v>
          </cell>
          <cell r="BH489" t="str">
            <v xml:space="preserve"> </v>
          </cell>
          <cell r="BI489" t="str">
            <v>13.5</v>
          </cell>
          <cell r="BJ489" t="str">
            <v xml:space="preserve"> </v>
          </cell>
          <cell r="BK489" t="str">
            <v>10.5</v>
          </cell>
          <cell r="BL489" t="str">
            <v xml:space="preserve"> </v>
          </cell>
          <cell r="BM489" t="str">
            <v xml:space="preserve"> </v>
          </cell>
          <cell r="BN489" t="str">
            <v xml:space="preserve"> </v>
          </cell>
          <cell r="BO489" t="str">
            <v xml:space="preserve"> </v>
          </cell>
          <cell r="BP489" t="str">
            <v xml:space="preserve"> </v>
          </cell>
          <cell r="BQ489" t="str">
            <v xml:space="preserve"> </v>
          </cell>
          <cell r="BR489" t="str">
            <v>9.658</v>
          </cell>
          <cell r="BS489" t="str">
            <v>NACQ</v>
          </cell>
          <cell r="BT489">
            <v>12</v>
          </cell>
          <cell r="BU489" t="str">
            <v>7.125</v>
          </cell>
          <cell r="BV489" t="str">
            <v>9.25</v>
          </cell>
        </row>
        <row r="490">
          <cell r="A490">
            <v>21903908</v>
          </cell>
          <cell r="B490" t="str">
            <v>NAUD</v>
          </cell>
          <cell r="C490" t="str">
            <v>THOMAS</v>
          </cell>
          <cell r="D490" t="str">
            <v xml:space="preserve"> </v>
          </cell>
          <cell r="E490" t="str">
            <v>8.722</v>
          </cell>
          <cell r="F490" t="str">
            <v>AJ</v>
          </cell>
          <cell r="G490" t="str">
            <v>8.722</v>
          </cell>
          <cell r="H490" t="str">
            <v>AJ</v>
          </cell>
          <cell r="I490" t="str">
            <v>'470/583</v>
          </cell>
          <cell r="J490" t="str">
            <v>10.15</v>
          </cell>
          <cell r="L490" t="str">
            <v>8.5</v>
          </cell>
          <cell r="M490" t="str">
            <v xml:space="preserve"> </v>
          </cell>
          <cell r="N490" t="str">
            <v xml:space="preserve"> </v>
          </cell>
          <cell r="O490" t="str">
            <v xml:space="preserve"> </v>
          </cell>
          <cell r="P490" t="str">
            <v xml:space="preserve"> </v>
          </cell>
          <cell r="Q490" t="str">
            <v xml:space="preserve"> </v>
          </cell>
          <cell r="R490" t="str">
            <v xml:space="preserve"> </v>
          </cell>
          <cell r="S490" t="str">
            <v>8.5</v>
          </cell>
          <cell r="T490" t="str">
            <v xml:space="preserve"> </v>
          </cell>
          <cell r="U490" t="str">
            <v xml:space="preserve"> </v>
          </cell>
          <cell r="V490" t="str">
            <v xml:space="preserve"> </v>
          </cell>
          <cell r="W490" t="str">
            <v xml:space="preserve"> </v>
          </cell>
          <cell r="X490" t="str">
            <v xml:space="preserve"> </v>
          </cell>
          <cell r="Y490" t="str">
            <v xml:space="preserve"> </v>
          </cell>
          <cell r="Z490" t="str">
            <v xml:space="preserve"> </v>
          </cell>
          <cell r="AA490" t="str">
            <v xml:space="preserve"> </v>
          </cell>
          <cell r="AB490" t="str">
            <v xml:space="preserve"> </v>
          </cell>
          <cell r="AC490" t="str">
            <v xml:space="preserve"> </v>
          </cell>
          <cell r="AD490" t="str">
            <v>12.625</v>
          </cell>
          <cell r="AE490" t="str">
            <v xml:space="preserve"> </v>
          </cell>
          <cell r="AF490" t="str">
            <v xml:space="preserve"> </v>
          </cell>
          <cell r="AG490" t="str">
            <v xml:space="preserve"> </v>
          </cell>
          <cell r="AH490" t="str">
            <v xml:space="preserve"> </v>
          </cell>
          <cell r="AI490" t="str">
            <v xml:space="preserve"> </v>
          </cell>
          <cell r="AJ490" t="str">
            <v xml:space="preserve"> </v>
          </cell>
          <cell r="AK490" t="str">
            <v>12.625</v>
          </cell>
          <cell r="AL490" t="str">
            <v xml:space="preserve"> </v>
          </cell>
          <cell r="AM490" t="str">
            <v xml:space="preserve"> </v>
          </cell>
          <cell r="AN490" t="str">
            <v xml:space="preserve"> </v>
          </cell>
          <cell r="AO490" t="str">
            <v xml:space="preserve"> </v>
          </cell>
          <cell r="AP490" t="str">
            <v xml:space="preserve"> </v>
          </cell>
          <cell r="AQ490" t="str">
            <v xml:space="preserve"> </v>
          </cell>
          <cell r="AR490" t="str">
            <v xml:space="preserve"> </v>
          </cell>
          <cell r="AS490" t="str">
            <v xml:space="preserve"> </v>
          </cell>
          <cell r="AT490" t="str">
            <v xml:space="preserve"> </v>
          </cell>
          <cell r="AU490" t="str">
            <v xml:space="preserve"> </v>
          </cell>
          <cell r="AV490" t="str">
            <v>9.849</v>
          </cell>
          <cell r="AW490" t="str">
            <v>NACQ</v>
          </cell>
          <cell r="AX490" t="str">
            <v>8.83</v>
          </cell>
          <cell r="AY490" t="str">
            <v>10.867</v>
          </cell>
          <cell r="AZ490" t="str">
            <v xml:space="preserve"> </v>
          </cell>
          <cell r="BA490" t="str">
            <v xml:space="preserve"> </v>
          </cell>
          <cell r="BB490" t="str">
            <v xml:space="preserve"> </v>
          </cell>
          <cell r="BC490" t="str">
            <v xml:space="preserve"> </v>
          </cell>
          <cell r="BD490" t="str">
            <v xml:space="preserve"> </v>
          </cell>
          <cell r="BE490" t="str">
            <v xml:space="preserve"> </v>
          </cell>
          <cell r="BF490" t="str">
            <v xml:space="preserve"> </v>
          </cell>
          <cell r="BG490" t="str">
            <v xml:space="preserve"> </v>
          </cell>
          <cell r="BH490" t="str">
            <v xml:space="preserve"> </v>
          </cell>
          <cell r="BI490" t="str">
            <v xml:space="preserve"> </v>
          </cell>
          <cell r="BJ490" t="str">
            <v>12.5</v>
          </cell>
          <cell r="BK490" t="str">
            <v xml:space="preserve"> </v>
          </cell>
          <cell r="BL490" t="str">
            <v xml:space="preserve"> </v>
          </cell>
          <cell r="BM490" t="str">
            <v xml:space="preserve"> </v>
          </cell>
          <cell r="BN490" t="str">
            <v>9.6</v>
          </cell>
          <cell r="BO490" t="str">
            <v xml:space="preserve"> </v>
          </cell>
          <cell r="BP490" t="str">
            <v>10.5</v>
          </cell>
          <cell r="BQ490" t="str">
            <v xml:space="preserve"> </v>
          </cell>
          <cell r="BR490" t="str">
            <v>9.85</v>
          </cell>
          <cell r="BS490" t="str">
            <v>NACQ</v>
          </cell>
          <cell r="BT490">
            <v>10</v>
          </cell>
          <cell r="BU490" t="str">
            <v>6.5</v>
          </cell>
          <cell r="BV490" t="str">
            <v>9.5</v>
          </cell>
        </row>
        <row r="491">
          <cell r="A491">
            <v>21908754</v>
          </cell>
          <cell r="B491" t="str">
            <v>NAUDIN</v>
          </cell>
          <cell r="C491" t="str">
            <v>HUGO</v>
          </cell>
          <cell r="D491" t="str">
            <v>modif</v>
          </cell>
          <cell r="E491" t="str">
            <v>DEF</v>
          </cell>
          <cell r="F491" t="str">
            <v>DEF</v>
          </cell>
          <cell r="G491" t="str">
            <v>6.118</v>
          </cell>
          <cell r="H491" t="str">
            <v>AJ</v>
          </cell>
          <cell r="I491" t="str">
            <v>'579/583</v>
          </cell>
          <cell r="J491" t="str">
            <v>7.82</v>
          </cell>
          <cell r="L491" t="str">
            <v>3.5</v>
          </cell>
          <cell r="M491" t="str">
            <v xml:space="preserve"> </v>
          </cell>
          <cell r="N491" t="str">
            <v xml:space="preserve"> </v>
          </cell>
          <cell r="O491" t="str">
            <v xml:space="preserve"> </v>
          </cell>
          <cell r="P491" t="str">
            <v xml:space="preserve"> </v>
          </cell>
          <cell r="Q491" t="str">
            <v xml:space="preserve"> </v>
          </cell>
          <cell r="R491" t="str">
            <v xml:space="preserve"> </v>
          </cell>
          <cell r="S491" t="str">
            <v xml:space="preserve"> </v>
          </cell>
          <cell r="T491" t="str">
            <v>3.5</v>
          </cell>
          <cell r="U491" t="str">
            <v xml:space="preserve"> </v>
          </cell>
          <cell r="V491" t="str">
            <v xml:space="preserve"> </v>
          </cell>
          <cell r="W491" t="str">
            <v xml:space="preserve"> </v>
          </cell>
          <cell r="X491" t="str">
            <v xml:space="preserve"> </v>
          </cell>
          <cell r="Y491" t="str">
            <v xml:space="preserve"> </v>
          </cell>
          <cell r="Z491" t="str">
            <v xml:space="preserve"> </v>
          </cell>
          <cell r="AA491" t="str">
            <v xml:space="preserve"> </v>
          </cell>
          <cell r="AB491" t="str">
            <v xml:space="preserve"> </v>
          </cell>
          <cell r="AC491" t="str">
            <v xml:space="preserve"> </v>
          </cell>
          <cell r="AD491" t="str">
            <v>14.3</v>
          </cell>
          <cell r="AE491" t="str">
            <v xml:space="preserve"> </v>
          </cell>
          <cell r="AF491" t="str">
            <v xml:space="preserve"> </v>
          </cell>
          <cell r="AG491" t="str">
            <v xml:space="preserve"> </v>
          </cell>
          <cell r="AH491" t="str">
            <v xml:space="preserve"> </v>
          </cell>
          <cell r="AI491" t="str">
            <v xml:space="preserve"> </v>
          </cell>
          <cell r="AJ491" t="str">
            <v xml:space="preserve"> </v>
          </cell>
          <cell r="AK491" t="str">
            <v xml:space="preserve"> </v>
          </cell>
          <cell r="AL491" t="str">
            <v>14.3</v>
          </cell>
          <cell r="AM491" t="str">
            <v xml:space="preserve"> </v>
          </cell>
          <cell r="AN491" t="str">
            <v xml:space="preserve"> </v>
          </cell>
          <cell r="AO491" t="str">
            <v xml:space="preserve"> </v>
          </cell>
          <cell r="AP491" t="str">
            <v xml:space="preserve"> </v>
          </cell>
          <cell r="AQ491" t="str">
            <v xml:space="preserve"> </v>
          </cell>
          <cell r="AR491" t="str">
            <v xml:space="preserve"> </v>
          </cell>
          <cell r="AS491" t="str">
            <v xml:space="preserve"> </v>
          </cell>
          <cell r="AT491" t="str">
            <v xml:space="preserve"> </v>
          </cell>
          <cell r="AU491" t="str">
            <v xml:space="preserve"> </v>
          </cell>
          <cell r="AV491" t="str">
            <v>2.667</v>
          </cell>
          <cell r="AW491" t="str">
            <v>NACQ</v>
          </cell>
          <cell r="AX491">
            <v>0</v>
          </cell>
          <cell r="AY491" t="str">
            <v>5.333</v>
          </cell>
          <cell r="AZ491" t="str">
            <v>4.5</v>
          </cell>
          <cell r="BA491" t="str">
            <v xml:space="preserve"> </v>
          </cell>
          <cell r="BB491" t="str">
            <v xml:space="preserve"> </v>
          </cell>
          <cell r="BC491" t="str">
            <v xml:space="preserve"> </v>
          </cell>
          <cell r="BD491" t="str">
            <v xml:space="preserve"> </v>
          </cell>
          <cell r="BE491" t="str">
            <v xml:space="preserve"> </v>
          </cell>
          <cell r="BF491" t="str">
            <v xml:space="preserve"> </v>
          </cell>
          <cell r="BG491" t="str">
            <v xml:space="preserve"> </v>
          </cell>
          <cell r="BH491" t="str">
            <v xml:space="preserve"> </v>
          </cell>
          <cell r="BI491" t="str">
            <v>8.5</v>
          </cell>
          <cell r="BJ491" t="str">
            <v xml:space="preserve"> </v>
          </cell>
          <cell r="BK491">
            <v>3</v>
          </cell>
          <cell r="BL491" t="str">
            <v xml:space="preserve"> </v>
          </cell>
          <cell r="BM491" t="str">
            <v xml:space="preserve"> </v>
          </cell>
          <cell r="BN491" t="str">
            <v xml:space="preserve"> </v>
          </cell>
          <cell r="BO491" t="str">
            <v xml:space="preserve"> </v>
          </cell>
          <cell r="BP491" t="str">
            <v xml:space="preserve"> </v>
          </cell>
          <cell r="BQ491" t="str">
            <v xml:space="preserve"> </v>
          </cell>
          <cell r="BR491" t="str">
            <v>8.708</v>
          </cell>
          <cell r="BS491" t="str">
            <v>NACQ</v>
          </cell>
          <cell r="BT491" t="str">
            <v>9.5</v>
          </cell>
          <cell r="BU491" t="str">
            <v>7.525</v>
          </cell>
          <cell r="BV491" t="str">
            <v>9.05</v>
          </cell>
        </row>
        <row r="492">
          <cell r="A492">
            <v>21906495</v>
          </cell>
          <cell r="B492" t="str">
            <v>NAWROCKI</v>
          </cell>
          <cell r="C492" t="str">
            <v>MEHDI</v>
          </cell>
          <cell r="D492" t="str">
            <v xml:space="preserve"> </v>
          </cell>
          <cell r="E492" t="str">
            <v>9.496</v>
          </cell>
          <cell r="F492" t="str">
            <v>AJ</v>
          </cell>
          <cell r="G492" t="str">
            <v>9.496</v>
          </cell>
          <cell r="H492" t="str">
            <v>AJ</v>
          </cell>
          <cell r="I492" t="str">
            <v>'367/583</v>
          </cell>
          <cell r="J492" t="str">
            <v>11.3</v>
          </cell>
          <cell r="L492" t="str">
            <v>13.5</v>
          </cell>
          <cell r="M492" t="str">
            <v xml:space="preserve"> </v>
          </cell>
          <cell r="N492" t="str">
            <v xml:space="preserve"> </v>
          </cell>
          <cell r="O492" t="str">
            <v>13.5</v>
          </cell>
          <cell r="P492" t="str">
            <v xml:space="preserve"> </v>
          </cell>
          <cell r="Q492" t="str">
            <v xml:space="preserve"> </v>
          </cell>
          <cell r="R492" t="str">
            <v xml:space="preserve"> </v>
          </cell>
          <cell r="S492" t="str">
            <v xml:space="preserve"> </v>
          </cell>
          <cell r="T492" t="str">
            <v xml:space="preserve"> </v>
          </cell>
          <cell r="U492" t="str">
            <v xml:space="preserve"> </v>
          </cell>
          <cell r="V492" t="str">
            <v xml:space="preserve"> </v>
          </cell>
          <cell r="W492" t="str">
            <v xml:space="preserve"> </v>
          </cell>
          <cell r="X492" t="str">
            <v xml:space="preserve"> </v>
          </cell>
          <cell r="Y492" t="str">
            <v xml:space="preserve"> </v>
          </cell>
          <cell r="Z492" t="str">
            <v xml:space="preserve"> </v>
          </cell>
          <cell r="AA492" t="str">
            <v xml:space="preserve"> </v>
          </cell>
          <cell r="AB492" t="str">
            <v xml:space="preserve"> </v>
          </cell>
          <cell r="AC492" t="str">
            <v xml:space="preserve"> </v>
          </cell>
          <cell r="AD492">
            <v>8</v>
          </cell>
          <cell r="AE492" t="str">
            <v xml:space="preserve"> </v>
          </cell>
          <cell r="AF492" t="str">
            <v xml:space="preserve"> </v>
          </cell>
          <cell r="AG492">
            <v>8</v>
          </cell>
          <cell r="AH492" t="str">
            <v xml:space="preserve"> </v>
          </cell>
          <cell r="AI492" t="str">
            <v xml:space="preserve"> </v>
          </cell>
          <cell r="AJ492" t="str">
            <v xml:space="preserve"> </v>
          </cell>
          <cell r="AK492" t="str">
            <v xml:space="preserve"> </v>
          </cell>
          <cell r="AL492" t="str">
            <v xml:space="preserve"> </v>
          </cell>
          <cell r="AM492" t="str">
            <v xml:space="preserve"> </v>
          </cell>
          <cell r="AN492" t="str">
            <v xml:space="preserve"> </v>
          </cell>
          <cell r="AO492" t="str">
            <v xml:space="preserve"> </v>
          </cell>
          <cell r="AP492" t="str">
            <v xml:space="preserve"> </v>
          </cell>
          <cell r="AQ492" t="str">
            <v xml:space="preserve"> </v>
          </cell>
          <cell r="AR492" t="str">
            <v xml:space="preserve"> </v>
          </cell>
          <cell r="AS492" t="str">
            <v xml:space="preserve"> </v>
          </cell>
          <cell r="AT492" t="str">
            <v xml:space="preserve"> </v>
          </cell>
          <cell r="AU492" t="str">
            <v xml:space="preserve"> </v>
          </cell>
          <cell r="AV492" t="str">
            <v>7.842</v>
          </cell>
          <cell r="AW492" t="str">
            <v>NACQ</v>
          </cell>
          <cell r="AX492" t="str">
            <v>7.5</v>
          </cell>
          <cell r="AY492" t="str">
            <v>8.183</v>
          </cell>
          <cell r="AZ492" t="str">
            <v xml:space="preserve"> </v>
          </cell>
          <cell r="BA492" t="str">
            <v xml:space="preserve"> </v>
          </cell>
          <cell r="BB492" t="str">
            <v xml:space="preserve"> </v>
          </cell>
          <cell r="BC492" t="str">
            <v xml:space="preserve"> </v>
          </cell>
          <cell r="BD492" t="str">
            <v xml:space="preserve"> </v>
          </cell>
          <cell r="BE492" t="str">
            <v xml:space="preserve"> </v>
          </cell>
          <cell r="BF492" t="str">
            <v xml:space="preserve"> </v>
          </cell>
          <cell r="BG492" t="str">
            <v xml:space="preserve"> </v>
          </cell>
          <cell r="BH492" t="str">
            <v>8.05</v>
          </cell>
          <cell r="BI492" t="str">
            <v xml:space="preserve"> </v>
          </cell>
          <cell r="BJ492" t="str">
            <v xml:space="preserve"> </v>
          </cell>
          <cell r="BK492">
            <v>3</v>
          </cell>
          <cell r="BL492" t="str">
            <v>13.5</v>
          </cell>
          <cell r="BM492" t="str">
            <v xml:space="preserve"> </v>
          </cell>
          <cell r="BN492" t="str">
            <v xml:space="preserve"> </v>
          </cell>
          <cell r="BO492" t="str">
            <v xml:space="preserve"> </v>
          </cell>
          <cell r="BP492" t="str">
            <v xml:space="preserve"> </v>
          </cell>
          <cell r="BQ492" t="str">
            <v xml:space="preserve"> </v>
          </cell>
          <cell r="BR492" t="str">
            <v>11.085</v>
          </cell>
          <cell r="BS492" t="str">
            <v>ACQ</v>
          </cell>
          <cell r="BT492" t="str">
            <v>12.13</v>
          </cell>
          <cell r="BU492" t="str">
            <v>9.125</v>
          </cell>
          <cell r="BV492" t="str">
            <v>11.75</v>
          </cell>
        </row>
        <row r="493">
          <cell r="A493">
            <v>21907072</v>
          </cell>
          <cell r="B493" t="str">
            <v>N'DIAYE</v>
          </cell>
          <cell r="C493" t="str">
            <v>BRAHIM</v>
          </cell>
          <cell r="D493" t="str">
            <v xml:space="preserve"> </v>
          </cell>
          <cell r="E493" t="str">
            <v>6.844</v>
          </cell>
          <cell r="F493" t="str">
            <v>AJ</v>
          </cell>
          <cell r="G493" t="str">
            <v>6.844</v>
          </cell>
          <cell r="H493" t="str">
            <v>AJ</v>
          </cell>
          <cell r="I493" t="str">
            <v>'569/583</v>
          </cell>
          <cell r="J493" t="str">
            <v>8.42</v>
          </cell>
          <cell r="L493" t="str">
            <v>7.7</v>
          </cell>
          <cell r="M493" t="str">
            <v xml:space="preserve"> </v>
          </cell>
          <cell r="N493" t="str">
            <v xml:space="preserve"> </v>
          </cell>
          <cell r="O493" t="str">
            <v xml:space="preserve"> </v>
          </cell>
          <cell r="P493" t="str">
            <v xml:space="preserve"> </v>
          </cell>
          <cell r="Q493" t="str">
            <v xml:space="preserve"> </v>
          </cell>
          <cell r="R493" t="str">
            <v xml:space="preserve"> </v>
          </cell>
          <cell r="S493" t="str">
            <v xml:space="preserve"> </v>
          </cell>
          <cell r="T493" t="str">
            <v xml:space="preserve"> </v>
          </cell>
          <cell r="U493" t="str">
            <v xml:space="preserve"> </v>
          </cell>
          <cell r="V493" t="str">
            <v xml:space="preserve"> </v>
          </cell>
          <cell r="W493" t="str">
            <v xml:space="preserve"> </v>
          </cell>
          <cell r="X493" t="str">
            <v>7.7</v>
          </cell>
          <cell r="Y493" t="str">
            <v xml:space="preserve"> </v>
          </cell>
          <cell r="Z493" t="str">
            <v xml:space="preserve"> </v>
          </cell>
          <cell r="AA493" t="str">
            <v xml:space="preserve"> </v>
          </cell>
          <cell r="AB493" t="str">
            <v xml:space="preserve"> </v>
          </cell>
          <cell r="AC493" t="str">
            <v xml:space="preserve"> </v>
          </cell>
          <cell r="AD493" t="str">
            <v>9.5</v>
          </cell>
          <cell r="AE493" t="str">
            <v xml:space="preserve"> </v>
          </cell>
          <cell r="AF493" t="str">
            <v xml:space="preserve"> </v>
          </cell>
          <cell r="AG493" t="str">
            <v xml:space="preserve"> </v>
          </cell>
          <cell r="AH493" t="str">
            <v xml:space="preserve"> </v>
          </cell>
          <cell r="AI493" t="str">
            <v xml:space="preserve"> </v>
          </cell>
          <cell r="AJ493" t="str">
            <v xml:space="preserve"> </v>
          </cell>
          <cell r="AK493" t="str">
            <v xml:space="preserve"> </v>
          </cell>
          <cell r="AL493" t="str">
            <v xml:space="preserve"> </v>
          </cell>
          <cell r="AM493" t="str">
            <v xml:space="preserve"> </v>
          </cell>
          <cell r="AN493" t="str">
            <v xml:space="preserve"> </v>
          </cell>
          <cell r="AO493" t="str">
            <v xml:space="preserve"> </v>
          </cell>
          <cell r="AP493" t="str">
            <v>9.5</v>
          </cell>
          <cell r="AQ493" t="str">
            <v xml:space="preserve"> </v>
          </cell>
          <cell r="AR493" t="str">
            <v xml:space="preserve"> </v>
          </cell>
          <cell r="AS493" t="str">
            <v xml:space="preserve"> </v>
          </cell>
          <cell r="AT493" t="str">
            <v xml:space="preserve"> </v>
          </cell>
          <cell r="AU493" t="str">
            <v xml:space="preserve"> </v>
          </cell>
          <cell r="AV493" t="str">
            <v>7.751</v>
          </cell>
          <cell r="AW493" t="str">
            <v>NACQ</v>
          </cell>
          <cell r="AX493" t="str">
            <v>7.835</v>
          </cell>
          <cell r="AY493" t="str">
            <v>7.667</v>
          </cell>
          <cell r="AZ493" t="str">
            <v xml:space="preserve"> </v>
          </cell>
          <cell r="BA493" t="str">
            <v xml:space="preserve"> </v>
          </cell>
          <cell r="BB493" t="str">
            <v xml:space="preserve"> </v>
          </cell>
          <cell r="BC493" t="str">
            <v xml:space="preserve"> </v>
          </cell>
          <cell r="BD493" t="str">
            <v xml:space="preserve"> </v>
          </cell>
          <cell r="BE493" t="str">
            <v xml:space="preserve"> </v>
          </cell>
          <cell r="BF493" t="str">
            <v xml:space="preserve"> </v>
          </cell>
          <cell r="BG493" t="str">
            <v xml:space="preserve"> </v>
          </cell>
          <cell r="BH493">
            <v>5</v>
          </cell>
          <cell r="BI493" t="str">
            <v xml:space="preserve"> </v>
          </cell>
          <cell r="BJ493" t="str">
            <v xml:space="preserve"> </v>
          </cell>
          <cell r="BK493">
            <v>7</v>
          </cell>
          <cell r="BL493">
            <v>11</v>
          </cell>
          <cell r="BM493" t="str">
            <v xml:space="preserve"> </v>
          </cell>
          <cell r="BN493" t="str">
            <v xml:space="preserve"> </v>
          </cell>
          <cell r="BO493" t="str">
            <v xml:space="preserve"> </v>
          </cell>
          <cell r="BP493" t="str">
            <v xml:space="preserve"> </v>
          </cell>
          <cell r="BQ493" t="str">
            <v xml:space="preserve"> </v>
          </cell>
          <cell r="BR493" t="str">
            <v>5.285</v>
          </cell>
          <cell r="BS493" t="str">
            <v>NACQ</v>
          </cell>
          <cell r="BT493" t="str">
            <v>2.13</v>
          </cell>
          <cell r="BU493" t="str">
            <v>7.125</v>
          </cell>
          <cell r="BV493" t="str">
            <v>9.25</v>
          </cell>
        </row>
        <row r="494">
          <cell r="A494">
            <v>21904017</v>
          </cell>
          <cell r="B494" t="str">
            <v>NÉAULT</v>
          </cell>
          <cell r="C494" t="str">
            <v>ELIAS</v>
          </cell>
          <cell r="D494" t="str">
            <v>modif</v>
          </cell>
          <cell r="E494" t="str">
            <v>DEF</v>
          </cell>
          <cell r="F494" t="str">
            <v>DEF</v>
          </cell>
          <cell r="G494" t="str">
            <v>9.678</v>
          </cell>
          <cell r="H494" t="str">
            <v>AJ</v>
          </cell>
          <cell r="I494" t="str">
            <v>'343/583</v>
          </cell>
          <cell r="J494" t="str">
            <v>14.04</v>
          </cell>
          <cell r="L494" t="str">
            <v>11.4</v>
          </cell>
          <cell r="M494" t="str">
            <v xml:space="preserve"> </v>
          </cell>
          <cell r="N494" t="str">
            <v xml:space="preserve"> </v>
          </cell>
          <cell r="O494" t="str">
            <v xml:space="preserve"> </v>
          </cell>
          <cell r="P494" t="str">
            <v xml:space="preserve"> </v>
          </cell>
          <cell r="Q494" t="str">
            <v xml:space="preserve"> </v>
          </cell>
          <cell r="R494" t="str">
            <v xml:space="preserve"> </v>
          </cell>
          <cell r="S494" t="str">
            <v xml:space="preserve"> </v>
          </cell>
          <cell r="T494" t="str">
            <v xml:space="preserve"> </v>
          </cell>
          <cell r="U494" t="str">
            <v xml:space="preserve"> </v>
          </cell>
          <cell r="V494" t="str">
            <v xml:space="preserve"> </v>
          </cell>
          <cell r="W494" t="str">
            <v xml:space="preserve"> </v>
          </cell>
          <cell r="X494" t="str">
            <v>11.4</v>
          </cell>
          <cell r="Y494" t="str">
            <v xml:space="preserve"> </v>
          </cell>
          <cell r="Z494" t="str">
            <v xml:space="preserve"> </v>
          </cell>
          <cell r="AA494" t="str">
            <v xml:space="preserve"> </v>
          </cell>
          <cell r="AB494" t="str">
            <v xml:space="preserve"> </v>
          </cell>
          <cell r="AC494" t="str">
            <v xml:space="preserve"> </v>
          </cell>
          <cell r="AD494">
            <v>18</v>
          </cell>
          <cell r="AE494" t="str">
            <v xml:space="preserve"> </v>
          </cell>
          <cell r="AF494" t="str">
            <v xml:space="preserve"> </v>
          </cell>
          <cell r="AG494" t="str">
            <v xml:space="preserve"> </v>
          </cell>
          <cell r="AH494" t="str">
            <v xml:space="preserve"> </v>
          </cell>
          <cell r="AI494" t="str">
            <v xml:space="preserve"> </v>
          </cell>
          <cell r="AJ494" t="str">
            <v xml:space="preserve"> </v>
          </cell>
          <cell r="AK494" t="str">
            <v xml:space="preserve"> </v>
          </cell>
          <cell r="AL494" t="str">
            <v xml:space="preserve"> </v>
          </cell>
          <cell r="AM494" t="str">
            <v xml:space="preserve"> </v>
          </cell>
          <cell r="AN494" t="str">
            <v xml:space="preserve"> </v>
          </cell>
          <cell r="AO494" t="str">
            <v xml:space="preserve"> </v>
          </cell>
          <cell r="AP494">
            <v>18</v>
          </cell>
          <cell r="AQ494" t="str">
            <v xml:space="preserve"> </v>
          </cell>
          <cell r="AR494" t="str">
            <v xml:space="preserve"> </v>
          </cell>
          <cell r="AS494" t="str">
            <v xml:space="preserve"> </v>
          </cell>
          <cell r="AT494" t="str">
            <v xml:space="preserve"> </v>
          </cell>
          <cell r="AU494" t="str">
            <v xml:space="preserve"> </v>
          </cell>
          <cell r="AV494" t="str">
            <v>12.2</v>
          </cell>
          <cell r="AW494" t="str">
            <v>ACQ</v>
          </cell>
          <cell r="AX494" t="str">
            <v>9.75</v>
          </cell>
          <cell r="AY494" t="str">
            <v>14.65</v>
          </cell>
          <cell r="AZ494" t="str">
            <v xml:space="preserve"> </v>
          </cell>
          <cell r="BA494" t="str">
            <v xml:space="preserve"> </v>
          </cell>
          <cell r="BB494" t="str">
            <v xml:space="preserve"> </v>
          </cell>
          <cell r="BC494" t="str">
            <v xml:space="preserve"> </v>
          </cell>
          <cell r="BD494" t="str">
            <v xml:space="preserve"> </v>
          </cell>
          <cell r="BE494" t="str">
            <v xml:space="preserve"> </v>
          </cell>
          <cell r="BF494" t="str">
            <v xml:space="preserve"> </v>
          </cell>
          <cell r="BG494" t="str">
            <v xml:space="preserve"> </v>
          </cell>
          <cell r="BH494" t="str">
            <v>13.3</v>
          </cell>
          <cell r="BI494" t="str">
            <v xml:space="preserve"> </v>
          </cell>
          <cell r="BJ494" t="str">
            <v xml:space="preserve"> </v>
          </cell>
          <cell r="BK494" t="str">
            <v>DIS</v>
          </cell>
          <cell r="BL494">
            <v>16</v>
          </cell>
          <cell r="BM494" t="str">
            <v xml:space="preserve"> </v>
          </cell>
          <cell r="BN494" t="str">
            <v xml:space="preserve"> </v>
          </cell>
          <cell r="BO494" t="str">
            <v xml:space="preserve"> </v>
          </cell>
          <cell r="BP494" t="str">
            <v xml:space="preserve"> </v>
          </cell>
          <cell r="BQ494" t="str">
            <v xml:space="preserve"> </v>
          </cell>
          <cell r="BR494" t="str">
            <v>9.95</v>
          </cell>
          <cell r="BS494" t="str">
            <v>NACQ</v>
          </cell>
          <cell r="BT494" t="str">
            <v>10.5</v>
          </cell>
          <cell r="BU494" t="str">
            <v>8.15</v>
          </cell>
          <cell r="BV494" t="str">
            <v>12.8</v>
          </cell>
        </row>
        <row r="495">
          <cell r="A495">
            <v>21903722</v>
          </cell>
          <cell r="B495" t="str">
            <v>NEGRUTA</v>
          </cell>
          <cell r="C495" t="str">
            <v>VALERIU</v>
          </cell>
          <cell r="D495" t="str">
            <v>modif</v>
          </cell>
          <cell r="E495" t="str">
            <v>DEF</v>
          </cell>
          <cell r="F495" t="str">
            <v>DEF</v>
          </cell>
          <cell r="G495" t="str">
            <v>8.339</v>
          </cell>
          <cell r="H495" t="str">
            <v>AJ</v>
          </cell>
          <cell r="I495" t="str">
            <v>'498/583</v>
          </cell>
          <cell r="J495" t="str">
            <v>11.7</v>
          </cell>
          <cell r="L495" t="str">
            <v>11.5</v>
          </cell>
          <cell r="M495" t="str">
            <v xml:space="preserve"> </v>
          </cell>
          <cell r="N495" t="str">
            <v xml:space="preserve"> </v>
          </cell>
          <cell r="O495" t="str">
            <v xml:space="preserve"> </v>
          </cell>
          <cell r="P495" t="str">
            <v xml:space="preserve"> </v>
          </cell>
          <cell r="Q495" t="str">
            <v xml:space="preserve"> </v>
          </cell>
          <cell r="R495" t="str">
            <v xml:space="preserve"> </v>
          </cell>
          <cell r="S495" t="str">
            <v>11.5</v>
          </cell>
          <cell r="T495" t="str">
            <v xml:space="preserve"> </v>
          </cell>
          <cell r="U495" t="str">
            <v xml:space="preserve"> </v>
          </cell>
          <cell r="V495" t="str">
            <v xml:space="preserve"> </v>
          </cell>
          <cell r="W495" t="str">
            <v xml:space="preserve"> </v>
          </cell>
          <cell r="X495" t="str">
            <v xml:space="preserve"> </v>
          </cell>
          <cell r="Y495" t="str">
            <v xml:space="preserve"> </v>
          </cell>
          <cell r="Z495" t="str">
            <v xml:space="preserve"> </v>
          </cell>
          <cell r="AA495" t="str">
            <v xml:space="preserve"> </v>
          </cell>
          <cell r="AB495" t="str">
            <v xml:space="preserve"> </v>
          </cell>
          <cell r="AC495" t="str">
            <v xml:space="preserve"> </v>
          </cell>
          <cell r="AD495">
            <v>12</v>
          </cell>
          <cell r="AE495" t="str">
            <v xml:space="preserve"> </v>
          </cell>
          <cell r="AF495" t="str">
            <v xml:space="preserve"> </v>
          </cell>
          <cell r="AG495" t="str">
            <v xml:space="preserve"> </v>
          </cell>
          <cell r="AH495" t="str">
            <v xml:space="preserve"> </v>
          </cell>
          <cell r="AI495" t="str">
            <v xml:space="preserve"> </v>
          </cell>
          <cell r="AJ495" t="str">
            <v xml:space="preserve"> </v>
          </cell>
          <cell r="AK495">
            <v>12</v>
          </cell>
          <cell r="AL495" t="str">
            <v xml:space="preserve"> </v>
          </cell>
          <cell r="AM495" t="str">
            <v xml:space="preserve"> </v>
          </cell>
          <cell r="AN495" t="str">
            <v xml:space="preserve"> </v>
          </cell>
          <cell r="AO495" t="str">
            <v xml:space="preserve"> </v>
          </cell>
          <cell r="AP495" t="str">
            <v xml:space="preserve"> </v>
          </cell>
          <cell r="AQ495" t="str">
            <v xml:space="preserve"> </v>
          </cell>
          <cell r="AR495" t="str">
            <v xml:space="preserve"> </v>
          </cell>
          <cell r="AS495" t="str">
            <v xml:space="preserve"> </v>
          </cell>
          <cell r="AT495" t="str">
            <v xml:space="preserve"> </v>
          </cell>
          <cell r="AU495" t="str">
            <v xml:space="preserve"> </v>
          </cell>
          <cell r="AV495" t="str">
            <v>9.738</v>
          </cell>
          <cell r="AW495" t="str">
            <v>NACQ</v>
          </cell>
          <cell r="AX495" t="str">
            <v>9.675</v>
          </cell>
          <cell r="AY495" t="str">
            <v>9.8</v>
          </cell>
          <cell r="AZ495" t="str">
            <v>14.4</v>
          </cell>
          <cell r="BA495" t="str">
            <v xml:space="preserve"> </v>
          </cell>
          <cell r="BB495" t="str">
            <v xml:space="preserve"> </v>
          </cell>
          <cell r="BC495" t="str">
            <v xml:space="preserve"> </v>
          </cell>
          <cell r="BD495">
            <v>5</v>
          </cell>
          <cell r="BE495" t="str">
            <v xml:space="preserve"> </v>
          </cell>
          <cell r="BF495" t="str">
            <v xml:space="preserve"> </v>
          </cell>
          <cell r="BG495" t="str">
            <v xml:space="preserve"> </v>
          </cell>
          <cell r="BH495" t="str">
            <v xml:space="preserve"> </v>
          </cell>
          <cell r="BI495" t="str">
            <v xml:space="preserve"> </v>
          </cell>
          <cell r="BJ495" t="str">
            <v xml:space="preserve"> </v>
          </cell>
          <cell r="BK495" t="str">
            <v xml:space="preserve"> </v>
          </cell>
          <cell r="BL495" t="str">
            <v xml:space="preserve"> </v>
          </cell>
          <cell r="BM495" t="str">
            <v xml:space="preserve"> </v>
          </cell>
          <cell r="BN495" t="str">
            <v xml:space="preserve"> </v>
          </cell>
          <cell r="BO495" t="str">
            <v xml:space="preserve"> </v>
          </cell>
          <cell r="BP495" t="str">
            <v xml:space="preserve"> </v>
          </cell>
          <cell r="BQ495">
            <v>10</v>
          </cell>
          <cell r="BR495" t="str">
            <v>8.95</v>
          </cell>
          <cell r="BS495" t="str">
            <v>NACQ</v>
          </cell>
          <cell r="BT495">
            <v>11</v>
          </cell>
          <cell r="BU495" t="str">
            <v>8.3</v>
          </cell>
          <cell r="BV495" t="str">
            <v>12.6</v>
          </cell>
        </row>
        <row r="496">
          <cell r="A496">
            <v>21803923</v>
          </cell>
          <cell r="B496" t="str">
            <v>NELL</v>
          </cell>
          <cell r="C496" t="str">
            <v>ARMAND</v>
          </cell>
          <cell r="D496" t="str">
            <v xml:space="preserve"> </v>
          </cell>
          <cell r="E496" t="str">
            <v>10.817</v>
          </cell>
          <cell r="F496" t="str">
            <v>ADM</v>
          </cell>
          <cell r="G496" t="str">
            <v>10.817</v>
          </cell>
          <cell r="H496" t="str">
            <v>ADM</v>
          </cell>
          <cell r="I496" t="str">
            <v>'155/583</v>
          </cell>
          <cell r="J496" t="str">
            <v>12.5</v>
          </cell>
          <cell r="K496" t="str">
            <v>ACQ</v>
          </cell>
          <cell r="L496" t="str">
            <v xml:space="preserve"> </v>
          </cell>
          <cell r="M496" t="str">
            <v xml:space="preserve"> </v>
          </cell>
          <cell r="N496" t="str">
            <v xml:space="preserve"> </v>
          </cell>
          <cell r="O496" t="str">
            <v xml:space="preserve"> </v>
          </cell>
          <cell r="P496" t="str">
            <v xml:space="preserve"> </v>
          </cell>
          <cell r="Q496" t="str">
            <v xml:space="preserve"> </v>
          </cell>
          <cell r="R496" t="str">
            <v xml:space="preserve"> </v>
          </cell>
          <cell r="S496" t="str">
            <v xml:space="preserve"> </v>
          </cell>
          <cell r="T496" t="str">
            <v xml:space="preserve"> </v>
          </cell>
          <cell r="U496" t="str">
            <v xml:space="preserve"> </v>
          </cell>
          <cell r="V496" t="str">
            <v xml:space="preserve"> </v>
          </cell>
          <cell r="W496" t="str">
            <v xml:space="preserve"> </v>
          </cell>
          <cell r="X496" t="str">
            <v xml:space="preserve"> </v>
          </cell>
          <cell r="Y496" t="str">
            <v xml:space="preserve"> </v>
          </cell>
          <cell r="Z496" t="str">
            <v xml:space="preserve"> </v>
          </cell>
          <cell r="AA496" t="str">
            <v xml:space="preserve"> </v>
          </cell>
          <cell r="AB496" t="str">
            <v xml:space="preserve"> </v>
          </cell>
          <cell r="AC496" t="str">
            <v xml:space="preserve"> </v>
          </cell>
          <cell r="AD496" t="str">
            <v xml:space="preserve"> </v>
          </cell>
          <cell r="AE496" t="str">
            <v xml:space="preserve"> </v>
          </cell>
          <cell r="AF496" t="str">
            <v xml:space="preserve"> </v>
          </cell>
          <cell r="AG496" t="str">
            <v xml:space="preserve"> </v>
          </cell>
          <cell r="AH496" t="str">
            <v xml:space="preserve"> </v>
          </cell>
          <cell r="AI496" t="str">
            <v xml:space="preserve"> </v>
          </cell>
          <cell r="AJ496" t="str">
            <v xml:space="preserve"> </v>
          </cell>
          <cell r="AK496" t="str">
            <v xml:space="preserve"> </v>
          </cell>
          <cell r="AL496" t="str">
            <v xml:space="preserve"> </v>
          </cell>
          <cell r="AM496" t="str">
            <v xml:space="preserve"> </v>
          </cell>
          <cell r="AN496" t="str">
            <v xml:space="preserve"> </v>
          </cell>
          <cell r="AO496" t="str">
            <v xml:space="preserve"> </v>
          </cell>
          <cell r="AP496" t="str">
            <v xml:space="preserve"> </v>
          </cell>
          <cell r="AQ496" t="str">
            <v xml:space="preserve"> </v>
          </cell>
          <cell r="AR496" t="str">
            <v xml:space="preserve"> </v>
          </cell>
          <cell r="AS496" t="str">
            <v xml:space="preserve"> </v>
          </cell>
          <cell r="AT496" t="str">
            <v xml:space="preserve"> </v>
          </cell>
          <cell r="AU496" t="str">
            <v xml:space="preserve"> </v>
          </cell>
          <cell r="AV496" t="str">
            <v>10.335</v>
          </cell>
          <cell r="AW496" t="str">
            <v>ACQ</v>
          </cell>
          <cell r="AX496" t="str">
            <v xml:space="preserve"> </v>
          </cell>
          <cell r="AY496" t="str">
            <v xml:space="preserve"> </v>
          </cell>
          <cell r="AZ496" t="str">
            <v xml:space="preserve"> </v>
          </cell>
          <cell r="BA496" t="str">
            <v xml:space="preserve"> </v>
          </cell>
          <cell r="BB496" t="str">
            <v xml:space="preserve"> </v>
          </cell>
          <cell r="BC496" t="str">
            <v xml:space="preserve"> </v>
          </cell>
          <cell r="BD496" t="str">
            <v xml:space="preserve"> </v>
          </cell>
          <cell r="BE496" t="str">
            <v xml:space="preserve"> </v>
          </cell>
          <cell r="BF496" t="str">
            <v xml:space="preserve"> </v>
          </cell>
          <cell r="BG496" t="str">
            <v xml:space="preserve"> </v>
          </cell>
          <cell r="BH496" t="str">
            <v xml:space="preserve"> </v>
          </cell>
          <cell r="BI496" t="str">
            <v xml:space="preserve"> </v>
          </cell>
          <cell r="BJ496" t="str">
            <v xml:space="preserve"> </v>
          </cell>
          <cell r="BK496" t="str">
            <v xml:space="preserve"> </v>
          </cell>
          <cell r="BL496" t="str">
            <v xml:space="preserve"> </v>
          </cell>
          <cell r="BM496" t="str">
            <v xml:space="preserve"> </v>
          </cell>
          <cell r="BN496" t="str">
            <v xml:space="preserve"> </v>
          </cell>
          <cell r="BO496" t="str">
            <v xml:space="preserve"> </v>
          </cell>
          <cell r="BP496" t="str">
            <v xml:space="preserve"> </v>
          </cell>
          <cell r="BQ496" t="str">
            <v xml:space="preserve"> </v>
          </cell>
          <cell r="BR496" t="str">
            <v>10.642</v>
          </cell>
          <cell r="BS496" t="str">
            <v>ACQ</v>
          </cell>
          <cell r="BT496" t="str">
            <v xml:space="preserve"> </v>
          </cell>
          <cell r="BU496" t="str">
            <v xml:space="preserve"> </v>
          </cell>
          <cell r="BV496" t="str">
            <v xml:space="preserve"> </v>
          </cell>
        </row>
        <row r="497">
          <cell r="A497">
            <v>21907711</v>
          </cell>
          <cell r="B497" t="str">
            <v>NÉROME</v>
          </cell>
          <cell r="C497" t="str">
            <v>YANN</v>
          </cell>
          <cell r="D497" t="str">
            <v xml:space="preserve"> </v>
          </cell>
          <cell r="E497" t="str">
            <v>7.691</v>
          </cell>
          <cell r="F497" t="str">
            <v>AJ</v>
          </cell>
          <cell r="G497" t="str">
            <v>7.691</v>
          </cell>
          <cell r="H497" t="str">
            <v>AJ</v>
          </cell>
          <cell r="I497" t="str">
            <v>'544/583</v>
          </cell>
          <cell r="J497" t="str">
            <v>11.9</v>
          </cell>
          <cell r="L497" t="str">
            <v>10.5</v>
          </cell>
          <cell r="M497" t="str">
            <v xml:space="preserve"> </v>
          </cell>
          <cell r="N497" t="str">
            <v xml:space="preserve"> </v>
          </cell>
          <cell r="O497" t="str">
            <v>10.5</v>
          </cell>
          <cell r="P497" t="str">
            <v xml:space="preserve"> </v>
          </cell>
          <cell r="Q497" t="str">
            <v xml:space="preserve"> </v>
          </cell>
          <cell r="R497" t="str">
            <v xml:space="preserve"> </v>
          </cell>
          <cell r="S497" t="str">
            <v xml:space="preserve"> </v>
          </cell>
          <cell r="T497" t="str">
            <v xml:space="preserve"> </v>
          </cell>
          <cell r="U497" t="str">
            <v xml:space="preserve"> </v>
          </cell>
          <cell r="V497" t="str">
            <v xml:space="preserve"> </v>
          </cell>
          <cell r="W497" t="str">
            <v xml:space="preserve"> </v>
          </cell>
          <cell r="X497" t="str">
            <v xml:space="preserve"> </v>
          </cell>
          <cell r="Y497" t="str">
            <v xml:space="preserve"> </v>
          </cell>
          <cell r="Z497" t="str">
            <v xml:space="preserve"> </v>
          </cell>
          <cell r="AA497" t="str">
            <v xml:space="preserve"> </v>
          </cell>
          <cell r="AB497" t="str">
            <v xml:space="preserve"> </v>
          </cell>
          <cell r="AC497" t="str">
            <v xml:space="preserve"> </v>
          </cell>
          <cell r="AD497">
            <v>14</v>
          </cell>
          <cell r="AE497" t="str">
            <v xml:space="preserve"> </v>
          </cell>
          <cell r="AF497" t="str">
            <v xml:space="preserve"> </v>
          </cell>
          <cell r="AG497">
            <v>14</v>
          </cell>
          <cell r="AH497" t="str">
            <v xml:space="preserve"> </v>
          </cell>
          <cell r="AI497" t="str">
            <v xml:space="preserve"> </v>
          </cell>
          <cell r="AJ497" t="str">
            <v xml:space="preserve"> </v>
          </cell>
          <cell r="AK497" t="str">
            <v xml:space="preserve"> </v>
          </cell>
          <cell r="AL497" t="str">
            <v xml:space="preserve"> </v>
          </cell>
          <cell r="AM497" t="str">
            <v xml:space="preserve"> </v>
          </cell>
          <cell r="AN497" t="str">
            <v xml:space="preserve"> </v>
          </cell>
          <cell r="AO497" t="str">
            <v xml:space="preserve"> </v>
          </cell>
          <cell r="AP497" t="str">
            <v xml:space="preserve"> </v>
          </cell>
          <cell r="AQ497" t="str">
            <v xml:space="preserve"> </v>
          </cell>
          <cell r="AR497" t="str">
            <v xml:space="preserve"> </v>
          </cell>
          <cell r="AS497" t="str">
            <v xml:space="preserve"> </v>
          </cell>
          <cell r="AT497" t="str">
            <v xml:space="preserve"> </v>
          </cell>
          <cell r="AU497" t="str">
            <v xml:space="preserve"> </v>
          </cell>
          <cell r="AV497" t="str">
            <v>9.228</v>
          </cell>
          <cell r="AW497" t="str">
            <v>NACQ</v>
          </cell>
          <cell r="AX497" t="str">
            <v>7.665</v>
          </cell>
          <cell r="AY497" t="str">
            <v>10.79</v>
          </cell>
          <cell r="AZ497" t="str">
            <v xml:space="preserve"> </v>
          </cell>
          <cell r="BA497" t="str">
            <v xml:space="preserve"> </v>
          </cell>
          <cell r="BB497" t="str">
            <v xml:space="preserve"> </v>
          </cell>
          <cell r="BC497" t="str">
            <v xml:space="preserve"> </v>
          </cell>
          <cell r="BD497" t="str">
            <v xml:space="preserve"> </v>
          </cell>
          <cell r="BE497" t="str">
            <v xml:space="preserve"> </v>
          </cell>
          <cell r="BF497" t="str">
            <v xml:space="preserve"> </v>
          </cell>
          <cell r="BG497" t="str">
            <v xml:space="preserve"> </v>
          </cell>
          <cell r="BH497" t="str">
            <v>6.87</v>
          </cell>
          <cell r="BI497" t="str">
            <v xml:space="preserve"> </v>
          </cell>
          <cell r="BJ497" t="str">
            <v xml:space="preserve"> </v>
          </cell>
          <cell r="BK497" t="str">
            <v>11.5</v>
          </cell>
          <cell r="BL497">
            <v>14</v>
          </cell>
          <cell r="BM497" t="str">
            <v xml:space="preserve"> </v>
          </cell>
          <cell r="BN497" t="str">
            <v xml:space="preserve"> </v>
          </cell>
          <cell r="BO497" t="str">
            <v xml:space="preserve"> </v>
          </cell>
          <cell r="BP497" t="str">
            <v xml:space="preserve"> </v>
          </cell>
          <cell r="BQ497" t="str">
            <v xml:space="preserve"> </v>
          </cell>
          <cell r="BR497" t="str">
            <v>5.852</v>
          </cell>
          <cell r="BS497" t="str">
            <v>NACQ</v>
          </cell>
          <cell r="BT497" t="str">
            <v>3.63</v>
          </cell>
          <cell r="BU497" t="str">
            <v>7.475</v>
          </cell>
          <cell r="BV497" t="str">
            <v>10.95</v>
          </cell>
        </row>
        <row r="498">
          <cell r="A498">
            <v>21905700</v>
          </cell>
          <cell r="B498" t="str">
            <v>NESTOR</v>
          </cell>
          <cell r="C498" t="str">
            <v>AYMERY</v>
          </cell>
          <cell r="D498" t="str">
            <v xml:space="preserve"> </v>
          </cell>
          <cell r="E498" t="str">
            <v>DEF</v>
          </cell>
          <cell r="F498" t="str">
            <v>DEF</v>
          </cell>
          <cell r="G498" t="str">
            <v>DEF</v>
          </cell>
          <cell r="H498" t="str">
            <v>DEF</v>
          </cell>
          <cell r="J498" t="str">
            <v>10.1</v>
          </cell>
          <cell r="L498" t="str">
            <v>8.5</v>
          </cell>
          <cell r="M498" t="str">
            <v xml:space="preserve"> </v>
          </cell>
          <cell r="N498" t="str">
            <v xml:space="preserve"> </v>
          </cell>
          <cell r="O498" t="str">
            <v xml:space="preserve"> </v>
          </cell>
          <cell r="P498" t="str">
            <v xml:space="preserve"> </v>
          </cell>
          <cell r="Q498" t="str">
            <v xml:space="preserve"> </v>
          </cell>
          <cell r="R498" t="str">
            <v xml:space="preserve"> </v>
          </cell>
          <cell r="S498" t="str">
            <v>8.5</v>
          </cell>
          <cell r="T498" t="str">
            <v xml:space="preserve"> </v>
          </cell>
          <cell r="U498" t="str">
            <v xml:space="preserve"> </v>
          </cell>
          <cell r="V498" t="str">
            <v xml:space="preserve"> </v>
          </cell>
          <cell r="W498" t="str">
            <v xml:space="preserve"> </v>
          </cell>
          <cell r="X498" t="str">
            <v xml:space="preserve"> </v>
          </cell>
          <cell r="Y498" t="str">
            <v xml:space="preserve"> </v>
          </cell>
          <cell r="Z498" t="str">
            <v xml:space="preserve"> </v>
          </cell>
          <cell r="AA498" t="str">
            <v xml:space="preserve"> </v>
          </cell>
          <cell r="AB498" t="str">
            <v xml:space="preserve"> </v>
          </cell>
          <cell r="AC498" t="str">
            <v xml:space="preserve"> </v>
          </cell>
          <cell r="AD498" t="str">
            <v>12.5</v>
          </cell>
          <cell r="AE498" t="str">
            <v xml:space="preserve"> </v>
          </cell>
          <cell r="AF498" t="str">
            <v xml:space="preserve"> </v>
          </cell>
          <cell r="AG498" t="str">
            <v xml:space="preserve"> </v>
          </cell>
          <cell r="AH498" t="str">
            <v xml:space="preserve"> </v>
          </cell>
          <cell r="AI498" t="str">
            <v xml:space="preserve"> </v>
          </cell>
          <cell r="AJ498" t="str">
            <v xml:space="preserve"> </v>
          </cell>
          <cell r="AK498" t="str">
            <v>12.5</v>
          </cell>
          <cell r="AL498" t="str">
            <v xml:space="preserve"> </v>
          </cell>
          <cell r="AM498" t="str">
            <v xml:space="preserve"> </v>
          </cell>
          <cell r="AN498" t="str">
            <v xml:space="preserve"> </v>
          </cell>
          <cell r="AO498" t="str">
            <v xml:space="preserve"> </v>
          </cell>
          <cell r="AP498" t="str">
            <v xml:space="preserve"> </v>
          </cell>
          <cell r="AQ498" t="str">
            <v xml:space="preserve"> </v>
          </cell>
          <cell r="AR498" t="str">
            <v xml:space="preserve"> </v>
          </cell>
          <cell r="AS498" t="str">
            <v xml:space="preserve"> </v>
          </cell>
          <cell r="AT498" t="str">
            <v xml:space="preserve"> </v>
          </cell>
          <cell r="AU498" t="str">
            <v xml:space="preserve"> </v>
          </cell>
          <cell r="AV498" t="str">
            <v>8.956</v>
          </cell>
          <cell r="AW498" t="str">
            <v>NACQ</v>
          </cell>
          <cell r="AX498" t="str">
            <v>7.495</v>
          </cell>
          <cell r="AY498" t="str">
            <v>10.417</v>
          </cell>
          <cell r="AZ498" t="str">
            <v>13.5</v>
          </cell>
          <cell r="BA498" t="str">
            <v xml:space="preserve"> </v>
          </cell>
          <cell r="BB498" t="str">
            <v xml:space="preserve"> </v>
          </cell>
          <cell r="BC498" t="str">
            <v xml:space="preserve"> </v>
          </cell>
          <cell r="BD498">
            <v>8</v>
          </cell>
          <cell r="BE498" t="str">
            <v xml:space="preserve"> </v>
          </cell>
          <cell r="BF498" t="str">
            <v xml:space="preserve"> </v>
          </cell>
          <cell r="BG498" t="str">
            <v xml:space="preserve"> </v>
          </cell>
          <cell r="BH498" t="str">
            <v xml:space="preserve"> </v>
          </cell>
          <cell r="BI498" t="str">
            <v xml:space="preserve"> </v>
          </cell>
          <cell r="BJ498" t="str">
            <v xml:space="preserve"> </v>
          </cell>
          <cell r="BK498" t="str">
            <v xml:space="preserve"> </v>
          </cell>
          <cell r="BL498" t="str">
            <v xml:space="preserve"> </v>
          </cell>
          <cell r="BM498" t="str">
            <v xml:space="preserve"> </v>
          </cell>
          <cell r="BN498" t="str">
            <v xml:space="preserve"> </v>
          </cell>
          <cell r="BO498" t="str">
            <v xml:space="preserve"> </v>
          </cell>
          <cell r="BP498" t="str">
            <v xml:space="preserve"> </v>
          </cell>
          <cell r="BQ498" t="str">
            <v>9.75</v>
          </cell>
          <cell r="BR498" t="str">
            <v>DEF</v>
          </cell>
          <cell r="BS498" t="str">
            <v>DEF</v>
          </cell>
          <cell r="BT498">
            <v>5</v>
          </cell>
          <cell r="BU498" t="str">
            <v>8.05</v>
          </cell>
          <cell r="BV498" t="str">
            <v>12.6</v>
          </cell>
        </row>
        <row r="499">
          <cell r="A499">
            <v>21902299</v>
          </cell>
          <cell r="B499" t="str">
            <v>NEUFELD</v>
          </cell>
          <cell r="C499" t="str">
            <v>FANNY</v>
          </cell>
          <cell r="D499" t="str">
            <v>modif</v>
          </cell>
          <cell r="E499" t="str">
            <v>DEF</v>
          </cell>
          <cell r="F499" t="str">
            <v>DEF</v>
          </cell>
          <cell r="G499" t="str">
            <v>8.121</v>
          </cell>
          <cell r="H499" t="str">
            <v>AJ</v>
          </cell>
          <cell r="I499" t="str">
            <v>'521/583</v>
          </cell>
          <cell r="J499" t="str">
            <v>7.3</v>
          </cell>
          <cell r="L499" t="str">
            <v>11.5</v>
          </cell>
          <cell r="M499" t="str">
            <v xml:space="preserve"> </v>
          </cell>
          <cell r="N499" t="str">
            <v xml:space="preserve"> </v>
          </cell>
          <cell r="O499" t="str">
            <v xml:space="preserve"> </v>
          </cell>
          <cell r="P499" t="str">
            <v xml:space="preserve"> </v>
          </cell>
          <cell r="Q499" t="str">
            <v xml:space="preserve"> </v>
          </cell>
          <cell r="R499" t="str">
            <v xml:space="preserve"> </v>
          </cell>
          <cell r="S499" t="str">
            <v xml:space="preserve"> </v>
          </cell>
          <cell r="T499" t="str">
            <v xml:space="preserve"> </v>
          </cell>
          <cell r="U499" t="str">
            <v xml:space="preserve"> </v>
          </cell>
          <cell r="V499" t="str">
            <v xml:space="preserve"> </v>
          </cell>
          <cell r="W499" t="str">
            <v xml:space="preserve"> </v>
          </cell>
          <cell r="X499" t="str">
            <v xml:space="preserve"> </v>
          </cell>
          <cell r="Y499" t="str">
            <v>11.5</v>
          </cell>
          <cell r="Z499" t="str">
            <v xml:space="preserve"> </v>
          </cell>
          <cell r="AA499" t="str">
            <v xml:space="preserve"> </v>
          </cell>
          <cell r="AB499" t="str">
            <v xml:space="preserve"> </v>
          </cell>
          <cell r="AC499" t="str">
            <v xml:space="preserve"> </v>
          </cell>
          <cell r="AD499">
            <v>1</v>
          </cell>
          <cell r="AE499" t="str">
            <v xml:space="preserve"> </v>
          </cell>
          <cell r="AF499" t="str">
            <v xml:space="preserve"> </v>
          </cell>
          <cell r="AG499" t="str">
            <v xml:space="preserve"> </v>
          </cell>
          <cell r="AH499" t="str">
            <v xml:space="preserve"> </v>
          </cell>
          <cell r="AI499" t="str">
            <v xml:space="preserve"> </v>
          </cell>
          <cell r="AJ499" t="str">
            <v xml:space="preserve"> </v>
          </cell>
          <cell r="AK499" t="str">
            <v xml:space="preserve"> </v>
          </cell>
          <cell r="AL499" t="str">
            <v xml:space="preserve"> </v>
          </cell>
          <cell r="AM499" t="str">
            <v xml:space="preserve"> </v>
          </cell>
          <cell r="AN499" t="str">
            <v xml:space="preserve"> </v>
          </cell>
          <cell r="AO499" t="str">
            <v xml:space="preserve"> </v>
          </cell>
          <cell r="AP499" t="str">
            <v xml:space="preserve"> </v>
          </cell>
          <cell r="AQ499">
            <v>1</v>
          </cell>
          <cell r="AR499" t="str">
            <v xml:space="preserve"> </v>
          </cell>
          <cell r="AS499" t="str">
            <v xml:space="preserve"> </v>
          </cell>
          <cell r="AT499" t="str">
            <v xml:space="preserve"> </v>
          </cell>
          <cell r="AU499" t="str">
            <v xml:space="preserve"> </v>
          </cell>
          <cell r="AV499" t="str">
            <v>11.281</v>
          </cell>
          <cell r="AW499" t="str">
            <v>ACQ</v>
          </cell>
          <cell r="AX499" t="str">
            <v>9.795</v>
          </cell>
          <cell r="AY499" t="str">
            <v>12.767</v>
          </cell>
          <cell r="AZ499" t="str">
            <v xml:space="preserve"> </v>
          </cell>
          <cell r="BA499" t="str">
            <v xml:space="preserve"> </v>
          </cell>
          <cell r="BB499">
            <v>12</v>
          </cell>
          <cell r="BC499">
            <v>13</v>
          </cell>
          <cell r="BD499" t="str">
            <v xml:space="preserve"> </v>
          </cell>
          <cell r="BE499" t="str">
            <v>13.3</v>
          </cell>
          <cell r="BF499" t="str">
            <v xml:space="preserve"> </v>
          </cell>
          <cell r="BG499" t="str">
            <v xml:space="preserve"> </v>
          </cell>
          <cell r="BH499" t="str">
            <v xml:space="preserve"> </v>
          </cell>
          <cell r="BI499" t="str">
            <v xml:space="preserve"> </v>
          </cell>
          <cell r="BJ499" t="str">
            <v xml:space="preserve"> </v>
          </cell>
          <cell r="BK499" t="str">
            <v xml:space="preserve"> </v>
          </cell>
          <cell r="BL499" t="str">
            <v xml:space="preserve"> </v>
          </cell>
          <cell r="BM499" t="str">
            <v xml:space="preserve"> </v>
          </cell>
          <cell r="BN499" t="str">
            <v xml:space="preserve"> </v>
          </cell>
          <cell r="BO499" t="str">
            <v xml:space="preserve"> </v>
          </cell>
          <cell r="BP499" t="str">
            <v xml:space="preserve"> </v>
          </cell>
          <cell r="BQ499" t="str">
            <v xml:space="preserve"> </v>
          </cell>
          <cell r="BR499" t="str">
            <v>9.142</v>
          </cell>
          <cell r="BS499" t="str">
            <v>NACQ</v>
          </cell>
          <cell r="BT499">
            <v>9</v>
          </cell>
          <cell r="BU499" t="str">
            <v>8.05</v>
          </cell>
          <cell r="BV499" t="str">
            <v>10.1</v>
          </cell>
        </row>
        <row r="500">
          <cell r="A500">
            <v>21816666</v>
          </cell>
          <cell r="B500" t="str">
            <v>NOE</v>
          </cell>
          <cell r="C500" t="str">
            <v>THIBAUT</v>
          </cell>
          <cell r="D500" t="str">
            <v xml:space="preserve"> </v>
          </cell>
          <cell r="E500" t="str">
            <v>10.058</v>
          </cell>
          <cell r="F500" t="str">
            <v>ADM</v>
          </cell>
          <cell r="G500" t="str">
            <v>10.058</v>
          </cell>
          <cell r="H500" t="str">
            <v>ADM</v>
          </cell>
          <cell r="I500" t="str">
            <v>'271/583</v>
          </cell>
          <cell r="J500" t="str">
            <v>10.4</v>
          </cell>
          <cell r="K500" t="str">
            <v>ACQ</v>
          </cell>
          <cell r="L500" t="str">
            <v xml:space="preserve"> </v>
          </cell>
          <cell r="M500" t="str">
            <v xml:space="preserve"> </v>
          </cell>
          <cell r="N500" t="str">
            <v xml:space="preserve"> </v>
          </cell>
          <cell r="O500" t="str">
            <v xml:space="preserve"> </v>
          </cell>
          <cell r="P500" t="str">
            <v xml:space="preserve"> </v>
          </cell>
          <cell r="Q500" t="str">
            <v xml:space="preserve"> </v>
          </cell>
          <cell r="R500" t="str">
            <v xml:space="preserve"> </v>
          </cell>
          <cell r="S500" t="str">
            <v xml:space="preserve"> </v>
          </cell>
          <cell r="T500" t="str">
            <v xml:space="preserve"> </v>
          </cell>
          <cell r="U500" t="str">
            <v xml:space="preserve"> </v>
          </cell>
          <cell r="V500" t="str">
            <v xml:space="preserve"> </v>
          </cell>
          <cell r="W500" t="str">
            <v xml:space="preserve"> </v>
          </cell>
          <cell r="X500" t="str">
            <v xml:space="preserve"> </v>
          </cell>
          <cell r="Y500" t="str">
            <v xml:space="preserve"> </v>
          </cell>
          <cell r="Z500" t="str">
            <v xml:space="preserve"> </v>
          </cell>
          <cell r="AA500" t="str">
            <v xml:space="preserve"> </v>
          </cell>
          <cell r="AB500" t="str">
            <v xml:space="preserve"> </v>
          </cell>
          <cell r="AC500" t="str">
            <v xml:space="preserve"> </v>
          </cell>
          <cell r="AD500" t="str">
            <v xml:space="preserve"> </v>
          </cell>
          <cell r="AE500" t="str">
            <v xml:space="preserve"> </v>
          </cell>
          <cell r="AF500" t="str">
            <v xml:space="preserve"> </v>
          </cell>
          <cell r="AG500" t="str">
            <v xml:space="preserve"> </v>
          </cell>
          <cell r="AH500" t="str">
            <v xml:space="preserve"> </v>
          </cell>
          <cell r="AI500" t="str">
            <v xml:space="preserve"> </v>
          </cell>
          <cell r="AJ500" t="str">
            <v xml:space="preserve"> </v>
          </cell>
          <cell r="AK500" t="str">
            <v xml:space="preserve"> </v>
          </cell>
          <cell r="AL500" t="str">
            <v xml:space="preserve"> </v>
          </cell>
          <cell r="AM500" t="str">
            <v xml:space="preserve"> </v>
          </cell>
          <cell r="AN500" t="str">
            <v xml:space="preserve"> </v>
          </cell>
          <cell r="AO500" t="str">
            <v xml:space="preserve"> </v>
          </cell>
          <cell r="AP500" t="str">
            <v xml:space="preserve"> </v>
          </cell>
          <cell r="AQ500" t="str">
            <v xml:space="preserve"> </v>
          </cell>
          <cell r="AR500" t="str">
            <v xml:space="preserve"> </v>
          </cell>
          <cell r="AS500" t="str">
            <v xml:space="preserve"> </v>
          </cell>
          <cell r="AT500" t="str">
            <v xml:space="preserve"> </v>
          </cell>
          <cell r="AU500" t="str">
            <v xml:space="preserve"> </v>
          </cell>
          <cell r="AV500" t="str">
            <v>11.25</v>
          </cell>
          <cell r="AW500" t="str">
            <v>ACQ</v>
          </cell>
          <cell r="AX500">
            <v>10</v>
          </cell>
          <cell r="AY500" t="str">
            <v>12.5</v>
          </cell>
          <cell r="AZ500" t="str">
            <v xml:space="preserve"> </v>
          </cell>
          <cell r="BA500" t="str">
            <v>13.5</v>
          </cell>
          <cell r="BB500" t="str">
            <v xml:space="preserve"> </v>
          </cell>
          <cell r="BC500" t="str">
            <v xml:space="preserve"> </v>
          </cell>
          <cell r="BD500">
            <v>10</v>
          </cell>
          <cell r="BE500" t="str">
            <v xml:space="preserve"> </v>
          </cell>
          <cell r="BF500" t="str">
            <v xml:space="preserve"> </v>
          </cell>
          <cell r="BG500" t="str">
            <v xml:space="preserve"> </v>
          </cell>
          <cell r="BH500" t="str">
            <v xml:space="preserve"> </v>
          </cell>
          <cell r="BI500" t="str">
            <v xml:space="preserve"> </v>
          </cell>
          <cell r="BJ500" t="str">
            <v xml:space="preserve"> </v>
          </cell>
          <cell r="BK500" t="str">
            <v xml:space="preserve"> </v>
          </cell>
          <cell r="BL500" t="str">
            <v xml:space="preserve"> </v>
          </cell>
          <cell r="BM500">
            <v>14</v>
          </cell>
          <cell r="BN500" t="str">
            <v xml:space="preserve"> </v>
          </cell>
          <cell r="BO500" t="str">
            <v xml:space="preserve"> </v>
          </cell>
          <cell r="BP500" t="str">
            <v xml:space="preserve"> </v>
          </cell>
          <cell r="BQ500" t="str">
            <v xml:space="preserve"> </v>
          </cell>
          <cell r="BR500" t="str">
            <v>10.007</v>
          </cell>
          <cell r="BS500" t="str">
            <v>ACQ</v>
          </cell>
          <cell r="BT500" t="str">
            <v>11.37</v>
          </cell>
          <cell r="BU500" t="str">
            <v>7.6</v>
          </cell>
          <cell r="BV500" t="str">
            <v>8.7</v>
          </cell>
        </row>
        <row r="501">
          <cell r="A501">
            <v>21809210</v>
          </cell>
          <cell r="B501" t="str">
            <v>NOËL</v>
          </cell>
          <cell r="C501" t="str">
            <v>ARTHUR</v>
          </cell>
          <cell r="D501" t="str">
            <v xml:space="preserve"> </v>
          </cell>
          <cell r="E501" t="str">
            <v>8.132</v>
          </cell>
          <cell r="F501" t="str">
            <v>AJ</v>
          </cell>
          <cell r="G501" t="str">
            <v>8.132</v>
          </cell>
          <cell r="H501" t="str">
            <v>AJ</v>
          </cell>
          <cell r="I501" t="str">
            <v>'520/583</v>
          </cell>
          <cell r="J501" t="str">
            <v>12.1</v>
          </cell>
          <cell r="L501" t="str">
            <v>13.5</v>
          </cell>
          <cell r="M501" t="str">
            <v xml:space="preserve"> </v>
          </cell>
          <cell r="N501" t="str">
            <v xml:space="preserve"> </v>
          </cell>
          <cell r="O501" t="str">
            <v xml:space="preserve"> </v>
          </cell>
          <cell r="P501" t="str">
            <v xml:space="preserve"> </v>
          </cell>
          <cell r="Q501" t="str">
            <v xml:space="preserve"> </v>
          </cell>
          <cell r="R501" t="str">
            <v xml:space="preserve"> </v>
          </cell>
          <cell r="S501" t="str">
            <v xml:space="preserve"> </v>
          </cell>
          <cell r="T501" t="str">
            <v xml:space="preserve"> </v>
          </cell>
          <cell r="U501" t="str">
            <v xml:space="preserve"> </v>
          </cell>
          <cell r="V501" t="str">
            <v>13.5</v>
          </cell>
          <cell r="W501" t="str">
            <v xml:space="preserve"> </v>
          </cell>
          <cell r="X501" t="str">
            <v xml:space="preserve"> </v>
          </cell>
          <cell r="Y501" t="str">
            <v xml:space="preserve"> </v>
          </cell>
          <cell r="Z501" t="str">
            <v xml:space="preserve"> </v>
          </cell>
          <cell r="AA501" t="str">
            <v xml:space="preserve"> </v>
          </cell>
          <cell r="AB501" t="str">
            <v xml:space="preserve"> </v>
          </cell>
          <cell r="AC501" t="str">
            <v xml:space="preserve"> </v>
          </cell>
          <cell r="AD501">
            <v>10</v>
          </cell>
          <cell r="AE501" t="str">
            <v xml:space="preserve"> </v>
          </cell>
          <cell r="AF501" t="str">
            <v xml:space="preserve"> </v>
          </cell>
          <cell r="AG501" t="str">
            <v xml:space="preserve"> </v>
          </cell>
          <cell r="AH501" t="str">
            <v xml:space="preserve"> </v>
          </cell>
          <cell r="AI501" t="str">
            <v xml:space="preserve"> </v>
          </cell>
          <cell r="AJ501" t="str">
            <v xml:space="preserve"> </v>
          </cell>
          <cell r="AK501" t="str">
            <v xml:space="preserve"> </v>
          </cell>
          <cell r="AL501" t="str">
            <v xml:space="preserve"> </v>
          </cell>
          <cell r="AM501" t="str">
            <v xml:space="preserve"> </v>
          </cell>
          <cell r="AN501">
            <v>10</v>
          </cell>
          <cell r="AO501" t="str">
            <v xml:space="preserve"> </v>
          </cell>
          <cell r="AP501" t="str">
            <v xml:space="preserve"> </v>
          </cell>
          <cell r="AQ501" t="str">
            <v xml:space="preserve"> </v>
          </cell>
          <cell r="AR501" t="str">
            <v xml:space="preserve"> </v>
          </cell>
          <cell r="AS501" t="str">
            <v xml:space="preserve"> </v>
          </cell>
          <cell r="AT501" t="str">
            <v xml:space="preserve"> </v>
          </cell>
          <cell r="AU501" t="str">
            <v xml:space="preserve"> </v>
          </cell>
          <cell r="AV501" t="str">
            <v>10.895</v>
          </cell>
          <cell r="AW501" t="str">
            <v>ACQ</v>
          </cell>
          <cell r="AX501" t="str">
            <v>8.335</v>
          </cell>
          <cell r="AY501" t="str">
            <v>13.455</v>
          </cell>
          <cell r="AZ501" t="str">
            <v xml:space="preserve"> </v>
          </cell>
          <cell r="BA501" t="str">
            <v xml:space="preserve"> </v>
          </cell>
          <cell r="BB501" t="str">
            <v xml:space="preserve"> </v>
          </cell>
          <cell r="BC501" t="str">
            <v xml:space="preserve"> </v>
          </cell>
          <cell r="BD501" t="str">
            <v xml:space="preserve"> </v>
          </cell>
          <cell r="BE501" t="str">
            <v xml:space="preserve"> </v>
          </cell>
          <cell r="BF501" t="str">
            <v xml:space="preserve"> </v>
          </cell>
          <cell r="BG501" t="str">
            <v xml:space="preserve"> </v>
          </cell>
          <cell r="BH501" t="str">
            <v xml:space="preserve"> </v>
          </cell>
          <cell r="BI501" t="str">
            <v xml:space="preserve"> </v>
          </cell>
          <cell r="BJ501" t="str">
            <v xml:space="preserve"> </v>
          </cell>
          <cell r="BK501" t="str">
            <v xml:space="preserve"> </v>
          </cell>
          <cell r="BL501" t="str">
            <v xml:space="preserve"> </v>
          </cell>
          <cell r="BM501" t="str">
            <v xml:space="preserve"> </v>
          </cell>
          <cell r="BN501" t="str">
            <v xml:space="preserve"> </v>
          </cell>
          <cell r="BO501" t="str">
            <v xml:space="preserve"> </v>
          </cell>
          <cell r="BP501" t="str">
            <v xml:space="preserve"> </v>
          </cell>
          <cell r="BQ501" t="str">
            <v xml:space="preserve"> </v>
          </cell>
          <cell r="BR501" t="str">
            <v>4.675</v>
          </cell>
          <cell r="BS501" t="str">
            <v>NACQ</v>
          </cell>
          <cell r="BT501" t="str">
            <v>4.5</v>
          </cell>
          <cell r="BU501" t="str">
            <v>6.725</v>
          </cell>
          <cell r="BV501" t="str">
            <v>8.45</v>
          </cell>
        </row>
        <row r="502">
          <cell r="A502">
            <v>21815125</v>
          </cell>
          <cell r="B502" t="str">
            <v>NORTH</v>
          </cell>
          <cell r="C502" t="str">
            <v>ROBIN</v>
          </cell>
          <cell r="D502" t="str">
            <v xml:space="preserve"> </v>
          </cell>
          <cell r="E502" t="str">
            <v>10.259</v>
          </cell>
          <cell r="F502" t="str">
            <v>ADM</v>
          </cell>
          <cell r="G502" t="str">
            <v>10.259</v>
          </cell>
          <cell r="H502" t="str">
            <v>ADM</v>
          </cell>
          <cell r="I502" t="str">
            <v>'244/583</v>
          </cell>
          <cell r="J502" t="str">
            <v>10.7</v>
          </cell>
          <cell r="K502" t="str">
            <v>ACQ</v>
          </cell>
          <cell r="L502" t="str">
            <v xml:space="preserve"> </v>
          </cell>
          <cell r="M502" t="str">
            <v xml:space="preserve"> </v>
          </cell>
          <cell r="N502" t="str">
            <v xml:space="preserve"> </v>
          </cell>
          <cell r="O502" t="str">
            <v xml:space="preserve"> </v>
          </cell>
          <cell r="P502" t="str">
            <v xml:space="preserve"> </v>
          </cell>
          <cell r="Q502" t="str">
            <v xml:space="preserve"> </v>
          </cell>
          <cell r="R502" t="str">
            <v xml:space="preserve"> </v>
          </cell>
          <cell r="S502" t="str">
            <v xml:space="preserve"> </v>
          </cell>
          <cell r="T502" t="str">
            <v xml:space="preserve"> </v>
          </cell>
          <cell r="U502" t="str">
            <v xml:space="preserve"> </v>
          </cell>
          <cell r="V502" t="str">
            <v xml:space="preserve"> </v>
          </cell>
          <cell r="W502" t="str">
            <v xml:space="preserve"> </v>
          </cell>
          <cell r="X502" t="str">
            <v xml:space="preserve"> </v>
          </cell>
          <cell r="Y502" t="str">
            <v xml:space="preserve"> </v>
          </cell>
          <cell r="Z502" t="str">
            <v xml:space="preserve"> </v>
          </cell>
          <cell r="AA502" t="str">
            <v xml:space="preserve"> </v>
          </cell>
          <cell r="AB502" t="str">
            <v xml:space="preserve"> </v>
          </cell>
          <cell r="AC502" t="str">
            <v xml:space="preserve"> </v>
          </cell>
          <cell r="AD502" t="str">
            <v xml:space="preserve"> </v>
          </cell>
          <cell r="AE502" t="str">
            <v xml:space="preserve"> </v>
          </cell>
          <cell r="AF502" t="str">
            <v xml:space="preserve"> </v>
          </cell>
          <cell r="AG502" t="str">
            <v xml:space="preserve"> </v>
          </cell>
          <cell r="AH502" t="str">
            <v xml:space="preserve"> </v>
          </cell>
          <cell r="AI502" t="str">
            <v xml:space="preserve"> </v>
          </cell>
          <cell r="AJ502" t="str">
            <v xml:space="preserve"> </v>
          </cell>
          <cell r="AK502" t="str">
            <v xml:space="preserve"> </v>
          </cell>
          <cell r="AL502" t="str">
            <v xml:space="preserve"> </v>
          </cell>
          <cell r="AM502" t="str">
            <v xml:space="preserve"> </v>
          </cell>
          <cell r="AN502" t="str">
            <v xml:space="preserve"> </v>
          </cell>
          <cell r="AO502" t="str">
            <v xml:space="preserve"> </v>
          </cell>
          <cell r="AP502" t="str">
            <v xml:space="preserve"> </v>
          </cell>
          <cell r="AQ502" t="str">
            <v xml:space="preserve"> </v>
          </cell>
          <cell r="AR502" t="str">
            <v xml:space="preserve"> </v>
          </cell>
          <cell r="AS502" t="str">
            <v xml:space="preserve"> </v>
          </cell>
          <cell r="AT502" t="str">
            <v xml:space="preserve"> </v>
          </cell>
          <cell r="AU502" t="str">
            <v xml:space="preserve"> </v>
          </cell>
          <cell r="AV502" t="str">
            <v>10.96</v>
          </cell>
          <cell r="AW502" t="str">
            <v>ACQ</v>
          </cell>
          <cell r="AX502" t="str">
            <v xml:space="preserve"> </v>
          </cell>
          <cell r="AY502" t="str">
            <v xml:space="preserve"> </v>
          </cell>
          <cell r="AZ502" t="str">
            <v xml:space="preserve"> </v>
          </cell>
          <cell r="BA502" t="str">
            <v xml:space="preserve"> </v>
          </cell>
          <cell r="BB502" t="str">
            <v xml:space="preserve"> </v>
          </cell>
          <cell r="BC502" t="str">
            <v xml:space="preserve"> </v>
          </cell>
          <cell r="BD502" t="str">
            <v xml:space="preserve"> </v>
          </cell>
          <cell r="BE502" t="str">
            <v xml:space="preserve"> </v>
          </cell>
          <cell r="BF502" t="str">
            <v xml:space="preserve"> </v>
          </cell>
          <cell r="BG502" t="str">
            <v xml:space="preserve"> </v>
          </cell>
          <cell r="BH502" t="str">
            <v xml:space="preserve"> </v>
          </cell>
          <cell r="BI502" t="str">
            <v xml:space="preserve"> </v>
          </cell>
          <cell r="BJ502" t="str">
            <v xml:space="preserve"> </v>
          </cell>
          <cell r="BK502" t="str">
            <v xml:space="preserve"> </v>
          </cell>
          <cell r="BL502" t="str">
            <v xml:space="preserve"> </v>
          </cell>
          <cell r="BM502" t="str">
            <v xml:space="preserve"> </v>
          </cell>
          <cell r="BN502" t="str">
            <v xml:space="preserve"> </v>
          </cell>
          <cell r="BO502" t="str">
            <v xml:space="preserve"> </v>
          </cell>
          <cell r="BP502" t="str">
            <v xml:space="preserve"> </v>
          </cell>
          <cell r="BQ502" t="str">
            <v xml:space="preserve"> </v>
          </cell>
          <cell r="BR502" t="str">
            <v>8.675</v>
          </cell>
          <cell r="BS502" t="str">
            <v>NACQ</v>
          </cell>
          <cell r="BT502">
            <v>7</v>
          </cell>
          <cell r="BU502" t="str">
            <v>9.875</v>
          </cell>
          <cell r="BV502" t="str">
            <v>13.25</v>
          </cell>
        </row>
        <row r="503">
          <cell r="A503">
            <v>21912201</v>
          </cell>
          <cell r="B503" t="str">
            <v>NOVAK</v>
          </cell>
          <cell r="C503" t="str">
            <v>LOUIS</v>
          </cell>
          <cell r="D503" t="str">
            <v>modif</v>
          </cell>
          <cell r="E503" t="str">
            <v>9.548</v>
          </cell>
          <cell r="F503" t="str">
            <v>AJ</v>
          </cell>
          <cell r="G503" t="str">
            <v>9.728</v>
          </cell>
          <cell r="H503" t="str">
            <v>AJ</v>
          </cell>
          <cell r="I503" t="str">
            <v>'332/583</v>
          </cell>
          <cell r="J503" t="str">
            <v>8.8</v>
          </cell>
          <cell r="L503">
            <v>10</v>
          </cell>
          <cell r="M503" t="str">
            <v xml:space="preserve"> </v>
          </cell>
          <cell r="N503" t="str">
            <v xml:space="preserve"> </v>
          </cell>
          <cell r="O503" t="str">
            <v xml:space="preserve"> </v>
          </cell>
          <cell r="P503" t="str">
            <v xml:space="preserve"> </v>
          </cell>
          <cell r="Q503" t="str">
            <v xml:space="preserve"> </v>
          </cell>
          <cell r="R503" t="str">
            <v xml:space="preserve"> </v>
          </cell>
          <cell r="S503" t="str">
            <v xml:space="preserve"> </v>
          </cell>
          <cell r="T503" t="str">
            <v xml:space="preserve"> </v>
          </cell>
          <cell r="U503" t="str">
            <v xml:space="preserve"> </v>
          </cell>
          <cell r="V503" t="str">
            <v xml:space="preserve"> </v>
          </cell>
          <cell r="W503" t="str">
            <v xml:space="preserve"> </v>
          </cell>
          <cell r="X503" t="str">
            <v xml:space="preserve"> </v>
          </cell>
          <cell r="Y503" t="str">
            <v xml:space="preserve"> </v>
          </cell>
          <cell r="Z503" t="str">
            <v xml:space="preserve"> </v>
          </cell>
          <cell r="AA503" t="str">
            <v xml:space="preserve"> </v>
          </cell>
          <cell r="AB503">
            <v>10</v>
          </cell>
          <cell r="AC503" t="str">
            <v xml:space="preserve"> </v>
          </cell>
          <cell r="AD503">
            <v>7</v>
          </cell>
          <cell r="AE503" t="str">
            <v xml:space="preserve"> </v>
          </cell>
          <cell r="AF503" t="str">
            <v xml:space="preserve"> </v>
          </cell>
          <cell r="AG503" t="str">
            <v xml:space="preserve"> </v>
          </cell>
          <cell r="AH503" t="str">
            <v xml:space="preserve"> </v>
          </cell>
          <cell r="AI503" t="str">
            <v xml:space="preserve"> </v>
          </cell>
          <cell r="AJ503" t="str">
            <v xml:space="preserve"> </v>
          </cell>
          <cell r="AK503" t="str">
            <v xml:space="preserve"> </v>
          </cell>
          <cell r="AL503" t="str">
            <v xml:space="preserve"> </v>
          </cell>
          <cell r="AM503" t="str">
            <v xml:space="preserve"> </v>
          </cell>
          <cell r="AN503" t="str">
            <v xml:space="preserve"> </v>
          </cell>
          <cell r="AO503" t="str">
            <v xml:space="preserve"> </v>
          </cell>
          <cell r="AP503" t="str">
            <v xml:space="preserve"> </v>
          </cell>
          <cell r="AQ503" t="str">
            <v xml:space="preserve"> </v>
          </cell>
          <cell r="AR503" t="str">
            <v xml:space="preserve"> </v>
          </cell>
          <cell r="AS503" t="str">
            <v xml:space="preserve"> </v>
          </cell>
          <cell r="AT503">
            <v>7</v>
          </cell>
          <cell r="AU503" t="str">
            <v xml:space="preserve"> </v>
          </cell>
          <cell r="AV503" t="str">
            <v>12.042</v>
          </cell>
          <cell r="AW503" t="str">
            <v>ACQ</v>
          </cell>
          <cell r="AX503" t="str">
            <v>11.45</v>
          </cell>
          <cell r="AY503" t="str">
            <v>12.633</v>
          </cell>
          <cell r="AZ503" t="str">
            <v>13.4</v>
          </cell>
          <cell r="BA503" t="str">
            <v xml:space="preserve"> </v>
          </cell>
          <cell r="BB503" t="str">
            <v xml:space="preserve"> </v>
          </cell>
          <cell r="BC503" t="str">
            <v xml:space="preserve"> </v>
          </cell>
          <cell r="BD503" t="str">
            <v>12.5</v>
          </cell>
          <cell r="BE503" t="str">
            <v xml:space="preserve"> </v>
          </cell>
          <cell r="BF503" t="str">
            <v xml:space="preserve"> </v>
          </cell>
          <cell r="BG503">
            <v>12</v>
          </cell>
          <cell r="BH503" t="str">
            <v xml:space="preserve"> </v>
          </cell>
          <cell r="BI503" t="str">
            <v xml:space="preserve"> </v>
          </cell>
          <cell r="BJ503" t="str">
            <v xml:space="preserve"> </v>
          </cell>
          <cell r="BK503" t="str">
            <v xml:space="preserve"> </v>
          </cell>
          <cell r="BL503" t="str">
            <v xml:space="preserve"> </v>
          </cell>
          <cell r="BM503" t="str">
            <v xml:space="preserve"> </v>
          </cell>
          <cell r="BN503" t="str">
            <v xml:space="preserve"> </v>
          </cell>
          <cell r="BO503" t="str">
            <v xml:space="preserve"> </v>
          </cell>
          <cell r="BP503" t="str">
            <v xml:space="preserve"> </v>
          </cell>
          <cell r="BQ503" t="str">
            <v xml:space="preserve"> </v>
          </cell>
          <cell r="BR503" t="str">
            <v>8.268</v>
          </cell>
          <cell r="BS503" t="str">
            <v>NACQ</v>
          </cell>
          <cell r="BT503" t="str">
            <v>8.38</v>
          </cell>
          <cell r="BU503" t="str">
            <v>9.15</v>
          </cell>
          <cell r="BV503" t="str">
            <v>12.3</v>
          </cell>
        </row>
        <row r="504">
          <cell r="A504">
            <v>21905008</v>
          </cell>
          <cell r="B504" t="str">
            <v>NUSS</v>
          </cell>
          <cell r="C504" t="str">
            <v>DORIAN</v>
          </cell>
          <cell r="D504" t="str">
            <v>modif</v>
          </cell>
          <cell r="E504" t="str">
            <v>DEF</v>
          </cell>
          <cell r="F504" t="str">
            <v>DEF</v>
          </cell>
          <cell r="G504" t="str">
            <v>10.735</v>
          </cell>
          <cell r="H504" t="str">
            <v>ADM</v>
          </cell>
          <cell r="I504" t="str">
            <v>'169/583</v>
          </cell>
          <cell r="J504" t="str">
            <v>13.1</v>
          </cell>
          <cell r="L504" t="str">
            <v>13.5</v>
          </cell>
          <cell r="M504" t="str">
            <v xml:space="preserve"> </v>
          </cell>
          <cell r="N504" t="str">
            <v xml:space="preserve"> </v>
          </cell>
          <cell r="O504" t="str">
            <v>13.5</v>
          </cell>
          <cell r="P504" t="str">
            <v xml:space="preserve"> </v>
          </cell>
          <cell r="Q504" t="str">
            <v xml:space="preserve"> </v>
          </cell>
          <cell r="R504" t="str">
            <v xml:space="preserve"> </v>
          </cell>
          <cell r="S504" t="str">
            <v xml:space="preserve"> </v>
          </cell>
          <cell r="T504" t="str">
            <v xml:space="preserve"> </v>
          </cell>
          <cell r="U504" t="str">
            <v xml:space="preserve"> </v>
          </cell>
          <cell r="V504" t="str">
            <v xml:space="preserve"> </v>
          </cell>
          <cell r="W504" t="str">
            <v xml:space="preserve"> </v>
          </cell>
          <cell r="X504" t="str">
            <v xml:space="preserve"> </v>
          </cell>
          <cell r="Y504" t="str">
            <v xml:space="preserve"> </v>
          </cell>
          <cell r="Z504" t="str">
            <v xml:space="preserve"> </v>
          </cell>
          <cell r="AA504" t="str">
            <v xml:space="preserve"> </v>
          </cell>
          <cell r="AB504" t="str">
            <v xml:space="preserve"> </v>
          </cell>
          <cell r="AC504" t="str">
            <v xml:space="preserve"> </v>
          </cell>
          <cell r="AD504" t="str">
            <v>12.5</v>
          </cell>
          <cell r="AE504" t="str">
            <v xml:space="preserve"> </v>
          </cell>
          <cell r="AF504" t="str">
            <v xml:space="preserve"> </v>
          </cell>
          <cell r="AG504" t="str">
            <v>12.5</v>
          </cell>
          <cell r="AH504" t="str">
            <v xml:space="preserve"> </v>
          </cell>
          <cell r="AI504" t="str">
            <v xml:space="preserve"> </v>
          </cell>
          <cell r="AJ504" t="str">
            <v xml:space="preserve"> </v>
          </cell>
          <cell r="AK504" t="str">
            <v xml:space="preserve"> </v>
          </cell>
          <cell r="AL504" t="str">
            <v xml:space="preserve"> </v>
          </cell>
          <cell r="AM504" t="str">
            <v xml:space="preserve"> </v>
          </cell>
          <cell r="AN504" t="str">
            <v xml:space="preserve"> </v>
          </cell>
          <cell r="AO504" t="str">
            <v xml:space="preserve"> </v>
          </cell>
          <cell r="AP504" t="str">
            <v xml:space="preserve"> </v>
          </cell>
          <cell r="AQ504" t="str">
            <v xml:space="preserve"> </v>
          </cell>
          <cell r="AR504" t="str">
            <v xml:space="preserve"> </v>
          </cell>
          <cell r="AS504" t="str">
            <v xml:space="preserve"> </v>
          </cell>
          <cell r="AT504" t="str">
            <v xml:space="preserve"> </v>
          </cell>
          <cell r="AU504" t="str">
            <v xml:space="preserve"> </v>
          </cell>
          <cell r="AV504" t="str">
            <v>12.667</v>
          </cell>
          <cell r="AW504" t="str">
            <v>ACQ</v>
          </cell>
          <cell r="AX504">
            <v>11</v>
          </cell>
          <cell r="AY504" t="str">
            <v>14.333</v>
          </cell>
          <cell r="AZ504" t="str">
            <v xml:space="preserve"> </v>
          </cell>
          <cell r="BA504" t="str">
            <v xml:space="preserve"> </v>
          </cell>
          <cell r="BB504" t="str">
            <v xml:space="preserve"> </v>
          </cell>
          <cell r="BC504" t="str">
            <v xml:space="preserve"> </v>
          </cell>
          <cell r="BD504" t="str">
            <v xml:space="preserve"> </v>
          </cell>
          <cell r="BE504" t="str">
            <v xml:space="preserve"> </v>
          </cell>
          <cell r="BF504" t="str">
            <v xml:space="preserve"> </v>
          </cell>
          <cell r="BG504" t="str">
            <v xml:space="preserve"> </v>
          </cell>
          <cell r="BH504">
            <v>14</v>
          </cell>
          <cell r="BI504" t="str">
            <v xml:space="preserve"> </v>
          </cell>
          <cell r="BJ504" t="str">
            <v xml:space="preserve"> </v>
          </cell>
          <cell r="BK504">
            <v>15</v>
          </cell>
          <cell r="BL504">
            <v>14</v>
          </cell>
          <cell r="BM504" t="str">
            <v xml:space="preserve"> </v>
          </cell>
          <cell r="BN504" t="str">
            <v xml:space="preserve"> </v>
          </cell>
          <cell r="BO504" t="str">
            <v xml:space="preserve"> </v>
          </cell>
          <cell r="BP504" t="str">
            <v xml:space="preserve"> </v>
          </cell>
          <cell r="BQ504" t="str">
            <v xml:space="preserve"> </v>
          </cell>
          <cell r="BR504" t="str">
            <v>10.542</v>
          </cell>
          <cell r="BS504" t="str">
            <v>ACQ</v>
          </cell>
          <cell r="BT504" t="str">
            <v>10.75</v>
          </cell>
          <cell r="BU504" t="str">
            <v>10.675</v>
          </cell>
          <cell r="BV504" t="str">
            <v>13.35</v>
          </cell>
        </row>
        <row r="505">
          <cell r="A505">
            <v>21915211</v>
          </cell>
          <cell r="B505" t="str">
            <v>NUSS</v>
          </cell>
          <cell r="C505" t="str">
            <v>VICTOR</v>
          </cell>
          <cell r="D505" t="str">
            <v xml:space="preserve"> </v>
          </cell>
          <cell r="E505" t="str">
            <v>DEF</v>
          </cell>
          <cell r="F505" t="str">
            <v>DEF</v>
          </cell>
          <cell r="G505" t="str">
            <v>DEF</v>
          </cell>
          <cell r="H505" t="str">
            <v>DEF</v>
          </cell>
          <cell r="J505" t="str">
            <v>DEF</v>
          </cell>
          <cell r="L505" t="str">
            <v>DEF</v>
          </cell>
          <cell r="M505" t="str">
            <v xml:space="preserve"> </v>
          </cell>
          <cell r="N505" t="str">
            <v xml:space="preserve"> </v>
          </cell>
          <cell r="O505" t="str">
            <v>ABI</v>
          </cell>
          <cell r="P505" t="str">
            <v xml:space="preserve"> </v>
          </cell>
          <cell r="Q505" t="str">
            <v xml:space="preserve"> </v>
          </cell>
          <cell r="R505" t="str">
            <v xml:space="preserve"> </v>
          </cell>
          <cell r="S505" t="str">
            <v xml:space="preserve"> </v>
          </cell>
          <cell r="T505" t="str">
            <v xml:space="preserve"> </v>
          </cell>
          <cell r="U505" t="str">
            <v xml:space="preserve"> </v>
          </cell>
          <cell r="V505" t="str">
            <v xml:space="preserve"> </v>
          </cell>
          <cell r="W505" t="str">
            <v xml:space="preserve"> </v>
          </cell>
          <cell r="X505" t="str">
            <v xml:space="preserve"> </v>
          </cell>
          <cell r="Y505" t="str">
            <v xml:space="preserve"> </v>
          </cell>
          <cell r="Z505" t="str">
            <v xml:space="preserve"> </v>
          </cell>
          <cell r="AA505" t="str">
            <v xml:space="preserve"> </v>
          </cell>
          <cell r="AB505" t="str">
            <v xml:space="preserve"> </v>
          </cell>
          <cell r="AC505" t="str">
            <v xml:space="preserve"> </v>
          </cell>
          <cell r="AD505">
            <v>14</v>
          </cell>
          <cell r="AE505" t="str">
            <v xml:space="preserve"> </v>
          </cell>
          <cell r="AF505" t="str">
            <v xml:space="preserve"> </v>
          </cell>
          <cell r="AG505">
            <v>14</v>
          </cell>
          <cell r="AH505" t="str">
            <v xml:space="preserve"> </v>
          </cell>
          <cell r="AI505" t="str">
            <v xml:space="preserve"> </v>
          </cell>
          <cell r="AJ505" t="str">
            <v xml:space="preserve"> </v>
          </cell>
          <cell r="AK505" t="str">
            <v xml:space="preserve"> </v>
          </cell>
          <cell r="AL505" t="str">
            <v xml:space="preserve"> </v>
          </cell>
          <cell r="AM505" t="str">
            <v xml:space="preserve"> </v>
          </cell>
          <cell r="AN505" t="str">
            <v xml:space="preserve"> </v>
          </cell>
          <cell r="AO505" t="str">
            <v xml:space="preserve"> </v>
          </cell>
          <cell r="AP505" t="str">
            <v xml:space="preserve"> </v>
          </cell>
          <cell r="AQ505" t="str">
            <v xml:space="preserve"> </v>
          </cell>
          <cell r="AR505" t="str">
            <v xml:space="preserve"> </v>
          </cell>
          <cell r="AS505" t="str">
            <v xml:space="preserve"> </v>
          </cell>
          <cell r="AT505" t="str">
            <v xml:space="preserve"> </v>
          </cell>
          <cell r="AU505" t="str">
            <v xml:space="preserve"> </v>
          </cell>
          <cell r="AV505" t="str">
            <v>DEF</v>
          </cell>
          <cell r="AW505" t="str">
            <v>DEF</v>
          </cell>
          <cell r="AX505" t="str">
            <v>DEF</v>
          </cell>
          <cell r="AY505" t="str">
            <v>DEF</v>
          </cell>
          <cell r="AZ505" t="str">
            <v>17.7</v>
          </cell>
          <cell r="BA505" t="str">
            <v xml:space="preserve"> </v>
          </cell>
          <cell r="BB505" t="str">
            <v xml:space="preserve"> </v>
          </cell>
          <cell r="BC505" t="str">
            <v xml:space="preserve"> </v>
          </cell>
          <cell r="BD505" t="str">
            <v xml:space="preserve"> </v>
          </cell>
          <cell r="BE505" t="str">
            <v xml:space="preserve"> </v>
          </cell>
          <cell r="BF505" t="str">
            <v xml:space="preserve"> </v>
          </cell>
          <cell r="BG505" t="str">
            <v xml:space="preserve"> </v>
          </cell>
          <cell r="BH505" t="str">
            <v xml:space="preserve"> </v>
          </cell>
          <cell r="BI505" t="str">
            <v xml:space="preserve"> </v>
          </cell>
          <cell r="BJ505" t="str">
            <v xml:space="preserve"> </v>
          </cell>
          <cell r="BK505" t="str">
            <v>ABI</v>
          </cell>
          <cell r="BL505" t="str">
            <v xml:space="preserve"> </v>
          </cell>
          <cell r="BM505" t="str">
            <v xml:space="preserve"> </v>
          </cell>
          <cell r="BN505" t="str">
            <v>ABI</v>
          </cell>
          <cell r="BO505" t="str">
            <v xml:space="preserve"> </v>
          </cell>
          <cell r="BP505" t="str">
            <v xml:space="preserve"> </v>
          </cell>
          <cell r="BQ505" t="str">
            <v xml:space="preserve"> </v>
          </cell>
          <cell r="BR505" t="str">
            <v>DEF</v>
          </cell>
          <cell r="BS505" t="str">
            <v>DEF</v>
          </cell>
          <cell r="BT505">
            <v>8</v>
          </cell>
          <cell r="BU505" t="str">
            <v>6.9</v>
          </cell>
          <cell r="BV505" t="str">
            <v>10.3</v>
          </cell>
        </row>
        <row r="506">
          <cell r="A506">
            <v>21902681</v>
          </cell>
          <cell r="B506" t="str">
            <v>OBERHAUSER</v>
          </cell>
          <cell r="C506" t="str">
            <v>PIERRE</v>
          </cell>
          <cell r="D506" t="str">
            <v>modif</v>
          </cell>
          <cell r="E506" t="str">
            <v>DEF</v>
          </cell>
          <cell r="F506" t="str">
            <v>DEF</v>
          </cell>
          <cell r="G506" t="str">
            <v>8.926</v>
          </cell>
          <cell r="H506" t="str">
            <v>AJ</v>
          </cell>
          <cell r="I506" t="str">
            <v>'434/583</v>
          </cell>
          <cell r="J506" t="str">
            <v>11.7</v>
          </cell>
          <cell r="L506" t="str">
            <v>9.5</v>
          </cell>
          <cell r="M506" t="str">
            <v xml:space="preserve"> </v>
          </cell>
          <cell r="N506" t="str">
            <v xml:space="preserve"> </v>
          </cell>
          <cell r="O506" t="str">
            <v xml:space="preserve"> </v>
          </cell>
          <cell r="P506" t="str">
            <v xml:space="preserve"> </v>
          </cell>
          <cell r="Q506" t="str">
            <v xml:space="preserve"> </v>
          </cell>
          <cell r="R506" t="str">
            <v xml:space="preserve"> </v>
          </cell>
          <cell r="S506" t="str">
            <v>9.5</v>
          </cell>
          <cell r="T506" t="str">
            <v xml:space="preserve"> </v>
          </cell>
          <cell r="U506" t="str">
            <v xml:space="preserve"> </v>
          </cell>
          <cell r="V506" t="str">
            <v xml:space="preserve"> </v>
          </cell>
          <cell r="W506" t="str">
            <v xml:space="preserve"> </v>
          </cell>
          <cell r="X506" t="str">
            <v xml:space="preserve"> </v>
          </cell>
          <cell r="Y506" t="str">
            <v xml:space="preserve"> </v>
          </cell>
          <cell r="Z506" t="str">
            <v xml:space="preserve"> </v>
          </cell>
          <cell r="AA506" t="str">
            <v xml:space="preserve"> </v>
          </cell>
          <cell r="AB506" t="str">
            <v xml:space="preserve"> </v>
          </cell>
          <cell r="AC506" t="str">
            <v xml:space="preserve"> </v>
          </cell>
          <cell r="AD506">
            <v>15</v>
          </cell>
          <cell r="AE506" t="str">
            <v xml:space="preserve"> </v>
          </cell>
          <cell r="AF506" t="str">
            <v xml:space="preserve"> </v>
          </cell>
          <cell r="AG506" t="str">
            <v xml:space="preserve"> </v>
          </cell>
          <cell r="AH506" t="str">
            <v xml:space="preserve"> </v>
          </cell>
          <cell r="AI506" t="str">
            <v xml:space="preserve"> </v>
          </cell>
          <cell r="AJ506" t="str">
            <v xml:space="preserve"> </v>
          </cell>
          <cell r="AK506">
            <v>15</v>
          </cell>
          <cell r="AL506" t="str">
            <v xml:space="preserve"> </v>
          </cell>
          <cell r="AM506" t="str">
            <v xml:space="preserve"> </v>
          </cell>
          <cell r="AN506" t="str">
            <v xml:space="preserve"> </v>
          </cell>
          <cell r="AO506" t="str">
            <v xml:space="preserve"> </v>
          </cell>
          <cell r="AP506" t="str">
            <v xml:space="preserve"> </v>
          </cell>
          <cell r="AQ506" t="str">
            <v xml:space="preserve"> </v>
          </cell>
          <cell r="AR506" t="str">
            <v xml:space="preserve"> </v>
          </cell>
          <cell r="AS506" t="str">
            <v xml:space="preserve"> </v>
          </cell>
          <cell r="AT506" t="str">
            <v xml:space="preserve"> </v>
          </cell>
          <cell r="AU506" t="str">
            <v xml:space="preserve"> </v>
          </cell>
          <cell r="AV506" t="str">
            <v>11.043</v>
          </cell>
          <cell r="AW506" t="str">
            <v>ACQ</v>
          </cell>
          <cell r="AX506" t="str">
            <v>8.835</v>
          </cell>
          <cell r="AY506" t="str">
            <v>13.25</v>
          </cell>
          <cell r="AZ506" t="str">
            <v>DIS</v>
          </cell>
          <cell r="BA506">
            <v>13</v>
          </cell>
          <cell r="BB506" t="str">
            <v xml:space="preserve"> </v>
          </cell>
          <cell r="BC506" t="str">
            <v xml:space="preserve"> </v>
          </cell>
          <cell r="BD506" t="str">
            <v xml:space="preserve"> </v>
          </cell>
          <cell r="BE506" t="str">
            <v xml:space="preserve"> </v>
          </cell>
          <cell r="BF506" t="str">
            <v xml:space="preserve"> </v>
          </cell>
          <cell r="BG506" t="str">
            <v xml:space="preserve"> </v>
          </cell>
          <cell r="BH506" t="str">
            <v xml:space="preserve"> </v>
          </cell>
          <cell r="BI506" t="str">
            <v xml:space="preserve"> </v>
          </cell>
          <cell r="BJ506" t="str">
            <v xml:space="preserve"> </v>
          </cell>
          <cell r="BK506" t="str">
            <v xml:space="preserve"> </v>
          </cell>
          <cell r="BL506" t="str">
            <v xml:space="preserve"> </v>
          </cell>
          <cell r="BM506" t="str">
            <v xml:space="preserve"> </v>
          </cell>
          <cell r="BN506" t="str">
            <v xml:space="preserve"> </v>
          </cell>
          <cell r="BO506" t="str">
            <v>13.5</v>
          </cell>
          <cell r="BP506" t="str">
            <v xml:space="preserve"> </v>
          </cell>
          <cell r="BQ506" t="str">
            <v xml:space="preserve"> </v>
          </cell>
          <cell r="BR506" t="str">
            <v>10.083</v>
          </cell>
          <cell r="BS506" t="str">
            <v>ACQ</v>
          </cell>
          <cell r="BT506" t="str">
            <v>8.5</v>
          </cell>
          <cell r="BU506" t="str">
            <v>8.75</v>
          </cell>
          <cell r="BV506">
            <v>10</v>
          </cell>
        </row>
        <row r="507">
          <cell r="A507">
            <v>21901407</v>
          </cell>
          <cell r="B507" t="str">
            <v>OBRINGER</v>
          </cell>
          <cell r="C507" t="str">
            <v>PÉRINE</v>
          </cell>
          <cell r="D507" t="str">
            <v xml:space="preserve"> </v>
          </cell>
          <cell r="E507" t="str">
            <v>10.538</v>
          </cell>
          <cell r="F507" t="str">
            <v>ADM</v>
          </cell>
          <cell r="G507" t="str">
            <v>10.538</v>
          </cell>
          <cell r="H507" t="str">
            <v>ADM</v>
          </cell>
          <cell r="I507" t="str">
            <v>'199/583</v>
          </cell>
          <cell r="J507">
            <v>8</v>
          </cell>
          <cell r="L507">
            <v>8</v>
          </cell>
          <cell r="M507" t="str">
            <v xml:space="preserve"> </v>
          </cell>
          <cell r="N507" t="str">
            <v xml:space="preserve"> </v>
          </cell>
          <cell r="O507" t="str">
            <v xml:space="preserve"> </v>
          </cell>
          <cell r="P507" t="str">
            <v xml:space="preserve"> </v>
          </cell>
          <cell r="Q507" t="str">
            <v xml:space="preserve"> </v>
          </cell>
          <cell r="R507">
            <v>8</v>
          </cell>
          <cell r="S507" t="str">
            <v xml:space="preserve"> </v>
          </cell>
          <cell r="T507" t="str">
            <v xml:space="preserve"> </v>
          </cell>
          <cell r="U507" t="str">
            <v xml:space="preserve"> </v>
          </cell>
          <cell r="V507" t="str">
            <v xml:space="preserve"> </v>
          </cell>
          <cell r="W507" t="str">
            <v xml:space="preserve"> </v>
          </cell>
          <cell r="X507" t="str">
            <v xml:space="preserve"> </v>
          </cell>
          <cell r="Y507" t="str">
            <v xml:space="preserve"> </v>
          </cell>
          <cell r="Z507" t="str">
            <v xml:space="preserve"> </v>
          </cell>
          <cell r="AA507" t="str">
            <v xml:space="preserve"> </v>
          </cell>
          <cell r="AB507" t="str">
            <v xml:space="preserve"> </v>
          </cell>
          <cell r="AC507" t="str">
            <v xml:space="preserve"> </v>
          </cell>
          <cell r="AD507">
            <v>8</v>
          </cell>
          <cell r="AE507" t="str">
            <v xml:space="preserve"> </v>
          </cell>
          <cell r="AF507" t="str">
            <v xml:space="preserve"> </v>
          </cell>
          <cell r="AG507" t="str">
            <v xml:space="preserve"> </v>
          </cell>
          <cell r="AH507" t="str">
            <v xml:space="preserve"> </v>
          </cell>
          <cell r="AI507" t="str">
            <v xml:space="preserve"> </v>
          </cell>
          <cell r="AJ507">
            <v>8</v>
          </cell>
          <cell r="AK507" t="str">
            <v xml:space="preserve"> </v>
          </cell>
          <cell r="AL507" t="str">
            <v xml:space="preserve"> </v>
          </cell>
          <cell r="AM507" t="str">
            <v xml:space="preserve"> </v>
          </cell>
          <cell r="AN507" t="str">
            <v xml:space="preserve"> </v>
          </cell>
          <cell r="AO507" t="str">
            <v xml:space="preserve"> </v>
          </cell>
          <cell r="AP507" t="str">
            <v xml:space="preserve"> </v>
          </cell>
          <cell r="AQ507" t="str">
            <v xml:space="preserve"> </v>
          </cell>
          <cell r="AR507" t="str">
            <v xml:space="preserve"> </v>
          </cell>
          <cell r="AS507" t="str">
            <v xml:space="preserve"> </v>
          </cell>
          <cell r="AT507" t="str">
            <v xml:space="preserve"> </v>
          </cell>
          <cell r="AU507" t="str">
            <v xml:space="preserve"> </v>
          </cell>
          <cell r="AV507" t="str">
            <v>12.656</v>
          </cell>
          <cell r="AW507" t="str">
            <v>ACQ</v>
          </cell>
          <cell r="AX507" t="str">
            <v>12.045</v>
          </cell>
          <cell r="AY507" t="str">
            <v>13.267</v>
          </cell>
          <cell r="AZ507" t="str">
            <v xml:space="preserve"> </v>
          </cell>
          <cell r="BA507" t="str">
            <v xml:space="preserve"> </v>
          </cell>
          <cell r="BB507" t="str">
            <v xml:space="preserve"> </v>
          </cell>
          <cell r="BC507" t="str">
            <v xml:space="preserve"> </v>
          </cell>
          <cell r="BD507" t="str">
            <v xml:space="preserve"> </v>
          </cell>
          <cell r="BE507" t="str">
            <v xml:space="preserve"> </v>
          </cell>
          <cell r="BF507" t="str">
            <v xml:space="preserve"> </v>
          </cell>
          <cell r="BG507" t="str">
            <v xml:space="preserve"> </v>
          </cell>
          <cell r="BH507" t="str">
            <v>11.8</v>
          </cell>
          <cell r="BI507" t="str">
            <v xml:space="preserve"> </v>
          </cell>
          <cell r="BJ507" t="str">
            <v xml:space="preserve"> </v>
          </cell>
          <cell r="BK507" t="str">
            <v>15.5</v>
          </cell>
          <cell r="BL507" t="str">
            <v>12.5</v>
          </cell>
          <cell r="BM507" t="str">
            <v xml:space="preserve"> </v>
          </cell>
          <cell r="BN507" t="str">
            <v xml:space="preserve"> </v>
          </cell>
          <cell r="BO507" t="str">
            <v xml:space="preserve"> </v>
          </cell>
          <cell r="BP507" t="str">
            <v xml:space="preserve"> </v>
          </cell>
          <cell r="BQ507" t="str">
            <v xml:space="preserve"> </v>
          </cell>
          <cell r="BR507" t="str">
            <v>9.575</v>
          </cell>
          <cell r="BS507" t="str">
            <v>NACQ</v>
          </cell>
          <cell r="BT507" t="str">
            <v>10.5</v>
          </cell>
          <cell r="BU507" t="str">
            <v>9.425</v>
          </cell>
          <cell r="BV507" t="str">
            <v>10.85</v>
          </cell>
        </row>
        <row r="508">
          <cell r="A508">
            <v>21901538</v>
          </cell>
          <cell r="B508" t="str">
            <v>OHLMANN</v>
          </cell>
          <cell r="C508" t="str">
            <v>LUCAS</v>
          </cell>
          <cell r="D508" t="str">
            <v>modif</v>
          </cell>
          <cell r="E508" t="str">
            <v>DEF</v>
          </cell>
          <cell r="F508" t="str">
            <v>DEF</v>
          </cell>
          <cell r="G508" t="str">
            <v>10.655</v>
          </cell>
          <cell r="H508" t="str">
            <v>ADM</v>
          </cell>
          <cell r="I508" t="str">
            <v>'181/583</v>
          </cell>
          <cell r="J508">
            <v>12</v>
          </cell>
          <cell r="L508">
            <v>12</v>
          </cell>
          <cell r="M508" t="str">
            <v xml:space="preserve"> </v>
          </cell>
          <cell r="N508" t="str">
            <v xml:space="preserve"> </v>
          </cell>
          <cell r="O508" t="str">
            <v xml:space="preserve"> </v>
          </cell>
          <cell r="P508" t="str">
            <v xml:space="preserve"> </v>
          </cell>
          <cell r="Q508" t="str">
            <v xml:space="preserve"> </v>
          </cell>
          <cell r="R508" t="str">
            <v xml:space="preserve"> </v>
          </cell>
          <cell r="S508" t="str">
            <v xml:space="preserve"> </v>
          </cell>
          <cell r="T508" t="str">
            <v xml:space="preserve"> </v>
          </cell>
          <cell r="U508" t="str">
            <v xml:space="preserve"> </v>
          </cell>
          <cell r="V508">
            <v>12</v>
          </cell>
          <cell r="W508" t="str">
            <v xml:space="preserve"> </v>
          </cell>
          <cell r="X508" t="str">
            <v xml:space="preserve"> </v>
          </cell>
          <cell r="Y508" t="str">
            <v xml:space="preserve"> </v>
          </cell>
          <cell r="Z508" t="str">
            <v xml:space="preserve"> </v>
          </cell>
          <cell r="AA508" t="str">
            <v xml:space="preserve"> </v>
          </cell>
          <cell r="AB508" t="str">
            <v xml:space="preserve"> </v>
          </cell>
          <cell r="AC508" t="str">
            <v xml:space="preserve"> </v>
          </cell>
          <cell r="AD508">
            <v>12</v>
          </cell>
          <cell r="AE508" t="str">
            <v xml:space="preserve"> </v>
          </cell>
          <cell r="AF508" t="str">
            <v xml:space="preserve"> </v>
          </cell>
          <cell r="AG508" t="str">
            <v xml:space="preserve"> </v>
          </cell>
          <cell r="AH508" t="str">
            <v xml:space="preserve"> </v>
          </cell>
          <cell r="AI508" t="str">
            <v xml:space="preserve"> </v>
          </cell>
          <cell r="AJ508" t="str">
            <v xml:space="preserve"> </v>
          </cell>
          <cell r="AK508" t="str">
            <v xml:space="preserve"> </v>
          </cell>
          <cell r="AL508" t="str">
            <v xml:space="preserve"> </v>
          </cell>
          <cell r="AM508" t="str">
            <v xml:space="preserve"> </v>
          </cell>
          <cell r="AN508">
            <v>12</v>
          </cell>
          <cell r="AO508" t="str">
            <v xml:space="preserve"> </v>
          </cell>
          <cell r="AP508" t="str">
            <v xml:space="preserve"> </v>
          </cell>
          <cell r="AQ508" t="str">
            <v xml:space="preserve"> </v>
          </cell>
          <cell r="AR508" t="str">
            <v xml:space="preserve"> </v>
          </cell>
          <cell r="AS508" t="str">
            <v xml:space="preserve"> </v>
          </cell>
          <cell r="AT508" t="str">
            <v xml:space="preserve"> </v>
          </cell>
          <cell r="AU508" t="str">
            <v xml:space="preserve"> </v>
          </cell>
          <cell r="AV508" t="str">
            <v>12.568</v>
          </cell>
          <cell r="AW508" t="str">
            <v>ACQ</v>
          </cell>
          <cell r="AX508" t="str">
            <v>11.835</v>
          </cell>
          <cell r="AY508" t="str">
            <v>13.3</v>
          </cell>
          <cell r="AZ508">
            <v>16</v>
          </cell>
          <cell r="BA508">
            <v>14</v>
          </cell>
          <cell r="BB508" t="str">
            <v xml:space="preserve"> </v>
          </cell>
          <cell r="BC508" t="str">
            <v xml:space="preserve"> </v>
          </cell>
          <cell r="BD508" t="str">
            <v xml:space="preserve"> </v>
          </cell>
          <cell r="BE508" t="str">
            <v xml:space="preserve"> </v>
          </cell>
          <cell r="BF508" t="str">
            <v xml:space="preserve"> </v>
          </cell>
          <cell r="BG508" t="str">
            <v xml:space="preserve"> </v>
          </cell>
          <cell r="BH508" t="str">
            <v>9.9</v>
          </cell>
          <cell r="BI508" t="str">
            <v xml:space="preserve"> </v>
          </cell>
          <cell r="BJ508" t="str">
            <v xml:space="preserve"> </v>
          </cell>
          <cell r="BK508" t="str">
            <v xml:space="preserve"> </v>
          </cell>
          <cell r="BL508" t="str">
            <v xml:space="preserve"> </v>
          </cell>
          <cell r="BM508" t="str">
            <v xml:space="preserve"> </v>
          </cell>
          <cell r="BN508" t="str">
            <v xml:space="preserve"> </v>
          </cell>
          <cell r="BO508" t="str">
            <v xml:space="preserve"> </v>
          </cell>
          <cell r="BP508" t="str">
            <v xml:space="preserve"> </v>
          </cell>
          <cell r="BQ508" t="str">
            <v xml:space="preserve"> </v>
          </cell>
          <cell r="BR508" t="str">
            <v>9.175</v>
          </cell>
          <cell r="BS508" t="str">
            <v>NACQ</v>
          </cell>
          <cell r="BT508" t="str">
            <v>9.75</v>
          </cell>
          <cell r="BU508" t="str">
            <v>10.375</v>
          </cell>
          <cell r="BV508" t="str">
            <v>12.25</v>
          </cell>
        </row>
        <row r="509">
          <cell r="A509">
            <v>21902429</v>
          </cell>
          <cell r="B509" t="str">
            <v>ONOF</v>
          </cell>
          <cell r="C509" t="str">
            <v>EMMA</v>
          </cell>
          <cell r="D509" t="str">
            <v xml:space="preserve"> </v>
          </cell>
          <cell r="E509" t="str">
            <v>10.46</v>
          </cell>
          <cell r="F509" t="str">
            <v>ADM</v>
          </cell>
          <cell r="G509" t="str">
            <v>10.46</v>
          </cell>
          <cell r="H509" t="str">
            <v>ADM</v>
          </cell>
          <cell r="I509" t="str">
            <v>'212/583</v>
          </cell>
          <cell r="J509" t="str">
            <v>9.5</v>
          </cell>
          <cell r="L509" t="str">
            <v>7.5</v>
          </cell>
          <cell r="M509" t="str">
            <v xml:space="preserve"> </v>
          </cell>
          <cell r="N509" t="str">
            <v xml:space="preserve"> </v>
          </cell>
          <cell r="O509" t="str">
            <v xml:space="preserve"> </v>
          </cell>
          <cell r="P509" t="str">
            <v xml:space="preserve"> </v>
          </cell>
          <cell r="Q509" t="str">
            <v xml:space="preserve"> </v>
          </cell>
          <cell r="R509" t="str">
            <v xml:space="preserve"> </v>
          </cell>
          <cell r="S509" t="str">
            <v xml:space="preserve"> </v>
          </cell>
          <cell r="T509" t="str">
            <v xml:space="preserve"> </v>
          </cell>
          <cell r="U509" t="str">
            <v xml:space="preserve"> </v>
          </cell>
          <cell r="V509" t="str">
            <v xml:space="preserve"> </v>
          </cell>
          <cell r="W509" t="str">
            <v xml:space="preserve"> </v>
          </cell>
          <cell r="X509" t="str">
            <v xml:space="preserve"> </v>
          </cell>
          <cell r="Y509" t="str">
            <v>7.5</v>
          </cell>
          <cell r="Z509" t="str">
            <v xml:space="preserve"> </v>
          </cell>
          <cell r="AA509" t="str">
            <v xml:space="preserve"> </v>
          </cell>
          <cell r="AB509" t="str">
            <v xml:space="preserve"> </v>
          </cell>
          <cell r="AC509" t="str">
            <v xml:space="preserve"> </v>
          </cell>
          <cell r="AD509" t="str">
            <v>12.5</v>
          </cell>
          <cell r="AE509" t="str">
            <v xml:space="preserve"> </v>
          </cell>
          <cell r="AF509" t="str">
            <v xml:space="preserve"> </v>
          </cell>
          <cell r="AG509" t="str">
            <v xml:space="preserve"> </v>
          </cell>
          <cell r="AH509" t="str">
            <v xml:space="preserve"> </v>
          </cell>
          <cell r="AI509" t="str">
            <v xml:space="preserve"> </v>
          </cell>
          <cell r="AJ509" t="str">
            <v xml:space="preserve"> </v>
          </cell>
          <cell r="AK509" t="str">
            <v xml:space="preserve"> </v>
          </cell>
          <cell r="AL509" t="str">
            <v xml:space="preserve"> </v>
          </cell>
          <cell r="AM509" t="str">
            <v xml:space="preserve"> </v>
          </cell>
          <cell r="AN509" t="str">
            <v xml:space="preserve"> </v>
          </cell>
          <cell r="AO509" t="str">
            <v xml:space="preserve"> </v>
          </cell>
          <cell r="AP509" t="str">
            <v xml:space="preserve"> </v>
          </cell>
          <cell r="AQ509" t="str">
            <v>12.5</v>
          </cell>
          <cell r="AR509" t="str">
            <v xml:space="preserve"> </v>
          </cell>
          <cell r="AS509" t="str">
            <v xml:space="preserve"> </v>
          </cell>
          <cell r="AT509" t="str">
            <v xml:space="preserve"> </v>
          </cell>
          <cell r="AU509" t="str">
            <v xml:space="preserve"> </v>
          </cell>
          <cell r="AV509" t="str">
            <v>11.272</v>
          </cell>
          <cell r="AW509" t="str">
            <v>ACQ</v>
          </cell>
          <cell r="AX509" t="str">
            <v>11.71</v>
          </cell>
          <cell r="AY509" t="str">
            <v>10.833</v>
          </cell>
          <cell r="AZ509" t="str">
            <v xml:space="preserve"> </v>
          </cell>
          <cell r="BA509" t="str">
            <v xml:space="preserve"> </v>
          </cell>
          <cell r="BB509" t="str">
            <v xml:space="preserve"> </v>
          </cell>
          <cell r="BC509" t="str">
            <v xml:space="preserve"> </v>
          </cell>
          <cell r="BD509" t="str">
            <v>9.5</v>
          </cell>
          <cell r="BE509">
            <v>13</v>
          </cell>
          <cell r="BF509" t="str">
            <v xml:space="preserve"> </v>
          </cell>
          <cell r="BG509" t="str">
            <v xml:space="preserve"> </v>
          </cell>
          <cell r="BH509" t="str">
            <v xml:space="preserve"> </v>
          </cell>
          <cell r="BI509">
            <v>10</v>
          </cell>
          <cell r="BJ509" t="str">
            <v xml:space="preserve"> </v>
          </cell>
          <cell r="BK509" t="str">
            <v xml:space="preserve"> </v>
          </cell>
          <cell r="BL509" t="str">
            <v xml:space="preserve"> </v>
          </cell>
          <cell r="BM509" t="str">
            <v xml:space="preserve"> </v>
          </cell>
          <cell r="BN509" t="str">
            <v xml:space="preserve"> </v>
          </cell>
          <cell r="BO509" t="str">
            <v xml:space="preserve"> </v>
          </cell>
          <cell r="BP509" t="str">
            <v xml:space="preserve"> </v>
          </cell>
          <cell r="BQ509" t="str">
            <v xml:space="preserve"> </v>
          </cell>
          <cell r="BR509" t="str">
            <v>9.393</v>
          </cell>
          <cell r="BS509" t="str">
            <v>NACQ</v>
          </cell>
          <cell r="BT509" t="str">
            <v>6.88</v>
          </cell>
          <cell r="BU509" t="str">
            <v>12.05</v>
          </cell>
          <cell r="BV509" t="str">
            <v>14.1</v>
          </cell>
        </row>
        <row r="510">
          <cell r="A510">
            <v>21905553</v>
          </cell>
          <cell r="B510" t="str">
            <v>OPPE</v>
          </cell>
          <cell r="C510" t="str">
            <v>ANTONIN</v>
          </cell>
          <cell r="D510" t="str">
            <v xml:space="preserve"> </v>
          </cell>
          <cell r="E510" t="str">
            <v>9.928</v>
          </cell>
          <cell r="F510" t="str">
            <v>AJ</v>
          </cell>
          <cell r="G510" t="str">
            <v>9.928</v>
          </cell>
          <cell r="H510" t="str">
            <v>AJ</v>
          </cell>
          <cell r="I510" t="str">
            <v>'296/583</v>
          </cell>
          <cell r="J510" t="str">
            <v>7.8</v>
          </cell>
          <cell r="L510">
            <v>9</v>
          </cell>
          <cell r="M510" t="str">
            <v xml:space="preserve"> </v>
          </cell>
          <cell r="N510" t="str">
            <v xml:space="preserve"> </v>
          </cell>
          <cell r="O510">
            <v>9</v>
          </cell>
          <cell r="P510" t="str">
            <v xml:space="preserve"> </v>
          </cell>
          <cell r="Q510" t="str">
            <v xml:space="preserve"> </v>
          </cell>
          <cell r="R510" t="str">
            <v xml:space="preserve"> </v>
          </cell>
          <cell r="S510" t="str">
            <v xml:space="preserve"> </v>
          </cell>
          <cell r="T510" t="str">
            <v xml:space="preserve"> </v>
          </cell>
          <cell r="U510" t="str">
            <v xml:space="preserve"> </v>
          </cell>
          <cell r="V510" t="str">
            <v xml:space="preserve"> </v>
          </cell>
          <cell r="W510" t="str">
            <v xml:space="preserve"> </v>
          </cell>
          <cell r="X510" t="str">
            <v xml:space="preserve"> </v>
          </cell>
          <cell r="Y510" t="str">
            <v xml:space="preserve"> </v>
          </cell>
          <cell r="Z510" t="str">
            <v xml:space="preserve"> </v>
          </cell>
          <cell r="AA510" t="str">
            <v xml:space="preserve"> </v>
          </cell>
          <cell r="AB510" t="str">
            <v xml:space="preserve"> </v>
          </cell>
          <cell r="AC510" t="str">
            <v xml:space="preserve"> </v>
          </cell>
          <cell r="AD510">
            <v>6</v>
          </cell>
          <cell r="AE510" t="str">
            <v xml:space="preserve"> </v>
          </cell>
          <cell r="AF510" t="str">
            <v xml:space="preserve"> </v>
          </cell>
          <cell r="AG510">
            <v>6</v>
          </cell>
          <cell r="AH510" t="str">
            <v xml:space="preserve"> </v>
          </cell>
          <cell r="AI510" t="str">
            <v xml:space="preserve"> </v>
          </cell>
          <cell r="AJ510" t="str">
            <v xml:space="preserve"> </v>
          </cell>
          <cell r="AK510" t="str">
            <v xml:space="preserve"> </v>
          </cell>
          <cell r="AL510" t="str">
            <v xml:space="preserve"> </v>
          </cell>
          <cell r="AM510" t="str">
            <v xml:space="preserve"> </v>
          </cell>
          <cell r="AN510" t="str">
            <v xml:space="preserve"> </v>
          </cell>
          <cell r="AO510" t="str">
            <v xml:space="preserve"> </v>
          </cell>
          <cell r="AP510" t="str">
            <v xml:space="preserve"> </v>
          </cell>
          <cell r="AQ510" t="str">
            <v xml:space="preserve"> </v>
          </cell>
          <cell r="AR510" t="str">
            <v xml:space="preserve"> </v>
          </cell>
          <cell r="AS510" t="str">
            <v xml:space="preserve"> </v>
          </cell>
          <cell r="AT510" t="str">
            <v xml:space="preserve"> </v>
          </cell>
          <cell r="AU510" t="str">
            <v xml:space="preserve"> </v>
          </cell>
          <cell r="AV510" t="str">
            <v>11.225</v>
          </cell>
          <cell r="AW510" t="str">
            <v>ACQ</v>
          </cell>
          <cell r="AX510" t="str">
            <v>11.75</v>
          </cell>
          <cell r="AY510" t="str">
            <v>10.7</v>
          </cell>
          <cell r="AZ510" t="str">
            <v>11.9</v>
          </cell>
          <cell r="BA510" t="str">
            <v xml:space="preserve"> </v>
          </cell>
          <cell r="BB510" t="str">
            <v xml:space="preserve"> </v>
          </cell>
          <cell r="BC510" t="str">
            <v xml:space="preserve"> </v>
          </cell>
          <cell r="BD510" t="str">
            <v>7.7</v>
          </cell>
          <cell r="BE510" t="str">
            <v xml:space="preserve"> </v>
          </cell>
          <cell r="BF510" t="str">
            <v xml:space="preserve"> </v>
          </cell>
          <cell r="BG510" t="str">
            <v>12.5</v>
          </cell>
          <cell r="BH510" t="str">
            <v xml:space="preserve"> </v>
          </cell>
          <cell r="BI510" t="str">
            <v xml:space="preserve"> </v>
          </cell>
          <cell r="BJ510" t="str">
            <v xml:space="preserve"> </v>
          </cell>
          <cell r="BK510" t="str">
            <v xml:space="preserve"> </v>
          </cell>
          <cell r="BL510" t="str">
            <v xml:space="preserve"> </v>
          </cell>
          <cell r="BM510" t="str">
            <v xml:space="preserve"> </v>
          </cell>
          <cell r="BN510" t="str">
            <v xml:space="preserve"> </v>
          </cell>
          <cell r="BO510" t="str">
            <v xml:space="preserve"> </v>
          </cell>
          <cell r="BP510" t="str">
            <v xml:space="preserve"> </v>
          </cell>
          <cell r="BQ510" t="str">
            <v xml:space="preserve"> </v>
          </cell>
          <cell r="BR510" t="str">
            <v>9.392</v>
          </cell>
          <cell r="BS510" t="str">
            <v>NACQ</v>
          </cell>
          <cell r="BT510">
            <v>11</v>
          </cell>
          <cell r="BU510" t="str">
            <v>7.95</v>
          </cell>
          <cell r="BV510" t="str">
            <v>9.4</v>
          </cell>
        </row>
        <row r="511">
          <cell r="A511">
            <v>21900467</v>
          </cell>
          <cell r="B511" t="str">
            <v>OSSWALD</v>
          </cell>
          <cell r="C511" t="str">
            <v>JULIE</v>
          </cell>
          <cell r="D511" t="str">
            <v xml:space="preserve"> </v>
          </cell>
          <cell r="E511" t="str">
            <v>10.397</v>
          </cell>
          <cell r="F511" t="str">
            <v>ADM</v>
          </cell>
          <cell r="G511" t="str">
            <v>10.397</v>
          </cell>
          <cell r="H511" t="str">
            <v>ADM</v>
          </cell>
          <cell r="I511" t="str">
            <v>'221/583</v>
          </cell>
          <cell r="J511" t="str">
            <v>12.2</v>
          </cell>
          <cell r="L511">
            <v>12</v>
          </cell>
          <cell r="M511" t="str">
            <v xml:space="preserve"> </v>
          </cell>
          <cell r="N511" t="str">
            <v xml:space="preserve"> </v>
          </cell>
          <cell r="O511" t="str">
            <v xml:space="preserve"> </v>
          </cell>
          <cell r="P511" t="str">
            <v xml:space="preserve"> </v>
          </cell>
          <cell r="Q511" t="str">
            <v xml:space="preserve"> </v>
          </cell>
          <cell r="R511" t="str">
            <v xml:space="preserve"> </v>
          </cell>
          <cell r="S511" t="str">
            <v xml:space="preserve"> </v>
          </cell>
          <cell r="T511" t="str">
            <v xml:space="preserve"> </v>
          </cell>
          <cell r="U511" t="str">
            <v xml:space="preserve"> </v>
          </cell>
          <cell r="V511" t="str">
            <v xml:space="preserve"> </v>
          </cell>
          <cell r="W511" t="str">
            <v xml:space="preserve"> </v>
          </cell>
          <cell r="X511">
            <v>12</v>
          </cell>
          <cell r="Y511" t="str">
            <v xml:space="preserve"> </v>
          </cell>
          <cell r="Z511" t="str">
            <v xml:space="preserve"> </v>
          </cell>
          <cell r="AA511" t="str">
            <v xml:space="preserve"> </v>
          </cell>
          <cell r="AB511" t="str">
            <v xml:space="preserve"> </v>
          </cell>
          <cell r="AC511" t="str">
            <v xml:space="preserve"> </v>
          </cell>
          <cell r="AD511" t="str">
            <v>12.5</v>
          </cell>
          <cell r="AE511" t="str">
            <v xml:space="preserve"> </v>
          </cell>
          <cell r="AF511" t="str">
            <v xml:space="preserve"> </v>
          </cell>
          <cell r="AG511" t="str">
            <v xml:space="preserve"> </v>
          </cell>
          <cell r="AH511" t="str">
            <v xml:space="preserve"> </v>
          </cell>
          <cell r="AI511" t="str">
            <v xml:space="preserve"> </v>
          </cell>
          <cell r="AJ511" t="str">
            <v xml:space="preserve"> </v>
          </cell>
          <cell r="AK511" t="str">
            <v xml:space="preserve"> </v>
          </cell>
          <cell r="AL511" t="str">
            <v xml:space="preserve"> </v>
          </cell>
          <cell r="AM511" t="str">
            <v xml:space="preserve"> </v>
          </cell>
          <cell r="AN511" t="str">
            <v xml:space="preserve"> </v>
          </cell>
          <cell r="AO511" t="str">
            <v xml:space="preserve"> </v>
          </cell>
          <cell r="AP511" t="str">
            <v>12.5</v>
          </cell>
          <cell r="AQ511" t="str">
            <v xml:space="preserve"> </v>
          </cell>
          <cell r="AR511" t="str">
            <v xml:space="preserve"> </v>
          </cell>
          <cell r="AS511" t="str">
            <v xml:space="preserve"> </v>
          </cell>
          <cell r="AT511" t="str">
            <v xml:space="preserve"> </v>
          </cell>
          <cell r="AU511" t="str">
            <v xml:space="preserve"> </v>
          </cell>
          <cell r="AV511" t="str">
            <v>11.473</v>
          </cell>
          <cell r="AW511" t="str">
            <v>ACQ</v>
          </cell>
          <cell r="AX511" t="str">
            <v>10.545</v>
          </cell>
          <cell r="AY511" t="str">
            <v>12.4</v>
          </cell>
          <cell r="AZ511" t="str">
            <v xml:space="preserve"> </v>
          </cell>
          <cell r="BA511" t="str">
            <v xml:space="preserve"> </v>
          </cell>
          <cell r="BB511" t="str">
            <v xml:space="preserve"> </v>
          </cell>
          <cell r="BC511" t="str">
            <v xml:space="preserve"> </v>
          </cell>
          <cell r="BD511" t="str">
            <v xml:space="preserve"> </v>
          </cell>
          <cell r="BE511" t="str">
            <v>13.5</v>
          </cell>
          <cell r="BF511" t="str">
            <v xml:space="preserve"> </v>
          </cell>
          <cell r="BG511" t="str">
            <v xml:space="preserve"> </v>
          </cell>
          <cell r="BH511" t="str">
            <v xml:space="preserve"> </v>
          </cell>
          <cell r="BI511" t="str">
            <v xml:space="preserve"> </v>
          </cell>
          <cell r="BJ511" t="str">
            <v xml:space="preserve"> </v>
          </cell>
          <cell r="BK511" t="str">
            <v>10.5</v>
          </cell>
          <cell r="BL511" t="str">
            <v xml:space="preserve"> </v>
          </cell>
          <cell r="BM511" t="str">
            <v xml:space="preserve"> </v>
          </cell>
          <cell r="BN511" t="str">
            <v>13.2</v>
          </cell>
          <cell r="BO511" t="str">
            <v xml:space="preserve"> </v>
          </cell>
          <cell r="BP511" t="str">
            <v xml:space="preserve"> </v>
          </cell>
          <cell r="BQ511" t="str">
            <v xml:space="preserve"> </v>
          </cell>
          <cell r="BR511" t="str">
            <v>9.117</v>
          </cell>
          <cell r="BS511" t="str">
            <v>NACQ</v>
          </cell>
          <cell r="BT511">
            <v>9</v>
          </cell>
          <cell r="BU511" t="str">
            <v>9.875</v>
          </cell>
          <cell r="BV511" t="str">
            <v>14.25</v>
          </cell>
        </row>
        <row r="512">
          <cell r="A512">
            <v>21906794</v>
          </cell>
          <cell r="B512" t="str">
            <v>OSTER</v>
          </cell>
          <cell r="C512" t="str">
            <v>STEVE</v>
          </cell>
          <cell r="D512" t="str">
            <v xml:space="preserve"> </v>
          </cell>
          <cell r="E512" t="str">
            <v>10.356</v>
          </cell>
          <cell r="F512" t="str">
            <v>ADM</v>
          </cell>
          <cell r="G512" t="str">
            <v>10.356</v>
          </cell>
          <cell r="H512" t="str">
            <v>ADM</v>
          </cell>
          <cell r="I512" t="str">
            <v>'231/583</v>
          </cell>
          <cell r="J512" t="str">
            <v>11.15</v>
          </cell>
          <cell r="L512">
            <v>10</v>
          </cell>
          <cell r="M512" t="str">
            <v xml:space="preserve"> </v>
          </cell>
          <cell r="N512" t="str">
            <v xml:space="preserve"> </v>
          </cell>
          <cell r="O512" t="str">
            <v xml:space="preserve"> </v>
          </cell>
          <cell r="P512" t="str">
            <v xml:space="preserve"> </v>
          </cell>
          <cell r="Q512" t="str">
            <v xml:space="preserve"> </v>
          </cell>
          <cell r="R512" t="str">
            <v xml:space="preserve"> </v>
          </cell>
          <cell r="S512">
            <v>10</v>
          </cell>
          <cell r="T512" t="str">
            <v xml:space="preserve"> </v>
          </cell>
          <cell r="U512" t="str">
            <v xml:space="preserve"> </v>
          </cell>
          <cell r="V512" t="str">
            <v xml:space="preserve"> </v>
          </cell>
          <cell r="W512" t="str">
            <v xml:space="preserve"> </v>
          </cell>
          <cell r="X512" t="str">
            <v xml:space="preserve"> </v>
          </cell>
          <cell r="Y512" t="str">
            <v xml:space="preserve"> </v>
          </cell>
          <cell r="Z512" t="str">
            <v xml:space="preserve"> </v>
          </cell>
          <cell r="AA512" t="str">
            <v xml:space="preserve"> </v>
          </cell>
          <cell r="AB512" t="str">
            <v xml:space="preserve"> </v>
          </cell>
          <cell r="AC512" t="str">
            <v xml:space="preserve"> </v>
          </cell>
          <cell r="AD512" t="str">
            <v>12.875</v>
          </cell>
          <cell r="AE512" t="str">
            <v xml:space="preserve"> </v>
          </cell>
          <cell r="AF512" t="str">
            <v xml:space="preserve"> </v>
          </cell>
          <cell r="AG512" t="str">
            <v xml:space="preserve"> </v>
          </cell>
          <cell r="AH512" t="str">
            <v xml:space="preserve"> </v>
          </cell>
          <cell r="AI512" t="str">
            <v xml:space="preserve"> </v>
          </cell>
          <cell r="AJ512" t="str">
            <v xml:space="preserve"> </v>
          </cell>
          <cell r="AK512" t="str">
            <v>12.875</v>
          </cell>
          <cell r="AL512" t="str">
            <v xml:space="preserve"> </v>
          </cell>
          <cell r="AM512" t="str">
            <v xml:space="preserve"> </v>
          </cell>
          <cell r="AN512" t="str">
            <v xml:space="preserve"> </v>
          </cell>
          <cell r="AO512" t="str">
            <v xml:space="preserve"> </v>
          </cell>
          <cell r="AP512" t="str">
            <v xml:space="preserve"> </v>
          </cell>
          <cell r="AQ512" t="str">
            <v xml:space="preserve"> </v>
          </cell>
          <cell r="AR512" t="str">
            <v xml:space="preserve"> </v>
          </cell>
          <cell r="AS512" t="str">
            <v xml:space="preserve"> </v>
          </cell>
          <cell r="AT512" t="str">
            <v xml:space="preserve"> </v>
          </cell>
          <cell r="AU512" t="str">
            <v xml:space="preserve"> </v>
          </cell>
          <cell r="AV512" t="str">
            <v>11.469</v>
          </cell>
          <cell r="AW512" t="str">
            <v>ACQ</v>
          </cell>
          <cell r="AX512" t="str">
            <v>10.5</v>
          </cell>
          <cell r="AY512" t="str">
            <v>12.437</v>
          </cell>
          <cell r="AZ512" t="str">
            <v xml:space="preserve"> </v>
          </cell>
          <cell r="BA512" t="str">
            <v xml:space="preserve"> </v>
          </cell>
          <cell r="BB512" t="str">
            <v xml:space="preserve"> </v>
          </cell>
          <cell r="BC512" t="str">
            <v xml:space="preserve"> </v>
          </cell>
          <cell r="BD512" t="str">
            <v xml:space="preserve"> </v>
          </cell>
          <cell r="BE512" t="str">
            <v xml:space="preserve"> </v>
          </cell>
          <cell r="BF512" t="str">
            <v xml:space="preserve"> </v>
          </cell>
          <cell r="BG512" t="str">
            <v xml:space="preserve"> </v>
          </cell>
          <cell r="BH512" t="str">
            <v xml:space="preserve"> </v>
          </cell>
          <cell r="BI512" t="str">
            <v xml:space="preserve"> </v>
          </cell>
          <cell r="BJ512">
            <v>12</v>
          </cell>
          <cell r="BK512" t="str">
            <v xml:space="preserve"> </v>
          </cell>
          <cell r="BL512" t="str">
            <v xml:space="preserve"> </v>
          </cell>
          <cell r="BM512" t="str">
            <v>15.5</v>
          </cell>
          <cell r="BN512" t="str">
            <v xml:space="preserve"> </v>
          </cell>
          <cell r="BO512" t="str">
            <v>9.81</v>
          </cell>
          <cell r="BP512" t="str">
            <v xml:space="preserve"> </v>
          </cell>
          <cell r="BQ512" t="str">
            <v xml:space="preserve"> </v>
          </cell>
          <cell r="BR512" t="str">
            <v>9.68</v>
          </cell>
          <cell r="BS512" t="str">
            <v>NACQ</v>
          </cell>
          <cell r="BT512" t="str">
            <v>10.19</v>
          </cell>
          <cell r="BU512" t="str">
            <v>9.4</v>
          </cell>
          <cell r="BV512" t="str">
            <v>9.8</v>
          </cell>
        </row>
        <row r="513">
          <cell r="A513">
            <v>21903645</v>
          </cell>
          <cell r="B513" t="str">
            <v>OTTER</v>
          </cell>
          <cell r="C513" t="str">
            <v>TOM</v>
          </cell>
          <cell r="D513" t="str">
            <v xml:space="preserve"> </v>
          </cell>
          <cell r="E513" t="str">
            <v>10.983</v>
          </cell>
          <cell r="F513" t="str">
            <v>ADM</v>
          </cell>
          <cell r="G513" t="str">
            <v>10.983</v>
          </cell>
          <cell r="H513" t="str">
            <v>ADM</v>
          </cell>
          <cell r="I513" t="str">
            <v>'130/583</v>
          </cell>
          <cell r="J513" t="str">
            <v>12.1</v>
          </cell>
          <cell r="L513" t="str">
            <v>12.5</v>
          </cell>
          <cell r="M513" t="str">
            <v xml:space="preserve"> </v>
          </cell>
          <cell r="N513" t="str">
            <v xml:space="preserve"> </v>
          </cell>
          <cell r="O513" t="str">
            <v xml:space="preserve"> </v>
          </cell>
          <cell r="P513" t="str">
            <v xml:space="preserve"> </v>
          </cell>
          <cell r="Q513" t="str">
            <v xml:space="preserve"> </v>
          </cell>
          <cell r="R513" t="str">
            <v xml:space="preserve"> </v>
          </cell>
          <cell r="S513" t="str">
            <v>12.5</v>
          </cell>
          <cell r="T513" t="str">
            <v xml:space="preserve"> </v>
          </cell>
          <cell r="U513" t="str">
            <v xml:space="preserve"> </v>
          </cell>
          <cell r="V513" t="str">
            <v xml:space="preserve"> </v>
          </cell>
          <cell r="W513" t="str">
            <v xml:space="preserve"> </v>
          </cell>
          <cell r="X513" t="str">
            <v xml:space="preserve"> </v>
          </cell>
          <cell r="Y513" t="str">
            <v xml:space="preserve"> </v>
          </cell>
          <cell r="Z513" t="str">
            <v xml:space="preserve"> </v>
          </cell>
          <cell r="AA513" t="str">
            <v xml:space="preserve"> </v>
          </cell>
          <cell r="AB513" t="str">
            <v xml:space="preserve"> </v>
          </cell>
          <cell r="AC513" t="str">
            <v xml:space="preserve"> </v>
          </cell>
          <cell r="AD513" t="str">
            <v>11.5</v>
          </cell>
          <cell r="AE513" t="str">
            <v xml:space="preserve"> </v>
          </cell>
          <cell r="AF513" t="str">
            <v xml:space="preserve"> </v>
          </cell>
          <cell r="AG513" t="str">
            <v xml:space="preserve"> </v>
          </cell>
          <cell r="AH513" t="str">
            <v xml:space="preserve"> </v>
          </cell>
          <cell r="AI513" t="str">
            <v xml:space="preserve"> </v>
          </cell>
          <cell r="AJ513" t="str">
            <v xml:space="preserve"> </v>
          </cell>
          <cell r="AK513" t="str">
            <v>11.5</v>
          </cell>
          <cell r="AL513" t="str">
            <v xml:space="preserve"> </v>
          </cell>
          <cell r="AM513" t="str">
            <v xml:space="preserve"> </v>
          </cell>
          <cell r="AN513" t="str">
            <v xml:space="preserve"> </v>
          </cell>
          <cell r="AO513" t="str">
            <v xml:space="preserve"> </v>
          </cell>
          <cell r="AP513" t="str">
            <v xml:space="preserve"> </v>
          </cell>
          <cell r="AQ513" t="str">
            <v xml:space="preserve"> </v>
          </cell>
          <cell r="AR513" t="str">
            <v xml:space="preserve"> </v>
          </cell>
          <cell r="AS513" t="str">
            <v xml:space="preserve"> </v>
          </cell>
          <cell r="AT513" t="str">
            <v xml:space="preserve"> </v>
          </cell>
          <cell r="AU513" t="str">
            <v xml:space="preserve"> </v>
          </cell>
          <cell r="AV513" t="str">
            <v>12.808</v>
          </cell>
          <cell r="AW513" t="str">
            <v>ACQ</v>
          </cell>
          <cell r="AX513" t="str">
            <v>11.165</v>
          </cell>
          <cell r="AY513" t="str">
            <v>14.45</v>
          </cell>
          <cell r="AZ513" t="str">
            <v>15.4</v>
          </cell>
          <cell r="BA513" t="str">
            <v xml:space="preserve"> </v>
          </cell>
          <cell r="BB513" t="str">
            <v xml:space="preserve"> </v>
          </cell>
          <cell r="BC513" t="str">
            <v xml:space="preserve"> </v>
          </cell>
          <cell r="BD513" t="str">
            <v>13.7</v>
          </cell>
          <cell r="BE513" t="str">
            <v xml:space="preserve"> </v>
          </cell>
          <cell r="BF513" t="str">
            <v xml:space="preserve"> </v>
          </cell>
          <cell r="BG513" t="str">
            <v xml:space="preserve"> </v>
          </cell>
          <cell r="BH513" t="str">
            <v xml:space="preserve"> </v>
          </cell>
          <cell r="BI513" t="str">
            <v xml:space="preserve"> </v>
          </cell>
          <cell r="BJ513" t="str">
            <v xml:space="preserve"> </v>
          </cell>
          <cell r="BK513" t="str">
            <v xml:space="preserve"> </v>
          </cell>
          <cell r="BL513" t="str">
            <v xml:space="preserve"> </v>
          </cell>
          <cell r="BM513" t="str">
            <v xml:space="preserve"> </v>
          </cell>
          <cell r="BN513" t="str">
            <v xml:space="preserve"> </v>
          </cell>
          <cell r="BO513" t="str">
            <v xml:space="preserve"> </v>
          </cell>
          <cell r="BP513" t="str">
            <v xml:space="preserve"> </v>
          </cell>
          <cell r="BQ513" t="str">
            <v>14.25</v>
          </cell>
          <cell r="BR513" t="str">
            <v>11.542</v>
          </cell>
          <cell r="BS513" t="str">
            <v>ACQ</v>
          </cell>
          <cell r="BT513" t="str">
            <v>10.5</v>
          </cell>
          <cell r="BU513" t="str">
            <v>10.525</v>
          </cell>
          <cell r="BV513" t="str">
            <v>13.05</v>
          </cell>
        </row>
        <row r="514">
          <cell r="A514">
            <v>21902492</v>
          </cell>
          <cell r="B514" t="str">
            <v>OTTMANN</v>
          </cell>
          <cell r="C514" t="str">
            <v>LEO</v>
          </cell>
          <cell r="D514" t="str">
            <v xml:space="preserve"> </v>
          </cell>
          <cell r="E514" t="str">
            <v>11.711</v>
          </cell>
          <cell r="F514" t="str">
            <v>ADM</v>
          </cell>
          <cell r="G514" t="str">
            <v>11.711</v>
          </cell>
          <cell r="H514" t="str">
            <v>ADM</v>
          </cell>
          <cell r="I514" t="str">
            <v>'62/583</v>
          </cell>
          <cell r="J514" t="str">
            <v>11.4</v>
          </cell>
          <cell r="L514" t="str">
            <v>11.5</v>
          </cell>
          <cell r="M514" t="str">
            <v>11.5</v>
          </cell>
          <cell r="N514" t="str">
            <v xml:space="preserve"> </v>
          </cell>
          <cell r="O514" t="str">
            <v xml:space="preserve"> </v>
          </cell>
          <cell r="P514" t="str">
            <v xml:space="preserve"> </v>
          </cell>
          <cell r="Q514" t="str">
            <v xml:space="preserve"> </v>
          </cell>
          <cell r="R514" t="str">
            <v xml:space="preserve"> </v>
          </cell>
          <cell r="S514" t="str">
            <v xml:space="preserve"> </v>
          </cell>
          <cell r="T514" t="str">
            <v xml:space="preserve"> </v>
          </cell>
          <cell r="U514" t="str">
            <v xml:space="preserve"> </v>
          </cell>
          <cell r="V514" t="str">
            <v xml:space="preserve"> </v>
          </cell>
          <cell r="W514" t="str">
            <v xml:space="preserve"> </v>
          </cell>
          <cell r="X514" t="str">
            <v xml:space="preserve"> </v>
          </cell>
          <cell r="Y514" t="str">
            <v xml:space="preserve"> </v>
          </cell>
          <cell r="Z514" t="str">
            <v xml:space="preserve"> </v>
          </cell>
          <cell r="AA514" t="str">
            <v xml:space="preserve"> </v>
          </cell>
          <cell r="AB514" t="str">
            <v xml:space="preserve"> </v>
          </cell>
          <cell r="AC514" t="str">
            <v xml:space="preserve"> </v>
          </cell>
          <cell r="AD514" t="str">
            <v>11.25</v>
          </cell>
          <cell r="AE514" t="str">
            <v>11.25</v>
          </cell>
          <cell r="AF514" t="str">
            <v xml:space="preserve"> </v>
          </cell>
          <cell r="AG514" t="str">
            <v xml:space="preserve"> </v>
          </cell>
          <cell r="AH514" t="str">
            <v xml:space="preserve"> </v>
          </cell>
          <cell r="AI514" t="str">
            <v xml:space="preserve"> </v>
          </cell>
          <cell r="AJ514" t="str">
            <v xml:space="preserve"> </v>
          </cell>
          <cell r="AK514" t="str">
            <v xml:space="preserve"> </v>
          </cell>
          <cell r="AL514" t="str">
            <v xml:space="preserve"> </v>
          </cell>
          <cell r="AM514" t="str">
            <v xml:space="preserve"> </v>
          </cell>
          <cell r="AN514" t="str">
            <v xml:space="preserve"> </v>
          </cell>
          <cell r="AO514" t="str">
            <v xml:space="preserve"> </v>
          </cell>
          <cell r="AP514" t="str">
            <v xml:space="preserve"> </v>
          </cell>
          <cell r="AQ514" t="str">
            <v xml:space="preserve"> </v>
          </cell>
          <cell r="AR514" t="str">
            <v xml:space="preserve"> </v>
          </cell>
          <cell r="AS514" t="str">
            <v xml:space="preserve"> </v>
          </cell>
          <cell r="AT514" t="str">
            <v xml:space="preserve"> </v>
          </cell>
          <cell r="AU514" t="str">
            <v xml:space="preserve"> </v>
          </cell>
          <cell r="AV514" t="str">
            <v>9.869</v>
          </cell>
          <cell r="AW514" t="str">
            <v>NACQ</v>
          </cell>
          <cell r="AX514" t="str">
            <v>10.67</v>
          </cell>
          <cell r="AY514" t="str">
            <v>9.067</v>
          </cell>
          <cell r="AZ514" t="str">
            <v xml:space="preserve"> </v>
          </cell>
          <cell r="BA514" t="str">
            <v xml:space="preserve"> </v>
          </cell>
          <cell r="BB514" t="str">
            <v xml:space="preserve"> </v>
          </cell>
          <cell r="BC514" t="str">
            <v xml:space="preserve"> </v>
          </cell>
          <cell r="BD514" t="str">
            <v xml:space="preserve"> </v>
          </cell>
          <cell r="BE514" t="str">
            <v xml:space="preserve"> </v>
          </cell>
          <cell r="BF514" t="str">
            <v xml:space="preserve"> </v>
          </cell>
          <cell r="BG514" t="str">
            <v>8.5</v>
          </cell>
          <cell r="BH514" t="str">
            <v>10.7</v>
          </cell>
          <cell r="BI514" t="str">
            <v xml:space="preserve"> </v>
          </cell>
          <cell r="BJ514" t="str">
            <v xml:space="preserve"> </v>
          </cell>
          <cell r="BK514">
            <v>8</v>
          </cell>
          <cell r="BL514" t="str">
            <v xml:space="preserve"> </v>
          </cell>
          <cell r="BM514" t="str">
            <v xml:space="preserve"> </v>
          </cell>
          <cell r="BN514" t="str">
            <v xml:space="preserve"> </v>
          </cell>
          <cell r="BO514" t="str">
            <v xml:space="preserve"> </v>
          </cell>
          <cell r="BP514" t="str">
            <v xml:space="preserve"> </v>
          </cell>
          <cell r="BQ514" t="str">
            <v xml:space="preserve"> </v>
          </cell>
          <cell r="BR514" t="str">
            <v>12.123</v>
          </cell>
          <cell r="BS514" t="str">
            <v>ACQ</v>
          </cell>
          <cell r="BT514" t="str">
            <v>14.62</v>
          </cell>
          <cell r="BU514" t="str">
            <v>8.375</v>
          </cell>
          <cell r="BV514" t="str">
            <v>9.25</v>
          </cell>
        </row>
        <row r="515">
          <cell r="A515">
            <v>21905936</v>
          </cell>
          <cell r="B515" t="str">
            <v>OUEDRAOGO</v>
          </cell>
          <cell r="C515" t="str">
            <v>AMAEL</v>
          </cell>
          <cell r="D515" t="str">
            <v xml:space="preserve"> </v>
          </cell>
          <cell r="E515" t="str">
            <v>9.806</v>
          </cell>
          <cell r="F515" t="str">
            <v>AJ</v>
          </cell>
          <cell r="G515" t="str">
            <v>9.806</v>
          </cell>
          <cell r="H515" t="str">
            <v>AJ</v>
          </cell>
          <cell r="I515" t="str">
            <v>'321/583</v>
          </cell>
          <cell r="J515" t="str">
            <v>12.9</v>
          </cell>
          <cell r="L515" t="str">
            <v>11.5</v>
          </cell>
          <cell r="M515" t="str">
            <v xml:space="preserve"> </v>
          </cell>
          <cell r="N515" t="str">
            <v xml:space="preserve"> </v>
          </cell>
          <cell r="O515" t="str">
            <v>11.5</v>
          </cell>
          <cell r="P515" t="str">
            <v xml:space="preserve"> </v>
          </cell>
          <cell r="Q515" t="str">
            <v xml:space="preserve"> </v>
          </cell>
          <cell r="R515" t="str">
            <v xml:space="preserve"> </v>
          </cell>
          <cell r="S515" t="str">
            <v xml:space="preserve"> </v>
          </cell>
          <cell r="T515" t="str">
            <v xml:space="preserve"> </v>
          </cell>
          <cell r="U515" t="str">
            <v xml:space="preserve"> </v>
          </cell>
          <cell r="V515" t="str">
            <v xml:space="preserve"> </v>
          </cell>
          <cell r="W515" t="str">
            <v xml:space="preserve"> </v>
          </cell>
          <cell r="X515" t="str">
            <v xml:space="preserve"> </v>
          </cell>
          <cell r="Y515" t="str">
            <v xml:space="preserve"> </v>
          </cell>
          <cell r="Z515" t="str">
            <v xml:space="preserve"> </v>
          </cell>
          <cell r="AA515" t="str">
            <v xml:space="preserve"> </v>
          </cell>
          <cell r="AB515" t="str">
            <v xml:space="preserve"> </v>
          </cell>
          <cell r="AC515" t="str">
            <v xml:space="preserve"> </v>
          </cell>
          <cell r="AD515">
            <v>15</v>
          </cell>
          <cell r="AE515" t="str">
            <v xml:space="preserve"> </v>
          </cell>
          <cell r="AF515" t="str">
            <v xml:space="preserve"> </v>
          </cell>
          <cell r="AG515">
            <v>15</v>
          </cell>
          <cell r="AH515" t="str">
            <v xml:space="preserve"> </v>
          </cell>
          <cell r="AI515" t="str">
            <v xml:space="preserve"> </v>
          </cell>
          <cell r="AJ515" t="str">
            <v xml:space="preserve"> </v>
          </cell>
          <cell r="AK515" t="str">
            <v xml:space="preserve"> </v>
          </cell>
          <cell r="AL515" t="str">
            <v xml:space="preserve"> </v>
          </cell>
          <cell r="AM515" t="str">
            <v xml:space="preserve"> </v>
          </cell>
          <cell r="AN515" t="str">
            <v xml:space="preserve"> </v>
          </cell>
          <cell r="AO515" t="str">
            <v xml:space="preserve"> </v>
          </cell>
          <cell r="AP515" t="str">
            <v xml:space="preserve"> </v>
          </cell>
          <cell r="AQ515" t="str">
            <v xml:space="preserve"> </v>
          </cell>
          <cell r="AR515" t="str">
            <v xml:space="preserve"> </v>
          </cell>
          <cell r="AS515" t="str">
            <v xml:space="preserve"> </v>
          </cell>
          <cell r="AT515" t="str">
            <v xml:space="preserve"> </v>
          </cell>
          <cell r="AU515" t="str">
            <v xml:space="preserve"> </v>
          </cell>
          <cell r="AV515" t="str">
            <v>11.968</v>
          </cell>
          <cell r="AW515" t="str">
            <v>ACQ</v>
          </cell>
          <cell r="AX515" t="str">
            <v>9.735</v>
          </cell>
          <cell r="AY515" t="str">
            <v>14.2</v>
          </cell>
          <cell r="AZ515" t="str">
            <v>16.6</v>
          </cell>
          <cell r="BA515">
            <v>13</v>
          </cell>
          <cell r="BB515" t="str">
            <v xml:space="preserve"> </v>
          </cell>
          <cell r="BC515" t="str">
            <v xml:space="preserve"> </v>
          </cell>
          <cell r="BD515" t="str">
            <v xml:space="preserve"> </v>
          </cell>
          <cell r="BE515" t="str">
            <v xml:space="preserve"> </v>
          </cell>
          <cell r="BF515" t="str">
            <v xml:space="preserve"> </v>
          </cell>
          <cell r="BG515" t="str">
            <v xml:space="preserve"> </v>
          </cell>
          <cell r="BH515" t="str">
            <v xml:space="preserve"> </v>
          </cell>
          <cell r="BI515" t="str">
            <v xml:space="preserve"> </v>
          </cell>
          <cell r="BJ515" t="str">
            <v xml:space="preserve"> </v>
          </cell>
          <cell r="BK515" t="str">
            <v xml:space="preserve"> </v>
          </cell>
          <cell r="BL515" t="str">
            <v xml:space="preserve"> </v>
          </cell>
          <cell r="BM515" t="str">
            <v xml:space="preserve"> </v>
          </cell>
          <cell r="BN515" t="str">
            <v xml:space="preserve"> </v>
          </cell>
          <cell r="BO515" t="str">
            <v xml:space="preserve"> </v>
          </cell>
          <cell r="BP515" t="str">
            <v xml:space="preserve"> </v>
          </cell>
          <cell r="BQ515">
            <v>13</v>
          </cell>
          <cell r="BR515" t="str">
            <v>9.542</v>
          </cell>
          <cell r="BS515" t="str">
            <v>NACQ</v>
          </cell>
          <cell r="BT515" t="str">
            <v>11.375</v>
          </cell>
          <cell r="BU515" t="str">
            <v>8.8</v>
          </cell>
          <cell r="BV515" t="str">
            <v>12.1</v>
          </cell>
        </row>
        <row r="516">
          <cell r="A516">
            <v>21909865</v>
          </cell>
          <cell r="B516" t="str">
            <v>OZMEN</v>
          </cell>
          <cell r="C516" t="str">
            <v>SINAN</v>
          </cell>
          <cell r="D516" t="str">
            <v xml:space="preserve"> </v>
          </cell>
          <cell r="E516" t="str">
            <v>6.384</v>
          </cell>
          <cell r="F516" t="str">
            <v>AJ</v>
          </cell>
          <cell r="G516" t="str">
            <v>6.384</v>
          </cell>
          <cell r="H516" t="str">
            <v>AJ</v>
          </cell>
          <cell r="I516" t="str">
            <v>'575/583</v>
          </cell>
          <cell r="J516" t="str">
            <v>8.94</v>
          </cell>
          <cell r="L516" t="str">
            <v>6.5</v>
          </cell>
          <cell r="M516" t="str">
            <v xml:space="preserve"> </v>
          </cell>
          <cell r="N516" t="str">
            <v xml:space="preserve"> </v>
          </cell>
          <cell r="O516" t="str">
            <v xml:space="preserve"> </v>
          </cell>
          <cell r="P516" t="str">
            <v xml:space="preserve"> </v>
          </cell>
          <cell r="Q516" t="str">
            <v xml:space="preserve"> </v>
          </cell>
          <cell r="R516" t="str">
            <v xml:space="preserve"> </v>
          </cell>
          <cell r="S516" t="str">
            <v xml:space="preserve"> </v>
          </cell>
          <cell r="T516" t="str">
            <v>6.5</v>
          </cell>
          <cell r="U516" t="str">
            <v xml:space="preserve"> </v>
          </cell>
          <cell r="V516" t="str">
            <v xml:space="preserve"> </v>
          </cell>
          <cell r="W516" t="str">
            <v xml:space="preserve"> </v>
          </cell>
          <cell r="X516" t="str">
            <v xml:space="preserve"> </v>
          </cell>
          <cell r="Y516" t="str">
            <v xml:space="preserve"> </v>
          </cell>
          <cell r="Z516" t="str">
            <v xml:space="preserve"> </v>
          </cell>
          <cell r="AA516" t="str">
            <v xml:space="preserve"> </v>
          </cell>
          <cell r="AB516" t="str">
            <v xml:space="preserve"> </v>
          </cell>
          <cell r="AC516" t="str">
            <v xml:space="preserve"> </v>
          </cell>
          <cell r="AD516" t="str">
            <v>12.6</v>
          </cell>
          <cell r="AE516" t="str">
            <v xml:space="preserve"> </v>
          </cell>
          <cell r="AF516" t="str">
            <v xml:space="preserve"> </v>
          </cell>
          <cell r="AG516" t="str">
            <v xml:space="preserve"> </v>
          </cell>
          <cell r="AH516" t="str">
            <v xml:space="preserve"> </v>
          </cell>
          <cell r="AI516" t="str">
            <v xml:space="preserve"> </v>
          </cell>
          <cell r="AJ516" t="str">
            <v xml:space="preserve"> </v>
          </cell>
          <cell r="AK516" t="str">
            <v xml:space="preserve"> </v>
          </cell>
          <cell r="AL516" t="str">
            <v>12.6</v>
          </cell>
          <cell r="AM516" t="str">
            <v xml:space="preserve"> </v>
          </cell>
          <cell r="AN516" t="str">
            <v xml:space="preserve"> </v>
          </cell>
          <cell r="AO516" t="str">
            <v xml:space="preserve"> </v>
          </cell>
          <cell r="AP516" t="str">
            <v xml:space="preserve"> </v>
          </cell>
          <cell r="AQ516" t="str">
            <v xml:space="preserve"> </v>
          </cell>
          <cell r="AR516" t="str">
            <v xml:space="preserve"> </v>
          </cell>
          <cell r="AS516" t="str">
            <v xml:space="preserve"> </v>
          </cell>
          <cell r="AT516" t="str">
            <v xml:space="preserve"> </v>
          </cell>
          <cell r="AU516" t="str">
            <v xml:space="preserve"> </v>
          </cell>
          <cell r="AV516" t="str">
            <v>8.771</v>
          </cell>
          <cell r="AW516" t="str">
            <v>NACQ</v>
          </cell>
          <cell r="AX516" t="str">
            <v>7.725</v>
          </cell>
          <cell r="AY516" t="str">
            <v>9.817</v>
          </cell>
          <cell r="AZ516" t="str">
            <v xml:space="preserve"> </v>
          </cell>
          <cell r="BA516">
            <v>10</v>
          </cell>
          <cell r="BB516" t="str">
            <v xml:space="preserve"> </v>
          </cell>
          <cell r="BC516" t="str">
            <v xml:space="preserve"> </v>
          </cell>
          <cell r="BD516" t="str">
            <v>6.7</v>
          </cell>
          <cell r="BE516" t="str">
            <v xml:space="preserve"> </v>
          </cell>
          <cell r="BF516" t="str">
            <v xml:space="preserve"> </v>
          </cell>
          <cell r="BG516" t="str">
            <v xml:space="preserve"> </v>
          </cell>
          <cell r="BH516" t="str">
            <v xml:space="preserve"> </v>
          </cell>
          <cell r="BI516" t="str">
            <v xml:space="preserve"> </v>
          </cell>
          <cell r="BJ516" t="str">
            <v xml:space="preserve"> </v>
          </cell>
          <cell r="BK516" t="str">
            <v xml:space="preserve"> </v>
          </cell>
          <cell r="BL516" t="str">
            <v xml:space="preserve"> </v>
          </cell>
          <cell r="BM516" t="str">
            <v>12.75</v>
          </cell>
          <cell r="BN516" t="str">
            <v xml:space="preserve"> </v>
          </cell>
          <cell r="BO516" t="str">
            <v xml:space="preserve"> </v>
          </cell>
          <cell r="BP516" t="str">
            <v xml:space="preserve"> </v>
          </cell>
          <cell r="BQ516" t="str">
            <v xml:space="preserve"> </v>
          </cell>
          <cell r="BR516" t="str">
            <v>5.058</v>
          </cell>
          <cell r="BS516" t="str">
            <v>NACQ</v>
          </cell>
          <cell r="BT516" t="str">
            <v>1.25</v>
          </cell>
          <cell r="BU516" t="str">
            <v>6.375</v>
          </cell>
          <cell r="BV516" t="str">
            <v>10.75</v>
          </cell>
        </row>
        <row r="517">
          <cell r="A517">
            <v>21900466</v>
          </cell>
          <cell r="B517" t="str">
            <v>PACOURET</v>
          </cell>
          <cell r="C517" t="str">
            <v>ORANE</v>
          </cell>
          <cell r="D517" t="str">
            <v xml:space="preserve"> </v>
          </cell>
          <cell r="E517" t="str">
            <v>11.739</v>
          </cell>
          <cell r="F517" t="str">
            <v>ADM</v>
          </cell>
          <cell r="G517" t="str">
            <v>11.739</v>
          </cell>
          <cell r="H517" t="str">
            <v>ADM</v>
          </cell>
          <cell r="I517" t="str">
            <v>'58/583</v>
          </cell>
          <cell r="J517" t="str">
            <v>13.34</v>
          </cell>
          <cell r="L517" t="str">
            <v>12.5</v>
          </cell>
          <cell r="M517" t="str">
            <v xml:space="preserve"> </v>
          </cell>
          <cell r="N517" t="str">
            <v xml:space="preserve"> </v>
          </cell>
          <cell r="O517" t="str">
            <v xml:space="preserve"> </v>
          </cell>
          <cell r="P517" t="str">
            <v xml:space="preserve"> </v>
          </cell>
          <cell r="Q517" t="str">
            <v xml:space="preserve"> </v>
          </cell>
          <cell r="R517" t="str">
            <v xml:space="preserve"> </v>
          </cell>
          <cell r="S517" t="str">
            <v xml:space="preserve"> </v>
          </cell>
          <cell r="T517" t="str">
            <v>12.5</v>
          </cell>
          <cell r="U517" t="str">
            <v xml:space="preserve"> </v>
          </cell>
          <cell r="V517" t="str">
            <v xml:space="preserve"> </v>
          </cell>
          <cell r="W517" t="str">
            <v xml:space="preserve"> </v>
          </cell>
          <cell r="X517" t="str">
            <v xml:space="preserve"> </v>
          </cell>
          <cell r="Y517" t="str">
            <v xml:space="preserve"> </v>
          </cell>
          <cell r="Z517" t="str">
            <v xml:space="preserve"> </v>
          </cell>
          <cell r="AA517" t="str">
            <v xml:space="preserve"> </v>
          </cell>
          <cell r="AB517" t="str">
            <v xml:space="preserve"> </v>
          </cell>
          <cell r="AC517" t="str">
            <v xml:space="preserve"> </v>
          </cell>
          <cell r="AD517" t="str">
            <v>14.6</v>
          </cell>
          <cell r="AE517" t="str">
            <v xml:space="preserve"> </v>
          </cell>
          <cell r="AF517" t="str">
            <v xml:space="preserve"> </v>
          </cell>
          <cell r="AG517" t="str">
            <v xml:space="preserve"> </v>
          </cell>
          <cell r="AH517" t="str">
            <v xml:space="preserve"> </v>
          </cell>
          <cell r="AI517" t="str">
            <v xml:space="preserve"> </v>
          </cell>
          <cell r="AJ517" t="str">
            <v xml:space="preserve"> </v>
          </cell>
          <cell r="AK517" t="str">
            <v xml:space="preserve"> </v>
          </cell>
          <cell r="AL517" t="str">
            <v>14.6</v>
          </cell>
          <cell r="AM517" t="str">
            <v xml:space="preserve"> </v>
          </cell>
          <cell r="AN517" t="str">
            <v xml:space="preserve"> </v>
          </cell>
          <cell r="AO517" t="str">
            <v xml:space="preserve"> </v>
          </cell>
          <cell r="AP517" t="str">
            <v xml:space="preserve"> </v>
          </cell>
          <cell r="AQ517" t="str">
            <v xml:space="preserve"> </v>
          </cell>
          <cell r="AR517" t="str">
            <v xml:space="preserve"> </v>
          </cell>
          <cell r="AS517" t="str">
            <v xml:space="preserve"> </v>
          </cell>
          <cell r="AT517" t="str">
            <v xml:space="preserve"> </v>
          </cell>
          <cell r="AU517" t="str">
            <v xml:space="preserve"> </v>
          </cell>
          <cell r="AV517" t="str">
            <v>11.185</v>
          </cell>
          <cell r="AW517" t="str">
            <v>ACQ</v>
          </cell>
          <cell r="AX517" t="str">
            <v>12.37</v>
          </cell>
          <cell r="AY517">
            <v>10</v>
          </cell>
          <cell r="AZ517" t="str">
            <v xml:space="preserve"> </v>
          </cell>
          <cell r="BA517">
            <v>11</v>
          </cell>
          <cell r="BB517" t="str">
            <v xml:space="preserve"> </v>
          </cell>
          <cell r="BC517" t="str">
            <v xml:space="preserve"> </v>
          </cell>
          <cell r="BD517">
            <v>10</v>
          </cell>
          <cell r="BE517" t="str">
            <v xml:space="preserve"> </v>
          </cell>
          <cell r="BF517" t="str">
            <v xml:space="preserve"> </v>
          </cell>
          <cell r="BG517" t="str">
            <v xml:space="preserve"> </v>
          </cell>
          <cell r="BH517" t="str">
            <v xml:space="preserve"> </v>
          </cell>
          <cell r="BI517" t="str">
            <v xml:space="preserve"> </v>
          </cell>
          <cell r="BJ517" t="str">
            <v xml:space="preserve"> </v>
          </cell>
          <cell r="BK517" t="str">
            <v xml:space="preserve"> </v>
          </cell>
          <cell r="BL517" t="str">
            <v xml:space="preserve"> </v>
          </cell>
          <cell r="BM517">
            <v>9</v>
          </cell>
          <cell r="BN517" t="str">
            <v xml:space="preserve"> </v>
          </cell>
          <cell r="BO517" t="str">
            <v xml:space="preserve"> </v>
          </cell>
          <cell r="BP517" t="str">
            <v xml:space="preserve"> </v>
          </cell>
          <cell r="BQ517" t="str">
            <v xml:space="preserve"> </v>
          </cell>
          <cell r="BR517" t="str">
            <v>12.565</v>
          </cell>
          <cell r="BS517" t="str">
            <v>ACQ</v>
          </cell>
          <cell r="BT517" t="str">
            <v>16.12</v>
          </cell>
          <cell r="BU517" t="str">
            <v>8.5</v>
          </cell>
          <cell r="BV517" t="str">
            <v>10.5</v>
          </cell>
        </row>
        <row r="518">
          <cell r="A518">
            <v>21814076</v>
          </cell>
          <cell r="B518" t="str">
            <v>PAGANELLI</v>
          </cell>
          <cell r="C518" t="str">
            <v>SAMUEL</v>
          </cell>
          <cell r="D518" t="str">
            <v xml:space="preserve"> </v>
          </cell>
          <cell r="E518" t="str">
            <v>8.501</v>
          </cell>
          <cell r="F518" t="str">
            <v>AJ</v>
          </cell>
          <cell r="G518" t="str">
            <v>8.501</v>
          </cell>
          <cell r="H518" t="str">
            <v>AJ</v>
          </cell>
          <cell r="I518" t="str">
            <v>'487/583</v>
          </cell>
          <cell r="J518" t="str">
            <v>9.8</v>
          </cell>
          <cell r="L518">
            <v>7</v>
          </cell>
          <cell r="M518" t="str">
            <v xml:space="preserve"> </v>
          </cell>
          <cell r="N518" t="str">
            <v xml:space="preserve"> </v>
          </cell>
          <cell r="O518" t="str">
            <v xml:space="preserve"> </v>
          </cell>
          <cell r="P518" t="str">
            <v xml:space="preserve"> </v>
          </cell>
          <cell r="Q518" t="str">
            <v xml:space="preserve"> </v>
          </cell>
          <cell r="R518" t="str">
            <v xml:space="preserve"> </v>
          </cell>
          <cell r="S518" t="str">
            <v xml:space="preserve"> </v>
          </cell>
          <cell r="T518">
            <v>7</v>
          </cell>
          <cell r="U518" t="str">
            <v xml:space="preserve"> </v>
          </cell>
          <cell r="V518" t="str">
            <v xml:space="preserve"> </v>
          </cell>
          <cell r="W518" t="str">
            <v xml:space="preserve"> </v>
          </cell>
          <cell r="X518" t="str">
            <v xml:space="preserve"> </v>
          </cell>
          <cell r="Y518" t="str">
            <v xml:space="preserve"> </v>
          </cell>
          <cell r="Z518" t="str">
            <v xml:space="preserve"> </v>
          </cell>
          <cell r="AA518" t="str">
            <v xml:space="preserve"> </v>
          </cell>
          <cell r="AB518" t="str">
            <v xml:space="preserve"> </v>
          </cell>
          <cell r="AC518" t="str">
            <v xml:space="preserve"> </v>
          </cell>
          <cell r="AD518">
            <v>14</v>
          </cell>
          <cell r="AE518" t="str">
            <v xml:space="preserve"> </v>
          </cell>
          <cell r="AF518" t="str">
            <v xml:space="preserve"> </v>
          </cell>
          <cell r="AG518" t="str">
            <v xml:space="preserve"> </v>
          </cell>
          <cell r="AH518" t="str">
            <v xml:space="preserve"> </v>
          </cell>
          <cell r="AI518" t="str">
            <v xml:space="preserve"> </v>
          </cell>
          <cell r="AJ518" t="str">
            <v xml:space="preserve"> </v>
          </cell>
          <cell r="AK518" t="str">
            <v xml:space="preserve"> </v>
          </cell>
          <cell r="AL518">
            <v>14</v>
          </cell>
          <cell r="AM518" t="str">
            <v xml:space="preserve"> </v>
          </cell>
          <cell r="AN518" t="str">
            <v xml:space="preserve"> </v>
          </cell>
          <cell r="AO518" t="str">
            <v xml:space="preserve"> </v>
          </cell>
          <cell r="AP518" t="str">
            <v xml:space="preserve"> </v>
          </cell>
          <cell r="AQ518" t="str">
            <v xml:space="preserve"> </v>
          </cell>
          <cell r="AR518" t="str">
            <v xml:space="preserve"> </v>
          </cell>
          <cell r="AS518" t="str">
            <v xml:space="preserve"> </v>
          </cell>
          <cell r="AT518" t="str">
            <v xml:space="preserve"> </v>
          </cell>
          <cell r="AU518" t="str">
            <v xml:space="preserve"> </v>
          </cell>
          <cell r="AV518" t="str">
            <v>8.584</v>
          </cell>
          <cell r="AW518" t="str">
            <v>NACQ</v>
          </cell>
          <cell r="AX518" t="str">
            <v>7.335</v>
          </cell>
          <cell r="AY518" t="str">
            <v>9.833</v>
          </cell>
          <cell r="AZ518" t="str">
            <v xml:space="preserve"> </v>
          </cell>
          <cell r="BA518" t="str">
            <v>7.5</v>
          </cell>
          <cell r="BB518">
            <v>11</v>
          </cell>
          <cell r="BC518" t="str">
            <v xml:space="preserve"> </v>
          </cell>
          <cell r="BD518" t="str">
            <v xml:space="preserve"> </v>
          </cell>
          <cell r="BE518" t="str">
            <v xml:space="preserve"> </v>
          </cell>
          <cell r="BF518" t="str">
            <v xml:space="preserve"> </v>
          </cell>
          <cell r="BG518" t="str">
            <v xml:space="preserve"> </v>
          </cell>
          <cell r="BH518" t="str">
            <v xml:space="preserve"> </v>
          </cell>
          <cell r="BI518" t="str">
            <v xml:space="preserve"> </v>
          </cell>
          <cell r="BJ518" t="str">
            <v xml:space="preserve"> </v>
          </cell>
          <cell r="BK518">
            <v>11</v>
          </cell>
          <cell r="BL518" t="str">
            <v xml:space="preserve"> </v>
          </cell>
          <cell r="BM518" t="str">
            <v xml:space="preserve"> </v>
          </cell>
          <cell r="BN518" t="str">
            <v xml:space="preserve"> </v>
          </cell>
          <cell r="BO518" t="str">
            <v xml:space="preserve"> </v>
          </cell>
          <cell r="BP518" t="str">
            <v xml:space="preserve"> </v>
          </cell>
          <cell r="BQ518" t="str">
            <v xml:space="preserve"> </v>
          </cell>
          <cell r="BR518" t="str">
            <v>8.658</v>
          </cell>
          <cell r="BS518" t="str">
            <v>NACQ</v>
          </cell>
          <cell r="BT518">
            <v>8</v>
          </cell>
          <cell r="BU518" t="str">
            <v>6.775</v>
          </cell>
          <cell r="BV518" t="str">
            <v>5.55</v>
          </cell>
        </row>
        <row r="519">
          <cell r="A519">
            <v>21903291</v>
          </cell>
          <cell r="B519" t="str">
            <v>PALCZEWSKI</v>
          </cell>
          <cell r="C519" t="str">
            <v>SARAH</v>
          </cell>
          <cell r="D519" t="str">
            <v xml:space="preserve"> </v>
          </cell>
          <cell r="E519" t="str">
            <v>9.93</v>
          </cell>
          <cell r="F519" t="str">
            <v>AJ</v>
          </cell>
          <cell r="G519" t="str">
            <v>9.93</v>
          </cell>
          <cell r="H519" t="str">
            <v>AJ</v>
          </cell>
          <cell r="I519" t="str">
            <v>'295/583</v>
          </cell>
          <cell r="J519" t="str">
            <v>10.4</v>
          </cell>
          <cell r="L519">
            <v>10</v>
          </cell>
          <cell r="M519" t="str">
            <v xml:space="preserve"> </v>
          </cell>
          <cell r="N519" t="str">
            <v xml:space="preserve"> </v>
          </cell>
          <cell r="O519">
            <v>10</v>
          </cell>
          <cell r="P519" t="str">
            <v xml:space="preserve"> </v>
          </cell>
          <cell r="Q519" t="str">
            <v xml:space="preserve"> </v>
          </cell>
          <cell r="R519" t="str">
            <v xml:space="preserve"> </v>
          </cell>
          <cell r="S519" t="str">
            <v xml:space="preserve"> </v>
          </cell>
          <cell r="T519" t="str">
            <v xml:space="preserve"> </v>
          </cell>
          <cell r="U519" t="str">
            <v xml:space="preserve"> </v>
          </cell>
          <cell r="V519" t="str">
            <v xml:space="preserve"> </v>
          </cell>
          <cell r="W519" t="str">
            <v xml:space="preserve"> </v>
          </cell>
          <cell r="X519" t="str">
            <v xml:space="preserve"> </v>
          </cell>
          <cell r="Y519" t="str">
            <v xml:space="preserve"> </v>
          </cell>
          <cell r="Z519" t="str">
            <v xml:space="preserve"> </v>
          </cell>
          <cell r="AA519" t="str">
            <v xml:space="preserve"> </v>
          </cell>
          <cell r="AB519" t="str">
            <v xml:space="preserve"> </v>
          </cell>
          <cell r="AC519" t="str">
            <v xml:space="preserve"> </v>
          </cell>
          <cell r="AD519">
            <v>11</v>
          </cell>
          <cell r="AE519" t="str">
            <v xml:space="preserve"> </v>
          </cell>
          <cell r="AF519" t="str">
            <v xml:space="preserve"> </v>
          </cell>
          <cell r="AG519">
            <v>11</v>
          </cell>
          <cell r="AH519" t="str">
            <v xml:space="preserve"> </v>
          </cell>
          <cell r="AI519" t="str">
            <v xml:space="preserve"> </v>
          </cell>
          <cell r="AJ519" t="str">
            <v xml:space="preserve"> </v>
          </cell>
          <cell r="AK519" t="str">
            <v xml:space="preserve"> </v>
          </cell>
          <cell r="AL519" t="str">
            <v xml:space="preserve"> </v>
          </cell>
          <cell r="AM519" t="str">
            <v xml:space="preserve"> </v>
          </cell>
          <cell r="AN519" t="str">
            <v xml:space="preserve"> </v>
          </cell>
          <cell r="AO519" t="str">
            <v xml:space="preserve"> </v>
          </cell>
          <cell r="AP519" t="str">
            <v xml:space="preserve"> </v>
          </cell>
          <cell r="AQ519" t="str">
            <v xml:space="preserve"> </v>
          </cell>
          <cell r="AR519" t="str">
            <v xml:space="preserve"> </v>
          </cell>
          <cell r="AS519" t="str">
            <v xml:space="preserve"> </v>
          </cell>
          <cell r="AT519" t="str">
            <v xml:space="preserve"> </v>
          </cell>
          <cell r="AU519" t="str">
            <v xml:space="preserve"> </v>
          </cell>
          <cell r="AV519" t="str">
            <v>12.591</v>
          </cell>
          <cell r="AW519" t="str">
            <v>ACQ</v>
          </cell>
          <cell r="AX519" t="str">
            <v>10.365</v>
          </cell>
          <cell r="AY519" t="str">
            <v>14.817</v>
          </cell>
          <cell r="AZ519" t="str">
            <v xml:space="preserve"> </v>
          </cell>
          <cell r="BA519" t="str">
            <v xml:space="preserve"> </v>
          </cell>
          <cell r="BB519" t="str">
            <v xml:space="preserve"> </v>
          </cell>
          <cell r="BC519" t="str">
            <v xml:space="preserve"> </v>
          </cell>
          <cell r="BD519" t="str">
            <v xml:space="preserve"> </v>
          </cell>
          <cell r="BE519" t="str">
            <v xml:space="preserve"> </v>
          </cell>
          <cell r="BF519" t="str">
            <v xml:space="preserve"> </v>
          </cell>
          <cell r="BG519" t="str">
            <v xml:space="preserve"> </v>
          </cell>
          <cell r="BH519" t="str">
            <v>11.45</v>
          </cell>
          <cell r="BI519" t="str">
            <v xml:space="preserve"> </v>
          </cell>
          <cell r="BJ519" t="str">
            <v xml:space="preserve"> </v>
          </cell>
          <cell r="BK519">
            <v>16</v>
          </cell>
          <cell r="BL519">
            <v>17</v>
          </cell>
          <cell r="BM519" t="str">
            <v xml:space="preserve"> </v>
          </cell>
          <cell r="BN519" t="str">
            <v xml:space="preserve"> </v>
          </cell>
          <cell r="BO519" t="str">
            <v xml:space="preserve"> </v>
          </cell>
          <cell r="BP519" t="str">
            <v xml:space="preserve"> </v>
          </cell>
          <cell r="BQ519" t="str">
            <v xml:space="preserve"> </v>
          </cell>
          <cell r="BR519" t="str">
            <v>7.443</v>
          </cell>
          <cell r="BS519" t="str">
            <v>NACQ</v>
          </cell>
          <cell r="BT519" t="str">
            <v>6.38</v>
          </cell>
          <cell r="BU519" t="str">
            <v>9.25</v>
          </cell>
          <cell r="BV519">
            <v>12</v>
          </cell>
        </row>
        <row r="520">
          <cell r="A520">
            <v>21910709</v>
          </cell>
          <cell r="B520" t="str">
            <v>PEREIRA</v>
          </cell>
          <cell r="C520" t="str">
            <v>MAEVA</v>
          </cell>
          <cell r="D520" t="str">
            <v>modif</v>
          </cell>
          <cell r="E520" t="str">
            <v>DEF</v>
          </cell>
          <cell r="F520" t="str">
            <v>DEF</v>
          </cell>
          <cell r="G520" t="str">
            <v>6.644</v>
          </cell>
          <cell r="H520" t="str">
            <v>AJ</v>
          </cell>
          <cell r="I520" t="str">
            <v>'572/583</v>
          </cell>
          <cell r="J520">
            <v>8</v>
          </cell>
          <cell r="L520">
            <v>6</v>
          </cell>
          <cell r="M520" t="str">
            <v xml:space="preserve"> </v>
          </cell>
          <cell r="N520" t="str">
            <v xml:space="preserve"> </v>
          </cell>
          <cell r="O520" t="str">
            <v xml:space="preserve"> </v>
          </cell>
          <cell r="P520" t="str">
            <v xml:space="preserve"> </v>
          </cell>
          <cell r="Q520" t="str">
            <v xml:space="preserve"> </v>
          </cell>
          <cell r="R520" t="str">
            <v xml:space="preserve"> </v>
          </cell>
          <cell r="S520" t="str">
            <v xml:space="preserve"> </v>
          </cell>
          <cell r="T520" t="str">
            <v xml:space="preserve"> </v>
          </cell>
          <cell r="U520" t="str">
            <v xml:space="preserve"> </v>
          </cell>
          <cell r="V520">
            <v>6</v>
          </cell>
          <cell r="W520" t="str">
            <v xml:space="preserve"> </v>
          </cell>
          <cell r="X520" t="str">
            <v xml:space="preserve"> </v>
          </cell>
          <cell r="Y520" t="str">
            <v xml:space="preserve"> </v>
          </cell>
          <cell r="Z520" t="str">
            <v xml:space="preserve"> </v>
          </cell>
          <cell r="AA520" t="str">
            <v xml:space="preserve"> </v>
          </cell>
          <cell r="AB520" t="str">
            <v xml:space="preserve"> </v>
          </cell>
          <cell r="AC520" t="str">
            <v xml:space="preserve"> </v>
          </cell>
          <cell r="AD520">
            <v>11</v>
          </cell>
          <cell r="AE520" t="str">
            <v xml:space="preserve"> </v>
          </cell>
          <cell r="AF520" t="str">
            <v xml:space="preserve"> </v>
          </cell>
          <cell r="AG520" t="str">
            <v xml:space="preserve"> </v>
          </cell>
          <cell r="AH520" t="str">
            <v xml:space="preserve"> </v>
          </cell>
          <cell r="AI520" t="str">
            <v xml:space="preserve"> </v>
          </cell>
          <cell r="AJ520" t="str">
            <v xml:space="preserve"> </v>
          </cell>
          <cell r="AK520" t="str">
            <v xml:space="preserve"> </v>
          </cell>
          <cell r="AL520" t="str">
            <v xml:space="preserve"> </v>
          </cell>
          <cell r="AM520" t="str">
            <v xml:space="preserve"> </v>
          </cell>
          <cell r="AN520">
            <v>11</v>
          </cell>
          <cell r="AO520" t="str">
            <v xml:space="preserve"> </v>
          </cell>
          <cell r="AP520" t="str">
            <v xml:space="preserve"> </v>
          </cell>
          <cell r="AQ520" t="str">
            <v xml:space="preserve"> </v>
          </cell>
          <cell r="AR520" t="str">
            <v xml:space="preserve"> </v>
          </cell>
          <cell r="AS520" t="str">
            <v xml:space="preserve"> </v>
          </cell>
          <cell r="AT520" t="str">
            <v xml:space="preserve"> </v>
          </cell>
          <cell r="AU520" t="str">
            <v xml:space="preserve"> </v>
          </cell>
          <cell r="AV520" t="str">
            <v>6.907</v>
          </cell>
          <cell r="AW520" t="str">
            <v>NACQ</v>
          </cell>
          <cell r="AX520" t="str">
            <v>7.33</v>
          </cell>
          <cell r="AY520" t="str">
            <v>6.483</v>
          </cell>
          <cell r="AZ520" t="str">
            <v>6.6</v>
          </cell>
          <cell r="BA520">
            <v>6</v>
          </cell>
          <cell r="BB520" t="str">
            <v xml:space="preserve"> </v>
          </cell>
          <cell r="BC520" t="str">
            <v xml:space="preserve"> </v>
          </cell>
          <cell r="BD520" t="str">
            <v xml:space="preserve"> </v>
          </cell>
          <cell r="BE520" t="str">
            <v xml:space="preserve"> </v>
          </cell>
          <cell r="BF520" t="str">
            <v xml:space="preserve"> </v>
          </cell>
          <cell r="BG520" t="str">
            <v xml:space="preserve"> </v>
          </cell>
          <cell r="BH520" t="str">
            <v>6.85</v>
          </cell>
          <cell r="BI520" t="str">
            <v xml:space="preserve"> </v>
          </cell>
          <cell r="BJ520" t="str">
            <v xml:space="preserve"> </v>
          </cell>
          <cell r="BK520" t="str">
            <v xml:space="preserve"> </v>
          </cell>
          <cell r="BL520" t="str">
            <v xml:space="preserve"> </v>
          </cell>
          <cell r="BM520" t="str">
            <v xml:space="preserve"> </v>
          </cell>
          <cell r="BN520" t="str">
            <v xml:space="preserve"> </v>
          </cell>
          <cell r="BO520" t="str">
            <v xml:space="preserve"> </v>
          </cell>
          <cell r="BP520" t="str">
            <v xml:space="preserve"> </v>
          </cell>
          <cell r="BQ520" t="str">
            <v xml:space="preserve"> </v>
          </cell>
          <cell r="BR520" t="str">
            <v>6.448</v>
          </cell>
          <cell r="BS520" t="str">
            <v>NACQ</v>
          </cell>
          <cell r="BT520" t="str">
            <v>7.12</v>
          </cell>
          <cell r="BU520" t="str">
            <v>6.5</v>
          </cell>
          <cell r="BV520" t="str">
            <v>DIS</v>
          </cell>
        </row>
        <row r="521">
          <cell r="A521">
            <v>21809019</v>
          </cell>
          <cell r="B521" t="str">
            <v>PERICAS</v>
          </cell>
          <cell r="C521" t="str">
            <v>JULIEN</v>
          </cell>
          <cell r="D521" t="str">
            <v xml:space="preserve"> </v>
          </cell>
          <cell r="E521" t="str">
            <v>10.599</v>
          </cell>
          <cell r="F521" t="str">
            <v>ADM</v>
          </cell>
          <cell r="G521" t="str">
            <v>10.599</v>
          </cell>
          <cell r="H521" t="str">
            <v>ADM</v>
          </cell>
          <cell r="I521" t="str">
            <v>'189/583</v>
          </cell>
          <cell r="J521" t="str">
            <v>10.7</v>
          </cell>
          <cell r="K521" t="str">
            <v>ACQ</v>
          </cell>
          <cell r="L521" t="str">
            <v xml:space="preserve"> </v>
          </cell>
          <cell r="M521" t="str">
            <v xml:space="preserve"> </v>
          </cell>
          <cell r="N521" t="str">
            <v xml:space="preserve"> </v>
          </cell>
          <cell r="O521" t="str">
            <v xml:space="preserve"> </v>
          </cell>
          <cell r="P521" t="str">
            <v xml:space="preserve"> </v>
          </cell>
          <cell r="Q521" t="str">
            <v xml:space="preserve"> </v>
          </cell>
          <cell r="R521" t="str">
            <v xml:space="preserve"> </v>
          </cell>
          <cell r="S521" t="str">
            <v xml:space="preserve"> </v>
          </cell>
          <cell r="T521" t="str">
            <v xml:space="preserve"> </v>
          </cell>
          <cell r="U521" t="str">
            <v xml:space="preserve"> </v>
          </cell>
          <cell r="V521" t="str">
            <v xml:space="preserve"> </v>
          </cell>
          <cell r="W521" t="str">
            <v xml:space="preserve"> </v>
          </cell>
          <cell r="X521" t="str">
            <v xml:space="preserve"> </v>
          </cell>
          <cell r="Y521" t="str">
            <v xml:space="preserve"> </v>
          </cell>
          <cell r="Z521" t="str">
            <v xml:space="preserve"> </v>
          </cell>
          <cell r="AA521" t="str">
            <v xml:space="preserve"> </v>
          </cell>
          <cell r="AB521" t="str">
            <v xml:space="preserve"> </v>
          </cell>
          <cell r="AC521" t="str">
            <v xml:space="preserve"> </v>
          </cell>
          <cell r="AD521" t="str">
            <v xml:space="preserve"> </v>
          </cell>
          <cell r="AE521" t="str">
            <v xml:space="preserve"> </v>
          </cell>
          <cell r="AF521" t="str">
            <v xml:space="preserve"> </v>
          </cell>
          <cell r="AG521" t="str">
            <v xml:space="preserve"> </v>
          </cell>
          <cell r="AH521" t="str">
            <v xml:space="preserve"> </v>
          </cell>
          <cell r="AI521" t="str">
            <v xml:space="preserve"> </v>
          </cell>
          <cell r="AJ521" t="str">
            <v xml:space="preserve"> </v>
          </cell>
          <cell r="AK521" t="str">
            <v xml:space="preserve"> </v>
          </cell>
          <cell r="AL521" t="str">
            <v xml:space="preserve"> </v>
          </cell>
          <cell r="AM521" t="str">
            <v xml:space="preserve"> </v>
          </cell>
          <cell r="AN521" t="str">
            <v xml:space="preserve"> </v>
          </cell>
          <cell r="AO521" t="str">
            <v xml:space="preserve"> </v>
          </cell>
          <cell r="AP521" t="str">
            <v xml:space="preserve"> </v>
          </cell>
          <cell r="AQ521" t="str">
            <v xml:space="preserve"> </v>
          </cell>
          <cell r="AR521" t="str">
            <v xml:space="preserve"> </v>
          </cell>
          <cell r="AS521" t="str">
            <v xml:space="preserve"> </v>
          </cell>
          <cell r="AT521" t="str">
            <v xml:space="preserve"> </v>
          </cell>
          <cell r="AU521" t="str">
            <v xml:space="preserve"> </v>
          </cell>
          <cell r="AV521" t="str">
            <v>11.418</v>
          </cell>
          <cell r="AW521" t="str">
            <v>ACQ</v>
          </cell>
          <cell r="AX521" t="str">
            <v>9.835</v>
          </cell>
          <cell r="AY521">
            <v>13</v>
          </cell>
          <cell r="AZ521" t="str">
            <v xml:space="preserve"> </v>
          </cell>
          <cell r="BA521" t="str">
            <v>12.5</v>
          </cell>
          <cell r="BB521" t="str">
            <v xml:space="preserve"> </v>
          </cell>
          <cell r="BC521" t="str">
            <v xml:space="preserve"> </v>
          </cell>
          <cell r="BD521" t="str">
            <v>13.5</v>
          </cell>
          <cell r="BE521" t="str">
            <v xml:space="preserve"> </v>
          </cell>
          <cell r="BF521" t="str">
            <v xml:space="preserve"> </v>
          </cell>
          <cell r="BG521" t="str">
            <v xml:space="preserve"> </v>
          </cell>
          <cell r="BH521" t="str">
            <v xml:space="preserve"> </v>
          </cell>
          <cell r="BI521" t="str">
            <v xml:space="preserve"> </v>
          </cell>
          <cell r="BJ521" t="str">
            <v xml:space="preserve"> </v>
          </cell>
          <cell r="BK521" t="str">
            <v xml:space="preserve"> </v>
          </cell>
          <cell r="BL521" t="str">
            <v xml:space="preserve"> </v>
          </cell>
          <cell r="BM521">
            <v>13</v>
          </cell>
          <cell r="BN521" t="str">
            <v xml:space="preserve"> </v>
          </cell>
          <cell r="BO521" t="str">
            <v xml:space="preserve"> </v>
          </cell>
          <cell r="BP521" t="str">
            <v xml:space="preserve"> </v>
          </cell>
          <cell r="BQ521" t="str">
            <v xml:space="preserve"> </v>
          </cell>
          <cell r="BR521" t="str">
            <v>10.5</v>
          </cell>
          <cell r="BS521" t="str">
            <v>ACQ</v>
          </cell>
          <cell r="BT521" t="str">
            <v>10.25</v>
          </cell>
          <cell r="BU521" t="str">
            <v>10.475</v>
          </cell>
          <cell r="BV521" t="str">
            <v>11.45</v>
          </cell>
        </row>
        <row r="522">
          <cell r="A522">
            <v>21904131</v>
          </cell>
          <cell r="B522" t="str">
            <v>PETITEAU</v>
          </cell>
          <cell r="C522" t="str">
            <v>CORALIE</v>
          </cell>
          <cell r="D522" t="str">
            <v xml:space="preserve"> </v>
          </cell>
          <cell r="E522" t="str">
            <v>10.63</v>
          </cell>
          <cell r="F522" t="str">
            <v>ADM</v>
          </cell>
          <cell r="G522" t="str">
            <v>10.63</v>
          </cell>
          <cell r="H522" t="str">
            <v>ADM</v>
          </cell>
          <cell r="I522" t="str">
            <v>'185/583</v>
          </cell>
          <cell r="J522" t="str">
            <v>13.28</v>
          </cell>
          <cell r="L522">
            <v>10</v>
          </cell>
          <cell r="M522" t="str">
            <v xml:space="preserve"> </v>
          </cell>
          <cell r="N522" t="str">
            <v xml:space="preserve"> </v>
          </cell>
          <cell r="O522" t="str">
            <v xml:space="preserve"> </v>
          </cell>
          <cell r="P522" t="str">
            <v xml:space="preserve"> </v>
          </cell>
          <cell r="Q522" t="str">
            <v xml:space="preserve"> </v>
          </cell>
          <cell r="R522" t="str">
            <v xml:space="preserve"> </v>
          </cell>
          <cell r="S522" t="str">
            <v xml:space="preserve"> </v>
          </cell>
          <cell r="T522" t="str">
            <v xml:space="preserve"> </v>
          </cell>
          <cell r="U522">
            <v>10</v>
          </cell>
          <cell r="V522" t="str">
            <v xml:space="preserve"> </v>
          </cell>
          <cell r="W522" t="str">
            <v xml:space="preserve"> </v>
          </cell>
          <cell r="X522" t="str">
            <v xml:space="preserve"> </v>
          </cell>
          <cell r="Y522" t="str">
            <v xml:space="preserve"> </v>
          </cell>
          <cell r="Z522" t="str">
            <v xml:space="preserve"> </v>
          </cell>
          <cell r="AA522" t="str">
            <v xml:space="preserve"> </v>
          </cell>
          <cell r="AB522" t="str">
            <v xml:space="preserve"> </v>
          </cell>
          <cell r="AC522" t="str">
            <v xml:space="preserve"> </v>
          </cell>
          <cell r="AD522" t="str">
            <v>18.2</v>
          </cell>
          <cell r="AE522" t="str">
            <v xml:space="preserve"> </v>
          </cell>
          <cell r="AF522" t="str">
            <v xml:space="preserve"> </v>
          </cell>
          <cell r="AG522" t="str">
            <v xml:space="preserve"> </v>
          </cell>
          <cell r="AH522" t="str">
            <v xml:space="preserve"> </v>
          </cell>
          <cell r="AI522" t="str">
            <v xml:space="preserve"> </v>
          </cell>
          <cell r="AJ522" t="str">
            <v xml:space="preserve"> </v>
          </cell>
          <cell r="AK522" t="str">
            <v xml:space="preserve"> </v>
          </cell>
          <cell r="AL522" t="str">
            <v xml:space="preserve"> </v>
          </cell>
          <cell r="AM522" t="str">
            <v>18.2</v>
          </cell>
          <cell r="AN522" t="str">
            <v xml:space="preserve"> </v>
          </cell>
          <cell r="AO522" t="str">
            <v xml:space="preserve"> </v>
          </cell>
          <cell r="AP522" t="str">
            <v xml:space="preserve"> </v>
          </cell>
          <cell r="AQ522" t="str">
            <v xml:space="preserve"> </v>
          </cell>
          <cell r="AR522" t="str">
            <v xml:space="preserve"> </v>
          </cell>
          <cell r="AS522" t="str">
            <v xml:space="preserve"> </v>
          </cell>
          <cell r="AT522" t="str">
            <v xml:space="preserve"> </v>
          </cell>
          <cell r="AU522" t="str">
            <v xml:space="preserve"> </v>
          </cell>
          <cell r="AV522" t="str">
            <v>9.55</v>
          </cell>
          <cell r="AW522" t="str">
            <v>NACQ</v>
          </cell>
          <cell r="AX522" t="str">
            <v>9.5</v>
          </cell>
          <cell r="AY522" t="str">
            <v>9.6</v>
          </cell>
          <cell r="AZ522" t="str">
            <v xml:space="preserve"> </v>
          </cell>
          <cell r="BA522" t="str">
            <v xml:space="preserve"> </v>
          </cell>
          <cell r="BB522" t="str">
            <v xml:space="preserve"> </v>
          </cell>
          <cell r="BC522" t="str">
            <v xml:space="preserve"> </v>
          </cell>
          <cell r="BD522" t="str">
            <v>5.8</v>
          </cell>
          <cell r="BE522">
            <v>14</v>
          </cell>
          <cell r="BF522" t="str">
            <v xml:space="preserve"> </v>
          </cell>
          <cell r="BG522" t="str">
            <v xml:space="preserve"> </v>
          </cell>
          <cell r="BH522" t="str">
            <v xml:space="preserve"> </v>
          </cell>
          <cell r="BI522">
            <v>9</v>
          </cell>
          <cell r="BJ522" t="str">
            <v xml:space="preserve"> </v>
          </cell>
          <cell r="BK522" t="str">
            <v xml:space="preserve"> </v>
          </cell>
          <cell r="BL522" t="str">
            <v xml:space="preserve"> </v>
          </cell>
          <cell r="BM522" t="str">
            <v xml:space="preserve"> </v>
          </cell>
          <cell r="BN522" t="str">
            <v xml:space="preserve"> </v>
          </cell>
          <cell r="BO522" t="str">
            <v xml:space="preserve"> </v>
          </cell>
          <cell r="BP522" t="str">
            <v xml:space="preserve"> </v>
          </cell>
          <cell r="BQ522" t="str">
            <v xml:space="preserve"> </v>
          </cell>
          <cell r="BR522" t="str">
            <v>8.735</v>
          </cell>
          <cell r="BS522" t="str">
            <v>NACQ</v>
          </cell>
          <cell r="BT522" t="str">
            <v>7.13</v>
          </cell>
          <cell r="BU522" t="str">
            <v>11.35</v>
          </cell>
          <cell r="BV522" t="str">
            <v>13.7</v>
          </cell>
        </row>
        <row r="523">
          <cell r="A523">
            <v>21902203</v>
          </cell>
          <cell r="B523" t="str">
            <v>PEYTOUR</v>
          </cell>
          <cell r="C523" t="str">
            <v>EMMA</v>
          </cell>
          <cell r="D523" t="str">
            <v xml:space="preserve"> </v>
          </cell>
          <cell r="E523" t="str">
            <v>11.332</v>
          </cell>
          <cell r="F523" t="str">
            <v>ADM</v>
          </cell>
          <cell r="G523" t="str">
            <v>11.332</v>
          </cell>
          <cell r="H523" t="str">
            <v>ADM</v>
          </cell>
          <cell r="I523" t="str">
            <v>'94/583</v>
          </cell>
          <cell r="J523" t="str">
            <v>12.3</v>
          </cell>
          <cell r="L523" t="str">
            <v>8.5</v>
          </cell>
          <cell r="M523" t="str">
            <v xml:space="preserve"> </v>
          </cell>
          <cell r="N523" t="str">
            <v xml:space="preserve"> </v>
          </cell>
          <cell r="O523" t="str">
            <v>8.5</v>
          </cell>
          <cell r="P523" t="str">
            <v xml:space="preserve"> </v>
          </cell>
          <cell r="Q523" t="str">
            <v xml:space="preserve"> </v>
          </cell>
          <cell r="R523" t="str">
            <v xml:space="preserve"> </v>
          </cell>
          <cell r="S523" t="str">
            <v xml:space="preserve"> </v>
          </cell>
          <cell r="T523" t="str">
            <v xml:space="preserve"> </v>
          </cell>
          <cell r="U523" t="str">
            <v xml:space="preserve"> </v>
          </cell>
          <cell r="V523" t="str">
            <v xml:space="preserve"> </v>
          </cell>
          <cell r="W523" t="str">
            <v xml:space="preserve"> </v>
          </cell>
          <cell r="X523" t="str">
            <v xml:space="preserve"> </v>
          </cell>
          <cell r="Y523" t="str">
            <v xml:space="preserve"> </v>
          </cell>
          <cell r="Z523" t="str">
            <v xml:space="preserve"> </v>
          </cell>
          <cell r="AA523" t="str">
            <v xml:space="preserve"> </v>
          </cell>
          <cell r="AB523" t="str">
            <v xml:space="preserve"> </v>
          </cell>
          <cell r="AC523" t="str">
            <v xml:space="preserve"> </v>
          </cell>
          <cell r="AD523">
            <v>18</v>
          </cell>
          <cell r="AE523" t="str">
            <v xml:space="preserve"> </v>
          </cell>
          <cell r="AF523" t="str">
            <v xml:space="preserve"> </v>
          </cell>
          <cell r="AG523">
            <v>18</v>
          </cell>
          <cell r="AH523" t="str">
            <v xml:space="preserve"> </v>
          </cell>
          <cell r="AI523" t="str">
            <v xml:space="preserve"> </v>
          </cell>
          <cell r="AJ523" t="str">
            <v xml:space="preserve"> </v>
          </cell>
          <cell r="AK523" t="str">
            <v xml:space="preserve"> </v>
          </cell>
          <cell r="AL523" t="str">
            <v xml:space="preserve"> </v>
          </cell>
          <cell r="AM523" t="str">
            <v xml:space="preserve"> </v>
          </cell>
          <cell r="AN523" t="str">
            <v xml:space="preserve"> </v>
          </cell>
          <cell r="AO523" t="str">
            <v xml:space="preserve"> </v>
          </cell>
          <cell r="AP523" t="str">
            <v xml:space="preserve"> </v>
          </cell>
          <cell r="AQ523" t="str">
            <v xml:space="preserve"> </v>
          </cell>
          <cell r="AR523" t="str">
            <v xml:space="preserve"> </v>
          </cell>
          <cell r="AS523" t="str">
            <v xml:space="preserve"> </v>
          </cell>
          <cell r="AT523" t="str">
            <v xml:space="preserve"> </v>
          </cell>
          <cell r="AU523" t="str">
            <v xml:space="preserve"> </v>
          </cell>
          <cell r="AV523" t="str">
            <v>13.75</v>
          </cell>
          <cell r="AW523" t="str">
            <v>ACQ</v>
          </cell>
          <cell r="AX523">
            <v>12</v>
          </cell>
          <cell r="AY523" t="str">
            <v>15.5</v>
          </cell>
          <cell r="AZ523" t="str">
            <v xml:space="preserve"> </v>
          </cell>
          <cell r="BA523" t="str">
            <v xml:space="preserve"> </v>
          </cell>
          <cell r="BB523" t="str">
            <v xml:space="preserve"> </v>
          </cell>
          <cell r="BC523" t="str">
            <v xml:space="preserve"> </v>
          </cell>
          <cell r="BD523" t="str">
            <v xml:space="preserve"> </v>
          </cell>
          <cell r="BE523" t="str">
            <v xml:space="preserve"> </v>
          </cell>
          <cell r="BF523" t="str">
            <v>13.5</v>
          </cell>
          <cell r="BG523" t="str">
            <v>17.5</v>
          </cell>
          <cell r="BH523" t="str">
            <v xml:space="preserve"> </v>
          </cell>
          <cell r="BI523" t="str">
            <v xml:space="preserve"> </v>
          </cell>
          <cell r="BJ523" t="str">
            <v xml:space="preserve"> </v>
          </cell>
          <cell r="BK523" t="str">
            <v>DIS</v>
          </cell>
          <cell r="BL523" t="str">
            <v xml:space="preserve"> </v>
          </cell>
          <cell r="BM523" t="str">
            <v xml:space="preserve"> </v>
          </cell>
          <cell r="BN523" t="str">
            <v xml:space="preserve"> </v>
          </cell>
          <cell r="BO523" t="str">
            <v xml:space="preserve"> </v>
          </cell>
          <cell r="BP523" t="str">
            <v xml:space="preserve"> </v>
          </cell>
          <cell r="BQ523" t="str">
            <v xml:space="preserve"> </v>
          </cell>
          <cell r="BR523" t="str">
            <v>12.925</v>
          </cell>
          <cell r="BS523" t="str">
            <v>ACQ</v>
          </cell>
          <cell r="BT523" t="str">
            <v>9.25</v>
          </cell>
          <cell r="BU523" t="str">
            <v>13.175</v>
          </cell>
          <cell r="BV523" t="str">
            <v>14.35</v>
          </cell>
        </row>
        <row r="524">
          <cell r="A524">
            <v>21906148</v>
          </cell>
          <cell r="B524" t="str">
            <v>PFEIFFER</v>
          </cell>
          <cell r="C524" t="str">
            <v>TRISTAN</v>
          </cell>
          <cell r="D524" t="str">
            <v xml:space="preserve"> </v>
          </cell>
          <cell r="E524" t="str">
            <v>9.449</v>
          </cell>
          <cell r="F524" t="str">
            <v>AJ</v>
          </cell>
          <cell r="G524" t="str">
            <v>9.449</v>
          </cell>
          <cell r="H524" t="str">
            <v>AJ</v>
          </cell>
          <cell r="I524" t="str">
            <v>'375/583</v>
          </cell>
          <cell r="J524" t="str">
            <v>12.8</v>
          </cell>
          <cell r="L524">
            <v>12</v>
          </cell>
          <cell r="M524" t="str">
            <v xml:space="preserve"> </v>
          </cell>
          <cell r="N524" t="str">
            <v xml:space="preserve"> </v>
          </cell>
          <cell r="O524" t="str">
            <v xml:space="preserve"> </v>
          </cell>
          <cell r="P524" t="str">
            <v xml:space="preserve"> </v>
          </cell>
          <cell r="Q524" t="str">
            <v xml:space="preserve"> </v>
          </cell>
          <cell r="R524" t="str">
            <v xml:space="preserve"> </v>
          </cell>
          <cell r="S524">
            <v>12</v>
          </cell>
          <cell r="T524" t="str">
            <v xml:space="preserve"> </v>
          </cell>
          <cell r="U524" t="str">
            <v xml:space="preserve"> </v>
          </cell>
          <cell r="V524" t="str">
            <v xml:space="preserve"> </v>
          </cell>
          <cell r="W524" t="str">
            <v xml:space="preserve"> </v>
          </cell>
          <cell r="X524" t="str">
            <v xml:space="preserve"> </v>
          </cell>
          <cell r="Y524" t="str">
            <v xml:space="preserve"> </v>
          </cell>
          <cell r="Z524" t="str">
            <v xml:space="preserve"> </v>
          </cell>
          <cell r="AA524" t="str">
            <v xml:space="preserve"> </v>
          </cell>
          <cell r="AB524" t="str">
            <v xml:space="preserve"> </v>
          </cell>
          <cell r="AC524" t="str">
            <v xml:space="preserve"> </v>
          </cell>
          <cell r="AD524">
            <v>14</v>
          </cell>
          <cell r="AE524" t="str">
            <v xml:space="preserve"> </v>
          </cell>
          <cell r="AF524" t="str">
            <v xml:space="preserve"> </v>
          </cell>
          <cell r="AG524" t="str">
            <v xml:space="preserve"> </v>
          </cell>
          <cell r="AH524" t="str">
            <v xml:space="preserve"> </v>
          </cell>
          <cell r="AI524" t="str">
            <v xml:space="preserve"> </v>
          </cell>
          <cell r="AJ524" t="str">
            <v xml:space="preserve"> </v>
          </cell>
          <cell r="AK524">
            <v>14</v>
          </cell>
          <cell r="AL524" t="str">
            <v xml:space="preserve"> </v>
          </cell>
          <cell r="AM524" t="str">
            <v xml:space="preserve"> </v>
          </cell>
          <cell r="AN524" t="str">
            <v xml:space="preserve"> </v>
          </cell>
          <cell r="AO524" t="str">
            <v xml:space="preserve"> </v>
          </cell>
          <cell r="AP524" t="str">
            <v xml:space="preserve"> </v>
          </cell>
          <cell r="AQ524" t="str">
            <v xml:space="preserve"> </v>
          </cell>
          <cell r="AR524" t="str">
            <v xml:space="preserve"> </v>
          </cell>
          <cell r="AS524" t="str">
            <v xml:space="preserve"> </v>
          </cell>
          <cell r="AT524" t="str">
            <v xml:space="preserve"> </v>
          </cell>
          <cell r="AU524" t="str">
            <v xml:space="preserve"> </v>
          </cell>
          <cell r="AV524" t="str">
            <v>11.561</v>
          </cell>
          <cell r="AW524" t="str">
            <v>ACQ</v>
          </cell>
          <cell r="AX524" t="str">
            <v>9.165</v>
          </cell>
          <cell r="AY524" t="str">
            <v>13.957</v>
          </cell>
          <cell r="AZ524" t="str">
            <v xml:space="preserve"> </v>
          </cell>
          <cell r="BA524" t="str">
            <v xml:space="preserve"> </v>
          </cell>
          <cell r="BB524" t="str">
            <v xml:space="preserve"> </v>
          </cell>
          <cell r="BC524" t="str">
            <v xml:space="preserve"> </v>
          </cell>
          <cell r="BD524" t="str">
            <v xml:space="preserve"> </v>
          </cell>
          <cell r="BE524" t="str">
            <v xml:space="preserve"> </v>
          </cell>
          <cell r="BF524" t="str">
            <v xml:space="preserve"> </v>
          </cell>
          <cell r="BG524" t="str">
            <v xml:space="preserve"> </v>
          </cell>
          <cell r="BH524" t="str">
            <v xml:space="preserve"> </v>
          </cell>
          <cell r="BI524" t="str">
            <v xml:space="preserve"> </v>
          </cell>
          <cell r="BJ524">
            <v>13</v>
          </cell>
          <cell r="BK524" t="str">
            <v xml:space="preserve"> </v>
          </cell>
          <cell r="BL524" t="str">
            <v xml:space="preserve"> </v>
          </cell>
          <cell r="BM524" t="str">
            <v>13.5</v>
          </cell>
          <cell r="BN524" t="str">
            <v xml:space="preserve"> </v>
          </cell>
          <cell r="BO524" t="str">
            <v>15.37</v>
          </cell>
          <cell r="BP524" t="str">
            <v xml:space="preserve"> </v>
          </cell>
          <cell r="BQ524" t="str">
            <v xml:space="preserve"> </v>
          </cell>
          <cell r="BR524" t="str">
            <v>9.475</v>
          </cell>
          <cell r="BS524" t="str">
            <v>NACQ</v>
          </cell>
          <cell r="BT524">
            <v>10</v>
          </cell>
          <cell r="BU524" t="str">
            <v>10.775</v>
          </cell>
          <cell r="BV524" t="str">
            <v>13.05</v>
          </cell>
        </row>
        <row r="525">
          <cell r="A525">
            <v>21907820</v>
          </cell>
          <cell r="B525" t="str">
            <v>PFEND</v>
          </cell>
          <cell r="C525" t="str">
            <v>CLAIRE</v>
          </cell>
          <cell r="D525" t="str">
            <v xml:space="preserve"> </v>
          </cell>
          <cell r="E525" t="str">
            <v>11.565</v>
          </cell>
          <cell r="F525" t="str">
            <v>ADM</v>
          </cell>
          <cell r="G525" t="str">
            <v>11.565</v>
          </cell>
          <cell r="H525" t="str">
            <v>ADM</v>
          </cell>
          <cell r="I525" t="str">
            <v>'80/583</v>
          </cell>
          <cell r="J525" t="str">
            <v>15.9</v>
          </cell>
          <cell r="L525" t="str">
            <v>14.5</v>
          </cell>
          <cell r="M525" t="str">
            <v>14.5</v>
          </cell>
          <cell r="N525" t="str">
            <v xml:space="preserve"> </v>
          </cell>
          <cell r="O525" t="str">
            <v xml:space="preserve"> </v>
          </cell>
          <cell r="P525" t="str">
            <v xml:space="preserve"> </v>
          </cell>
          <cell r="Q525" t="str">
            <v xml:space="preserve"> </v>
          </cell>
          <cell r="R525" t="str">
            <v xml:space="preserve"> </v>
          </cell>
          <cell r="S525" t="str">
            <v xml:space="preserve"> </v>
          </cell>
          <cell r="T525" t="str">
            <v xml:space="preserve"> </v>
          </cell>
          <cell r="U525" t="str">
            <v xml:space="preserve"> </v>
          </cell>
          <cell r="V525" t="str">
            <v xml:space="preserve"> </v>
          </cell>
          <cell r="W525" t="str">
            <v xml:space="preserve"> </v>
          </cell>
          <cell r="X525" t="str">
            <v xml:space="preserve"> </v>
          </cell>
          <cell r="Y525" t="str">
            <v xml:space="preserve"> </v>
          </cell>
          <cell r="Z525" t="str">
            <v xml:space="preserve"> </v>
          </cell>
          <cell r="AA525" t="str">
            <v xml:space="preserve"> </v>
          </cell>
          <cell r="AB525" t="str">
            <v xml:space="preserve"> </v>
          </cell>
          <cell r="AC525" t="str">
            <v xml:space="preserve"> </v>
          </cell>
          <cell r="AD525">
            <v>18</v>
          </cell>
          <cell r="AE525">
            <v>18</v>
          </cell>
          <cell r="AF525" t="str">
            <v xml:space="preserve"> </v>
          </cell>
          <cell r="AG525" t="str">
            <v xml:space="preserve"> </v>
          </cell>
          <cell r="AH525" t="str">
            <v xml:space="preserve"> </v>
          </cell>
          <cell r="AI525" t="str">
            <v xml:space="preserve"> </v>
          </cell>
          <cell r="AJ525" t="str">
            <v xml:space="preserve"> </v>
          </cell>
          <cell r="AK525" t="str">
            <v xml:space="preserve"> </v>
          </cell>
          <cell r="AL525" t="str">
            <v xml:space="preserve"> </v>
          </cell>
          <cell r="AM525" t="str">
            <v xml:space="preserve"> </v>
          </cell>
          <cell r="AN525" t="str">
            <v xml:space="preserve"> </v>
          </cell>
          <cell r="AO525" t="str">
            <v xml:space="preserve"> </v>
          </cell>
          <cell r="AP525" t="str">
            <v xml:space="preserve"> </v>
          </cell>
          <cell r="AQ525" t="str">
            <v xml:space="preserve"> </v>
          </cell>
          <cell r="AR525" t="str">
            <v xml:space="preserve"> </v>
          </cell>
          <cell r="AS525" t="str">
            <v xml:space="preserve"> </v>
          </cell>
          <cell r="AT525" t="str">
            <v xml:space="preserve"> </v>
          </cell>
          <cell r="AU525" t="str">
            <v xml:space="preserve"> </v>
          </cell>
          <cell r="AV525" t="str">
            <v>11.125</v>
          </cell>
          <cell r="AW525" t="str">
            <v>ACQ</v>
          </cell>
          <cell r="AX525" t="str">
            <v>10.5</v>
          </cell>
          <cell r="AY525" t="str">
            <v>11.75</v>
          </cell>
          <cell r="AZ525" t="str">
            <v xml:space="preserve"> </v>
          </cell>
          <cell r="BA525" t="str">
            <v xml:space="preserve"> </v>
          </cell>
          <cell r="BB525" t="str">
            <v xml:space="preserve"> </v>
          </cell>
          <cell r="BC525" t="str">
            <v>11.75</v>
          </cell>
          <cell r="BD525" t="str">
            <v xml:space="preserve"> </v>
          </cell>
          <cell r="BE525" t="str">
            <v xml:space="preserve"> </v>
          </cell>
          <cell r="BF525" t="str">
            <v xml:space="preserve"> </v>
          </cell>
          <cell r="BG525" t="str">
            <v xml:space="preserve"> </v>
          </cell>
          <cell r="BH525" t="str">
            <v xml:space="preserve"> </v>
          </cell>
          <cell r="BI525" t="str">
            <v xml:space="preserve"> </v>
          </cell>
          <cell r="BJ525" t="str">
            <v xml:space="preserve"> </v>
          </cell>
          <cell r="BK525" t="str">
            <v xml:space="preserve"> </v>
          </cell>
          <cell r="BL525" t="str">
            <v>14.5</v>
          </cell>
          <cell r="BM525" t="str">
            <v xml:space="preserve"> </v>
          </cell>
          <cell r="BN525" t="str">
            <v xml:space="preserve"> </v>
          </cell>
          <cell r="BO525" t="str">
            <v xml:space="preserve"> </v>
          </cell>
          <cell r="BP525">
            <v>9</v>
          </cell>
          <cell r="BQ525" t="str">
            <v xml:space="preserve"> </v>
          </cell>
          <cell r="BR525" t="str">
            <v>12.017</v>
          </cell>
          <cell r="BS525" t="str">
            <v>ACQ</v>
          </cell>
          <cell r="BT525" t="str">
            <v>12.25</v>
          </cell>
          <cell r="BU525" t="str">
            <v>10.375</v>
          </cell>
          <cell r="BV525" t="str">
            <v>12.25</v>
          </cell>
        </row>
        <row r="526">
          <cell r="A526">
            <v>21807279</v>
          </cell>
          <cell r="B526" t="str">
            <v>PHAN</v>
          </cell>
          <cell r="C526" t="str">
            <v>THOMAS</v>
          </cell>
          <cell r="D526" t="str">
            <v xml:space="preserve"> </v>
          </cell>
          <cell r="E526" t="str">
            <v>10.124</v>
          </cell>
          <cell r="F526" t="str">
            <v>ADM</v>
          </cell>
          <cell r="G526" t="str">
            <v>10.124</v>
          </cell>
          <cell r="H526" t="str">
            <v>ADM</v>
          </cell>
          <cell r="I526" t="str">
            <v>'266/583</v>
          </cell>
          <cell r="J526" t="str">
            <v>10.256</v>
          </cell>
          <cell r="K526" t="str">
            <v>ACQ</v>
          </cell>
          <cell r="L526" t="str">
            <v xml:space="preserve"> </v>
          </cell>
          <cell r="M526" t="str">
            <v xml:space="preserve"> </v>
          </cell>
          <cell r="N526" t="str">
            <v xml:space="preserve"> </v>
          </cell>
          <cell r="O526" t="str">
            <v xml:space="preserve"> </v>
          </cell>
          <cell r="P526" t="str">
            <v xml:space="preserve"> </v>
          </cell>
          <cell r="Q526" t="str">
            <v xml:space="preserve"> </v>
          </cell>
          <cell r="R526" t="str">
            <v xml:space="preserve"> </v>
          </cell>
          <cell r="S526" t="str">
            <v xml:space="preserve"> </v>
          </cell>
          <cell r="T526" t="str">
            <v xml:space="preserve"> </v>
          </cell>
          <cell r="U526" t="str">
            <v xml:space="preserve"> </v>
          </cell>
          <cell r="V526" t="str">
            <v xml:space="preserve"> </v>
          </cell>
          <cell r="W526" t="str">
            <v xml:space="preserve"> </v>
          </cell>
          <cell r="X526" t="str">
            <v xml:space="preserve"> </v>
          </cell>
          <cell r="Y526" t="str">
            <v xml:space="preserve"> </v>
          </cell>
          <cell r="Z526" t="str">
            <v xml:space="preserve"> </v>
          </cell>
          <cell r="AA526" t="str">
            <v xml:space="preserve"> </v>
          </cell>
          <cell r="AB526" t="str">
            <v xml:space="preserve"> </v>
          </cell>
          <cell r="AC526" t="str">
            <v xml:space="preserve"> </v>
          </cell>
          <cell r="AD526" t="str">
            <v xml:space="preserve"> </v>
          </cell>
          <cell r="AE526" t="str">
            <v xml:space="preserve"> </v>
          </cell>
          <cell r="AF526" t="str">
            <v xml:space="preserve"> </v>
          </cell>
          <cell r="AG526" t="str">
            <v xml:space="preserve"> </v>
          </cell>
          <cell r="AH526" t="str">
            <v xml:space="preserve"> </v>
          </cell>
          <cell r="AI526" t="str">
            <v xml:space="preserve"> </v>
          </cell>
          <cell r="AJ526" t="str">
            <v xml:space="preserve"> </v>
          </cell>
          <cell r="AK526" t="str">
            <v xml:space="preserve"> </v>
          </cell>
          <cell r="AL526" t="str">
            <v xml:space="preserve"> </v>
          </cell>
          <cell r="AM526" t="str">
            <v xml:space="preserve"> </v>
          </cell>
          <cell r="AN526" t="str">
            <v xml:space="preserve"> </v>
          </cell>
          <cell r="AO526" t="str">
            <v xml:space="preserve"> </v>
          </cell>
          <cell r="AP526" t="str">
            <v xml:space="preserve"> </v>
          </cell>
          <cell r="AQ526" t="str">
            <v xml:space="preserve"> </v>
          </cell>
          <cell r="AR526" t="str">
            <v xml:space="preserve"> </v>
          </cell>
          <cell r="AS526" t="str">
            <v xml:space="preserve"> </v>
          </cell>
          <cell r="AT526" t="str">
            <v xml:space="preserve"> </v>
          </cell>
          <cell r="AU526" t="str">
            <v xml:space="preserve"> </v>
          </cell>
          <cell r="AV526" t="str">
            <v>10.188</v>
          </cell>
          <cell r="AW526" t="str">
            <v>ACQ</v>
          </cell>
          <cell r="AX526" t="str">
            <v xml:space="preserve"> </v>
          </cell>
          <cell r="AY526" t="str">
            <v xml:space="preserve"> </v>
          </cell>
          <cell r="AZ526" t="str">
            <v xml:space="preserve"> </v>
          </cell>
          <cell r="BA526" t="str">
            <v xml:space="preserve"> </v>
          </cell>
          <cell r="BB526" t="str">
            <v xml:space="preserve"> </v>
          </cell>
          <cell r="BC526" t="str">
            <v xml:space="preserve"> </v>
          </cell>
          <cell r="BD526" t="str">
            <v xml:space="preserve"> </v>
          </cell>
          <cell r="BE526" t="str">
            <v xml:space="preserve"> </v>
          </cell>
          <cell r="BF526" t="str">
            <v xml:space="preserve"> </v>
          </cell>
          <cell r="BG526" t="str">
            <v xml:space="preserve"> </v>
          </cell>
          <cell r="BH526" t="str">
            <v xml:space="preserve"> </v>
          </cell>
          <cell r="BI526" t="str">
            <v xml:space="preserve"> </v>
          </cell>
          <cell r="BJ526" t="str">
            <v xml:space="preserve"> </v>
          </cell>
          <cell r="BK526" t="str">
            <v xml:space="preserve"> </v>
          </cell>
          <cell r="BL526" t="str">
            <v xml:space="preserve"> </v>
          </cell>
          <cell r="BM526" t="str">
            <v xml:space="preserve"> </v>
          </cell>
          <cell r="BN526" t="str">
            <v xml:space="preserve"> </v>
          </cell>
          <cell r="BO526" t="str">
            <v xml:space="preserve"> </v>
          </cell>
          <cell r="BP526" t="str">
            <v xml:space="preserve"> </v>
          </cell>
          <cell r="BQ526" t="str">
            <v xml:space="preserve"> </v>
          </cell>
          <cell r="BR526" t="str">
            <v>9.657</v>
          </cell>
          <cell r="BS526" t="str">
            <v>NACQ</v>
          </cell>
          <cell r="BT526" t="str">
            <v>8.37</v>
          </cell>
          <cell r="BU526" t="str">
            <v>7.8</v>
          </cell>
          <cell r="BV526" t="str">
            <v>10.6</v>
          </cell>
        </row>
        <row r="527">
          <cell r="A527">
            <v>21702643</v>
          </cell>
          <cell r="B527" t="str">
            <v>PHIMMASONE</v>
          </cell>
          <cell r="C527" t="str">
            <v>BENJAMIN</v>
          </cell>
          <cell r="D527" t="str">
            <v xml:space="preserve"> </v>
          </cell>
          <cell r="E527" t="str">
            <v>DEF</v>
          </cell>
          <cell r="F527" t="str">
            <v>DEF</v>
          </cell>
          <cell r="G527" t="str">
            <v>DEF</v>
          </cell>
          <cell r="H527" t="str">
            <v>DEF</v>
          </cell>
          <cell r="J527" t="str">
            <v>10.66</v>
          </cell>
          <cell r="L527" t="str">
            <v>10.5</v>
          </cell>
          <cell r="M527" t="str">
            <v xml:space="preserve"> </v>
          </cell>
          <cell r="N527" t="str">
            <v xml:space="preserve"> </v>
          </cell>
          <cell r="O527" t="str">
            <v xml:space="preserve"> </v>
          </cell>
          <cell r="P527" t="str">
            <v xml:space="preserve"> </v>
          </cell>
          <cell r="Q527" t="str">
            <v xml:space="preserve"> </v>
          </cell>
          <cell r="R527" t="str">
            <v xml:space="preserve"> </v>
          </cell>
          <cell r="S527" t="str">
            <v xml:space="preserve"> </v>
          </cell>
          <cell r="T527" t="str">
            <v xml:space="preserve"> </v>
          </cell>
          <cell r="U527" t="str">
            <v xml:space="preserve"> </v>
          </cell>
          <cell r="V527" t="str">
            <v xml:space="preserve"> </v>
          </cell>
          <cell r="W527" t="str">
            <v xml:space="preserve"> </v>
          </cell>
          <cell r="X527" t="str">
            <v xml:space="preserve"> </v>
          </cell>
          <cell r="Y527" t="str">
            <v xml:space="preserve"> </v>
          </cell>
          <cell r="Z527" t="str">
            <v xml:space="preserve"> </v>
          </cell>
          <cell r="AA527" t="str">
            <v xml:space="preserve"> </v>
          </cell>
          <cell r="AB527" t="str">
            <v xml:space="preserve"> </v>
          </cell>
          <cell r="AC527" t="str">
            <v>10.5</v>
          </cell>
          <cell r="AD527" t="str">
            <v>10.9</v>
          </cell>
          <cell r="AE527" t="str">
            <v xml:space="preserve"> </v>
          </cell>
          <cell r="AF527" t="str">
            <v xml:space="preserve"> </v>
          </cell>
          <cell r="AG527" t="str">
            <v xml:space="preserve"> </v>
          </cell>
          <cell r="AH527" t="str">
            <v xml:space="preserve"> </v>
          </cell>
          <cell r="AI527" t="str">
            <v xml:space="preserve"> </v>
          </cell>
          <cell r="AJ527" t="str">
            <v xml:space="preserve"> </v>
          </cell>
          <cell r="AK527" t="str">
            <v xml:space="preserve"> </v>
          </cell>
          <cell r="AL527" t="str">
            <v xml:space="preserve"> </v>
          </cell>
          <cell r="AM527" t="str">
            <v xml:space="preserve"> </v>
          </cell>
          <cell r="AN527" t="str">
            <v xml:space="preserve"> </v>
          </cell>
          <cell r="AO527" t="str">
            <v xml:space="preserve"> </v>
          </cell>
          <cell r="AP527" t="str">
            <v xml:space="preserve"> </v>
          </cell>
          <cell r="AQ527" t="str">
            <v xml:space="preserve"> </v>
          </cell>
          <cell r="AR527" t="str">
            <v xml:space="preserve"> </v>
          </cell>
          <cell r="AS527" t="str">
            <v xml:space="preserve"> </v>
          </cell>
          <cell r="AT527" t="str">
            <v xml:space="preserve"> </v>
          </cell>
          <cell r="AU527" t="str">
            <v>10.9</v>
          </cell>
          <cell r="AV527" t="str">
            <v>7.868</v>
          </cell>
          <cell r="AW527" t="str">
            <v>NACQ</v>
          </cell>
          <cell r="AX527" t="str">
            <v>10.335</v>
          </cell>
          <cell r="AY527" t="str">
            <v>5.4</v>
          </cell>
          <cell r="AZ527" t="str">
            <v xml:space="preserve"> </v>
          </cell>
          <cell r="BA527" t="str">
            <v xml:space="preserve"> </v>
          </cell>
          <cell r="BB527" t="str">
            <v xml:space="preserve"> </v>
          </cell>
          <cell r="BC527" t="str">
            <v xml:space="preserve"> </v>
          </cell>
          <cell r="BD527" t="str">
            <v xml:space="preserve"> </v>
          </cell>
          <cell r="BE527" t="str">
            <v xml:space="preserve"> </v>
          </cell>
          <cell r="BF527" t="str">
            <v xml:space="preserve"> </v>
          </cell>
          <cell r="BG527">
            <v>10</v>
          </cell>
          <cell r="BH527" t="str">
            <v>6.2</v>
          </cell>
          <cell r="BI527" t="str">
            <v xml:space="preserve"> </v>
          </cell>
          <cell r="BJ527" t="str">
            <v xml:space="preserve"> </v>
          </cell>
          <cell r="BK527">
            <v>0</v>
          </cell>
          <cell r="BL527" t="str">
            <v xml:space="preserve"> </v>
          </cell>
          <cell r="BM527" t="str">
            <v xml:space="preserve"> </v>
          </cell>
          <cell r="BN527" t="str">
            <v xml:space="preserve"> </v>
          </cell>
          <cell r="BO527" t="str">
            <v xml:space="preserve"> </v>
          </cell>
          <cell r="BP527" t="str">
            <v xml:space="preserve"> </v>
          </cell>
          <cell r="BQ527" t="str">
            <v xml:space="preserve"> </v>
          </cell>
          <cell r="BR527" t="str">
            <v>9.632</v>
          </cell>
          <cell r="BS527" t="str">
            <v>NACQ</v>
          </cell>
          <cell r="BT527" t="str">
            <v>10.12</v>
          </cell>
          <cell r="BU527" t="str">
            <v>6.325</v>
          </cell>
          <cell r="BV527" t="str">
            <v>7.65</v>
          </cell>
        </row>
        <row r="528">
          <cell r="A528">
            <v>21905227</v>
          </cell>
          <cell r="B528" t="str">
            <v>PICARD</v>
          </cell>
          <cell r="C528" t="str">
            <v>LUCIE</v>
          </cell>
          <cell r="D528" t="str">
            <v xml:space="preserve"> </v>
          </cell>
          <cell r="E528" t="str">
            <v>10.865</v>
          </cell>
          <cell r="F528" t="str">
            <v>ADM</v>
          </cell>
          <cell r="G528" t="str">
            <v>10.865</v>
          </cell>
          <cell r="H528" t="str">
            <v>ADM</v>
          </cell>
          <cell r="I528" t="str">
            <v>'147/583</v>
          </cell>
          <cell r="J528">
            <v>12</v>
          </cell>
          <cell r="L528">
            <v>12</v>
          </cell>
          <cell r="M528" t="str">
            <v xml:space="preserve"> </v>
          </cell>
          <cell r="N528" t="str">
            <v xml:space="preserve"> </v>
          </cell>
          <cell r="O528" t="str">
            <v xml:space="preserve"> </v>
          </cell>
          <cell r="P528" t="str">
            <v xml:space="preserve"> </v>
          </cell>
          <cell r="Q528" t="str">
            <v xml:space="preserve"> </v>
          </cell>
          <cell r="R528">
            <v>12</v>
          </cell>
          <cell r="S528" t="str">
            <v xml:space="preserve"> </v>
          </cell>
          <cell r="T528" t="str">
            <v xml:space="preserve"> </v>
          </cell>
          <cell r="U528" t="str">
            <v xml:space="preserve"> </v>
          </cell>
          <cell r="V528" t="str">
            <v xml:space="preserve"> </v>
          </cell>
          <cell r="W528" t="str">
            <v xml:space="preserve"> </v>
          </cell>
          <cell r="X528" t="str">
            <v xml:space="preserve"> </v>
          </cell>
          <cell r="Y528" t="str">
            <v xml:space="preserve"> </v>
          </cell>
          <cell r="Z528" t="str">
            <v xml:space="preserve"> </v>
          </cell>
          <cell r="AA528" t="str">
            <v xml:space="preserve"> </v>
          </cell>
          <cell r="AB528" t="str">
            <v xml:space="preserve"> </v>
          </cell>
          <cell r="AC528" t="str">
            <v xml:space="preserve"> </v>
          </cell>
          <cell r="AD528">
            <v>12</v>
          </cell>
          <cell r="AE528" t="str">
            <v xml:space="preserve"> </v>
          </cell>
          <cell r="AF528" t="str">
            <v xml:space="preserve"> </v>
          </cell>
          <cell r="AG528" t="str">
            <v xml:space="preserve"> </v>
          </cell>
          <cell r="AH528" t="str">
            <v xml:space="preserve"> </v>
          </cell>
          <cell r="AI528" t="str">
            <v xml:space="preserve"> </v>
          </cell>
          <cell r="AJ528">
            <v>12</v>
          </cell>
          <cell r="AK528" t="str">
            <v xml:space="preserve"> </v>
          </cell>
          <cell r="AL528" t="str">
            <v xml:space="preserve"> </v>
          </cell>
          <cell r="AM528" t="str">
            <v xml:space="preserve"> </v>
          </cell>
          <cell r="AN528" t="str">
            <v xml:space="preserve"> </v>
          </cell>
          <cell r="AO528" t="str">
            <v xml:space="preserve"> </v>
          </cell>
          <cell r="AP528" t="str">
            <v xml:space="preserve"> </v>
          </cell>
          <cell r="AQ528" t="str">
            <v xml:space="preserve"> </v>
          </cell>
          <cell r="AR528" t="str">
            <v xml:space="preserve"> </v>
          </cell>
          <cell r="AS528" t="str">
            <v xml:space="preserve"> </v>
          </cell>
          <cell r="AT528" t="str">
            <v xml:space="preserve"> </v>
          </cell>
          <cell r="AU528" t="str">
            <v xml:space="preserve"> </v>
          </cell>
          <cell r="AV528" t="str">
            <v>12.221</v>
          </cell>
          <cell r="AW528" t="str">
            <v>ACQ</v>
          </cell>
          <cell r="AX528" t="str">
            <v>10.775</v>
          </cell>
          <cell r="AY528" t="str">
            <v>13.667</v>
          </cell>
          <cell r="AZ528" t="str">
            <v xml:space="preserve"> </v>
          </cell>
          <cell r="BA528" t="str">
            <v xml:space="preserve"> </v>
          </cell>
          <cell r="BB528" t="str">
            <v xml:space="preserve"> </v>
          </cell>
          <cell r="BC528" t="str">
            <v xml:space="preserve"> </v>
          </cell>
          <cell r="BD528" t="str">
            <v xml:space="preserve"> </v>
          </cell>
          <cell r="BE528" t="str">
            <v xml:space="preserve"> </v>
          </cell>
          <cell r="BF528" t="str">
            <v xml:space="preserve"> </v>
          </cell>
          <cell r="BG528" t="str">
            <v xml:space="preserve"> </v>
          </cell>
          <cell r="BH528" t="str">
            <v>13.5</v>
          </cell>
          <cell r="BI528" t="str">
            <v xml:space="preserve"> </v>
          </cell>
          <cell r="BJ528" t="str">
            <v xml:space="preserve"> </v>
          </cell>
          <cell r="BK528" t="str">
            <v>13.5</v>
          </cell>
          <cell r="BL528">
            <v>14</v>
          </cell>
          <cell r="BM528" t="str">
            <v xml:space="preserve"> </v>
          </cell>
          <cell r="BN528" t="str">
            <v xml:space="preserve"> </v>
          </cell>
          <cell r="BO528" t="str">
            <v xml:space="preserve"> </v>
          </cell>
          <cell r="BP528" t="str">
            <v xml:space="preserve"> </v>
          </cell>
          <cell r="BQ528" t="str">
            <v xml:space="preserve"> </v>
          </cell>
          <cell r="BR528" t="str">
            <v>11.925</v>
          </cell>
          <cell r="BS528" t="str">
            <v>ACQ</v>
          </cell>
          <cell r="BT528">
            <v>13</v>
          </cell>
          <cell r="BU528" t="str">
            <v>9.4</v>
          </cell>
          <cell r="BV528" t="str">
            <v>12.8</v>
          </cell>
        </row>
        <row r="529">
          <cell r="A529">
            <v>21905440</v>
          </cell>
          <cell r="B529" t="str">
            <v>PICHARD</v>
          </cell>
          <cell r="C529" t="str">
            <v>CLÉMENT</v>
          </cell>
          <cell r="D529" t="str">
            <v>modif</v>
          </cell>
          <cell r="E529" t="str">
            <v>9.495</v>
          </cell>
          <cell r="F529" t="str">
            <v>AJ</v>
          </cell>
          <cell r="G529" t="str">
            <v>9.657</v>
          </cell>
          <cell r="H529" t="str">
            <v>AJ</v>
          </cell>
          <cell r="I529" t="str">
            <v>'346/583</v>
          </cell>
          <cell r="J529" t="str">
            <v>13.6</v>
          </cell>
          <cell r="L529">
            <v>12</v>
          </cell>
          <cell r="M529" t="str">
            <v xml:space="preserve"> </v>
          </cell>
          <cell r="N529" t="str">
            <v xml:space="preserve"> </v>
          </cell>
          <cell r="O529" t="str">
            <v xml:space="preserve"> </v>
          </cell>
          <cell r="P529" t="str">
            <v xml:space="preserve"> </v>
          </cell>
          <cell r="Q529" t="str">
            <v xml:space="preserve"> </v>
          </cell>
          <cell r="R529" t="str">
            <v xml:space="preserve"> </v>
          </cell>
          <cell r="S529" t="str">
            <v xml:space="preserve"> </v>
          </cell>
          <cell r="T529" t="str">
            <v xml:space="preserve"> </v>
          </cell>
          <cell r="U529" t="str">
            <v xml:space="preserve"> </v>
          </cell>
          <cell r="V529" t="str">
            <v xml:space="preserve"> </v>
          </cell>
          <cell r="W529">
            <v>12</v>
          </cell>
          <cell r="X529" t="str">
            <v xml:space="preserve"> </v>
          </cell>
          <cell r="Y529" t="str">
            <v xml:space="preserve"> </v>
          </cell>
          <cell r="Z529" t="str">
            <v xml:space="preserve"> </v>
          </cell>
          <cell r="AA529" t="str">
            <v xml:space="preserve"> </v>
          </cell>
          <cell r="AB529" t="str">
            <v xml:space="preserve"> </v>
          </cell>
          <cell r="AC529" t="str">
            <v xml:space="preserve"> </v>
          </cell>
          <cell r="AD529">
            <v>16</v>
          </cell>
          <cell r="AE529" t="str">
            <v xml:space="preserve"> </v>
          </cell>
          <cell r="AF529" t="str">
            <v xml:space="preserve"> </v>
          </cell>
          <cell r="AG529" t="str">
            <v xml:space="preserve"> </v>
          </cell>
          <cell r="AH529" t="str">
            <v xml:space="preserve"> </v>
          </cell>
          <cell r="AI529" t="str">
            <v xml:space="preserve"> </v>
          </cell>
          <cell r="AJ529" t="str">
            <v xml:space="preserve"> </v>
          </cell>
          <cell r="AK529" t="str">
            <v xml:space="preserve"> </v>
          </cell>
          <cell r="AL529" t="str">
            <v xml:space="preserve"> </v>
          </cell>
          <cell r="AM529" t="str">
            <v xml:space="preserve"> </v>
          </cell>
          <cell r="AN529" t="str">
            <v xml:space="preserve"> </v>
          </cell>
          <cell r="AO529">
            <v>16</v>
          </cell>
          <cell r="AP529" t="str">
            <v xml:space="preserve"> </v>
          </cell>
          <cell r="AQ529" t="str">
            <v xml:space="preserve"> </v>
          </cell>
          <cell r="AR529" t="str">
            <v xml:space="preserve"> </v>
          </cell>
          <cell r="AS529" t="str">
            <v xml:space="preserve"> </v>
          </cell>
          <cell r="AT529" t="str">
            <v xml:space="preserve"> </v>
          </cell>
          <cell r="AU529" t="str">
            <v xml:space="preserve"> </v>
          </cell>
          <cell r="AV529" t="str">
            <v>9.685</v>
          </cell>
          <cell r="AW529" t="str">
            <v>NACQ</v>
          </cell>
          <cell r="AX529" t="str">
            <v>7.495</v>
          </cell>
          <cell r="AY529" t="str">
            <v>11.875</v>
          </cell>
          <cell r="AZ529" t="str">
            <v xml:space="preserve"> </v>
          </cell>
          <cell r="BA529" t="str">
            <v xml:space="preserve"> </v>
          </cell>
          <cell r="BB529" t="str">
            <v xml:space="preserve"> </v>
          </cell>
          <cell r="BC529" t="str">
            <v>11.75</v>
          </cell>
          <cell r="BD529" t="str">
            <v xml:space="preserve"> </v>
          </cell>
          <cell r="BE529" t="str">
            <v xml:space="preserve"> </v>
          </cell>
          <cell r="BF529" t="str">
            <v xml:space="preserve"> </v>
          </cell>
          <cell r="BG529" t="str">
            <v xml:space="preserve"> </v>
          </cell>
          <cell r="BH529" t="str">
            <v>DIS</v>
          </cell>
          <cell r="BI529" t="str">
            <v xml:space="preserve"> </v>
          </cell>
          <cell r="BJ529" t="str">
            <v xml:space="preserve"> </v>
          </cell>
          <cell r="BK529" t="str">
            <v xml:space="preserve"> </v>
          </cell>
          <cell r="BL529" t="str">
            <v xml:space="preserve"> </v>
          </cell>
          <cell r="BM529">
            <v>12</v>
          </cell>
          <cell r="BN529" t="str">
            <v xml:space="preserve"> </v>
          </cell>
          <cell r="BO529" t="str">
            <v xml:space="preserve"> </v>
          </cell>
          <cell r="BP529" t="str">
            <v xml:space="preserve"> </v>
          </cell>
          <cell r="BQ529" t="str">
            <v xml:space="preserve"> </v>
          </cell>
          <cell r="BR529" t="str">
            <v>10.017</v>
          </cell>
          <cell r="BS529" t="str">
            <v>ACQ</v>
          </cell>
          <cell r="BT529" t="str">
            <v>9.875</v>
          </cell>
          <cell r="BU529" t="str">
            <v>8.775</v>
          </cell>
          <cell r="BV529" t="str">
            <v>12.05</v>
          </cell>
        </row>
        <row r="530">
          <cell r="A530">
            <v>21901170</v>
          </cell>
          <cell r="B530" t="str">
            <v>PIERRON</v>
          </cell>
          <cell r="C530" t="str">
            <v>MAËLLE</v>
          </cell>
          <cell r="D530" t="str">
            <v xml:space="preserve"> </v>
          </cell>
          <cell r="E530" t="str">
            <v>11.514</v>
          </cell>
          <cell r="F530" t="str">
            <v>ADM</v>
          </cell>
          <cell r="G530" t="str">
            <v>11.514</v>
          </cell>
          <cell r="H530" t="str">
            <v>ADM</v>
          </cell>
          <cell r="I530" t="str">
            <v>'82/583</v>
          </cell>
          <cell r="J530" t="str">
            <v>11.93</v>
          </cell>
          <cell r="L530" t="str">
            <v>11.75</v>
          </cell>
          <cell r="M530" t="str">
            <v xml:space="preserve"> </v>
          </cell>
          <cell r="N530" t="str">
            <v xml:space="preserve"> </v>
          </cell>
          <cell r="O530" t="str">
            <v xml:space="preserve"> </v>
          </cell>
          <cell r="P530" t="str">
            <v xml:space="preserve"> </v>
          </cell>
          <cell r="Q530" t="str">
            <v>11.75</v>
          </cell>
          <cell r="R530" t="str">
            <v xml:space="preserve"> </v>
          </cell>
          <cell r="S530" t="str">
            <v xml:space="preserve"> </v>
          </cell>
          <cell r="T530" t="str">
            <v xml:space="preserve"> </v>
          </cell>
          <cell r="U530" t="str">
            <v xml:space="preserve"> </v>
          </cell>
          <cell r="V530" t="str">
            <v xml:space="preserve"> </v>
          </cell>
          <cell r="W530" t="str">
            <v xml:space="preserve"> </v>
          </cell>
          <cell r="X530" t="str">
            <v xml:space="preserve"> </v>
          </cell>
          <cell r="Y530" t="str">
            <v xml:space="preserve"> </v>
          </cell>
          <cell r="Z530" t="str">
            <v xml:space="preserve"> </v>
          </cell>
          <cell r="AA530" t="str">
            <v xml:space="preserve"> </v>
          </cell>
          <cell r="AB530" t="str">
            <v xml:space="preserve"> </v>
          </cell>
          <cell r="AC530" t="str">
            <v xml:space="preserve"> </v>
          </cell>
          <cell r="AD530" t="str">
            <v>12.2</v>
          </cell>
          <cell r="AE530" t="str">
            <v xml:space="preserve"> </v>
          </cell>
          <cell r="AF530" t="str">
            <v xml:space="preserve"> </v>
          </cell>
          <cell r="AG530" t="str">
            <v xml:space="preserve"> </v>
          </cell>
          <cell r="AH530" t="str">
            <v xml:space="preserve"> </v>
          </cell>
          <cell r="AI530" t="str">
            <v>12.2</v>
          </cell>
          <cell r="AJ530" t="str">
            <v xml:space="preserve"> </v>
          </cell>
          <cell r="AK530" t="str">
            <v xml:space="preserve"> </v>
          </cell>
          <cell r="AL530" t="str">
            <v xml:space="preserve"> </v>
          </cell>
          <cell r="AM530" t="str">
            <v xml:space="preserve"> </v>
          </cell>
          <cell r="AN530" t="str">
            <v xml:space="preserve"> </v>
          </cell>
          <cell r="AO530" t="str">
            <v xml:space="preserve"> </v>
          </cell>
          <cell r="AP530" t="str">
            <v xml:space="preserve"> </v>
          </cell>
          <cell r="AQ530" t="str">
            <v xml:space="preserve"> </v>
          </cell>
          <cell r="AR530" t="str">
            <v xml:space="preserve"> </v>
          </cell>
          <cell r="AS530" t="str">
            <v xml:space="preserve"> </v>
          </cell>
          <cell r="AT530" t="str">
            <v xml:space="preserve"> </v>
          </cell>
          <cell r="AU530" t="str">
            <v xml:space="preserve"> </v>
          </cell>
          <cell r="AV530" t="str">
            <v>11.388</v>
          </cell>
          <cell r="AW530" t="str">
            <v>ACQ</v>
          </cell>
          <cell r="AX530" t="str">
            <v>10.475</v>
          </cell>
          <cell r="AY530" t="str">
            <v>12.3</v>
          </cell>
          <cell r="AZ530" t="str">
            <v>12.1</v>
          </cell>
          <cell r="BA530" t="str">
            <v xml:space="preserve"> </v>
          </cell>
          <cell r="BB530" t="str">
            <v xml:space="preserve"> </v>
          </cell>
          <cell r="BC530" t="str">
            <v xml:space="preserve"> </v>
          </cell>
          <cell r="BD530" t="str">
            <v>12.3</v>
          </cell>
          <cell r="BE530" t="str">
            <v xml:space="preserve"> </v>
          </cell>
          <cell r="BF530" t="str">
            <v xml:space="preserve"> </v>
          </cell>
          <cell r="BG530" t="str">
            <v>12.5</v>
          </cell>
          <cell r="BH530" t="str">
            <v xml:space="preserve"> </v>
          </cell>
          <cell r="BI530" t="str">
            <v xml:space="preserve"> </v>
          </cell>
          <cell r="BJ530" t="str">
            <v xml:space="preserve"> </v>
          </cell>
          <cell r="BK530" t="str">
            <v xml:space="preserve"> </v>
          </cell>
          <cell r="BL530" t="str">
            <v xml:space="preserve"> </v>
          </cell>
          <cell r="BM530" t="str">
            <v xml:space="preserve"> </v>
          </cell>
          <cell r="BN530" t="str">
            <v xml:space="preserve"> </v>
          </cell>
          <cell r="BO530" t="str">
            <v xml:space="preserve"> </v>
          </cell>
          <cell r="BP530" t="str">
            <v xml:space="preserve"> </v>
          </cell>
          <cell r="BQ530" t="str">
            <v xml:space="preserve"> </v>
          </cell>
          <cell r="BR530" t="str">
            <v>10.342</v>
          </cell>
          <cell r="BS530" t="str">
            <v>ACQ</v>
          </cell>
          <cell r="BT530" t="str">
            <v>12.75</v>
          </cell>
          <cell r="BU530" t="str">
            <v>8.9</v>
          </cell>
          <cell r="BV530" t="str">
            <v>9.8</v>
          </cell>
        </row>
        <row r="531">
          <cell r="A531">
            <v>21909647</v>
          </cell>
          <cell r="B531" t="str">
            <v>PIERRON</v>
          </cell>
          <cell r="C531" t="str">
            <v>EMMA</v>
          </cell>
          <cell r="D531" t="str">
            <v xml:space="preserve"> </v>
          </cell>
          <cell r="E531" t="str">
            <v>10.831</v>
          </cell>
          <cell r="F531" t="str">
            <v>ADM</v>
          </cell>
          <cell r="G531" t="str">
            <v>10.831</v>
          </cell>
          <cell r="H531" t="str">
            <v>ADM</v>
          </cell>
          <cell r="I531" t="str">
            <v>'150/583</v>
          </cell>
          <cell r="J531" t="str">
            <v>13.3</v>
          </cell>
          <cell r="L531" t="str">
            <v>13.5</v>
          </cell>
          <cell r="M531" t="str">
            <v xml:space="preserve"> </v>
          </cell>
          <cell r="N531" t="str">
            <v xml:space="preserve"> </v>
          </cell>
          <cell r="O531" t="str">
            <v>13.5</v>
          </cell>
          <cell r="P531" t="str">
            <v xml:space="preserve"> </v>
          </cell>
          <cell r="Q531" t="str">
            <v xml:space="preserve"> </v>
          </cell>
          <cell r="R531" t="str">
            <v xml:space="preserve"> </v>
          </cell>
          <cell r="S531" t="str">
            <v xml:space="preserve"> </v>
          </cell>
          <cell r="T531" t="str">
            <v xml:space="preserve"> </v>
          </cell>
          <cell r="U531" t="str">
            <v xml:space="preserve"> </v>
          </cell>
          <cell r="V531" t="str">
            <v xml:space="preserve"> </v>
          </cell>
          <cell r="W531" t="str">
            <v xml:space="preserve"> </v>
          </cell>
          <cell r="X531" t="str">
            <v xml:space="preserve"> </v>
          </cell>
          <cell r="Y531" t="str">
            <v xml:space="preserve"> </v>
          </cell>
          <cell r="Z531" t="str">
            <v xml:space="preserve"> </v>
          </cell>
          <cell r="AA531" t="str">
            <v xml:space="preserve"> </v>
          </cell>
          <cell r="AB531" t="str">
            <v xml:space="preserve"> </v>
          </cell>
          <cell r="AC531" t="str">
            <v xml:space="preserve"> </v>
          </cell>
          <cell r="AD531">
            <v>13</v>
          </cell>
          <cell r="AE531" t="str">
            <v xml:space="preserve"> </v>
          </cell>
          <cell r="AF531" t="str">
            <v xml:space="preserve"> </v>
          </cell>
          <cell r="AG531">
            <v>13</v>
          </cell>
          <cell r="AH531" t="str">
            <v xml:space="preserve"> </v>
          </cell>
          <cell r="AI531" t="str">
            <v xml:space="preserve"> </v>
          </cell>
          <cell r="AJ531" t="str">
            <v xml:space="preserve"> </v>
          </cell>
          <cell r="AK531" t="str">
            <v xml:space="preserve"> </v>
          </cell>
          <cell r="AL531" t="str">
            <v xml:space="preserve"> </v>
          </cell>
          <cell r="AM531" t="str">
            <v xml:space="preserve"> </v>
          </cell>
          <cell r="AN531" t="str">
            <v xml:space="preserve"> </v>
          </cell>
          <cell r="AO531" t="str">
            <v xml:space="preserve"> </v>
          </cell>
          <cell r="AP531" t="str">
            <v xml:space="preserve"> </v>
          </cell>
          <cell r="AQ531" t="str">
            <v xml:space="preserve"> </v>
          </cell>
          <cell r="AR531" t="str">
            <v xml:space="preserve"> </v>
          </cell>
          <cell r="AS531" t="str">
            <v xml:space="preserve"> </v>
          </cell>
          <cell r="AT531" t="str">
            <v xml:space="preserve"> </v>
          </cell>
          <cell r="AU531" t="str">
            <v xml:space="preserve"> </v>
          </cell>
          <cell r="AV531" t="str">
            <v>12.744</v>
          </cell>
          <cell r="AW531" t="str">
            <v>ACQ</v>
          </cell>
          <cell r="AX531" t="str">
            <v>12.855</v>
          </cell>
          <cell r="AY531" t="str">
            <v>12.633</v>
          </cell>
          <cell r="AZ531" t="str">
            <v>12.9</v>
          </cell>
          <cell r="BA531">
            <v>12</v>
          </cell>
          <cell r="BB531" t="str">
            <v xml:space="preserve"> </v>
          </cell>
          <cell r="BC531" t="str">
            <v xml:space="preserve"> </v>
          </cell>
          <cell r="BD531" t="str">
            <v xml:space="preserve"> </v>
          </cell>
          <cell r="BE531" t="str">
            <v xml:space="preserve"> </v>
          </cell>
          <cell r="BF531" t="str">
            <v xml:space="preserve"> </v>
          </cell>
          <cell r="BG531" t="str">
            <v xml:space="preserve"> </v>
          </cell>
          <cell r="BH531" t="str">
            <v xml:space="preserve"> </v>
          </cell>
          <cell r="BI531" t="str">
            <v xml:space="preserve"> </v>
          </cell>
          <cell r="BJ531" t="str">
            <v xml:space="preserve"> </v>
          </cell>
          <cell r="BK531" t="str">
            <v xml:space="preserve"> </v>
          </cell>
          <cell r="BL531" t="str">
            <v xml:space="preserve"> </v>
          </cell>
          <cell r="BM531" t="str">
            <v xml:space="preserve"> </v>
          </cell>
          <cell r="BN531" t="str">
            <v xml:space="preserve"> </v>
          </cell>
          <cell r="BO531" t="str">
            <v xml:space="preserve"> </v>
          </cell>
          <cell r="BP531" t="str">
            <v xml:space="preserve"> </v>
          </cell>
          <cell r="BQ531">
            <v>13</v>
          </cell>
          <cell r="BR531" t="str">
            <v>11.083</v>
          </cell>
          <cell r="BS531" t="str">
            <v>ACQ</v>
          </cell>
          <cell r="BT531" t="str">
            <v>12.25</v>
          </cell>
          <cell r="BU531">
            <v>11</v>
          </cell>
          <cell r="BV531" t="str">
            <v>11.5</v>
          </cell>
        </row>
        <row r="532">
          <cell r="A532">
            <v>21704304</v>
          </cell>
          <cell r="B532" t="str">
            <v>PIGOT</v>
          </cell>
          <cell r="C532" t="str">
            <v>TANGUY</v>
          </cell>
          <cell r="D532" t="str">
            <v xml:space="preserve"> </v>
          </cell>
          <cell r="E532" t="str">
            <v>14.044</v>
          </cell>
          <cell r="F532" t="str">
            <v>ADM</v>
          </cell>
          <cell r="G532" t="str">
            <v>14.044</v>
          </cell>
          <cell r="H532" t="str">
            <v>ADM</v>
          </cell>
          <cell r="I532" t="str">
            <v>'5/583</v>
          </cell>
          <cell r="J532" t="str">
            <v>13.2</v>
          </cell>
          <cell r="L532">
            <v>15</v>
          </cell>
          <cell r="M532" t="str">
            <v xml:space="preserve"> </v>
          </cell>
          <cell r="N532" t="str">
            <v xml:space="preserve"> </v>
          </cell>
          <cell r="O532" t="str">
            <v xml:space="preserve"> </v>
          </cell>
          <cell r="P532" t="str">
            <v xml:space="preserve"> </v>
          </cell>
          <cell r="Q532" t="str">
            <v xml:space="preserve"> </v>
          </cell>
          <cell r="R532" t="str">
            <v xml:space="preserve"> </v>
          </cell>
          <cell r="S532">
            <v>15</v>
          </cell>
          <cell r="T532" t="str">
            <v xml:space="preserve"> </v>
          </cell>
          <cell r="U532" t="str">
            <v xml:space="preserve"> </v>
          </cell>
          <cell r="V532" t="str">
            <v xml:space="preserve"> </v>
          </cell>
          <cell r="W532" t="str">
            <v xml:space="preserve"> </v>
          </cell>
          <cell r="X532" t="str">
            <v xml:space="preserve"> </v>
          </cell>
          <cell r="Y532" t="str">
            <v xml:space="preserve"> </v>
          </cell>
          <cell r="Z532" t="str">
            <v xml:space="preserve"> </v>
          </cell>
          <cell r="AA532" t="str">
            <v xml:space="preserve"> </v>
          </cell>
          <cell r="AB532" t="str">
            <v xml:space="preserve"> </v>
          </cell>
          <cell r="AC532" t="str">
            <v xml:space="preserve"> </v>
          </cell>
          <cell r="AD532" t="str">
            <v>10.5</v>
          </cell>
          <cell r="AE532" t="str">
            <v xml:space="preserve"> </v>
          </cell>
          <cell r="AF532" t="str">
            <v xml:space="preserve"> </v>
          </cell>
          <cell r="AG532" t="str">
            <v xml:space="preserve"> </v>
          </cell>
          <cell r="AH532" t="str">
            <v xml:space="preserve"> </v>
          </cell>
          <cell r="AI532" t="str">
            <v xml:space="preserve"> </v>
          </cell>
          <cell r="AJ532" t="str">
            <v xml:space="preserve"> </v>
          </cell>
          <cell r="AK532" t="str">
            <v>10.5</v>
          </cell>
          <cell r="AL532" t="str">
            <v xml:space="preserve"> </v>
          </cell>
          <cell r="AM532" t="str">
            <v xml:space="preserve"> </v>
          </cell>
          <cell r="AN532" t="str">
            <v xml:space="preserve"> </v>
          </cell>
          <cell r="AO532" t="str">
            <v xml:space="preserve"> </v>
          </cell>
          <cell r="AP532" t="str">
            <v xml:space="preserve"> </v>
          </cell>
          <cell r="AQ532" t="str">
            <v xml:space="preserve"> </v>
          </cell>
          <cell r="AR532" t="str">
            <v xml:space="preserve"> </v>
          </cell>
          <cell r="AS532" t="str">
            <v xml:space="preserve"> </v>
          </cell>
          <cell r="AT532" t="str">
            <v xml:space="preserve"> </v>
          </cell>
          <cell r="AU532" t="str">
            <v xml:space="preserve"> </v>
          </cell>
          <cell r="AV532" t="str">
            <v>14.067</v>
          </cell>
          <cell r="AW532" t="str">
            <v>ACQ</v>
          </cell>
          <cell r="AX532" t="str">
            <v>14.5</v>
          </cell>
          <cell r="AY532" t="str">
            <v>13.633</v>
          </cell>
          <cell r="AZ532" t="str">
            <v>12.6</v>
          </cell>
          <cell r="BA532" t="str">
            <v xml:space="preserve"> </v>
          </cell>
          <cell r="BB532" t="str">
            <v xml:space="preserve"> </v>
          </cell>
          <cell r="BC532" t="str">
            <v xml:space="preserve"> </v>
          </cell>
          <cell r="BD532" t="str">
            <v>12.8</v>
          </cell>
          <cell r="BE532" t="str">
            <v xml:space="preserve"> </v>
          </cell>
          <cell r="BF532" t="str">
            <v xml:space="preserve"> </v>
          </cell>
          <cell r="BG532" t="str">
            <v xml:space="preserve"> </v>
          </cell>
          <cell r="BH532" t="str">
            <v xml:space="preserve"> </v>
          </cell>
          <cell r="BI532" t="str">
            <v xml:space="preserve"> </v>
          </cell>
          <cell r="BJ532" t="str">
            <v xml:space="preserve"> </v>
          </cell>
          <cell r="BK532" t="str">
            <v xml:space="preserve"> </v>
          </cell>
          <cell r="BL532" t="str">
            <v xml:space="preserve"> </v>
          </cell>
          <cell r="BM532" t="str">
            <v xml:space="preserve"> </v>
          </cell>
          <cell r="BN532" t="str">
            <v xml:space="preserve"> </v>
          </cell>
          <cell r="BO532" t="str">
            <v xml:space="preserve"> </v>
          </cell>
          <cell r="BP532" t="str">
            <v xml:space="preserve"> </v>
          </cell>
          <cell r="BQ532" t="str">
            <v>15.5</v>
          </cell>
          <cell r="BR532" t="str">
            <v>14.208</v>
          </cell>
          <cell r="BS532" t="str">
            <v>ACQ</v>
          </cell>
          <cell r="BT532" t="str">
            <v>13.5</v>
          </cell>
          <cell r="BU532" t="str">
            <v>12.2</v>
          </cell>
          <cell r="BV532" t="str">
            <v>10.9</v>
          </cell>
        </row>
        <row r="533">
          <cell r="A533">
            <v>21803452</v>
          </cell>
          <cell r="B533" t="str">
            <v>PINOTTE</v>
          </cell>
          <cell r="C533" t="str">
            <v>CHRIS</v>
          </cell>
          <cell r="D533" t="str">
            <v xml:space="preserve"> </v>
          </cell>
          <cell r="E533" t="str">
            <v>DEF</v>
          </cell>
          <cell r="F533" t="str">
            <v>DEF</v>
          </cell>
          <cell r="G533" t="str">
            <v>DEF</v>
          </cell>
          <cell r="H533" t="str">
            <v>DEF</v>
          </cell>
          <cell r="J533" t="str">
            <v>DEF</v>
          </cell>
          <cell r="L533" t="str">
            <v>DEF</v>
          </cell>
          <cell r="M533" t="str">
            <v xml:space="preserve"> </v>
          </cell>
          <cell r="N533" t="str">
            <v>ABI</v>
          </cell>
          <cell r="O533" t="str">
            <v xml:space="preserve"> </v>
          </cell>
          <cell r="P533" t="str">
            <v xml:space="preserve"> </v>
          </cell>
          <cell r="Q533" t="str">
            <v xml:space="preserve"> </v>
          </cell>
          <cell r="R533" t="str">
            <v xml:space="preserve"> </v>
          </cell>
          <cell r="S533" t="str">
            <v xml:space="preserve"> </v>
          </cell>
          <cell r="T533" t="str">
            <v xml:space="preserve"> </v>
          </cell>
          <cell r="U533" t="str">
            <v xml:space="preserve"> </v>
          </cell>
          <cell r="V533" t="str">
            <v xml:space="preserve"> </v>
          </cell>
          <cell r="W533" t="str">
            <v xml:space="preserve"> </v>
          </cell>
          <cell r="X533" t="str">
            <v xml:space="preserve"> </v>
          </cell>
          <cell r="Y533" t="str">
            <v xml:space="preserve"> </v>
          </cell>
          <cell r="Z533" t="str">
            <v xml:space="preserve"> </v>
          </cell>
          <cell r="AA533" t="str">
            <v xml:space="preserve"> </v>
          </cell>
          <cell r="AB533" t="str">
            <v xml:space="preserve"> </v>
          </cell>
          <cell r="AC533" t="str">
            <v xml:space="preserve"> </v>
          </cell>
          <cell r="AD533" t="str">
            <v>DEF</v>
          </cell>
          <cell r="AE533" t="str">
            <v xml:space="preserve"> </v>
          </cell>
          <cell r="AF533" t="str">
            <v>ABI</v>
          </cell>
          <cell r="AG533" t="str">
            <v xml:space="preserve"> </v>
          </cell>
          <cell r="AH533" t="str">
            <v xml:space="preserve"> </v>
          </cell>
          <cell r="AI533" t="str">
            <v xml:space="preserve"> </v>
          </cell>
          <cell r="AJ533" t="str">
            <v xml:space="preserve"> </v>
          </cell>
          <cell r="AK533" t="str">
            <v xml:space="preserve"> </v>
          </cell>
          <cell r="AL533" t="str">
            <v xml:space="preserve"> </v>
          </cell>
          <cell r="AM533" t="str">
            <v xml:space="preserve"> </v>
          </cell>
          <cell r="AN533" t="str">
            <v xml:space="preserve"> </v>
          </cell>
          <cell r="AO533" t="str">
            <v xml:space="preserve"> </v>
          </cell>
          <cell r="AP533" t="str">
            <v xml:space="preserve"> </v>
          </cell>
          <cell r="AQ533" t="str">
            <v xml:space="preserve"> </v>
          </cell>
          <cell r="AR533" t="str">
            <v xml:space="preserve"> </v>
          </cell>
          <cell r="AS533" t="str">
            <v xml:space="preserve"> </v>
          </cell>
          <cell r="AT533" t="str">
            <v xml:space="preserve"> </v>
          </cell>
          <cell r="AU533" t="str">
            <v xml:space="preserve"> </v>
          </cell>
          <cell r="AV533" t="str">
            <v>DEF</v>
          </cell>
          <cell r="AW533" t="str">
            <v>DEF</v>
          </cell>
          <cell r="AX533" t="str">
            <v>DEF</v>
          </cell>
          <cell r="AY533" t="str">
            <v>DEF</v>
          </cell>
          <cell r="AZ533" t="str">
            <v>ABI</v>
          </cell>
          <cell r="BA533" t="str">
            <v xml:space="preserve"> </v>
          </cell>
          <cell r="BB533" t="str">
            <v xml:space="preserve"> </v>
          </cell>
          <cell r="BC533" t="str">
            <v xml:space="preserve"> </v>
          </cell>
          <cell r="BD533" t="str">
            <v>ABI</v>
          </cell>
          <cell r="BE533" t="str">
            <v xml:space="preserve"> </v>
          </cell>
          <cell r="BF533" t="str">
            <v xml:space="preserve"> </v>
          </cell>
          <cell r="BG533" t="str">
            <v>ABI</v>
          </cell>
          <cell r="BH533" t="str">
            <v xml:space="preserve"> </v>
          </cell>
          <cell r="BI533" t="str">
            <v xml:space="preserve"> </v>
          </cell>
          <cell r="BJ533" t="str">
            <v xml:space="preserve"> </v>
          </cell>
          <cell r="BK533" t="str">
            <v xml:space="preserve"> </v>
          </cell>
          <cell r="BL533" t="str">
            <v xml:space="preserve"> </v>
          </cell>
          <cell r="BM533" t="str">
            <v xml:space="preserve"> </v>
          </cell>
          <cell r="BN533" t="str">
            <v xml:space="preserve"> </v>
          </cell>
          <cell r="BO533" t="str">
            <v xml:space="preserve"> </v>
          </cell>
          <cell r="BP533" t="str">
            <v xml:space="preserve"> </v>
          </cell>
          <cell r="BQ533" t="str">
            <v xml:space="preserve"> </v>
          </cell>
          <cell r="BR533" t="str">
            <v>DEF</v>
          </cell>
          <cell r="BS533" t="str">
            <v>DEF</v>
          </cell>
          <cell r="BT533" t="str">
            <v>ABI</v>
          </cell>
          <cell r="BU533" t="str">
            <v>DEF</v>
          </cell>
          <cell r="BV533">
            <v>0</v>
          </cell>
        </row>
        <row r="534">
          <cell r="A534">
            <v>21815265</v>
          </cell>
          <cell r="B534" t="str">
            <v>PIRON</v>
          </cell>
          <cell r="C534" t="str">
            <v>LUDOVIC</v>
          </cell>
          <cell r="D534" t="str">
            <v xml:space="preserve"> </v>
          </cell>
          <cell r="E534" t="str">
            <v>9.29</v>
          </cell>
          <cell r="F534" t="str">
            <v>AJ</v>
          </cell>
          <cell r="G534" t="str">
            <v>9.29</v>
          </cell>
          <cell r="H534" t="str">
            <v>AJ</v>
          </cell>
          <cell r="I534" t="str">
            <v>'398/583</v>
          </cell>
          <cell r="J534">
            <v>12</v>
          </cell>
          <cell r="K534" t="str">
            <v>ACQ</v>
          </cell>
          <cell r="L534" t="str">
            <v xml:space="preserve"> </v>
          </cell>
          <cell r="M534" t="str">
            <v xml:space="preserve"> </v>
          </cell>
          <cell r="N534" t="str">
            <v xml:space="preserve"> </v>
          </cell>
          <cell r="O534" t="str">
            <v xml:space="preserve"> </v>
          </cell>
          <cell r="P534" t="str">
            <v xml:space="preserve"> </v>
          </cell>
          <cell r="Q534" t="str">
            <v xml:space="preserve"> </v>
          </cell>
          <cell r="R534" t="str">
            <v xml:space="preserve"> </v>
          </cell>
          <cell r="S534" t="str">
            <v xml:space="preserve"> </v>
          </cell>
          <cell r="T534" t="str">
            <v xml:space="preserve"> </v>
          </cell>
          <cell r="U534" t="str">
            <v xml:space="preserve"> </v>
          </cell>
          <cell r="V534" t="str">
            <v xml:space="preserve"> </v>
          </cell>
          <cell r="W534" t="str">
            <v xml:space="preserve"> </v>
          </cell>
          <cell r="X534" t="str">
            <v xml:space="preserve"> </v>
          </cell>
          <cell r="Y534" t="str">
            <v xml:space="preserve"> </v>
          </cell>
          <cell r="Z534" t="str">
            <v xml:space="preserve"> </v>
          </cell>
          <cell r="AA534" t="str">
            <v xml:space="preserve"> </v>
          </cell>
          <cell r="AB534" t="str">
            <v xml:space="preserve"> </v>
          </cell>
          <cell r="AC534" t="str">
            <v xml:space="preserve"> </v>
          </cell>
          <cell r="AD534" t="str">
            <v xml:space="preserve"> </v>
          </cell>
          <cell r="AE534" t="str">
            <v xml:space="preserve"> </v>
          </cell>
          <cell r="AF534" t="str">
            <v xml:space="preserve"> </v>
          </cell>
          <cell r="AG534" t="str">
            <v xml:space="preserve"> </v>
          </cell>
          <cell r="AH534" t="str">
            <v xml:space="preserve"> </v>
          </cell>
          <cell r="AI534" t="str">
            <v xml:space="preserve"> </v>
          </cell>
          <cell r="AJ534" t="str">
            <v xml:space="preserve"> </v>
          </cell>
          <cell r="AK534" t="str">
            <v xml:space="preserve"> </v>
          </cell>
          <cell r="AL534" t="str">
            <v xml:space="preserve"> </v>
          </cell>
          <cell r="AM534" t="str">
            <v xml:space="preserve"> </v>
          </cell>
          <cell r="AN534" t="str">
            <v xml:space="preserve"> </v>
          </cell>
          <cell r="AO534" t="str">
            <v xml:space="preserve"> </v>
          </cell>
          <cell r="AP534" t="str">
            <v xml:space="preserve"> </v>
          </cell>
          <cell r="AQ534" t="str">
            <v xml:space="preserve"> </v>
          </cell>
          <cell r="AR534" t="str">
            <v xml:space="preserve"> </v>
          </cell>
          <cell r="AS534" t="str">
            <v xml:space="preserve"> </v>
          </cell>
          <cell r="AT534" t="str">
            <v xml:space="preserve"> </v>
          </cell>
          <cell r="AU534" t="str">
            <v xml:space="preserve"> </v>
          </cell>
          <cell r="AV534" t="str">
            <v>10.177</v>
          </cell>
          <cell r="AW534" t="str">
            <v>ACQ</v>
          </cell>
          <cell r="AX534" t="str">
            <v>8.165</v>
          </cell>
          <cell r="AY534" t="str">
            <v>12.188</v>
          </cell>
          <cell r="AZ534" t="str">
            <v xml:space="preserve"> </v>
          </cell>
          <cell r="BA534" t="str">
            <v xml:space="preserve"> </v>
          </cell>
          <cell r="BB534" t="str">
            <v xml:space="preserve"> </v>
          </cell>
          <cell r="BC534" t="str">
            <v xml:space="preserve"> </v>
          </cell>
          <cell r="BD534" t="str">
            <v xml:space="preserve"> </v>
          </cell>
          <cell r="BE534" t="str">
            <v xml:space="preserve"> </v>
          </cell>
          <cell r="BF534" t="str">
            <v xml:space="preserve"> </v>
          </cell>
          <cell r="BG534" t="str">
            <v xml:space="preserve"> </v>
          </cell>
          <cell r="BH534" t="str">
            <v xml:space="preserve"> </v>
          </cell>
          <cell r="BI534" t="str">
            <v xml:space="preserve"> </v>
          </cell>
          <cell r="BJ534" t="str">
            <v xml:space="preserve"> </v>
          </cell>
          <cell r="BK534" t="str">
            <v xml:space="preserve"> </v>
          </cell>
          <cell r="BL534" t="str">
            <v xml:space="preserve"> </v>
          </cell>
          <cell r="BM534" t="str">
            <v xml:space="preserve"> </v>
          </cell>
          <cell r="BN534" t="str">
            <v xml:space="preserve"> </v>
          </cell>
          <cell r="BO534" t="str">
            <v xml:space="preserve"> </v>
          </cell>
          <cell r="BP534" t="str">
            <v xml:space="preserve"> </v>
          </cell>
          <cell r="BQ534" t="str">
            <v xml:space="preserve"> </v>
          </cell>
          <cell r="BR534" t="str">
            <v>8.475</v>
          </cell>
          <cell r="BS534" t="str">
            <v>NACQ</v>
          </cell>
          <cell r="BT534">
            <v>10</v>
          </cell>
          <cell r="BU534" t="str">
            <v>7.225</v>
          </cell>
          <cell r="BV534" t="str">
            <v>10.45</v>
          </cell>
        </row>
        <row r="535">
          <cell r="A535">
            <v>21708460</v>
          </cell>
          <cell r="B535" t="str">
            <v>PONTIER</v>
          </cell>
          <cell r="C535" t="str">
            <v>LILIAN</v>
          </cell>
          <cell r="D535" t="str">
            <v>modif</v>
          </cell>
          <cell r="E535" t="str">
            <v>DEF</v>
          </cell>
          <cell r="F535" t="str">
            <v>DEF</v>
          </cell>
          <cell r="G535" t="str">
            <v>10.777</v>
          </cell>
          <cell r="H535" t="str">
            <v>ADM</v>
          </cell>
          <cell r="I535" t="str">
            <v>'159/583</v>
          </cell>
          <cell r="J535" t="str">
            <v>10.2</v>
          </cell>
          <cell r="L535">
            <v>9</v>
          </cell>
          <cell r="M535" t="str">
            <v xml:space="preserve"> </v>
          </cell>
          <cell r="N535" t="str">
            <v xml:space="preserve"> </v>
          </cell>
          <cell r="O535" t="str">
            <v xml:space="preserve"> </v>
          </cell>
          <cell r="P535" t="str">
            <v xml:space="preserve"> </v>
          </cell>
          <cell r="Q535" t="str">
            <v xml:space="preserve"> </v>
          </cell>
          <cell r="R535" t="str">
            <v xml:space="preserve"> </v>
          </cell>
          <cell r="S535">
            <v>9</v>
          </cell>
          <cell r="T535" t="str">
            <v xml:space="preserve"> </v>
          </cell>
          <cell r="U535" t="str">
            <v xml:space="preserve"> </v>
          </cell>
          <cell r="V535" t="str">
            <v xml:space="preserve"> </v>
          </cell>
          <cell r="W535" t="str">
            <v xml:space="preserve"> </v>
          </cell>
          <cell r="X535" t="str">
            <v xml:space="preserve"> </v>
          </cell>
          <cell r="Y535" t="str">
            <v xml:space="preserve"> </v>
          </cell>
          <cell r="Z535" t="str">
            <v xml:space="preserve"> </v>
          </cell>
          <cell r="AA535" t="str">
            <v xml:space="preserve"> </v>
          </cell>
          <cell r="AB535" t="str">
            <v xml:space="preserve"> </v>
          </cell>
          <cell r="AC535" t="str">
            <v xml:space="preserve"> </v>
          </cell>
          <cell r="AD535">
            <v>12</v>
          </cell>
          <cell r="AE535" t="str">
            <v xml:space="preserve"> </v>
          </cell>
          <cell r="AF535" t="str">
            <v xml:space="preserve"> </v>
          </cell>
          <cell r="AG535" t="str">
            <v xml:space="preserve"> </v>
          </cell>
          <cell r="AH535" t="str">
            <v xml:space="preserve"> </v>
          </cell>
          <cell r="AI535" t="str">
            <v xml:space="preserve"> </v>
          </cell>
          <cell r="AJ535" t="str">
            <v xml:space="preserve"> </v>
          </cell>
          <cell r="AK535">
            <v>12</v>
          </cell>
          <cell r="AL535" t="str">
            <v xml:space="preserve"> </v>
          </cell>
          <cell r="AM535" t="str">
            <v xml:space="preserve"> </v>
          </cell>
          <cell r="AN535" t="str">
            <v xml:space="preserve"> </v>
          </cell>
          <cell r="AO535" t="str">
            <v xml:space="preserve"> </v>
          </cell>
          <cell r="AP535" t="str">
            <v xml:space="preserve"> </v>
          </cell>
          <cell r="AQ535" t="str">
            <v xml:space="preserve"> </v>
          </cell>
          <cell r="AR535" t="str">
            <v xml:space="preserve"> </v>
          </cell>
          <cell r="AS535" t="str">
            <v xml:space="preserve"> </v>
          </cell>
          <cell r="AT535" t="str">
            <v xml:space="preserve"> </v>
          </cell>
          <cell r="AU535" t="str">
            <v xml:space="preserve"> </v>
          </cell>
          <cell r="AV535" t="str">
            <v>13.121</v>
          </cell>
          <cell r="AW535" t="str">
            <v>ACQ</v>
          </cell>
          <cell r="AX535" t="str">
            <v>11.875</v>
          </cell>
          <cell r="AY535" t="str">
            <v>14.367</v>
          </cell>
          <cell r="AZ535" t="str">
            <v>15.1</v>
          </cell>
          <cell r="BA535" t="str">
            <v xml:space="preserve"> </v>
          </cell>
          <cell r="BB535" t="str">
            <v xml:space="preserve"> </v>
          </cell>
          <cell r="BC535" t="str">
            <v xml:space="preserve"> </v>
          </cell>
          <cell r="BD535" t="str">
            <v>13.5</v>
          </cell>
          <cell r="BE535" t="str">
            <v xml:space="preserve"> </v>
          </cell>
          <cell r="BF535" t="str">
            <v xml:space="preserve"> </v>
          </cell>
          <cell r="BG535" t="str">
            <v xml:space="preserve"> </v>
          </cell>
          <cell r="BH535" t="str">
            <v xml:space="preserve"> </v>
          </cell>
          <cell r="BI535" t="str">
            <v xml:space="preserve"> </v>
          </cell>
          <cell r="BJ535" t="str">
            <v xml:space="preserve"> </v>
          </cell>
          <cell r="BK535" t="str">
            <v xml:space="preserve"> </v>
          </cell>
          <cell r="BL535" t="str">
            <v xml:space="preserve"> </v>
          </cell>
          <cell r="BM535" t="str">
            <v xml:space="preserve"> </v>
          </cell>
          <cell r="BN535" t="str">
            <v xml:space="preserve"> </v>
          </cell>
          <cell r="BO535" t="str">
            <v xml:space="preserve"> </v>
          </cell>
          <cell r="BP535" t="str">
            <v xml:space="preserve"> </v>
          </cell>
          <cell r="BQ535" t="str">
            <v>14.5</v>
          </cell>
          <cell r="BR535" t="str">
            <v>9.983</v>
          </cell>
          <cell r="BS535" t="str">
            <v>NACQ</v>
          </cell>
          <cell r="BT535">
            <v>10</v>
          </cell>
          <cell r="BU535" t="str">
            <v>8.875</v>
          </cell>
          <cell r="BV535" t="str">
            <v>11.75</v>
          </cell>
        </row>
        <row r="536">
          <cell r="A536">
            <v>21905713</v>
          </cell>
          <cell r="B536" t="str">
            <v>PORET</v>
          </cell>
          <cell r="C536" t="str">
            <v>CHARLES</v>
          </cell>
          <cell r="D536" t="str">
            <v xml:space="preserve"> </v>
          </cell>
          <cell r="E536" t="str">
            <v>7.211</v>
          </cell>
          <cell r="F536" t="str">
            <v>AJ</v>
          </cell>
          <cell r="G536" t="str">
            <v>7.211</v>
          </cell>
          <cell r="H536" t="str">
            <v>AJ</v>
          </cell>
          <cell r="I536" t="str">
            <v>'560/583</v>
          </cell>
          <cell r="J536" t="str">
            <v>8.998</v>
          </cell>
          <cell r="L536" t="str">
            <v>7.33</v>
          </cell>
          <cell r="M536" t="str">
            <v xml:space="preserve"> </v>
          </cell>
          <cell r="N536" t="str">
            <v xml:space="preserve"> </v>
          </cell>
          <cell r="O536" t="str">
            <v xml:space="preserve"> </v>
          </cell>
          <cell r="P536" t="str">
            <v>7.33</v>
          </cell>
          <cell r="Q536" t="str">
            <v xml:space="preserve"> </v>
          </cell>
          <cell r="R536" t="str">
            <v xml:space="preserve"> </v>
          </cell>
          <cell r="S536" t="str">
            <v xml:space="preserve"> </v>
          </cell>
          <cell r="T536" t="str">
            <v xml:space="preserve"> </v>
          </cell>
          <cell r="U536" t="str">
            <v xml:space="preserve"> </v>
          </cell>
          <cell r="V536" t="str">
            <v xml:space="preserve"> </v>
          </cell>
          <cell r="W536" t="str">
            <v xml:space="preserve"> </v>
          </cell>
          <cell r="X536" t="str">
            <v xml:space="preserve"> </v>
          </cell>
          <cell r="Y536" t="str">
            <v xml:space="preserve"> </v>
          </cell>
          <cell r="Z536" t="str">
            <v xml:space="preserve"> </v>
          </cell>
          <cell r="AA536" t="str">
            <v xml:space="preserve"> </v>
          </cell>
          <cell r="AB536" t="str">
            <v xml:space="preserve"> </v>
          </cell>
          <cell r="AC536" t="str">
            <v xml:space="preserve"> </v>
          </cell>
          <cell r="AD536" t="str">
            <v>11.5</v>
          </cell>
          <cell r="AE536" t="str">
            <v xml:space="preserve"> </v>
          </cell>
          <cell r="AF536" t="str">
            <v xml:space="preserve"> </v>
          </cell>
          <cell r="AG536" t="str">
            <v xml:space="preserve"> </v>
          </cell>
          <cell r="AH536" t="str">
            <v>11.5</v>
          </cell>
          <cell r="AI536" t="str">
            <v xml:space="preserve"> </v>
          </cell>
          <cell r="AJ536" t="str">
            <v xml:space="preserve"> </v>
          </cell>
          <cell r="AK536" t="str">
            <v xml:space="preserve"> </v>
          </cell>
          <cell r="AL536" t="str">
            <v xml:space="preserve"> </v>
          </cell>
          <cell r="AM536" t="str">
            <v xml:space="preserve"> </v>
          </cell>
          <cell r="AN536" t="str">
            <v xml:space="preserve"> </v>
          </cell>
          <cell r="AO536" t="str">
            <v xml:space="preserve"> </v>
          </cell>
          <cell r="AP536" t="str">
            <v xml:space="preserve"> </v>
          </cell>
          <cell r="AQ536" t="str">
            <v xml:space="preserve"> </v>
          </cell>
          <cell r="AR536" t="str">
            <v xml:space="preserve"> </v>
          </cell>
          <cell r="AS536" t="str">
            <v xml:space="preserve"> </v>
          </cell>
          <cell r="AT536" t="str">
            <v xml:space="preserve"> </v>
          </cell>
          <cell r="AU536" t="str">
            <v xml:space="preserve"> </v>
          </cell>
          <cell r="AV536" t="str">
            <v>7.915</v>
          </cell>
          <cell r="AW536" t="str">
            <v>NACQ</v>
          </cell>
          <cell r="AX536" t="str">
            <v>4.33</v>
          </cell>
          <cell r="AY536" t="str">
            <v>11.5</v>
          </cell>
          <cell r="AZ536" t="str">
            <v xml:space="preserve"> </v>
          </cell>
          <cell r="BA536" t="str">
            <v>12.5</v>
          </cell>
          <cell r="BB536">
            <v>10</v>
          </cell>
          <cell r="BC536" t="str">
            <v xml:space="preserve"> </v>
          </cell>
          <cell r="BD536" t="str">
            <v xml:space="preserve"> </v>
          </cell>
          <cell r="BE536" t="str">
            <v xml:space="preserve"> </v>
          </cell>
          <cell r="BF536" t="str">
            <v xml:space="preserve"> </v>
          </cell>
          <cell r="BG536" t="str">
            <v xml:space="preserve"> </v>
          </cell>
          <cell r="BH536" t="str">
            <v xml:space="preserve"> </v>
          </cell>
          <cell r="BI536" t="str">
            <v xml:space="preserve"> </v>
          </cell>
          <cell r="BJ536" t="str">
            <v xml:space="preserve"> </v>
          </cell>
          <cell r="BK536">
            <v>12</v>
          </cell>
          <cell r="BL536" t="str">
            <v xml:space="preserve"> </v>
          </cell>
          <cell r="BM536" t="str">
            <v xml:space="preserve"> </v>
          </cell>
          <cell r="BN536" t="str">
            <v xml:space="preserve"> </v>
          </cell>
          <cell r="BO536" t="str">
            <v xml:space="preserve"> </v>
          </cell>
          <cell r="BP536" t="str">
            <v xml:space="preserve"> </v>
          </cell>
          <cell r="BQ536" t="str">
            <v xml:space="preserve"> </v>
          </cell>
          <cell r="BR536" t="str">
            <v>5.602</v>
          </cell>
          <cell r="BS536" t="str">
            <v>NACQ</v>
          </cell>
          <cell r="BT536" t="str">
            <v>7.88</v>
          </cell>
          <cell r="BU536" t="str">
            <v>6.375</v>
          </cell>
          <cell r="BV536" t="str">
            <v>10.75</v>
          </cell>
        </row>
        <row r="537">
          <cell r="A537">
            <v>21906236</v>
          </cell>
          <cell r="B537" t="str">
            <v>POTHIER</v>
          </cell>
          <cell r="C537" t="str">
            <v>LOUISE</v>
          </cell>
          <cell r="D537" t="str">
            <v>modif</v>
          </cell>
          <cell r="E537" t="str">
            <v>DEF</v>
          </cell>
          <cell r="F537" t="str">
            <v>DEF</v>
          </cell>
          <cell r="G537" t="str">
            <v>8.747</v>
          </cell>
          <cell r="H537" t="str">
            <v>AJ</v>
          </cell>
          <cell r="I537" t="str">
            <v>'465/583</v>
          </cell>
          <cell r="J537">
            <v>10</v>
          </cell>
          <cell r="L537">
            <v>10</v>
          </cell>
          <cell r="M537" t="str">
            <v xml:space="preserve"> </v>
          </cell>
          <cell r="N537" t="str">
            <v xml:space="preserve"> </v>
          </cell>
          <cell r="O537" t="str">
            <v xml:space="preserve"> </v>
          </cell>
          <cell r="P537" t="str">
            <v xml:space="preserve"> </v>
          </cell>
          <cell r="Q537" t="str">
            <v xml:space="preserve"> </v>
          </cell>
          <cell r="R537" t="str">
            <v xml:space="preserve"> </v>
          </cell>
          <cell r="S537" t="str">
            <v xml:space="preserve"> </v>
          </cell>
          <cell r="T537" t="str">
            <v xml:space="preserve"> </v>
          </cell>
          <cell r="U537" t="str">
            <v xml:space="preserve"> </v>
          </cell>
          <cell r="V537" t="str">
            <v xml:space="preserve"> </v>
          </cell>
          <cell r="W537" t="str">
            <v xml:space="preserve"> </v>
          </cell>
          <cell r="X537" t="str">
            <v xml:space="preserve"> </v>
          </cell>
          <cell r="Y537">
            <v>10</v>
          </cell>
          <cell r="Z537" t="str">
            <v xml:space="preserve"> </v>
          </cell>
          <cell r="AA537" t="str">
            <v xml:space="preserve"> </v>
          </cell>
          <cell r="AB537" t="str">
            <v xml:space="preserve"> </v>
          </cell>
          <cell r="AC537" t="str">
            <v xml:space="preserve"> </v>
          </cell>
          <cell r="AD537">
            <v>10</v>
          </cell>
          <cell r="AE537" t="str">
            <v xml:space="preserve"> </v>
          </cell>
          <cell r="AF537" t="str">
            <v xml:space="preserve"> </v>
          </cell>
          <cell r="AG537" t="str">
            <v xml:space="preserve"> </v>
          </cell>
          <cell r="AH537" t="str">
            <v xml:space="preserve"> </v>
          </cell>
          <cell r="AI537" t="str">
            <v xml:space="preserve"> </v>
          </cell>
          <cell r="AJ537" t="str">
            <v xml:space="preserve"> </v>
          </cell>
          <cell r="AK537" t="str">
            <v xml:space="preserve"> </v>
          </cell>
          <cell r="AL537" t="str">
            <v xml:space="preserve"> </v>
          </cell>
          <cell r="AM537" t="str">
            <v xml:space="preserve"> </v>
          </cell>
          <cell r="AN537" t="str">
            <v xml:space="preserve"> </v>
          </cell>
          <cell r="AO537" t="str">
            <v xml:space="preserve"> </v>
          </cell>
          <cell r="AP537" t="str">
            <v xml:space="preserve"> </v>
          </cell>
          <cell r="AQ537">
            <v>10</v>
          </cell>
          <cell r="AR537" t="str">
            <v xml:space="preserve"> </v>
          </cell>
          <cell r="AS537" t="str">
            <v xml:space="preserve"> </v>
          </cell>
          <cell r="AT537" t="str">
            <v xml:space="preserve"> </v>
          </cell>
          <cell r="AU537" t="str">
            <v xml:space="preserve"> </v>
          </cell>
          <cell r="AV537" t="str">
            <v>10.167</v>
          </cell>
          <cell r="AW537" t="str">
            <v>ACQ</v>
          </cell>
          <cell r="AX537">
            <v>10</v>
          </cell>
          <cell r="AY537" t="str">
            <v>10.333</v>
          </cell>
          <cell r="AZ537" t="str">
            <v>12.1</v>
          </cell>
          <cell r="BA537">
            <v>10</v>
          </cell>
          <cell r="BB537" t="str">
            <v xml:space="preserve"> </v>
          </cell>
          <cell r="BC537" t="str">
            <v xml:space="preserve"> </v>
          </cell>
          <cell r="BD537" t="str">
            <v xml:space="preserve"> </v>
          </cell>
          <cell r="BE537" t="str">
            <v xml:space="preserve"> </v>
          </cell>
          <cell r="BF537" t="str">
            <v xml:space="preserve"> </v>
          </cell>
          <cell r="BG537" t="str">
            <v xml:space="preserve"> </v>
          </cell>
          <cell r="BH537" t="str">
            <v>8.9</v>
          </cell>
          <cell r="BI537" t="str">
            <v xml:space="preserve"> </v>
          </cell>
          <cell r="BJ537" t="str">
            <v xml:space="preserve"> </v>
          </cell>
          <cell r="BK537" t="str">
            <v xml:space="preserve"> </v>
          </cell>
          <cell r="BL537" t="str">
            <v xml:space="preserve"> </v>
          </cell>
          <cell r="BM537" t="str">
            <v xml:space="preserve"> </v>
          </cell>
          <cell r="BN537" t="str">
            <v xml:space="preserve"> </v>
          </cell>
          <cell r="BO537" t="str">
            <v xml:space="preserve"> </v>
          </cell>
          <cell r="BP537" t="str">
            <v xml:space="preserve"> </v>
          </cell>
          <cell r="BQ537" t="str">
            <v xml:space="preserve"> </v>
          </cell>
          <cell r="BR537" t="str">
            <v>9.292</v>
          </cell>
          <cell r="BS537" t="str">
            <v>NACQ</v>
          </cell>
          <cell r="BT537">
            <v>9</v>
          </cell>
          <cell r="BU537" t="str">
            <v>9.7</v>
          </cell>
          <cell r="BV537" t="str">
            <v>13.9</v>
          </cell>
        </row>
        <row r="538">
          <cell r="A538">
            <v>21904640</v>
          </cell>
          <cell r="B538" t="str">
            <v>POUSSARDIN</v>
          </cell>
          <cell r="C538" t="str">
            <v>MAXIME</v>
          </cell>
          <cell r="D538" t="str">
            <v xml:space="preserve"> </v>
          </cell>
          <cell r="E538" t="str">
            <v>9.205</v>
          </cell>
          <cell r="F538" t="str">
            <v>AJ</v>
          </cell>
          <cell r="G538" t="str">
            <v>9.205</v>
          </cell>
          <cell r="H538" t="str">
            <v>AJ</v>
          </cell>
          <cell r="I538" t="str">
            <v>'405/583</v>
          </cell>
          <cell r="J538" t="str">
            <v>13.02</v>
          </cell>
          <cell r="L538" t="str">
            <v>11.7</v>
          </cell>
          <cell r="M538" t="str">
            <v xml:space="preserve"> </v>
          </cell>
          <cell r="N538" t="str">
            <v>11.7</v>
          </cell>
          <cell r="O538" t="str">
            <v xml:space="preserve"> </v>
          </cell>
          <cell r="P538" t="str">
            <v xml:space="preserve"> </v>
          </cell>
          <cell r="Q538" t="str">
            <v xml:space="preserve"> </v>
          </cell>
          <cell r="R538" t="str">
            <v xml:space="preserve"> </v>
          </cell>
          <cell r="S538" t="str">
            <v xml:space="preserve"> </v>
          </cell>
          <cell r="T538" t="str">
            <v xml:space="preserve"> </v>
          </cell>
          <cell r="U538" t="str">
            <v xml:space="preserve"> </v>
          </cell>
          <cell r="V538" t="str">
            <v xml:space="preserve"> </v>
          </cell>
          <cell r="W538" t="str">
            <v xml:space="preserve"> </v>
          </cell>
          <cell r="X538" t="str">
            <v xml:space="preserve"> </v>
          </cell>
          <cell r="Y538" t="str">
            <v xml:space="preserve"> </v>
          </cell>
          <cell r="Z538" t="str">
            <v xml:space="preserve"> </v>
          </cell>
          <cell r="AA538" t="str">
            <v xml:space="preserve"> </v>
          </cell>
          <cell r="AB538" t="str">
            <v xml:space="preserve"> </v>
          </cell>
          <cell r="AC538" t="str">
            <v xml:space="preserve"> </v>
          </cell>
          <cell r="AD538">
            <v>15</v>
          </cell>
          <cell r="AE538" t="str">
            <v xml:space="preserve"> </v>
          </cell>
          <cell r="AF538">
            <v>15</v>
          </cell>
          <cell r="AG538" t="str">
            <v xml:space="preserve"> </v>
          </cell>
          <cell r="AH538" t="str">
            <v xml:space="preserve"> </v>
          </cell>
          <cell r="AI538" t="str">
            <v xml:space="preserve"> </v>
          </cell>
          <cell r="AJ538" t="str">
            <v xml:space="preserve"> </v>
          </cell>
          <cell r="AK538" t="str">
            <v xml:space="preserve"> </v>
          </cell>
          <cell r="AL538" t="str">
            <v xml:space="preserve"> </v>
          </cell>
          <cell r="AM538" t="str">
            <v xml:space="preserve"> </v>
          </cell>
          <cell r="AN538" t="str">
            <v xml:space="preserve"> </v>
          </cell>
          <cell r="AO538" t="str">
            <v xml:space="preserve"> </v>
          </cell>
          <cell r="AP538" t="str">
            <v xml:space="preserve"> </v>
          </cell>
          <cell r="AQ538" t="str">
            <v xml:space="preserve"> </v>
          </cell>
          <cell r="AR538" t="str">
            <v xml:space="preserve"> </v>
          </cell>
          <cell r="AS538" t="str">
            <v xml:space="preserve"> </v>
          </cell>
          <cell r="AT538" t="str">
            <v xml:space="preserve"> </v>
          </cell>
          <cell r="AU538" t="str">
            <v xml:space="preserve"> </v>
          </cell>
          <cell r="AV538" t="str">
            <v>10.752</v>
          </cell>
          <cell r="AW538" t="str">
            <v>ACQ</v>
          </cell>
          <cell r="AX538" t="str">
            <v>10.17</v>
          </cell>
          <cell r="AY538" t="str">
            <v>11.333</v>
          </cell>
          <cell r="AZ538" t="str">
            <v xml:space="preserve"> </v>
          </cell>
          <cell r="BA538" t="str">
            <v xml:space="preserve"> </v>
          </cell>
          <cell r="BB538" t="str">
            <v xml:space="preserve"> </v>
          </cell>
          <cell r="BC538">
            <v>12</v>
          </cell>
          <cell r="BD538" t="str">
            <v xml:space="preserve"> </v>
          </cell>
          <cell r="BE538" t="str">
            <v xml:space="preserve"> </v>
          </cell>
          <cell r="BF538" t="str">
            <v xml:space="preserve"> </v>
          </cell>
          <cell r="BG538" t="str">
            <v xml:space="preserve"> </v>
          </cell>
          <cell r="BH538" t="str">
            <v>8.4</v>
          </cell>
          <cell r="BI538" t="str">
            <v xml:space="preserve"> </v>
          </cell>
          <cell r="BJ538" t="str">
            <v xml:space="preserve"> </v>
          </cell>
          <cell r="BK538" t="str">
            <v xml:space="preserve"> </v>
          </cell>
          <cell r="BL538" t="str">
            <v xml:space="preserve"> </v>
          </cell>
          <cell r="BM538" t="str">
            <v>13.6</v>
          </cell>
          <cell r="BN538" t="str">
            <v xml:space="preserve"> </v>
          </cell>
          <cell r="BO538" t="str">
            <v xml:space="preserve"> </v>
          </cell>
          <cell r="BP538" t="str">
            <v xml:space="preserve"> </v>
          </cell>
          <cell r="BQ538" t="str">
            <v xml:space="preserve"> </v>
          </cell>
          <cell r="BR538" t="str">
            <v>9.075</v>
          </cell>
          <cell r="BS538" t="str">
            <v>NACQ</v>
          </cell>
          <cell r="BT538" t="str">
            <v>8.3</v>
          </cell>
          <cell r="BU538" t="str">
            <v>8.625</v>
          </cell>
          <cell r="BV538" t="str">
            <v>9.75</v>
          </cell>
        </row>
        <row r="539">
          <cell r="A539">
            <v>21905680</v>
          </cell>
          <cell r="B539" t="str">
            <v>POUSSE</v>
          </cell>
          <cell r="C539" t="str">
            <v>ARTHUR</v>
          </cell>
          <cell r="D539" t="str">
            <v xml:space="preserve"> </v>
          </cell>
          <cell r="E539" t="str">
            <v>11.401</v>
          </cell>
          <cell r="F539" t="str">
            <v>ADM</v>
          </cell>
          <cell r="G539" t="str">
            <v>11.401</v>
          </cell>
          <cell r="H539" t="str">
            <v>ADM</v>
          </cell>
          <cell r="I539" t="str">
            <v>'92/583</v>
          </cell>
          <cell r="J539" t="str">
            <v>14.9</v>
          </cell>
          <cell r="L539" t="str">
            <v>13.5</v>
          </cell>
          <cell r="M539" t="str">
            <v xml:space="preserve"> </v>
          </cell>
          <cell r="N539" t="str">
            <v xml:space="preserve"> </v>
          </cell>
          <cell r="O539" t="str">
            <v xml:space="preserve"> </v>
          </cell>
          <cell r="P539" t="str">
            <v xml:space="preserve"> </v>
          </cell>
          <cell r="Q539" t="str">
            <v xml:space="preserve"> </v>
          </cell>
          <cell r="R539" t="str">
            <v xml:space="preserve"> </v>
          </cell>
          <cell r="S539" t="str">
            <v xml:space="preserve"> </v>
          </cell>
          <cell r="T539" t="str">
            <v xml:space="preserve"> </v>
          </cell>
          <cell r="U539" t="str">
            <v xml:space="preserve"> </v>
          </cell>
          <cell r="V539" t="str">
            <v xml:space="preserve"> </v>
          </cell>
          <cell r="W539" t="str">
            <v>13.5</v>
          </cell>
          <cell r="X539" t="str">
            <v xml:space="preserve"> </v>
          </cell>
          <cell r="Y539" t="str">
            <v xml:space="preserve"> </v>
          </cell>
          <cell r="Z539" t="str">
            <v xml:space="preserve"> </v>
          </cell>
          <cell r="AA539" t="str">
            <v xml:space="preserve"> </v>
          </cell>
          <cell r="AB539" t="str">
            <v xml:space="preserve"> </v>
          </cell>
          <cell r="AC539" t="str">
            <v xml:space="preserve"> </v>
          </cell>
          <cell r="AD539">
            <v>17</v>
          </cell>
          <cell r="AE539" t="str">
            <v xml:space="preserve"> </v>
          </cell>
          <cell r="AF539" t="str">
            <v xml:space="preserve"> </v>
          </cell>
          <cell r="AG539" t="str">
            <v xml:space="preserve"> </v>
          </cell>
          <cell r="AH539" t="str">
            <v xml:space="preserve"> </v>
          </cell>
          <cell r="AI539" t="str">
            <v xml:space="preserve"> </v>
          </cell>
          <cell r="AJ539" t="str">
            <v xml:space="preserve"> </v>
          </cell>
          <cell r="AK539" t="str">
            <v xml:space="preserve"> </v>
          </cell>
          <cell r="AL539" t="str">
            <v xml:space="preserve"> </v>
          </cell>
          <cell r="AM539" t="str">
            <v xml:space="preserve"> </v>
          </cell>
          <cell r="AN539" t="str">
            <v xml:space="preserve"> </v>
          </cell>
          <cell r="AO539">
            <v>17</v>
          </cell>
          <cell r="AP539" t="str">
            <v xml:space="preserve"> </v>
          </cell>
          <cell r="AQ539" t="str">
            <v xml:space="preserve"> </v>
          </cell>
          <cell r="AR539" t="str">
            <v xml:space="preserve"> </v>
          </cell>
          <cell r="AS539" t="str">
            <v xml:space="preserve"> </v>
          </cell>
          <cell r="AT539" t="str">
            <v xml:space="preserve"> </v>
          </cell>
          <cell r="AU539" t="str">
            <v xml:space="preserve"> </v>
          </cell>
          <cell r="AV539" t="str">
            <v>12.245</v>
          </cell>
          <cell r="AW539" t="str">
            <v>ACQ</v>
          </cell>
          <cell r="AX539" t="str">
            <v>12.17</v>
          </cell>
          <cell r="AY539" t="str">
            <v>12.32</v>
          </cell>
          <cell r="AZ539" t="str">
            <v xml:space="preserve"> </v>
          </cell>
          <cell r="BA539" t="str">
            <v xml:space="preserve"> </v>
          </cell>
          <cell r="BB539" t="str">
            <v xml:space="preserve"> </v>
          </cell>
          <cell r="BC539" t="str">
            <v xml:space="preserve"> </v>
          </cell>
          <cell r="BD539" t="str">
            <v xml:space="preserve"> </v>
          </cell>
          <cell r="BE539" t="str">
            <v xml:space="preserve"> </v>
          </cell>
          <cell r="BF539" t="str">
            <v xml:space="preserve"> </v>
          </cell>
          <cell r="BG539" t="str">
            <v xml:space="preserve"> </v>
          </cell>
          <cell r="BH539" t="str">
            <v xml:space="preserve"> </v>
          </cell>
          <cell r="BI539" t="str">
            <v xml:space="preserve"> </v>
          </cell>
          <cell r="BJ539" t="str">
            <v>DIS</v>
          </cell>
          <cell r="BK539" t="str">
            <v xml:space="preserve"> </v>
          </cell>
          <cell r="BL539" t="str">
            <v xml:space="preserve"> </v>
          </cell>
          <cell r="BM539">
            <v>13</v>
          </cell>
          <cell r="BN539" t="str">
            <v xml:space="preserve"> </v>
          </cell>
          <cell r="BO539" t="str">
            <v>11.64</v>
          </cell>
          <cell r="BP539" t="str">
            <v xml:space="preserve"> </v>
          </cell>
          <cell r="BQ539" t="str">
            <v xml:space="preserve"> </v>
          </cell>
          <cell r="BR539" t="str">
            <v>10.917</v>
          </cell>
          <cell r="BS539" t="str">
            <v>ACQ</v>
          </cell>
          <cell r="BT539" t="str">
            <v>10.5</v>
          </cell>
          <cell r="BU539" t="str">
            <v>10.625</v>
          </cell>
          <cell r="BV539" t="str">
            <v>12.25</v>
          </cell>
        </row>
        <row r="540">
          <cell r="A540">
            <v>21917320</v>
          </cell>
          <cell r="B540" t="str">
            <v>PRIGNOT</v>
          </cell>
          <cell r="C540" t="str">
            <v>JUSTIN</v>
          </cell>
          <cell r="D540" t="str">
            <v xml:space="preserve"> </v>
          </cell>
          <cell r="E540" t="str">
            <v>ABJ</v>
          </cell>
          <cell r="F540" t="str">
            <v>DEF</v>
          </cell>
          <cell r="G540" t="str">
            <v>ABJ</v>
          </cell>
          <cell r="H540" t="str">
            <v>DEF</v>
          </cell>
          <cell r="J540" t="str">
            <v xml:space="preserve"> </v>
          </cell>
          <cell r="K540" t="str">
            <v xml:space="preserve"> </v>
          </cell>
          <cell r="L540" t="str">
            <v xml:space="preserve"> </v>
          </cell>
          <cell r="M540" t="str">
            <v xml:space="preserve"> </v>
          </cell>
          <cell r="N540" t="str">
            <v xml:space="preserve"> </v>
          </cell>
          <cell r="O540" t="str">
            <v xml:space="preserve"> </v>
          </cell>
          <cell r="P540" t="str">
            <v xml:space="preserve"> </v>
          </cell>
          <cell r="Q540" t="str">
            <v xml:space="preserve"> </v>
          </cell>
          <cell r="R540" t="str">
            <v xml:space="preserve"> </v>
          </cell>
          <cell r="S540" t="str">
            <v xml:space="preserve"> </v>
          </cell>
          <cell r="T540" t="str">
            <v xml:space="preserve"> </v>
          </cell>
          <cell r="U540" t="str">
            <v xml:space="preserve"> </v>
          </cell>
          <cell r="V540" t="str">
            <v xml:space="preserve"> </v>
          </cell>
          <cell r="W540" t="str">
            <v xml:space="preserve"> </v>
          </cell>
          <cell r="X540" t="str">
            <v xml:space="preserve"> </v>
          </cell>
          <cell r="Y540" t="str">
            <v xml:space="preserve"> </v>
          </cell>
          <cell r="Z540" t="str">
            <v xml:space="preserve"> </v>
          </cell>
          <cell r="AA540" t="str">
            <v xml:space="preserve"> </v>
          </cell>
          <cell r="AB540" t="str">
            <v xml:space="preserve"> </v>
          </cell>
          <cell r="AC540" t="str">
            <v xml:space="preserve"> </v>
          </cell>
          <cell r="AD540" t="str">
            <v xml:space="preserve"> </v>
          </cell>
          <cell r="AE540" t="str">
            <v xml:space="preserve"> </v>
          </cell>
          <cell r="AF540" t="str">
            <v xml:space="preserve"> </v>
          </cell>
          <cell r="AG540" t="str">
            <v xml:space="preserve"> </v>
          </cell>
          <cell r="AH540" t="str">
            <v xml:space="preserve"> </v>
          </cell>
          <cell r="AI540" t="str">
            <v xml:space="preserve"> </v>
          </cell>
          <cell r="AJ540" t="str">
            <v xml:space="preserve"> </v>
          </cell>
          <cell r="AK540" t="str">
            <v xml:space="preserve"> </v>
          </cell>
          <cell r="AL540" t="str">
            <v xml:space="preserve"> </v>
          </cell>
          <cell r="AM540" t="str">
            <v xml:space="preserve"> </v>
          </cell>
          <cell r="AN540" t="str">
            <v xml:space="preserve"> </v>
          </cell>
          <cell r="AO540" t="str">
            <v xml:space="preserve"> </v>
          </cell>
          <cell r="AP540" t="str">
            <v xml:space="preserve"> </v>
          </cell>
          <cell r="AQ540" t="str">
            <v xml:space="preserve"> </v>
          </cell>
          <cell r="AR540" t="str">
            <v xml:space="preserve"> </v>
          </cell>
          <cell r="AS540" t="str">
            <v xml:space="preserve"> </v>
          </cell>
          <cell r="AT540" t="str">
            <v xml:space="preserve"> </v>
          </cell>
          <cell r="AU540" t="str">
            <v xml:space="preserve"> </v>
          </cell>
          <cell r="AV540" t="str">
            <v xml:space="preserve"> </v>
          </cell>
          <cell r="AW540" t="str">
            <v xml:space="preserve"> </v>
          </cell>
          <cell r="AX540" t="str">
            <v xml:space="preserve"> </v>
          </cell>
          <cell r="AY540" t="str">
            <v xml:space="preserve"> </v>
          </cell>
          <cell r="AZ540" t="str">
            <v xml:space="preserve"> </v>
          </cell>
          <cell r="BA540" t="str">
            <v xml:space="preserve"> </v>
          </cell>
          <cell r="BB540" t="str">
            <v xml:space="preserve"> </v>
          </cell>
          <cell r="BC540" t="str">
            <v xml:space="preserve"> </v>
          </cell>
          <cell r="BD540" t="str">
            <v xml:space="preserve"> </v>
          </cell>
          <cell r="BE540" t="str">
            <v xml:space="preserve"> </v>
          </cell>
          <cell r="BF540" t="str">
            <v xml:space="preserve"> </v>
          </cell>
          <cell r="BG540" t="str">
            <v xml:space="preserve"> </v>
          </cell>
          <cell r="BH540" t="str">
            <v xml:space="preserve"> </v>
          </cell>
          <cell r="BI540" t="str">
            <v xml:space="preserve"> </v>
          </cell>
          <cell r="BJ540" t="str">
            <v xml:space="preserve"> </v>
          </cell>
          <cell r="BK540" t="str">
            <v xml:space="preserve"> </v>
          </cell>
          <cell r="BL540" t="str">
            <v xml:space="preserve"> </v>
          </cell>
          <cell r="BM540" t="str">
            <v xml:space="preserve"> </v>
          </cell>
          <cell r="BN540" t="str">
            <v xml:space="preserve"> </v>
          </cell>
          <cell r="BO540" t="str">
            <v xml:space="preserve"> </v>
          </cell>
          <cell r="BP540" t="str">
            <v xml:space="preserve"> </v>
          </cell>
          <cell r="BQ540" t="str">
            <v xml:space="preserve"> </v>
          </cell>
          <cell r="BR540" t="str">
            <v xml:space="preserve"> </v>
          </cell>
          <cell r="BS540" t="str">
            <v xml:space="preserve"> </v>
          </cell>
          <cell r="BT540" t="str">
            <v xml:space="preserve"> </v>
          </cell>
          <cell r="BU540" t="str">
            <v xml:space="preserve"> </v>
          </cell>
          <cell r="BV540" t="str">
            <v xml:space="preserve"> </v>
          </cell>
        </row>
        <row r="541">
          <cell r="A541">
            <v>21908462</v>
          </cell>
          <cell r="B541" t="str">
            <v>PROVENDIER</v>
          </cell>
          <cell r="C541" t="str">
            <v>AMAURY</v>
          </cell>
          <cell r="D541" t="str">
            <v xml:space="preserve"> </v>
          </cell>
          <cell r="E541" t="str">
            <v>12.634</v>
          </cell>
          <cell r="F541" t="str">
            <v>ADM</v>
          </cell>
          <cell r="G541" t="str">
            <v>12.634</v>
          </cell>
          <cell r="H541" t="str">
            <v>ADM</v>
          </cell>
          <cell r="I541" t="str">
            <v>'29/583</v>
          </cell>
          <cell r="J541" t="str">
            <v>15.2</v>
          </cell>
          <cell r="L541">
            <v>16</v>
          </cell>
          <cell r="M541" t="str">
            <v xml:space="preserve"> </v>
          </cell>
          <cell r="N541" t="str">
            <v xml:space="preserve"> </v>
          </cell>
          <cell r="O541" t="str">
            <v xml:space="preserve"> </v>
          </cell>
          <cell r="P541" t="str">
            <v xml:space="preserve"> </v>
          </cell>
          <cell r="Q541" t="str">
            <v xml:space="preserve"> </v>
          </cell>
          <cell r="R541" t="str">
            <v xml:space="preserve"> </v>
          </cell>
          <cell r="S541" t="str">
            <v xml:space="preserve"> </v>
          </cell>
          <cell r="T541" t="str">
            <v xml:space="preserve"> </v>
          </cell>
          <cell r="U541" t="str">
            <v xml:space="preserve"> </v>
          </cell>
          <cell r="V541" t="str">
            <v xml:space="preserve"> </v>
          </cell>
          <cell r="W541" t="str">
            <v xml:space="preserve"> </v>
          </cell>
          <cell r="X541" t="str">
            <v xml:space="preserve"> </v>
          </cell>
          <cell r="Y541" t="str">
            <v xml:space="preserve"> </v>
          </cell>
          <cell r="Z541" t="str">
            <v xml:space="preserve"> </v>
          </cell>
          <cell r="AA541">
            <v>16</v>
          </cell>
          <cell r="AB541" t="str">
            <v xml:space="preserve"> </v>
          </cell>
          <cell r="AC541" t="str">
            <v xml:space="preserve"> </v>
          </cell>
          <cell r="AD541">
            <v>14</v>
          </cell>
          <cell r="AE541" t="str">
            <v xml:space="preserve"> </v>
          </cell>
          <cell r="AF541" t="str">
            <v xml:space="preserve"> </v>
          </cell>
          <cell r="AG541" t="str">
            <v xml:space="preserve"> </v>
          </cell>
          <cell r="AH541" t="str">
            <v xml:space="preserve"> </v>
          </cell>
          <cell r="AI541" t="str">
            <v xml:space="preserve"> </v>
          </cell>
          <cell r="AJ541" t="str">
            <v xml:space="preserve"> </v>
          </cell>
          <cell r="AK541" t="str">
            <v xml:space="preserve"> </v>
          </cell>
          <cell r="AL541" t="str">
            <v xml:space="preserve"> </v>
          </cell>
          <cell r="AM541" t="str">
            <v xml:space="preserve"> </v>
          </cell>
          <cell r="AN541" t="str">
            <v xml:space="preserve"> </v>
          </cell>
          <cell r="AO541" t="str">
            <v xml:space="preserve"> </v>
          </cell>
          <cell r="AP541" t="str">
            <v xml:space="preserve"> </v>
          </cell>
          <cell r="AQ541" t="str">
            <v xml:space="preserve"> </v>
          </cell>
          <cell r="AR541" t="str">
            <v xml:space="preserve"> </v>
          </cell>
          <cell r="AS541">
            <v>14</v>
          </cell>
          <cell r="AT541" t="str">
            <v xml:space="preserve"> </v>
          </cell>
          <cell r="AU541" t="str">
            <v xml:space="preserve"> </v>
          </cell>
          <cell r="AV541" t="str">
            <v>14.341</v>
          </cell>
          <cell r="AW541" t="str">
            <v>ACQ</v>
          </cell>
          <cell r="AX541" t="str">
            <v>14.165</v>
          </cell>
          <cell r="AY541" t="str">
            <v>14.517</v>
          </cell>
          <cell r="AZ541" t="str">
            <v xml:space="preserve"> </v>
          </cell>
          <cell r="BA541" t="str">
            <v xml:space="preserve"> </v>
          </cell>
          <cell r="BB541" t="str">
            <v xml:space="preserve"> </v>
          </cell>
          <cell r="BC541" t="str">
            <v xml:space="preserve"> </v>
          </cell>
          <cell r="BD541" t="str">
            <v xml:space="preserve"> </v>
          </cell>
          <cell r="BE541">
            <v>13</v>
          </cell>
          <cell r="BF541" t="str">
            <v xml:space="preserve"> </v>
          </cell>
          <cell r="BG541" t="str">
            <v xml:space="preserve"> </v>
          </cell>
          <cell r="BH541" t="str">
            <v xml:space="preserve"> </v>
          </cell>
          <cell r="BI541" t="str">
            <v xml:space="preserve"> </v>
          </cell>
          <cell r="BJ541" t="str">
            <v xml:space="preserve"> </v>
          </cell>
          <cell r="BK541" t="str">
            <v>14.75</v>
          </cell>
          <cell r="BL541" t="str">
            <v xml:space="preserve"> </v>
          </cell>
          <cell r="BM541" t="str">
            <v xml:space="preserve"> </v>
          </cell>
          <cell r="BN541" t="str">
            <v>15.8</v>
          </cell>
          <cell r="BO541" t="str">
            <v xml:space="preserve"> </v>
          </cell>
          <cell r="BP541" t="str">
            <v xml:space="preserve"> </v>
          </cell>
          <cell r="BQ541" t="str">
            <v xml:space="preserve"> </v>
          </cell>
          <cell r="BR541" t="str">
            <v>12.017</v>
          </cell>
          <cell r="BS541" t="str">
            <v>ACQ</v>
          </cell>
          <cell r="BT541" t="str">
            <v>13.5</v>
          </cell>
          <cell r="BU541" t="str">
            <v>10.9</v>
          </cell>
          <cell r="BV541" t="str">
            <v>14.3</v>
          </cell>
        </row>
        <row r="542">
          <cell r="A542">
            <v>21509470</v>
          </cell>
          <cell r="B542" t="str">
            <v>QUIN</v>
          </cell>
          <cell r="C542" t="str">
            <v>LAURENT</v>
          </cell>
          <cell r="D542" t="str">
            <v xml:space="preserve"> </v>
          </cell>
          <cell r="E542" t="str">
            <v>11.993</v>
          </cell>
          <cell r="F542" t="str">
            <v>ADM</v>
          </cell>
          <cell r="G542" t="str">
            <v>11.993</v>
          </cell>
          <cell r="H542" t="str">
            <v>ADM</v>
          </cell>
          <cell r="I542" t="str">
            <v>'45/583</v>
          </cell>
          <cell r="J542" t="str">
            <v>13.4</v>
          </cell>
          <cell r="L542">
            <v>14</v>
          </cell>
          <cell r="M542" t="str">
            <v xml:space="preserve"> </v>
          </cell>
          <cell r="N542" t="str">
            <v xml:space="preserve"> </v>
          </cell>
          <cell r="O542" t="str">
            <v xml:space="preserve"> </v>
          </cell>
          <cell r="P542" t="str">
            <v xml:space="preserve"> </v>
          </cell>
          <cell r="Q542" t="str">
            <v xml:space="preserve"> </v>
          </cell>
          <cell r="R542" t="str">
            <v xml:space="preserve"> </v>
          </cell>
          <cell r="S542">
            <v>14</v>
          </cell>
          <cell r="T542" t="str">
            <v xml:space="preserve"> </v>
          </cell>
          <cell r="U542" t="str">
            <v xml:space="preserve"> </v>
          </cell>
          <cell r="V542" t="str">
            <v xml:space="preserve"> </v>
          </cell>
          <cell r="W542" t="str">
            <v xml:space="preserve"> </v>
          </cell>
          <cell r="X542" t="str">
            <v xml:space="preserve"> </v>
          </cell>
          <cell r="Y542" t="str">
            <v xml:space="preserve"> </v>
          </cell>
          <cell r="Z542" t="str">
            <v xml:space="preserve"> </v>
          </cell>
          <cell r="AA542" t="str">
            <v xml:space="preserve"> </v>
          </cell>
          <cell r="AB542" t="str">
            <v xml:space="preserve"> </v>
          </cell>
          <cell r="AC542" t="str">
            <v xml:space="preserve"> </v>
          </cell>
          <cell r="AD542" t="str">
            <v>12.5</v>
          </cell>
          <cell r="AE542" t="str">
            <v xml:space="preserve"> </v>
          </cell>
          <cell r="AF542" t="str">
            <v xml:space="preserve"> </v>
          </cell>
          <cell r="AG542" t="str">
            <v xml:space="preserve"> </v>
          </cell>
          <cell r="AH542" t="str">
            <v xml:space="preserve"> </v>
          </cell>
          <cell r="AI542" t="str">
            <v xml:space="preserve"> </v>
          </cell>
          <cell r="AJ542" t="str">
            <v xml:space="preserve"> </v>
          </cell>
          <cell r="AK542" t="str">
            <v>12.5</v>
          </cell>
          <cell r="AL542" t="str">
            <v xml:space="preserve"> </v>
          </cell>
          <cell r="AM542" t="str">
            <v xml:space="preserve"> </v>
          </cell>
          <cell r="AN542" t="str">
            <v xml:space="preserve"> </v>
          </cell>
          <cell r="AO542" t="str">
            <v xml:space="preserve"> </v>
          </cell>
          <cell r="AP542" t="str">
            <v xml:space="preserve"> </v>
          </cell>
          <cell r="AQ542" t="str">
            <v xml:space="preserve"> </v>
          </cell>
          <cell r="AR542" t="str">
            <v xml:space="preserve"> </v>
          </cell>
          <cell r="AS542" t="str">
            <v xml:space="preserve"> </v>
          </cell>
          <cell r="AT542" t="str">
            <v xml:space="preserve"> </v>
          </cell>
          <cell r="AU542" t="str">
            <v xml:space="preserve"> </v>
          </cell>
          <cell r="AV542" t="str">
            <v>13.369</v>
          </cell>
          <cell r="AW542" t="str">
            <v>ACQ</v>
          </cell>
          <cell r="AX542" t="str">
            <v>12.67</v>
          </cell>
          <cell r="AY542" t="str">
            <v>14.067</v>
          </cell>
          <cell r="AZ542" t="str">
            <v>14.4</v>
          </cell>
          <cell r="BA542" t="str">
            <v xml:space="preserve"> </v>
          </cell>
          <cell r="BB542" t="str">
            <v xml:space="preserve"> </v>
          </cell>
          <cell r="BC542" t="str">
            <v xml:space="preserve"> </v>
          </cell>
          <cell r="BD542" t="str">
            <v>12.3</v>
          </cell>
          <cell r="BE542" t="str">
            <v xml:space="preserve"> </v>
          </cell>
          <cell r="BF542" t="str">
            <v xml:space="preserve"> </v>
          </cell>
          <cell r="BG542" t="str">
            <v xml:space="preserve"> </v>
          </cell>
          <cell r="BH542" t="str">
            <v xml:space="preserve"> </v>
          </cell>
          <cell r="BI542" t="str">
            <v xml:space="preserve"> </v>
          </cell>
          <cell r="BJ542" t="str">
            <v xml:space="preserve"> </v>
          </cell>
          <cell r="BK542" t="str">
            <v xml:space="preserve"> </v>
          </cell>
          <cell r="BL542" t="str">
            <v xml:space="preserve"> </v>
          </cell>
          <cell r="BM542" t="str">
            <v xml:space="preserve"> </v>
          </cell>
          <cell r="BN542" t="str">
            <v xml:space="preserve"> </v>
          </cell>
          <cell r="BO542" t="str">
            <v xml:space="preserve"> </v>
          </cell>
          <cell r="BP542" t="str">
            <v xml:space="preserve"> </v>
          </cell>
          <cell r="BQ542" t="str">
            <v>15.5</v>
          </cell>
          <cell r="BR542" t="str">
            <v>12.092</v>
          </cell>
          <cell r="BS542" t="str">
            <v>ACQ</v>
          </cell>
          <cell r="BT542">
            <v>12</v>
          </cell>
          <cell r="BU542" t="str">
            <v>10.1</v>
          </cell>
          <cell r="BV542" t="str">
            <v>10.7</v>
          </cell>
        </row>
        <row r="543">
          <cell r="A543">
            <v>21815404</v>
          </cell>
          <cell r="B543" t="str">
            <v>RACON</v>
          </cell>
          <cell r="C543" t="str">
            <v>LEWIS</v>
          </cell>
          <cell r="D543" t="str">
            <v xml:space="preserve"> </v>
          </cell>
          <cell r="E543" t="str">
            <v>8.962</v>
          </cell>
          <cell r="F543" t="str">
            <v>AJ</v>
          </cell>
          <cell r="G543" t="str">
            <v>8.962</v>
          </cell>
          <cell r="H543" t="str">
            <v>AJ</v>
          </cell>
          <cell r="I543" t="str">
            <v>'429/583</v>
          </cell>
          <cell r="J543" t="str">
            <v>10.2</v>
          </cell>
          <cell r="K543" t="str">
            <v>ACQ</v>
          </cell>
          <cell r="L543" t="str">
            <v xml:space="preserve"> </v>
          </cell>
          <cell r="M543" t="str">
            <v xml:space="preserve"> </v>
          </cell>
          <cell r="N543" t="str">
            <v xml:space="preserve"> </v>
          </cell>
          <cell r="O543" t="str">
            <v xml:space="preserve"> </v>
          </cell>
          <cell r="P543" t="str">
            <v xml:space="preserve"> </v>
          </cell>
          <cell r="Q543" t="str">
            <v xml:space="preserve"> </v>
          </cell>
          <cell r="R543" t="str">
            <v xml:space="preserve"> </v>
          </cell>
          <cell r="S543" t="str">
            <v xml:space="preserve"> </v>
          </cell>
          <cell r="T543" t="str">
            <v xml:space="preserve"> </v>
          </cell>
          <cell r="U543" t="str">
            <v xml:space="preserve"> </v>
          </cell>
          <cell r="V543" t="str">
            <v xml:space="preserve"> </v>
          </cell>
          <cell r="W543" t="str">
            <v xml:space="preserve"> </v>
          </cell>
          <cell r="X543" t="str">
            <v xml:space="preserve"> </v>
          </cell>
          <cell r="Y543" t="str">
            <v xml:space="preserve"> </v>
          </cell>
          <cell r="Z543" t="str">
            <v xml:space="preserve"> </v>
          </cell>
          <cell r="AA543" t="str">
            <v xml:space="preserve"> </v>
          </cell>
          <cell r="AB543" t="str">
            <v xml:space="preserve"> </v>
          </cell>
          <cell r="AC543" t="str">
            <v xml:space="preserve"> </v>
          </cell>
          <cell r="AD543" t="str">
            <v xml:space="preserve"> </v>
          </cell>
          <cell r="AE543" t="str">
            <v xml:space="preserve"> </v>
          </cell>
          <cell r="AF543" t="str">
            <v xml:space="preserve"> </v>
          </cell>
          <cell r="AG543" t="str">
            <v xml:space="preserve"> </v>
          </cell>
          <cell r="AH543" t="str">
            <v xml:space="preserve"> </v>
          </cell>
          <cell r="AI543" t="str">
            <v xml:space="preserve"> </v>
          </cell>
          <cell r="AJ543" t="str">
            <v xml:space="preserve"> </v>
          </cell>
          <cell r="AK543" t="str">
            <v xml:space="preserve"> </v>
          </cell>
          <cell r="AL543" t="str">
            <v xml:space="preserve"> </v>
          </cell>
          <cell r="AM543" t="str">
            <v xml:space="preserve"> </v>
          </cell>
          <cell r="AN543" t="str">
            <v xml:space="preserve"> </v>
          </cell>
          <cell r="AO543" t="str">
            <v xml:space="preserve"> </v>
          </cell>
          <cell r="AP543" t="str">
            <v xml:space="preserve"> </v>
          </cell>
          <cell r="AQ543" t="str">
            <v xml:space="preserve"> </v>
          </cell>
          <cell r="AR543" t="str">
            <v xml:space="preserve"> </v>
          </cell>
          <cell r="AS543" t="str">
            <v xml:space="preserve"> </v>
          </cell>
          <cell r="AT543" t="str">
            <v xml:space="preserve"> </v>
          </cell>
          <cell r="AU543" t="str">
            <v xml:space="preserve"> </v>
          </cell>
          <cell r="AV543" t="str">
            <v>10.04</v>
          </cell>
          <cell r="AW543" t="str">
            <v>ACQ</v>
          </cell>
          <cell r="AX543" t="str">
            <v xml:space="preserve"> </v>
          </cell>
          <cell r="AY543" t="str">
            <v xml:space="preserve"> </v>
          </cell>
          <cell r="AZ543" t="str">
            <v xml:space="preserve"> </v>
          </cell>
          <cell r="BA543" t="str">
            <v xml:space="preserve"> </v>
          </cell>
          <cell r="BB543" t="str">
            <v xml:space="preserve"> </v>
          </cell>
          <cell r="BC543" t="str">
            <v xml:space="preserve"> </v>
          </cell>
          <cell r="BD543" t="str">
            <v xml:space="preserve"> </v>
          </cell>
          <cell r="BE543" t="str">
            <v xml:space="preserve"> </v>
          </cell>
          <cell r="BF543" t="str">
            <v xml:space="preserve"> </v>
          </cell>
          <cell r="BG543" t="str">
            <v xml:space="preserve"> </v>
          </cell>
          <cell r="BH543" t="str">
            <v xml:space="preserve"> </v>
          </cell>
          <cell r="BI543" t="str">
            <v xml:space="preserve"> </v>
          </cell>
          <cell r="BJ543" t="str">
            <v xml:space="preserve"> </v>
          </cell>
          <cell r="BK543" t="str">
            <v xml:space="preserve"> </v>
          </cell>
          <cell r="BL543" t="str">
            <v xml:space="preserve"> </v>
          </cell>
          <cell r="BM543" t="str">
            <v xml:space="preserve"> </v>
          </cell>
          <cell r="BN543" t="str">
            <v xml:space="preserve"> </v>
          </cell>
          <cell r="BO543" t="str">
            <v xml:space="preserve"> </v>
          </cell>
          <cell r="BP543" t="str">
            <v xml:space="preserve"> </v>
          </cell>
          <cell r="BQ543" t="str">
            <v xml:space="preserve"> </v>
          </cell>
          <cell r="BR543" t="str">
            <v>7.708</v>
          </cell>
          <cell r="BS543" t="str">
            <v>NACQ</v>
          </cell>
          <cell r="BT543" t="str">
            <v>1.75</v>
          </cell>
          <cell r="BU543" t="str">
            <v>10.125</v>
          </cell>
          <cell r="BV543" t="str">
            <v>13.25</v>
          </cell>
        </row>
        <row r="544">
          <cell r="A544">
            <v>21902040</v>
          </cell>
          <cell r="B544" t="str">
            <v>RAGOT</v>
          </cell>
          <cell r="C544" t="str">
            <v>MAÉVA</v>
          </cell>
          <cell r="D544" t="str">
            <v>modif</v>
          </cell>
          <cell r="E544" t="str">
            <v>DEF</v>
          </cell>
          <cell r="F544" t="str">
            <v>DEF</v>
          </cell>
          <cell r="G544" t="str">
            <v>9.651</v>
          </cell>
          <cell r="H544" t="str">
            <v>AJ</v>
          </cell>
          <cell r="I544" t="str">
            <v>'347/583</v>
          </cell>
          <cell r="J544" t="str">
            <v>15.62</v>
          </cell>
          <cell r="L544" t="str">
            <v>13.7</v>
          </cell>
          <cell r="M544" t="str">
            <v xml:space="preserve"> </v>
          </cell>
          <cell r="N544" t="str">
            <v xml:space="preserve"> </v>
          </cell>
          <cell r="O544" t="str">
            <v xml:space="preserve"> </v>
          </cell>
          <cell r="P544" t="str">
            <v xml:space="preserve"> </v>
          </cell>
          <cell r="Q544" t="str">
            <v xml:space="preserve"> </v>
          </cell>
          <cell r="R544" t="str">
            <v xml:space="preserve"> </v>
          </cell>
          <cell r="S544" t="str">
            <v xml:space="preserve"> </v>
          </cell>
          <cell r="T544" t="str">
            <v xml:space="preserve"> </v>
          </cell>
          <cell r="U544" t="str">
            <v xml:space="preserve"> </v>
          </cell>
          <cell r="V544" t="str">
            <v xml:space="preserve"> </v>
          </cell>
          <cell r="W544" t="str">
            <v xml:space="preserve"> </v>
          </cell>
          <cell r="X544" t="str">
            <v>13.7</v>
          </cell>
          <cell r="Y544" t="str">
            <v xml:space="preserve"> </v>
          </cell>
          <cell r="Z544" t="str">
            <v xml:space="preserve"> </v>
          </cell>
          <cell r="AA544" t="str">
            <v xml:space="preserve"> </v>
          </cell>
          <cell r="AB544" t="str">
            <v xml:space="preserve"> </v>
          </cell>
          <cell r="AC544" t="str">
            <v xml:space="preserve"> </v>
          </cell>
          <cell r="AD544" t="str">
            <v>18.5</v>
          </cell>
          <cell r="AE544" t="str">
            <v xml:space="preserve"> </v>
          </cell>
          <cell r="AF544" t="str">
            <v xml:space="preserve"> </v>
          </cell>
          <cell r="AG544" t="str">
            <v xml:space="preserve"> </v>
          </cell>
          <cell r="AH544" t="str">
            <v xml:space="preserve"> </v>
          </cell>
          <cell r="AI544" t="str">
            <v xml:space="preserve"> </v>
          </cell>
          <cell r="AJ544" t="str">
            <v xml:space="preserve"> </v>
          </cell>
          <cell r="AK544" t="str">
            <v xml:space="preserve"> </v>
          </cell>
          <cell r="AL544" t="str">
            <v xml:space="preserve"> </v>
          </cell>
          <cell r="AM544" t="str">
            <v xml:space="preserve"> </v>
          </cell>
          <cell r="AN544" t="str">
            <v xml:space="preserve"> </v>
          </cell>
          <cell r="AO544" t="str">
            <v xml:space="preserve"> </v>
          </cell>
          <cell r="AP544" t="str">
            <v>18.5</v>
          </cell>
          <cell r="AQ544" t="str">
            <v xml:space="preserve"> </v>
          </cell>
          <cell r="AR544" t="str">
            <v xml:space="preserve"> </v>
          </cell>
          <cell r="AS544" t="str">
            <v xml:space="preserve"> </v>
          </cell>
          <cell r="AT544" t="str">
            <v xml:space="preserve"> </v>
          </cell>
          <cell r="AU544" t="str">
            <v xml:space="preserve"> </v>
          </cell>
          <cell r="AV544" t="str">
            <v>9.778</v>
          </cell>
          <cell r="AW544" t="str">
            <v>NACQ</v>
          </cell>
          <cell r="AX544" t="str">
            <v>6.33</v>
          </cell>
          <cell r="AY544" t="str">
            <v>13.225</v>
          </cell>
          <cell r="AZ544" t="str">
            <v xml:space="preserve"> </v>
          </cell>
          <cell r="BA544" t="str">
            <v xml:space="preserve"> </v>
          </cell>
          <cell r="BB544" t="str">
            <v xml:space="preserve"> </v>
          </cell>
          <cell r="BC544" t="str">
            <v xml:space="preserve"> </v>
          </cell>
          <cell r="BD544" t="str">
            <v xml:space="preserve"> </v>
          </cell>
          <cell r="BE544" t="str">
            <v xml:space="preserve"> </v>
          </cell>
          <cell r="BF544" t="str">
            <v xml:space="preserve"> </v>
          </cell>
          <cell r="BG544" t="str">
            <v xml:space="preserve"> </v>
          </cell>
          <cell r="BH544" t="str">
            <v>12.45</v>
          </cell>
          <cell r="BI544" t="str">
            <v xml:space="preserve"> </v>
          </cell>
          <cell r="BJ544" t="str">
            <v xml:space="preserve"> </v>
          </cell>
          <cell r="BK544" t="str">
            <v>DIS</v>
          </cell>
          <cell r="BL544">
            <v>14</v>
          </cell>
          <cell r="BM544" t="str">
            <v xml:space="preserve"> </v>
          </cell>
          <cell r="BN544" t="str">
            <v xml:space="preserve"> </v>
          </cell>
          <cell r="BO544" t="str">
            <v xml:space="preserve"> </v>
          </cell>
          <cell r="BP544" t="str">
            <v xml:space="preserve"> </v>
          </cell>
          <cell r="BQ544" t="str">
            <v xml:space="preserve"> </v>
          </cell>
          <cell r="BR544" t="str">
            <v>11.207</v>
          </cell>
          <cell r="BS544" t="str">
            <v>ACQ</v>
          </cell>
          <cell r="BT544">
            <v>13</v>
          </cell>
          <cell r="BU544" t="str">
            <v>7.22</v>
          </cell>
          <cell r="BV544" t="str">
            <v>10.94</v>
          </cell>
        </row>
        <row r="545">
          <cell r="A545">
            <v>21714729</v>
          </cell>
          <cell r="B545" t="str">
            <v>RAHIM</v>
          </cell>
          <cell r="C545" t="str">
            <v>ZINEDINE</v>
          </cell>
          <cell r="D545" t="str">
            <v xml:space="preserve"> </v>
          </cell>
          <cell r="E545" t="str">
            <v>10.319</v>
          </cell>
          <cell r="F545" t="str">
            <v>ADM</v>
          </cell>
          <cell r="G545" t="str">
            <v>10.319</v>
          </cell>
          <cell r="H545" t="str">
            <v>ADM</v>
          </cell>
          <cell r="I545" t="str">
            <v>'235/583</v>
          </cell>
          <cell r="J545" t="str">
            <v>10.2</v>
          </cell>
          <cell r="K545" t="str">
            <v>ACQ</v>
          </cell>
          <cell r="L545" t="str">
            <v xml:space="preserve"> </v>
          </cell>
          <cell r="M545" t="str">
            <v xml:space="preserve"> </v>
          </cell>
          <cell r="N545" t="str">
            <v xml:space="preserve"> </v>
          </cell>
          <cell r="O545" t="str">
            <v xml:space="preserve"> </v>
          </cell>
          <cell r="P545" t="str">
            <v xml:space="preserve"> </v>
          </cell>
          <cell r="Q545" t="str">
            <v xml:space="preserve"> </v>
          </cell>
          <cell r="R545" t="str">
            <v xml:space="preserve"> </v>
          </cell>
          <cell r="S545" t="str">
            <v xml:space="preserve"> </v>
          </cell>
          <cell r="T545" t="str">
            <v xml:space="preserve"> </v>
          </cell>
          <cell r="U545" t="str">
            <v xml:space="preserve"> </v>
          </cell>
          <cell r="V545" t="str">
            <v xml:space="preserve"> </v>
          </cell>
          <cell r="W545" t="str">
            <v xml:space="preserve"> </v>
          </cell>
          <cell r="X545" t="str">
            <v xml:space="preserve"> </v>
          </cell>
          <cell r="Y545" t="str">
            <v xml:space="preserve"> </v>
          </cell>
          <cell r="Z545" t="str">
            <v xml:space="preserve"> </v>
          </cell>
          <cell r="AA545" t="str">
            <v xml:space="preserve"> </v>
          </cell>
          <cell r="AB545" t="str">
            <v xml:space="preserve"> </v>
          </cell>
          <cell r="AC545" t="str">
            <v xml:space="preserve"> </v>
          </cell>
          <cell r="AD545" t="str">
            <v xml:space="preserve"> </v>
          </cell>
          <cell r="AE545" t="str">
            <v xml:space="preserve"> </v>
          </cell>
          <cell r="AF545" t="str">
            <v xml:space="preserve"> </v>
          </cell>
          <cell r="AG545" t="str">
            <v xml:space="preserve"> </v>
          </cell>
          <cell r="AH545" t="str">
            <v xml:space="preserve"> </v>
          </cell>
          <cell r="AI545" t="str">
            <v xml:space="preserve"> </v>
          </cell>
          <cell r="AJ545" t="str">
            <v xml:space="preserve"> </v>
          </cell>
          <cell r="AK545" t="str">
            <v xml:space="preserve"> </v>
          </cell>
          <cell r="AL545" t="str">
            <v xml:space="preserve"> </v>
          </cell>
          <cell r="AM545" t="str">
            <v xml:space="preserve"> </v>
          </cell>
          <cell r="AN545" t="str">
            <v xml:space="preserve"> </v>
          </cell>
          <cell r="AO545" t="str">
            <v xml:space="preserve"> </v>
          </cell>
          <cell r="AP545" t="str">
            <v xml:space="preserve"> </v>
          </cell>
          <cell r="AQ545" t="str">
            <v xml:space="preserve"> </v>
          </cell>
          <cell r="AR545" t="str">
            <v xml:space="preserve"> </v>
          </cell>
          <cell r="AS545" t="str">
            <v xml:space="preserve"> </v>
          </cell>
          <cell r="AT545" t="str">
            <v xml:space="preserve"> </v>
          </cell>
          <cell r="AU545" t="str">
            <v xml:space="preserve"> </v>
          </cell>
          <cell r="AV545" t="str">
            <v>11.928</v>
          </cell>
          <cell r="AW545" t="str">
            <v>ACQ</v>
          </cell>
          <cell r="AX545" t="str">
            <v>11.055</v>
          </cell>
          <cell r="AY545" t="str">
            <v>12.8</v>
          </cell>
          <cell r="AZ545" t="str">
            <v xml:space="preserve"> </v>
          </cell>
          <cell r="BA545" t="str">
            <v xml:space="preserve"> </v>
          </cell>
          <cell r="BB545" t="str">
            <v xml:space="preserve"> </v>
          </cell>
          <cell r="BC545" t="str">
            <v xml:space="preserve"> </v>
          </cell>
          <cell r="BD545" t="str">
            <v xml:space="preserve"> </v>
          </cell>
          <cell r="BE545" t="str">
            <v xml:space="preserve"> </v>
          </cell>
          <cell r="BF545" t="str">
            <v xml:space="preserve"> </v>
          </cell>
          <cell r="BG545" t="str">
            <v xml:space="preserve"> </v>
          </cell>
          <cell r="BH545" t="str">
            <v xml:space="preserve"> </v>
          </cell>
          <cell r="BI545" t="str">
            <v xml:space="preserve"> </v>
          </cell>
          <cell r="BJ545" t="str">
            <v xml:space="preserve"> </v>
          </cell>
          <cell r="BK545" t="str">
            <v xml:space="preserve"> </v>
          </cell>
          <cell r="BL545" t="str">
            <v xml:space="preserve"> </v>
          </cell>
          <cell r="BM545" t="str">
            <v xml:space="preserve"> </v>
          </cell>
          <cell r="BN545" t="str">
            <v xml:space="preserve"> </v>
          </cell>
          <cell r="BO545" t="str">
            <v xml:space="preserve"> </v>
          </cell>
          <cell r="BP545" t="str">
            <v xml:space="preserve"> </v>
          </cell>
          <cell r="BQ545" t="str">
            <v xml:space="preserve"> </v>
          </cell>
          <cell r="BR545" t="str">
            <v>10.225</v>
          </cell>
          <cell r="BS545" t="str">
            <v>ACQ</v>
          </cell>
          <cell r="BT545" t="str">
            <v xml:space="preserve"> </v>
          </cell>
          <cell r="BU545" t="str">
            <v xml:space="preserve"> </v>
          </cell>
          <cell r="BV545" t="str">
            <v xml:space="preserve"> </v>
          </cell>
        </row>
        <row r="546">
          <cell r="A546">
            <v>21911663</v>
          </cell>
          <cell r="B546" t="str">
            <v>RAHMANI</v>
          </cell>
          <cell r="C546" t="str">
            <v>ABDESSALAM</v>
          </cell>
          <cell r="D546" t="str">
            <v xml:space="preserve"> </v>
          </cell>
          <cell r="E546" t="str">
            <v>8.105</v>
          </cell>
          <cell r="F546" t="str">
            <v>AJ</v>
          </cell>
          <cell r="G546" t="str">
            <v>8.105</v>
          </cell>
          <cell r="H546" t="str">
            <v>AJ</v>
          </cell>
          <cell r="I546" t="str">
            <v>'522/583</v>
          </cell>
          <cell r="J546" t="str">
            <v>6.72</v>
          </cell>
          <cell r="L546">
            <v>3</v>
          </cell>
          <cell r="M546" t="str">
            <v xml:space="preserve"> </v>
          </cell>
          <cell r="N546" t="str">
            <v xml:space="preserve"> </v>
          </cell>
          <cell r="O546" t="str">
            <v xml:space="preserve"> </v>
          </cell>
          <cell r="P546" t="str">
            <v xml:space="preserve"> </v>
          </cell>
          <cell r="Q546" t="str">
            <v xml:space="preserve"> </v>
          </cell>
          <cell r="R546" t="str">
            <v xml:space="preserve"> </v>
          </cell>
          <cell r="S546" t="str">
            <v xml:space="preserve"> </v>
          </cell>
          <cell r="T546">
            <v>3</v>
          </cell>
          <cell r="U546" t="str">
            <v xml:space="preserve"> </v>
          </cell>
          <cell r="V546" t="str">
            <v xml:space="preserve"> </v>
          </cell>
          <cell r="W546" t="str">
            <v xml:space="preserve"> </v>
          </cell>
          <cell r="X546" t="str">
            <v xml:space="preserve"> </v>
          </cell>
          <cell r="Y546" t="str">
            <v xml:space="preserve"> </v>
          </cell>
          <cell r="Z546" t="str">
            <v xml:space="preserve"> </v>
          </cell>
          <cell r="AA546" t="str">
            <v xml:space="preserve"> </v>
          </cell>
          <cell r="AB546" t="str">
            <v xml:space="preserve"> </v>
          </cell>
          <cell r="AC546" t="str">
            <v xml:space="preserve"> </v>
          </cell>
          <cell r="AD546" t="str">
            <v>12.3</v>
          </cell>
          <cell r="AE546" t="str">
            <v xml:space="preserve"> </v>
          </cell>
          <cell r="AF546" t="str">
            <v xml:space="preserve"> </v>
          </cell>
          <cell r="AG546" t="str">
            <v xml:space="preserve"> </v>
          </cell>
          <cell r="AH546" t="str">
            <v xml:space="preserve"> </v>
          </cell>
          <cell r="AI546" t="str">
            <v xml:space="preserve"> </v>
          </cell>
          <cell r="AJ546" t="str">
            <v xml:space="preserve"> </v>
          </cell>
          <cell r="AK546" t="str">
            <v xml:space="preserve"> </v>
          </cell>
          <cell r="AL546" t="str">
            <v>12.3</v>
          </cell>
          <cell r="AM546" t="str">
            <v xml:space="preserve"> </v>
          </cell>
          <cell r="AN546" t="str">
            <v xml:space="preserve"> </v>
          </cell>
          <cell r="AO546" t="str">
            <v xml:space="preserve"> </v>
          </cell>
          <cell r="AP546" t="str">
            <v xml:space="preserve"> </v>
          </cell>
          <cell r="AQ546" t="str">
            <v xml:space="preserve"> </v>
          </cell>
          <cell r="AR546" t="str">
            <v xml:space="preserve"> </v>
          </cell>
          <cell r="AS546" t="str">
            <v xml:space="preserve"> </v>
          </cell>
          <cell r="AT546" t="str">
            <v xml:space="preserve"> </v>
          </cell>
          <cell r="AU546" t="str">
            <v xml:space="preserve"> </v>
          </cell>
          <cell r="AV546" t="str">
            <v>9.145</v>
          </cell>
          <cell r="AW546" t="str">
            <v>NACQ</v>
          </cell>
          <cell r="AX546" t="str">
            <v>7.14</v>
          </cell>
          <cell r="AY546" t="str">
            <v>11.15</v>
          </cell>
          <cell r="AZ546" t="str">
            <v xml:space="preserve"> </v>
          </cell>
          <cell r="BA546">
            <v>11</v>
          </cell>
          <cell r="BB546" t="str">
            <v xml:space="preserve"> </v>
          </cell>
          <cell r="BC546" t="str">
            <v xml:space="preserve"> </v>
          </cell>
          <cell r="BD546" t="str">
            <v>10.7</v>
          </cell>
          <cell r="BE546" t="str">
            <v xml:space="preserve"> </v>
          </cell>
          <cell r="BF546" t="str">
            <v xml:space="preserve"> </v>
          </cell>
          <cell r="BG546" t="str">
            <v xml:space="preserve"> </v>
          </cell>
          <cell r="BH546" t="str">
            <v xml:space="preserve"> </v>
          </cell>
          <cell r="BI546" t="str">
            <v xml:space="preserve"> </v>
          </cell>
          <cell r="BJ546" t="str">
            <v xml:space="preserve"> </v>
          </cell>
          <cell r="BK546" t="str">
            <v xml:space="preserve"> </v>
          </cell>
          <cell r="BL546" t="str">
            <v xml:space="preserve"> </v>
          </cell>
          <cell r="BM546" t="str">
            <v>11.75</v>
          </cell>
          <cell r="BN546" t="str">
            <v xml:space="preserve"> </v>
          </cell>
          <cell r="BO546" t="str">
            <v xml:space="preserve"> </v>
          </cell>
          <cell r="BP546" t="str">
            <v xml:space="preserve"> </v>
          </cell>
          <cell r="BQ546" t="str">
            <v xml:space="preserve"> </v>
          </cell>
          <cell r="BR546" t="str">
            <v>8.775</v>
          </cell>
          <cell r="BS546" t="str">
            <v>NACQ</v>
          </cell>
          <cell r="BT546" t="str">
            <v>9.75</v>
          </cell>
          <cell r="BU546" t="str">
            <v>6.3</v>
          </cell>
          <cell r="BV546" t="str">
            <v>8.6</v>
          </cell>
        </row>
        <row r="547">
          <cell r="A547">
            <v>21913024</v>
          </cell>
          <cell r="B547" t="str">
            <v>RAJASON-ANDRIAMARO</v>
          </cell>
          <cell r="C547" t="str">
            <v>TIONA</v>
          </cell>
          <cell r="D547" t="str">
            <v xml:space="preserve"> </v>
          </cell>
          <cell r="E547" t="str">
            <v>10.453</v>
          </cell>
          <cell r="F547" t="str">
            <v>ADM</v>
          </cell>
          <cell r="G547" t="str">
            <v>10.453</v>
          </cell>
          <cell r="H547" t="str">
            <v>ADM</v>
          </cell>
          <cell r="I547" t="str">
            <v>'216/583</v>
          </cell>
          <cell r="J547" t="str">
            <v>11.3</v>
          </cell>
          <cell r="L547" t="str">
            <v>11.5</v>
          </cell>
          <cell r="M547" t="str">
            <v xml:space="preserve"> </v>
          </cell>
          <cell r="N547" t="str">
            <v xml:space="preserve"> </v>
          </cell>
          <cell r="O547" t="str">
            <v xml:space="preserve"> </v>
          </cell>
          <cell r="P547" t="str">
            <v xml:space="preserve"> </v>
          </cell>
          <cell r="Q547" t="str">
            <v xml:space="preserve"> </v>
          </cell>
          <cell r="R547" t="str">
            <v xml:space="preserve"> </v>
          </cell>
          <cell r="S547" t="str">
            <v xml:space="preserve"> </v>
          </cell>
          <cell r="T547" t="str">
            <v xml:space="preserve"> </v>
          </cell>
          <cell r="U547" t="str">
            <v xml:space="preserve"> </v>
          </cell>
          <cell r="V547" t="str">
            <v xml:space="preserve"> </v>
          </cell>
          <cell r="W547" t="str">
            <v xml:space="preserve"> </v>
          </cell>
          <cell r="X547" t="str">
            <v>11.5</v>
          </cell>
          <cell r="Y547" t="str">
            <v xml:space="preserve"> </v>
          </cell>
          <cell r="Z547" t="str">
            <v xml:space="preserve"> </v>
          </cell>
          <cell r="AA547" t="str">
            <v xml:space="preserve"> </v>
          </cell>
          <cell r="AB547" t="str">
            <v xml:space="preserve"> </v>
          </cell>
          <cell r="AC547" t="str">
            <v xml:space="preserve"> </v>
          </cell>
          <cell r="AD547">
            <v>11</v>
          </cell>
          <cell r="AE547" t="str">
            <v xml:space="preserve"> </v>
          </cell>
          <cell r="AF547" t="str">
            <v xml:space="preserve"> </v>
          </cell>
          <cell r="AG547" t="str">
            <v xml:space="preserve"> </v>
          </cell>
          <cell r="AH547" t="str">
            <v xml:space="preserve"> </v>
          </cell>
          <cell r="AI547" t="str">
            <v xml:space="preserve"> </v>
          </cell>
          <cell r="AJ547" t="str">
            <v xml:space="preserve"> </v>
          </cell>
          <cell r="AK547" t="str">
            <v xml:space="preserve"> </v>
          </cell>
          <cell r="AL547" t="str">
            <v xml:space="preserve"> </v>
          </cell>
          <cell r="AM547" t="str">
            <v xml:space="preserve"> </v>
          </cell>
          <cell r="AN547" t="str">
            <v xml:space="preserve"> </v>
          </cell>
          <cell r="AO547" t="str">
            <v xml:space="preserve"> </v>
          </cell>
          <cell r="AP547">
            <v>11</v>
          </cell>
          <cell r="AQ547" t="str">
            <v xml:space="preserve"> </v>
          </cell>
          <cell r="AR547" t="str">
            <v xml:space="preserve"> </v>
          </cell>
          <cell r="AS547" t="str">
            <v xml:space="preserve"> </v>
          </cell>
          <cell r="AT547" t="str">
            <v xml:space="preserve"> </v>
          </cell>
          <cell r="AU547" t="str">
            <v xml:space="preserve"> </v>
          </cell>
          <cell r="AV547" t="str">
            <v>10.253</v>
          </cell>
          <cell r="AW547" t="str">
            <v>ACQ</v>
          </cell>
          <cell r="AX547" t="str">
            <v>11.205</v>
          </cell>
          <cell r="AY547" t="str">
            <v>9.3</v>
          </cell>
          <cell r="AZ547" t="str">
            <v xml:space="preserve"> </v>
          </cell>
          <cell r="BA547" t="str">
            <v xml:space="preserve"> </v>
          </cell>
          <cell r="BB547" t="str">
            <v xml:space="preserve"> </v>
          </cell>
          <cell r="BC547" t="str">
            <v xml:space="preserve"> </v>
          </cell>
          <cell r="BD547" t="str">
            <v xml:space="preserve"> </v>
          </cell>
          <cell r="BE547" t="str">
            <v>15.5</v>
          </cell>
          <cell r="BF547" t="str">
            <v xml:space="preserve"> </v>
          </cell>
          <cell r="BG547" t="str">
            <v xml:space="preserve"> </v>
          </cell>
          <cell r="BH547" t="str">
            <v xml:space="preserve"> </v>
          </cell>
          <cell r="BI547" t="str">
            <v xml:space="preserve"> </v>
          </cell>
          <cell r="BJ547" t="str">
            <v xml:space="preserve"> </v>
          </cell>
          <cell r="BK547">
            <v>0</v>
          </cell>
          <cell r="BL547" t="str">
            <v xml:space="preserve"> </v>
          </cell>
          <cell r="BM547" t="str">
            <v xml:space="preserve"> </v>
          </cell>
          <cell r="BN547" t="str">
            <v>12.4</v>
          </cell>
          <cell r="BO547" t="str">
            <v xml:space="preserve"> </v>
          </cell>
          <cell r="BP547" t="str">
            <v xml:space="preserve"> </v>
          </cell>
          <cell r="BQ547" t="str">
            <v xml:space="preserve"> </v>
          </cell>
          <cell r="BR547" t="str">
            <v>10.483</v>
          </cell>
          <cell r="BS547" t="str">
            <v>ACQ</v>
          </cell>
          <cell r="BT547" t="str">
            <v>9.5</v>
          </cell>
          <cell r="BU547" t="str">
            <v>8.15</v>
          </cell>
          <cell r="BV547" t="str">
            <v>11.3</v>
          </cell>
        </row>
        <row r="548">
          <cell r="A548">
            <v>21912735</v>
          </cell>
          <cell r="B548" t="str">
            <v>RAMDANE</v>
          </cell>
          <cell r="C548" t="str">
            <v>TOM</v>
          </cell>
          <cell r="D548" t="str">
            <v xml:space="preserve"> </v>
          </cell>
          <cell r="E548" t="str">
            <v>11.581</v>
          </cell>
          <cell r="F548" t="str">
            <v>ADM</v>
          </cell>
          <cell r="G548" t="str">
            <v>11.581</v>
          </cell>
          <cell r="H548" t="str">
            <v>ADM</v>
          </cell>
          <cell r="I548" t="str">
            <v>'78/583</v>
          </cell>
          <cell r="J548" t="str">
            <v>13.15</v>
          </cell>
          <cell r="L548">
            <v>13</v>
          </cell>
          <cell r="M548" t="str">
            <v xml:space="preserve"> </v>
          </cell>
          <cell r="N548" t="str">
            <v xml:space="preserve"> </v>
          </cell>
          <cell r="O548" t="str">
            <v xml:space="preserve"> </v>
          </cell>
          <cell r="P548" t="str">
            <v xml:space="preserve"> </v>
          </cell>
          <cell r="Q548" t="str">
            <v xml:space="preserve"> </v>
          </cell>
          <cell r="R548" t="str">
            <v xml:space="preserve"> </v>
          </cell>
          <cell r="S548">
            <v>13</v>
          </cell>
          <cell r="T548" t="str">
            <v xml:space="preserve"> </v>
          </cell>
          <cell r="U548" t="str">
            <v xml:space="preserve"> </v>
          </cell>
          <cell r="V548" t="str">
            <v xml:space="preserve"> </v>
          </cell>
          <cell r="W548" t="str">
            <v xml:space="preserve"> </v>
          </cell>
          <cell r="X548" t="str">
            <v xml:space="preserve"> </v>
          </cell>
          <cell r="Y548" t="str">
            <v xml:space="preserve"> </v>
          </cell>
          <cell r="Z548" t="str">
            <v xml:space="preserve"> </v>
          </cell>
          <cell r="AA548" t="str">
            <v xml:space="preserve"> </v>
          </cell>
          <cell r="AB548" t="str">
            <v xml:space="preserve"> </v>
          </cell>
          <cell r="AC548" t="str">
            <v xml:space="preserve"> </v>
          </cell>
          <cell r="AD548" t="str">
            <v>13.375</v>
          </cell>
          <cell r="AE548" t="str">
            <v xml:space="preserve"> </v>
          </cell>
          <cell r="AF548" t="str">
            <v xml:space="preserve"> </v>
          </cell>
          <cell r="AG548" t="str">
            <v xml:space="preserve"> </v>
          </cell>
          <cell r="AH548" t="str">
            <v xml:space="preserve"> </v>
          </cell>
          <cell r="AI548" t="str">
            <v xml:space="preserve"> </v>
          </cell>
          <cell r="AJ548" t="str">
            <v xml:space="preserve"> </v>
          </cell>
          <cell r="AK548" t="str">
            <v>13.375</v>
          </cell>
          <cell r="AL548" t="str">
            <v xml:space="preserve"> </v>
          </cell>
          <cell r="AM548" t="str">
            <v xml:space="preserve"> </v>
          </cell>
          <cell r="AN548" t="str">
            <v xml:space="preserve"> </v>
          </cell>
          <cell r="AO548" t="str">
            <v xml:space="preserve"> </v>
          </cell>
          <cell r="AP548" t="str">
            <v xml:space="preserve"> </v>
          </cell>
          <cell r="AQ548" t="str">
            <v xml:space="preserve"> </v>
          </cell>
          <cell r="AR548" t="str">
            <v xml:space="preserve"> </v>
          </cell>
          <cell r="AS548" t="str">
            <v xml:space="preserve"> </v>
          </cell>
          <cell r="AT548" t="str">
            <v xml:space="preserve"> </v>
          </cell>
          <cell r="AU548" t="str">
            <v xml:space="preserve"> </v>
          </cell>
          <cell r="AV548" t="str">
            <v>12.801</v>
          </cell>
          <cell r="AW548" t="str">
            <v>ACQ</v>
          </cell>
          <cell r="AX548" t="str">
            <v>12.335</v>
          </cell>
          <cell r="AY548" t="str">
            <v>13.267</v>
          </cell>
          <cell r="AZ548" t="str">
            <v>12.1</v>
          </cell>
          <cell r="BA548" t="str">
            <v xml:space="preserve"> </v>
          </cell>
          <cell r="BB548" t="str">
            <v xml:space="preserve"> </v>
          </cell>
          <cell r="BC548" t="str">
            <v xml:space="preserve"> </v>
          </cell>
          <cell r="BD548" t="str">
            <v>13.2</v>
          </cell>
          <cell r="BE548" t="str">
            <v xml:space="preserve"> </v>
          </cell>
          <cell r="BF548" t="str">
            <v xml:space="preserve"> </v>
          </cell>
          <cell r="BG548" t="str">
            <v xml:space="preserve"> </v>
          </cell>
          <cell r="BH548" t="str">
            <v xml:space="preserve"> </v>
          </cell>
          <cell r="BI548" t="str">
            <v xml:space="preserve"> </v>
          </cell>
          <cell r="BJ548" t="str">
            <v xml:space="preserve"> </v>
          </cell>
          <cell r="BK548" t="str">
            <v xml:space="preserve"> </v>
          </cell>
          <cell r="BL548" t="str">
            <v xml:space="preserve"> </v>
          </cell>
          <cell r="BM548" t="str">
            <v xml:space="preserve"> </v>
          </cell>
          <cell r="BN548" t="str">
            <v xml:space="preserve"> </v>
          </cell>
          <cell r="BO548" t="str">
            <v xml:space="preserve"> </v>
          </cell>
          <cell r="BP548" t="str">
            <v xml:space="preserve"> </v>
          </cell>
          <cell r="BQ548" t="str">
            <v>14.5</v>
          </cell>
          <cell r="BR548" t="str">
            <v>11.35</v>
          </cell>
          <cell r="BS548" t="str">
            <v>ACQ</v>
          </cell>
          <cell r="BT548" t="str">
            <v>10.5</v>
          </cell>
          <cell r="BU548" t="str">
            <v>10.3</v>
          </cell>
          <cell r="BV548" t="str">
            <v>11.6</v>
          </cell>
        </row>
        <row r="549">
          <cell r="A549">
            <v>21904477</v>
          </cell>
          <cell r="B549" t="str">
            <v>RATTIER</v>
          </cell>
          <cell r="C549" t="str">
            <v>SAMUEL</v>
          </cell>
          <cell r="D549" t="str">
            <v xml:space="preserve"> </v>
          </cell>
          <cell r="E549" t="str">
            <v>DEF</v>
          </cell>
          <cell r="F549" t="str">
            <v>DEF</v>
          </cell>
          <cell r="G549" t="str">
            <v>DEF</v>
          </cell>
          <cell r="H549" t="str">
            <v>DEF</v>
          </cell>
          <cell r="J549" t="str">
            <v>9.3</v>
          </cell>
          <cell r="L549" t="str">
            <v>7.5</v>
          </cell>
          <cell r="M549" t="str">
            <v xml:space="preserve"> </v>
          </cell>
          <cell r="N549" t="str">
            <v xml:space="preserve"> </v>
          </cell>
          <cell r="O549" t="str">
            <v xml:space="preserve"> </v>
          </cell>
          <cell r="P549" t="str">
            <v xml:space="preserve"> </v>
          </cell>
          <cell r="Q549" t="str">
            <v xml:space="preserve"> </v>
          </cell>
          <cell r="R549" t="str">
            <v xml:space="preserve"> </v>
          </cell>
          <cell r="S549" t="str">
            <v xml:space="preserve"> </v>
          </cell>
          <cell r="T549" t="str">
            <v xml:space="preserve"> </v>
          </cell>
          <cell r="U549" t="str">
            <v xml:space="preserve"> </v>
          </cell>
          <cell r="V549" t="str">
            <v>7.5</v>
          </cell>
          <cell r="W549" t="str">
            <v xml:space="preserve"> </v>
          </cell>
          <cell r="X549" t="str">
            <v xml:space="preserve"> </v>
          </cell>
          <cell r="Y549" t="str">
            <v xml:space="preserve"> </v>
          </cell>
          <cell r="Z549" t="str">
            <v xml:space="preserve"> </v>
          </cell>
          <cell r="AA549" t="str">
            <v xml:space="preserve"> </v>
          </cell>
          <cell r="AB549" t="str">
            <v xml:space="preserve"> </v>
          </cell>
          <cell r="AC549" t="str">
            <v xml:space="preserve"> </v>
          </cell>
          <cell r="AD549">
            <v>12</v>
          </cell>
          <cell r="AE549" t="str">
            <v xml:space="preserve"> </v>
          </cell>
          <cell r="AF549" t="str">
            <v xml:space="preserve"> </v>
          </cell>
          <cell r="AG549" t="str">
            <v xml:space="preserve"> </v>
          </cell>
          <cell r="AH549" t="str">
            <v xml:space="preserve"> </v>
          </cell>
          <cell r="AI549" t="str">
            <v xml:space="preserve"> </v>
          </cell>
          <cell r="AJ549" t="str">
            <v xml:space="preserve"> </v>
          </cell>
          <cell r="AK549" t="str">
            <v xml:space="preserve"> </v>
          </cell>
          <cell r="AL549" t="str">
            <v xml:space="preserve"> </v>
          </cell>
          <cell r="AM549" t="str">
            <v xml:space="preserve"> </v>
          </cell>
          <cell r="AN549">
            <v>12</v>
          </cell>
          <cell r="AO549" t="str">
            <v xml:space="preserve"> </v>
          </cell>
          <cell r="AP549" t="str">
            <v xml:space="preserve"> </v>
          </cell>
          <cell r="AQ549" t="str">
            <v xml:space="preserve"> </v>
          </cell>
          <cell r="AR549" t="str">
            <v xml:space="preserve"> </v>
          </cell>
          <cell r="AS549" t="str">
            <v xml:space="preserve"> </v>
          </cell>
          <cell r="AT549" t="str">
            <v xml:space="preserve"> </v>
          </cell>
          <cell r="AU549" t="str">
            <v xml:space="preserve"> </v>
          </cell>
          <cell r="AV549" t="str">
            <v>11.338</v>
          </cell>
          <cell r="AW549" t="str">
            <v>ACQ</v>
          </cell>
          <cell r="AX549" t="str">
            <v>8.975</v>
          </cell>
          <cell r="AY549" t="str">
            <v>13.7</v>
          </cell>
          <cell r="AZ549" t="str">
            <v xml:space="preserve"> </v>
          </cell>
          <cell r="BA549" t="str">
            <v xml:space="preserve"> </v>
          </cell>
          <cell r="BB549" t="str">
            <v xml:space="preserve"> </v>
          </cell>
          <cell r="BC549" t="str">
            <v xml:space="preserve"> </v>
          </cell>
          <cell r="BD549" t="str">
            <v>15.5</v>
          </cell>
          <cell r="BE549" t="str">
            <v xml:space="preserve"> </v>
          </cell>
          <cell r="BF549" t="str">
            <v xml:space="preserve"> </v>
          </cell>
          <cell r="BG549" t="str">
            <v xml:space="preserve"> </v>
          </cell>
          <cell r="BH549" t="str">
            <v xml:space="preserve"> </v>
          </cell>
          <cell r="BI549" t="str">
            <v xml:space="preserve"> </v>
          </cell>
          <cell r="BJ549" t="str">
            <v xml:space="preserve"> </v>
          </cell>
          <cell r="BK549" t="str">
            <v xml:space="preserve"> </v>
          </cell>
          <cell r="BL549" t="str">
            <v xml:space="preserve"> </v>
          </cell>
          <cell r="BM549" t="str">
            <v xml:space="preserve"> </v>
          </cell>
          <cell r="BN549" t="str">
            <v>11.6</v>
          </cell>
          <cell r="BO549" t="str">
            <v xml:space="preserve"> </v>
          </cell>
          <cell r="BP549">
            <v>14</v>
          </cell>
          <cell r="BQ549" t="str">
            <v xml:space="preserve"> </v>
          </cell>
          <cell r="BR549" t="str">
            <v>DEF</v>
          </cell>
          <cell r="BS549" t="str">
            <v>DEF</v>
          </cell>
          <cell r="BT549" t="str">
            <v>.75</v>
          </cell>
          <cell r="BU549" t="str">
            <v>6.9</v>
          </cell>
          <cell r="BV549" t="str">
            <v>9.3</v>
          </cell>
        </row>
        <row r="550">
          <cell r="A550">
            <v>21908792</v>
          </cell>
          <cell r="B550" t="str">
            <v>RAUFAKI</v>
          </cell>
          <cell r="C550" t="str">
            <v>MAHEALANI</v>
          </cell>
          <cell r="D550" t="str">
            <v>modif</v>
          </cell>
          <cell r="E550" t="str">
            <v>DEF</v>
          </cell>
          <cell r="F550" t="str">
            <v>DEF</v>
          </cell>
          <cell r="G550" t="str">
            <v>6.675</v>
          </cell>
          <cell r="H550" t="str">
            <v>AJ</v>
          </cell>
          <cell r="I550" t="str">
            <v>'571/583</v>
          </cell>
          <cell r="J550" t="str">
            <v>9.7</v>
          </cell>
          <cell r="L550" t="str">
            <v>7.5</v>
          </cell>
          <cell r="M550" t="str">
            <v xml:space="preserve"> </v>
          </cell>
          <cell r="N550" t="str">
            <v xml:space="preserve"> </v>
          </cell>
          <cell r="O550" t="str">
            <v xml:space="preserve"> </v>
          </cell>
          <cell r="P550" t="str">
            <v xml:space="preserve"> </v>
          </cell>
          <cell r="Q550" t="str">
            <v xml:space="preserve"> </v>
          </cell>
          <cell r="R550" t="str">
            <v xml:space="preserve"> </v>
          </cell>
          <cell r="S550" t="str">
            <v xml:space="preserve"> </v>
          </cell>
          <cell r="T550" t="str">
            <v>7.5</v>
          </cell>
          <cell r="U550" t="str">
            <v xml:space="preserve"> </v>
          </cell>
          <cell r="V550" t="str">
            <v xml:space="preserve"> </v>
          </cell>
          <cell r="W550" t="str">
            <v xml:space="preserve"> </v>
          </cell>
          <cell r="X550" t="str">
            <v xml:space="preserve"> </v>
          </cell>
          <cell r="Y550" t="str">
            <v xml:space="preserve"> </v>
          </cell>
          <cell r="Z550" t="str">
            <v xml:space="preserve"> </v>
          </cell>
          <cell r="AA550" t="str">
            <v xml:space="preserve"> </v>
          </cell>
          <cell r="AB550" t="str">
            <v xml:space="preserve"> </v>
          </cell>
          <cell r="AC550" t="str">
            <v xml:space="preserve"> </v>
          </cell>
          <cell r="AD550">
            <v>13</v>
          </cell>
          <cell r="AE550" t="str">
            <v xml:space="preserve"> </v>
          </cell>
          <cell r="AF550" t="str">
            <v xml:space="preserve"> </v>
          </cell>
          <cell r="AG550" t="str">
            <v xml:space="preserve"> </v>
          </cell>
          <cell r="AH550" t="str">
            <v xml:space="preserve"> </v>
          </cell>
          <cell r="AI550" t="str">
            <v xml:space="preserve"> </v>
          </cell>
          <cell r="AJ550" t="str">
            <v xml:space="preserve"> </v>
          </cell>
          <cell r="AK550" t="str">
            <v xml:space="preserve"> </v>
          </cell>
          <cell r="AL550">
            <v>13</v>
          </cell>
          <cell r="AM550" t="str">
            <v xml:space="preserve"> </v>
          </cell>
          <cell r="AN550" t="str">
            <v xml:space="preserve"> </v>
          </cell>
          <cell r="AO550" t="str">
            <v xml:space="preserve"> </v>
          </cell>
          <cell r="AP550" t="str">
            <v xml:space="preserve"> </v>
          </cell>
          <cell r="AQ550" t="str">
            <v xml:space="preserve"> </v>
          </cell>
          <cell r="AR550" t="str">
            <v xml:space="preserve"> </v>
          </cell>
          <cell r="AS550" t="str">
            <v xml:space="preserve"> </v>
          </cell>
          <cell r="AT550" t="str">
            <v xml:space="preserve"> </v>
          </cell>
          <cell r="AU550" t="str">
            <v xml:space="preserve"> </v>
          </cell>
          <cell r="AV550" t="str">
            <v>6.584</v>
          </cell>
          <cell r="AW550" t="str">
            <v>NACQ</v>
          </cell>
          <cell r="AX550">
            <v>5</v>
          </cell>
          <cell r="AY550" t="str">
            <v>8.167</v>
          </cell>
          <cell r="AZ550" t="str">
            <v xml:space="preserve"> </v>
          </cell>
          <cell r="BA550">
            <v>10</v>
          </cell>
          <cell r="BB550" t="str">
            <v xml:space="preserve"> </v>
          </cell>
          <cell r="BC550" t="str">
            <v xml:space="preserve"> </v>
          </cell>
          <cell r="BD550">
            <v>3</v>
          </cell>
          <cell r="BE550" t="str">
            <v xml:space="preserve"> </v>
          </cell>
          <cell r="BF550" t="str">
            <v xml:space="preserve"> </v>
          </cell>
          <cell r="BG550" t="str">
            <v xml:space="preserve"> </v>
          </cell>
          <cell r="BH550" t="str">
            <v xml:space="preserve"> </v>
          </cell>
          <cell r="BI550" t="str">
            <v xml:space="preserve"> </v>
          </cell>
          <cell r="BJ550" t="str">
            <v xml:space="preserve"> </v>
          </cell>
          <cell r="BK550" t="str">
            <v xml:space="preserve"> </v>
          </cell>
          <cell r="BL550" t="str">
            <v xml:space="preserve"> </v>
          </cell>
          <cell r="BM550" t="str">
            <v>11.5</v>
          </cell>
          <cell r="BN550" t="str">
            <v xml:space="preserve"> </v>
          </cell>
          <cell r="BO550" t="str">
            <v xml:space="preserve"> </v>
          </cell>
          <cell r="BP550" t="str">
            <v xml:space="preserve"> </v>
          </cell>
          <cell r="BQ550" t="str">
            <v xml:space="preserve"> </v>
          </cell>
          <cell r="BR550" t="str">
            <v>7.842</v>
          </cell>
          <cell r="BS550" t="str">
            <v>NACQ</v>
          </cell>
          <cell r="BT550" t="str">
            <v>6.5</v>
          </cell>
          <cell r="BU550" t="str">
            <v>6.625</v>
          </cell>
          <cell r="BV550" t="str">
            <v>8.75</v>
          </cell>
        </row>
        <row r="551">
          <cell r="A551">
            <v>21917877</v>
          </cell>
          <cell r="B551" t="str">
            <v>REALE</v>
          </cell>
          <cell r="C551" t="str">
            <v>DEVY</v>
          </cell>
          <cell r="D551" t="str">
            <v>modif</v>
          </cell>
          <cell r="E551" t="str">
            <v>DEF</v>
          </cell>
          <cell r="F551" t="str">
            <v>DEF</v>
          </cell>
          <cell r="G551" t="str">
            <v>7.383</v>
          </cell>
          <cell r="H551" t="str">
            <v>AJ</v>
          </cell>
          <cell r="I551" t="str">
            <v>'553/583</v>
          </cell>
          <cell r="J551" t="str">
            <v>10.7</v>
          </cell>
          <cell r="L551" t="str">
            <v>10.7</v>
          </cell>
          <cell r="M551" t="str">
            <v xml:space="preserve"> </v>
          </cell>
          <cell r="N551" t="str">
            <v>10.7</v>
          </cell>
          <cell r="O551" t="str">
            <v xml:space="preserve"> </v>
          </cell>
          <cell r="P551" t="str">
            <v xml:space="preserve"> </v>
          </cell>
          <cell r="Q551" t="str">
            <v xml:space="preserve"> </v>
          </cell>
          <cell r="R551" t="str">
            <v xml:space="preserve"> </v>
          </cell>
          <cell r="S551" t="str">
            <v xml:space="preserve"> </v>
          </cell>
          <cell r="T551" t="str">
            <v xml:space="preserve"> </v>
          </cell>
          <cell r="U551" t="str">
            <v xml:space="preserve"> </v>
          </cell>
          <cell r="V551" t="str">
            <v xml:space="preserve"> </v>
          </cell>
          <cell r="W551" t="str">
            <v xml:space="preserve"> </v>
          </cell>
          <cell r="X551" t="str">
            <v xml:space="preserve"> </v>
          </cell>
          <cell r="Y551" t="str">
            <v xml:space="preserve"> </v>
          </cell>
          <cell r="Z551" t="str">
            <v xml:space="preserve"> </v>
          </cell>
          <cell r="AA551" t="str">
            <v xml:space="preserve"> </v>
          </cell>
          <cell r="AB551" t="str">
            <v xml:space="preserve"> </v>
          </cell>
          <cell r="AC551" t="str">
            <v xml:space="preserve"> </v>
          </cell>
          <cell r="AD551" t="str">
            <v>10.7</v>
          </cell>
          <cell r="AE551" t="str">
            <v xml:space="preserve"> </v>
          </cell>
          <cell r="AF551" t="str">
            <v>10.7</v>
          </cell>
          <cell r="AG551" t="str">
            <v xml:space="preserve"> </v>
          </cell>
          <cell r="AH551" t="str">
            <v xml:space="preserve"> </v>
          </cell>
          <cell r="AI551" t="str">
            <v xml:space="preserve"> </v>
          </cell>
          <cell r="AJ551" t="str">
            <v xml:space="preserve"> </v>
          </cell>
          <cell r="AK551" t="str">
            <v xml:space="preserve"> </v>
          </cell>
          <cell r="AL551" t="str">
            <v xml:space="preserve"> </v>
          </cell>
          <cell r="AM551" t="str">
            <v xml:space="preserve"> </v>
          </cell>
          <cell r="AN551" t="str">
            <v xml:space="preserve"> </v>
          </cell>
          <cell r="AO551" t="str">
            <v xml:space="preserve"> </v>
          </cell>
          <cell r="AP551" t="str">
            <v xml:space="preserve"> </v>
          </cell>
          <cell r="AQ551" t="str">
            <v xml:space="preserve"> </v>
          </cell>
          <cell r="AR551" t="str">
            <v xml:space="preserve"> </v>
          </cell>
          <cell r="AS551" t="str">
            <v xml:space="preserve"> </v>
          </cell>
          <cell r="AT551" t="str">
            <v xml:space="preserve"> </v>
          </cell>
          <cell r="AU551" t="str">
            <v xml:space="preserve"> </v>
          </cell>
          <cell r="AV551" t="str">
            <v>8.45</v>
          </cell>
          <cell r="AW551" t="str">
            <v>NACQ</v>
          </cell>
          <cell r="AX551">
            <v>7</v>
          </cell>
          <cell r="AY551" t="str">
            <v>9.9</v>
          </cell>
          <cell r="AZ551" t="str">
            <v xml:space="preserve"> </v>
          </cell>
          <cell r="BA551" t="str">
            <v xml:space="preserve"> </v>
          </cell>
          <cell r="BB551" t="str">
            <v xml:space="preserve"> </v>
          </cell>
          <cell r="BC551" t="str">
            <v>12.5</v>
          </cell>
          <cell r="BD551" t="str">
            <v xml:space="preserve"> </v>
          </cell>
          <cell r="BE551" t="str">
            <v xml:space="preserve"> </v>
          </cell>
          <cell r="BF551" t="str">
            <v xml:space="preserve"> </v>
          </cell>
          <cell r="BG551" t="str">
            <v xml:space="preserve"> </v>
          </cell>
          <cell r="BH551">
            <v>6</v>
          </cell>
          <cell r="BI551" t="str">
            <v xml:space="preserve"> </v>
          </cell>
          <cell r="BJ551" t="str">
            <v xml:space="preserve"> </v>
          </cell>
          <cell r="BK551" t="str">
            <v xml:space="preserve"> </v>
          </cell>
          <cell r="BL551" t="str">
            <v xml:space="preserve"> </v>
          </cell>
          <cell r="BM551" t="str">
            <v>11.2</v>
          </cell>
          <cell r="BN551" t="str">
            <v xml:space="preserve"> </v>
          </cell>
          <cell r="BO551" t="str">
            <v xml:space="preserve"> </v>
          </cell>
          <cell r="BP551" t="str">
            <v xml:space="preserve"> </v>
          </cell>
          <cell r="BQ551" t="str">
            <v xml:space="preserve"> </v>
          </cell>
          <cell r="BR551" t="str">
            <v>7.75</v>
          </cell>
          <cell r="BS551" t="str">
            <v>NACQ</v>
          </cell>
          <cell r="BT551" t="str">
            <v>7.7</v>
          </cell>
          <cell r="BU551" t="str">
            <v>6.25</v>
          </cell>
          <cell r="BV551" t="str">
            <v>6.5</v>
          </cell>
        </row>
        <row r="552">
          <cell r="A552">
            <v>21903046</v>
          </cell>
          <cell r="B552" t="str">
            <v>REBBAH</v>
          </cell>
          <cell r="C552" t="str">
            <v>SALIM</v>
          </cell>
          <cell r="D552" t="str">
            <v xml:space="preserve"> </v>
          </cell>
          <cell r="E552" t="str">
            <v>7.836</v>
          </cell>
          <cell r="F552" t="str">
            <v>AJ</v>
          </cell>
          <cell r="G552" t="str">
            <v>7.836</v>
          </cell>
          <cell r="H552" t="str">
            <v>AJ</v>
          </cell>
          <cell r="I552" t="str">
            <v>'535/583</v>
          </cell>
          <cell r="J552" t="str">
            <v>8.5</v>
          </cell>
          <cell r="L552" t="str">
            <v>9.5</v>
          </cell>
          <cell r="M552" t="str">
            <v xml:space="preserve"> </v>
          </cell>
          <cell r="N552" t="str">
            <v xml:space="preserve"> </v>
          </cell>
          <cell r="O552" t="str">
            <v>9.5</v>
          </cell>
          <cell r="P552" t="str">
            <v xml:space="preserve"> </v>
          </cell>
          <cell r="Q552" t="str">
            <v xml:space="preserve"> </v>
          </cell>
          <cell r="R552" t="str">
            <v xml:space="preserve"> </v>
          </cell>
          <cell r="S552" t="str">
            <v xml:space="preserve"> </v>
          </cell>
          <cell r="T552" t="str">
            <v xml:space="preserve"> </v>
          </cell>
          <cell r="U552" t="str">
            <v xml:space="preserve"> </v>
          </cell>
          <cell r="V552" t="str">
            <v xml:space="preserve"> </v>
          </cell>
          <cell r="W552" t="str">
            <v xml:space="preserve"> </v>
          </cell>
          <cell r="X552" t="str">
            <v xml:space="preserve"> </v>
          </cell>
          <cell r="Y552" t="str">
            <v xml:space="preserve"> </v>
          </cell>
          <cell r="Z552" t="str">
            <v xml:space="preserve"> </v>
          </cell>
          <cell r="AA552" t="str">
            <v xml:space="preserve"> </v>
          </cell>
          <cell r="AB552" t="str">
            <v xml:space="preserve"> </v>
          </cell>
          <cell r="AC552" t="str">
            <v xml:space="preserve"> </v>
          </cell>
          <cell r="AD552">
            <v>7</v>
          </cell>
          <cell r="AE552" t="str">
            <v xml:space="preserve"> </v>
          </cell>
          <cell r="AF552" t="str">
            <v xml:space="preserve"> </v>
          </cell>
          <cell r="AG552">
            <v>7</v>
          </cell>
          <cell r="AH552" t="str">
            <v xml:space="preserve"> </v>
          </cell>
          <cell r="AI552" t="str">
            <v xml:space="preserve"> </v>
          </cell>
          <cell r="AJ552" t="str">
            <v xml:space="preserve"> </v>
          </cell>
          <cell r="AK552" t="str">
            <v xml:space="preserve"> </v>
          </cell>
          <cell r="AL552" t="str">
            <v xml:space="preserve"> </v>
          </cell>
          <cell r="AM552" t="str">
            <v xml:space="preserve"> </v>
          </cell>
          <cell r="AN552" t="str">
            <v xml:space="preserve"> </v>
          </cell>
          <cell r="AO552" t="str">
            <v xml:space="preserve"> </v>
          </cell>
          <cell r="AP552" t="str">
            <v xml:space="preserve"> </v>
          </cell>
          <cell r="AQ552" t="str">
            <v xml:space="preserve"> </v>
          </cell>
          <cell r="AR552" t="str">
            <v xml:space="preserve"> </v>
          </cell>
          <cell r="AS552" t="str">
            <v xml:space="preserve"> </v>
          </cell>
          <cell r="AT552" t="str">
            <v xml:space="preserve"> </v>
          </cell>
          <cell r="AU552" t="str">
            <v xml:space="preserve"> </v>
          </cell>
          <cell r="AV552" t="str">
            <v>8.249</v>
          </cell>
          <cell r="AW552" t="str">
            <v>NACQ</v>
          </cell>
          <cell r="AX552" t="str">
            <v>6.83</v>
          </cell>
          <cell r="AY552" t="str">
            <v>9.667</v>
          </cell>
          <cell r="AZ552" t="str">
            <v xml:space="preserve"> </v>
          </cell>
          <cell r="BA552" t="str">
            <v xml:space="preserve"> </v>
          </cell>
          <cell r="BB552" t="str">
            <v xml:space="preserve"> </v>
          </cell>
          <cell r="BC552" t="str">
            <v xml:space="preserve"> </v>
          </cell>
          <cell r="BD552" t="str">
            <v xml:space="preserve"> </v>
          </cell>
          <cell r="BE552" t="str">
            <v xml:space="preserve"> </v>
          </cell>
          <cell r="BF552" t="str">
            <v xml:space="preserve"> </v>
          </cell>
          <cell r="BG552" t="str">
            <v xml:space="preserve"> </v>
          </cell>
          <cell r="BH552" t="str">
            <v>10.5</v>
          </cell>
          <cell r="BI552" t="str">
            <v xml:space="preserve"> </v>
          </cell>
          <cell r="BJ552" t="str">
            <v xml:space="preserve"> </v>
          </cell>
          <cell r="BK552">
            <v>6</v>
          </cell>
          <cell r="BL552" t="str">
            <v>12.5</v>
          </cell>
          <cell r="BM552" t="str">
            <v xml:space="preserve"> </v>
          </cell>
          <cell r="BN552" t="str">
            <v xml:space="preserve"> </v>
          </cell>
          <cell r="BO552" t="str">
            <v xml:space="preserve"> </v>
          </cell>
          <cell r="BP552" t="str">
            <v xml:space="preserve"> </v>
          </cell>
          <cell r="BQ552" t="str">
            <v xml:space="preserve"> </v>
          </cell>
          <cell r="BR552" t="str">
            <v>9.475</v>
          </cell>
          <cell r="BS552" t="str">
            <v>NACQ</v>
          </cell>
          <cell r="BT552">
            <v>10</v>
          </cell>
          <cell r="BU552" t="str">
            <v>6.675</v>
          </cell>
          <cell r="BV552" t="str">
            <v>7.85</v>
          </cell>
        </row>
        <row r="553">
          <cell r="A553">
            <v>21910751</v>
          </cell>
          <cell r="B553" t="str">
            <v>REBHUN</v>
          </cell>
          <cell r="C553" t="str">
            <v>FLORENT</v>
          </cell>
          <cell r="D553" t="str">
            <v xml:space="preserve"> </v>
          </cell>
          <cell r="E553" t="str">
            <v>10.705</v>
          </cell>
          <cell r="F553" t="str">
            <v>ADM</v>
          </cell>
          <cell r="G553" t="str">
            <v>10.705</v>
          </cell>
          <cell r="H553" t="str">
            <v>ADM</v>
          </cell>
          <cell r="I553" t="str">
            <v>'172/583</v>
          </cell>
          <cell r="J553" t="str">
            <v>14.3</v>
          </cell>
          <cell r="L553" t="str">
            <v>15.5</v>
          </cell>
          <cell r="M553" t="str">
            <v xml:space="preserve"> </v>
          </cell>
          <cell r="N553" t="str">
            <v xml:space="preserve"> </v>
          </cell>
          <cell r="O553" t="str">
            <v>15.5</v>
          </cell>
          <cell r="P553" t="str">
            <v xml:space="preserve"> </v>
          </cell>
          <cell r="Q553" t="str">
            <v xml:space="preserve"> </v>
          </cell>
          <cell r="R553" t="str">
            <v xml:space="preserve"> </v>
          </cell>
          <cell r="S553" t="str">
            <v xml:space="preserve"> </v>
          </cell>
          <cell r="T553" t="str">
            <v xml:space="preserve"> </v>
          </cell>
          <cell r="U553" t="str">
            <v xml:space="preserve"> </v>
          </cell>
          <cell r="V553" t="str">
            <v xml:space="preserve"> </v>
          </cell>
          <cell r="W553" t="str">
            <v xml:space="preserve"> </v>
          </cell>
          <cell r="X553" t="str">
            <v xml:space="preserve"> </v>
          </cell>
          <cell r="Y553" t="str">
            <v xml:space="preserve"> </v>
          </cell>
          <cell r="Z553" t="str">
            <v xml:space="preserve"> </v>
          </cell>
          <cell r="AA553" t="str">
            <v xml:space="preserve"> </v>
          </cell>
          <cell r="AB553" t="str">
            <v xml:space="preserve"> </v>
          </cell>
          <cell r="AC553" t="str">
            <v xml:space="preserve"> </v>
          </cell>
          <cell r="AD553" t="str">
            <v>12.5</v>
          </cell>
          <cell r="AE553" t="str">
            <v xml:space="preserve"> </v>
          </cell>
          <cell r="AF553" t="str">
            <v xml:space="preserve"> </v>
          </cell>
          <cell r="AG553" t="str">
            <v>12.5</v>
          </cell>
          <cell r="AH553" t="str">
            <v xml:space="preserve"> </v>
          </cell>
          <cell r="AI553" t="str">
            <v xml:space="preserve"> </v>
          </cell>
          <cell r="AJ553" t="str">
            <v xml:space="preserve"> </v>
          </cell>
          <cell r="AK553" t="str">
            <v xml:space="preserve"> </v>
          </cell>
          <cell r="AL553" t="str">
            <v xml:space="preserve"> </v>
          </cell>
          <cell r="AM553" t="str">
            <v xml:space="preserve"> </v>
          </cell>
          <cell r="AN553" t="str">
            <v xml:space="preserve"> </v>
          </cell>
          <cell r="AO553" t="str">
            <v xml:space="preserve"> </v>
          </cell>
          <cell r="AP553" t="str">
            <v xml:space="preserve"> </v>
          </cell>
          <cell r="AQ553" t="str">
            <v xml:space="preserve"> </v>
          </cell>
          <cell r="AR553" t="str">
            <v xml:space="preserve"> </v>
          </cell>
          <cell r="AS553" t="str">
            <v xml:space="preserve"> </v>
          </cell>
          <cell r="AT553" t="str">
            <v xml:space="preserve"> </v>
          </cell>
          <cell r="AU553" t="str">
            <v xml:space="preserve"> </v>
          </cell>
          <cell r="AV553" t="str">
            <v>11.835</v>
          </cell>
          <cell r="AW553" t="str">
            <v>ACQ</v>
          </cell>
          <cell r="AX553" t="str">
            <v>11.67</v>
          </cell>
          <cell r="AY553">
            <v>12</v>
          </cell>
          <cell r="AZ553" t="str">
            <v xml:space="preserve"> </v>
          </cell>
          <cell r="BA553" t="str">
            <v xml:space="preserve"> </v>
          </cell>
          <cell r="BB553" t="str">
            <v xml:space="preserve"> </v>
          </cell>
          <cell r="BC553" t="str">
            <v xml:space="preserve"> </v>
          </cell>
          <cell r="BD553" t="str">
            <v xml:space="preserve"> </v>
          </cell>
          <cell r="BE553" t="str">
            <v xml:space="preserve"> </v>
          </cell>
          <cell r="BF553" t="str">
            <v xml:space="preserve"> </v>
          </cell>
          <cell r="BG553" t="str">
            <v xml:space="preserve"> </v>
          </cell>
          <cell r="BH553" t="str">
            <v>11.5</v>
          </cell>
          <cell r="BI553" t="str">
            <v xml:space="preserve"> </v>
          </cell>
          <cell r="BJ553" t="str">
            <v xml:space="preserve"> </v>
          </cell>
          <cell r="BK553" t="str">
            <v>10.5</v>
          </cell>
          <cell r="BL553">
            <v>14</v>
          </cell>
          <cell r="BM553" t="str">
            <v xml:space="preserve"> </v>
          </cell>
          <cell r="BN553" t="str">
            <v xml:space="preserve"> </v>
          </cell>
          <cell r="BO553" t="str">
            <v xml:space="preserve"> </v>
          </cell>
          <cell r="BP553" t="str">
            <v xml:space="preserve"> </v>
          </cell>
          <cell r="BQ553" t="str">
            <v xml:space="preserve"> </v>
          </cell>
          <cell r="BR553" t="str">
            <v>10.992</v>
          </cell>
          <cell r="BS553" t="str">
            <v>ACQ</v>
          </cell>
          <cell r="BT553" t="str">
            <v>9.25</v>
          </cell>
          <cell r="BU553" t="str">
            <v>11.675</v>
          </cell>
          <cell r="BV553" t="str">
            <v>13.85</v>
          </cell>
        </row>
        <row r="554">
          <cell r="A554">
            <v>21903252</v>
          </cell>
          <cell r="B554" t="str">
            <v>REGIS</v>
          </cell>
          <cell r="C554" t="str">
            <v>LAURIE</v>
          </cell>
          <cell r="D554" t="str">
            <v xml:space="preserve"> </v>
          </cell>
          <cell r="E554" t="str">
            <v>DEF</v>
          </cell>
          <cell r="F554" t="str">
            <v>DEF</v>
          </cell>
          <cell r="G554" t="str">
            <v>DEF</v>
          </cell>
          <cell r="H554" t="str">
            <v>DEF</v>
          </cell>
          <cell r="J554" t="str">
            <v>DEF</v>
          </cell>
          <cell r="L554" t="str">
            <v>DEF</v>
          </cell>
          <cell r="M554" t="str">
            <v xml:space="preserve"> </v>
          </cell>
          <cell r="N554" t="str">
            <v xml:space="preserve"> </v>
          </cell>
          <cell r="O554" t="str">
            <v xml:space="preserve"> </v>
          </cell>
          <cell r="P554" t="str">
            <v xml:space="preserve"> </v>
          </cell>
          <cell r="Q554" t="str">
            <v xml:space="preserve"> </v>
          </cell>
          <cell r="R554" t="str">
            <v>ABI</v>
          </cell>
          <cell r="S554" t="str">
            <v xml:space="preserve"> </v>
          </cell>
          <cell r="T554" t="str">
            <v xml:space="preserve"> </v>
          </cell>
          <cell r="U554" t="str">
            <v xml:space="preserve"> </v>
          </cell>
          <cell r="V554" t="str">
            <v xml:space="preserve"> </v>
          </cell>
          <cell r="W554" t="str">
            <v xml:space="preserve"> </v>
          </cell>
          <cell r="X554" t="str">
            <v xml:space="preserve"> </v>
          </cell>
          <cell r="Y554" t="str">
            <v xml:space="preserve"> </v>
          </cell>
          <cell r="Z554" t="str">
            <v xml:space="preserve"> </v>
          </cell>
          <cell r="AA554" t="str">
            <v xml:space="preserve"> </v>
          </cell>
          <cell r="AB554" t="str">
            <v xml:space="preserve"> </v>
          </cell>
          <cell r="AC554" t="str">
            <v xml:space="preserve"> </v>
          </cell>
          <cell r="AD554" t="str">
            <v>DEF</v>
          </cell>
          <cell r="AE554" t="str">
            <v xml:space="preserve"> </v>
          </cell>
          <cell r="AF554" t="str">
            <v xml:space="preserve"> </v>
          </cell>
          <cell r="AG554" t="str">
            <v xml:space="preserve"> </v>
          </cell>
          <cell r="AH554" t="str">
            <v xml:space="preserve"> </v>
          </cell>
          <cell r="AI554" t="str">
            <v xml:space="preserve"> </v>
          </cell>
          <cell r="AJ554" t="str">
            <v>ABI</v>
          </cell>
          <cell r="AK554" t="str">
            <v xml:space="preserve"> </v>
          </cell>
          <cell r="AL554" t="str">
            <v xml:space="preserve"> </v>
          </cell>
          <cell r="AM554" t="str">
            <v xml:space="preserve"> </v>
          </cell>
          <cell r="AN554" t="str">
            <v xml:space="preserve"> </v>
          </cell>
          <cell r="AO554" t="str">
            <v xml:space="preserve"> </v>
          </cell>
          <cell r="AP554" t="str">
            <v xml:space="preserve"> </v>
          </cell>
          <cell r="AQ554" t="str">
            <v xml:space="preserve"> </v>
          </cell>
          <cell r="AR554" t="str">
            <v xml:space="preserve"> </v>
          </cell>
          <cell r="AS554" t="str">
            <v xml:space="preserve"> </v>
          </cell>
          <cell r="AT554" t="str">
            <v xml:space="preserve"> </v>
          </cell>
          <cell r="AU554" t="str">
            <v xml:space="preserve"> </v>
          </cell>
          <cell r="AV554" t="str">
            <v>DEF</v>
          </cell>
          <cell r="AW554" t="str">
            <v>DEF</v>
          </cell>
          <cell r="AX554" t="str">
            <v>DEF</v>
          </cell>
          <cell r="AY554" t="str">
            <v>DEF</v>
          </cell>
          <cell r="AZ554" t="str">
            <v xml:space="preserve"> </v>
          </cell>
          <cell r="BA554" t="str">
            <v xml:space="preserve"> </v>
          </cell>
          <cell r="BB554" t="str">
            <v xml:space="preserve"> </v>
          </cell>
          <cell r="BC554" t="str">
            <v xml:space="preserve"> </v>
          </cell>
          <cell r="BD554" t="str">
            <v xml:space="preserve"> </v>
          </cell>
          <cell r="BE554" t="str">
            <v xml:space="preserve"> </v>
          </cell>
          <cell r="BF554" t="str">
            <v xml:space="preserve"> </v>
          </cell>
          <cell r="BG554" t="str">
            <v xml:space="preserve"> </v>
          </cell>
          <cell r="BH554" t="str">
            <v>11.5</v>
          </cell>
          <cell r="BI554" t="str">
            <v xml:space="preserve"> </v>
          </cell>
          <cell r="BJ554" t="str">
            <v xml:space="preserve"> </v>
          </cell>
          <cell r="BK554" t="str">
            <v>3.5</v>
          </cell>
          <cell r="BL554" t="str">
            <v>ABI</v>
          </cell>
          <cell r="BM554" t="str">
            <v xml:space="preserve"> </v>
          </cell>
          <cell r="BN554" t="str">
            <v xml:space="preserve"> </v>
          </cell>
          <cell r="BO554" t="str">
            <v xml:space="preserve"> </v>
          </cell>
          <cell r="BP554" t="str">
            <v xml:space="preserve"> </v>
          </cell>
          <cell r="BQ554" t="str">
            <v xml:space="preserve"> </v>
          </cell>
          <cell r="BR554" t="str">
            <v>DEF</v>
          </cell>
          <cell r="BS554" t="str">
            <v>DEF</v>
          </cell>
          <cell r="BT554" t="str">
            <v>ABI</v>
          </cell>
          <cell r="BU554" t="str">
            <v>8.125</v>
          </cell>
          <cell r="BV554" t="str">
            <v>9.75</v>
          </cell>
        </row>
        <row r="555">
          <cell r="A555">
            <v>21904544</v>
          </cell>
          <cell r="B555" t="str">
            <v>REGO</v>
          </cell>
          <cell r="C555" t="str">
            <v>TOMAS</v>
          </cell>
          <cell r="D555" t="str">
            <v xml:space="preserve"> </v>
          </cell>
          <cell r="E555" t="str">
            <v>13.804</v>
          </cell>
          <cell r="F555" t="str">
            <v>ADM</v>
          </cell>
          <cell r="G555" t="str">
            <v>13.804</v>
          </cell>
          <cell r="H555" t="str">
            <v>ADM</v>
          </cell>
          <cell r="I555" t="str">
            <v>'7/583</v>
          </cell>
          <cell r="J555" t="str">
            <v>17.04</v>
          </cell>
          <cell r="L555" t="str">
            <v>16.4</v>
          </cell>
          <cell r="M555" t="str">
            <v xml:space="preserve"> </v>
          </cell>
          <cell r="N555" t="str">
            <v xml:space="preserve"> </v>
          </cell>
          <cell r="O555" t="str">
            <v xml:space="preserve"> </v>
          </cell>
          <cell r="P555" t="str">
            <v xml:space="preserve"> </v>
          </cell>
          <cell r="Q555" t="str">
            <v xml:space="preserve"> </v>
          </cell>
          <cell r="R555" t="str">
            <v xml:space="preserve"> </v>
          </cell>
          <cell r="S555" t="str">
            <v xml:space="preserve"> </v>
          </cell>
          <cell r="T555" t="str">
            <v xml:space="preserve"> </v>
          </cell>
          <cell r="U555" t="str">
            <v xml:space="preserve"> </v>
          </cell>
          <cell r="V555" t="str">
            <v xml:space="preserve"> </v>
          </cell>
          <cell r="W555" t="str">
            <v xml:space="preserve"> </v>
          </cell>
          <cell r="X555" t="str">
            <v>16.4</v>
          </cell>
          <cell r="Y555" t="str">
            <v xml:space="preserve"> </v>
          </cell>
          <cell r="Z555" t="str">
            <v xml:space="preserve"> </v>
          </cell>
          <cell r="AA555" t="str">
            <v xml:space="preserve"> </v>
          </cell>
          <cell r="AB555" t="str">
            <v xml:space="preserve"> </v>
          </cell>
          <cell r="AC555" t="str">
            <v xml:space="preserve"> </v>
          </cell>
          <cell r="AD555">
            <v>18</v>
          </cell>
          <cell r="AE555" t="str">
            <v xml:space="preserve"> </v>
          </cell>
          <cell r="AF555" t="str">
            <v xml:space="preserve"> </v>
          </cell>
          <cell r="AG555" t="str">
            <v xml:space="preserve"> </v>
          </cell>
          <cell r="AH555" t="str">
            <v xml:space="preserve"> </v>
          </cell>
          <cell r="AI555" t="str">
            <v xml:space="preserve"> </v>
          </cell>
          <cell r="AJ555" t="str">
            <v xml:space="preserve"> </v>
          </cell>
          <cell r="AK555" t="str">
            <v xml:space="preserve"> </v>
          </cell>
          <cell r="AL555" t="str">
            <v xml:space="preserve"> </v>
          </cell>
          <cell r="AM555" t="str">
            <v xml:space="preserve"> </v>
          </cell>
          <cell r="AN555" t="str">
            <v xml:space="preserve"> </v>
          </cell>
          <cell r="AO555" t="str">
            <v xml:space="preserve"> </v>
          </cell>
          <cell r="AP555">
            <v>18</v>
          </cell>
          <cell r="AQ555" t="str">
            <v xml:space="preserve"> </v>
          </cell>
          <cell r="AR555" t="str">
            <v xml:space="preserve"> </v>
          </cell>
          <cell r="AS555" t="str">
            <v xml:space="preserve"> </v>
          </cell>
          <cell r="AT555" t="str">
            <v xml:space="preserve"> </v>
          </cell>
          <cell r="AU555" t="str">
            <v xml:space="preserve"> </v>
          </cell>
          <cell r="AV555" t="str">
            <v>13.628</v>
          </cell>
          <cell r="AW555" t="str">
            <v>ACQ</v>
          </cell>
          <cell r="AX555" t="str">
            <v>12.555</v>
          </cell>
          <cell r="AY555" t="str">
            <v>14.7</v>
          </cell>
          <cell r="AZ555" t="str">
            <v xml:space="preserve"> </v>
          </cell>
          <cell r="BA555" t="str">
            <v xml:space="preserve"> </v>
          </cell>
          <cell r="BB555" t="str">
            <v xml:space="preserve"> </v>
          </cell>
          <cell r="BC555" t="str">
            <v xml:space="preserve"> </v>
          </cell>
          <cell r="BD555" t="str">
            <v xml:space="preserve"> </v>
          </cell>
          <cell r="BE555" t="str">
            <v xml:space="preserve"> </v>
          </cell>
          <cell r="BF555" t="str">
            <v xml:space="preserve"> </v>
          </cell>
          <cell r="BG555" t="str">
            <v xml:space="preserve"> </v>
          </cell>
          <cell r="BH555" t="str">
            <v>16.9</v>
          </cell>
          <cell r="BI555" t="str">
            <v xml:space="preserve"> </v>
          </cell>
          <cell r="BJ555" t="str">
            <v xml:space="preserve"> </v>
          </cell>
          <cell r="BK555" t="str">
            <v>DIS</v>
          </cell>
          <cell r="BL555" t="str">
            <v>12.5</v>
          </cell>
          <cell r="BM555" t="str">
            <v xml:space="preserve"> </v>
          </cell>
          <cell r="BN555" t="str">
            <v xml:space="preserve"> </v>
          </cell>
          <cell r="BO555" t="str">
            <v xml:space="preserve"> </v>
          </cell>
          <cell r="BP555" t="str">
            <v xml:space="preserve"> </v>
          </cell>
          <cell r="BQ555" t="str">
            <v xml:space="preserve"> </v>
          </cell>
          <cell r="BR555">
            <v>12</v>
          </cell>
          <cell r="BS555" t="str">
            <v>ACQ</v>
          </cell>
          <cell r="BT555">
            <v>11</v>
          </cell>
          <cell r="BU555" t="str">
            <v>11.575</v>
          </cell>
          <cell r="BV555" t="str">
            <v>13.15</v>
          </cell>
        </row>
        <row r="556">
          <cell r="A556">
            <v>21813961</v>
          </cell>
          <cell r="B556" t="str">
            <v>REHM</v>
          </cell>
          <cell r="C556" t="str">
            <v>BASILE</v>
          </cell>
          <cell r="D556" t="str">
            <v xml:space="preserve"> </v>
          </cell>
          <cell r="E556" t="str">
            <v>11.979</v>
          </cell>
          <cell r="F556" t="str">
            <v>ADM</v>
          </cell>
          <cell r="G556" t="str">
            <v>11.979</v>
          </cell>
          <cell r="H556" t="str">
            <v>ADM</v>
          </cell>
          <cell r="I556" t="str">
            <v>'46/583</v>
          </cell>
          <cell r="J556">
            <v>15</v>
          </cell>
          <cell r="L556">
            <v>16</v>
          </cell>
          <cell r="M556" t="str">
            <v xml:space="preserve"> </v>
          </cell>
          <cell r="N556" t="str">
            <v xml:space="preserve"> </v>
          </cell>
          <cell r="O556">
            <v>16</v>
          </cell>
          <cell r="P556" t="str">
            <v xml:space="preserve"> </v>
          </cell>
          <cell r="Q556" t="str">
            <v xml:space="preserve"> </v>
          </cell>
          <cell r="R556" t="str">
            <v xml:space="preserve"> </v>
          </cell>
          <cell r="S556" t="str">
            <v xml:space="preserve"> </v>
          </cell>
          <cell r="T556" t="str">
            <v xml:space="preserve"> </v>
          </cell>
          <cell r="U556" t="str">
            <v xml:space="preserve"> </v>
          </cell>
          <cell r="V556" t="str">
            <v xml:space="preserve"> </v>
          </cell>
          <cell r="W556" t="str">
            <v xml:space="preserve"> </v>
          </cell>
          <cell r="X556" t="str">
            <v xml:space="preserve"> </v>
          </cell>
          <cell r="Y556" t="str">
            <v xml:space="preserve"> </v>
          </cell>
          <cell r="Z556" t="str">
            <v xml:space="preserve"> </v>
          </cell>
          <cell r="AA556" t="str">
            <v xml:space="preserve"> </v>
          </cell>
          <cell r="AB556" t="str">
            <v xml:space="preserve"> </v>
          </cell>
          <cell r="AC556" t="str">
            <v xml:space="preserve"> </v>
          </cell>
          <cell r="AD556" t="str">
            <v>13.5</v>
          </cell>
          <cell r="AE556" t="str">
            <v xml:space="preserve"> </v>
          </cell>
          <cell r="AF556" t="str">
            <v xml:space="preserve"> </v>
          </cell>
          <cell r="AG556" t="str">
            <v>13.5</v>
          </cell>
          <cell r="AH556" t="str">
            <v xml:space="preserve"> </v>
          </cell>
          <cell r="AI556" t="str">
            <v xml:space="preserve"> </v>
          </cell>
          <cell r="AJ556" t="str">
            <v xml:space="preserve"> </v>
          </cell>
          <cell r="AK556" t="str">
            <v xml:space="preserve"> </v>
          </cell>
          <cell r="AL556" t="str">
            <v xml:space="preserve"> </v>
          </cell>
          <cell r="AM556" t="str">
            <v xml:space="preserve"> </v>
          </cell>
          <cell r="AN556" t="str">
            <v xml:space="preserve"> </v>
          </cell>
          <cell r="AO556" t="str">
            <v xml:space="preserve"> </v>
          </cell>
          <cell r="AP556" t="str">
            <v xml:space="preserve"> </v>
          </cell>
          <cell r="AQ556" t="str">
            <v xml:space="preserve"> </v>
          </cell>
          <cell r="AR556" t="str">
            <v xml:space="preserve"> </v>
          </cell>
          <cell r="AS556" t="str">
            <v xml:space="preserve"> </v>
          </cell>
          <cell r="AT556" t="str">
            <v xml:space="preserve"> </v>
          </cell>
          <cell r="AU556" t="str">
            <v xml:space="preserve"> </v>
          </cell>
          <cell r="AV556" t="str">
            <v>12.583</v>
          </cell>
          <cell r="AW556" t="str">
            <v>ACQ</v>
          </cell>
          <cell r="AX556" t="str">
            <v>10.165</v>
          </cell>
          <cell r="AY556">
            <v>15</v>
          </cell>
          <cell r="AZ556" t="str">
            <v xml:space="preserve"> </v>
          </cell>
          <cell r="BA556" t="str">
            <v xml:space="preserve"> </v>
          </cell>
          <cell r="BB556" t="str">
            <v xml:space="preserve"> </v>
          </cell>
          <cell r="BC556" t="str">
            <v xml:space="preserve"> </v>
          </cell>
          <cell r="BD556" t="str">
            <v xml:space="preserve"> </v>
          </cell>
          <cell r="BE556" t="str">
            <v xml:space="preserve"> </v>
          </cell>
          <cell r="BF556" t="str">
            <v xml:space="preserve"> </v>
          </cell>
          <cell r="BG556" t="str">
            <v xml:space="preserve"> </v>
          </cell>
          <cell r="BH556">
            <v>19</v>
          </cell>
          <cell r="BI556" t="str">
            <v xml:space="preserve"> </v>
          </cell>
          <cell r="BJ556" t="str">
            <v xml:space="preserve"> </v>
          </cell>
          <cell r="BK556">
            <v>12</v>
          </cell>
          <cell r="BL556">
            <v>14</v>
          </cell>
          <cell r="BM556" t="str">
            <v xml:space="preserve"> </v>
          </cell>
          <cell r="BN556" t="str">
            <v xml:space="preserve"> </v>
          </cell>
          <cell r="BO556" t="str">
            <v xml:space="preserve"> </v>
          </cell>
          <cell r="BP556" t="str">
            <v xml:space="preserve"> </v>
          </cell>
          <cell r="BQ556" t="str">
            <v xml:space="preserve"> </v>
          </cell>
          <cell r="BR556" t="str">
            <v>11.958</v>
          </cell>
          <cell r="BS556" t="str">
            <v>ACQ</v>
          </cell>
          <cell r="BT556" t="str">
            <v>9.5</v>
          </cell>
          <cell r="BU556" t="str">
            <v>11.8</v>
          </cell>
          <cell r="BV556" t="str">
            <v>13.1</v>
          </cell>
        </row>
        <row r="557">
          <cell r="A557">
            <v>21715942</v>
          </cell>
          <cell r="B557" t="str">
            <v>REMPP</v>
          </cell>
          <cell r="C557" t="str">
            <v>BASTIEN</v>
          </cell>
          <cell r="D557" t="str">
            <v>modif</v>
          </cell>
          <cell r="E557" t="str">
            <v>DEF</v>
          </cell>
          <cell r="F557" t="str">
            <v>DEF</v>
          </cell>
          <cell r="G557" t="str">
            <v>10.451</v>
          </cell>
          <cell r="H557" t="str">
            <v>ADM</v>
          </cell>
          <cell r="I557" t="str">
            <v>'217/583</v>
          </cell>
          <cell r="J557">
            <v>12.196</v>
          </cell>
          <cell r="K557" t="str">
            <v>ACQ</v>
          </cell>
          <cell r="L557" t="str">
            <v xml:space="preserve"> </v>
          </cell>
          <cell r="M557" t="str">
            <v xml:space="preserve"> </v>
          </cell>
          <cell r="N557" t="str">
            <v xml:space="preserve"> </v>
          </cell>
          <cell r="O557" t="str">
            <v xml:space="preserve"> </v>
          </cell>
          <cell r="P557" t="str">
            <v xml:space="preserve"> </v>
          </cell>
          <cell r="Q557" t="str">
            <v xml:space="preserve"> </v>
          </cell>
          <cell r="R557" t="str">
            <v xml:space="preserve"> </v>
          </cell>
          <cell r="S557" t="str">
            <v xml:space="preserve"> </v>
          </cell>
          <cell r="T557" t="str">
            <v xml:space="preserve"> </v>
          </cell>
          <cell r="U557" t="str">
            <v xml:space="preserve"> </v>
          </cell>
          <cell r="V557" t="str">
            <v xml:space="preserve"> </v>
          </cell>
          <cell r="W557" t="str">
            <v xml:space="preserve"> </v>
          </cell>
          <cell r="X557" t="str">
            <v xml:space="preserve"> </v>
          </cell>
          <cell r="Y557" t="str">
            <v xml:space="preserve"> </v>
          </cell>
          <cell r="Z557" t="str">
            <v xml:space="preserve"> </v>
          </cell>
          <cell r="AA557" t="str">
            <v xml:space="preserve"> </v>
          </cell>
          <cell r="AB557" t="str">
            <v xml:space="preserve"> </v>
          </cell>
          <cell r="AC557" t="str">
            <v xml:space="preserve"> </v>
          </cell>
          <cell r="AD557" t="str">
            <v xml:space="preserve"> </v>
          </cell>
          <cell r="AE557" t="str">
            <v xml:space="preserve"> </v>
          </cell>
          <cell r="AF557" t="str">
            <v xml:space="preserve"> </v>
          </cell>
          <cell r="AG557" t="str">
            <v xml:space="preserve"> </v>
          </cell>
          <cell r="AH557" t="str">
            <v xml:space="preserve"> </v>
          </cell>
          <cell r="AI557" t="str">
            <v xml:space="preserve"> </v>
          </cell>
          <cell r="AJ557" t="str">
            <v xml:space="preserve"> </v>
          </cell>
          <cell r="AK557" t="str">
            <v xml:space="preserve"> </v>
          </cell>
          <cell r="AL557" t="str">
            <v xml:space="preserve"> </v>
          </cell>
          <cell r="AM557" t="str">
            <v xml:space="preserve"> </v>
          </cell>
          <cell r="AN557" t="str">
            <v xml:space="preserve"> </v>
          </cell>
          <cell r="AO557" t="str">
            <v xml:space="preserve"> </v>
          </cell>
          <cell r="AP557" t="str">
            <v xml:space="preserve"> </v>
          </cell>
          <cell r="AQ557" t="str">
            <v xml:space="preserve"> </v>
          </cell>
          <cell r="AR557" t="str">
            <v xml:space="preserve"> </v>
          </cell>
          <cell r="AS557" t="str">
            <v xml:space="preserve"> </v>
          </cell>
          <cell r="AT557" t="str">
            <v xml:space="preserve"> </v>
          </cell>
          <cell r="AU557" t="str">
            <v xml:space="preserve"> </v>
          </cell>
          <cell r="AV557" t="str">
            <v>13.653</v>
          </cell>
          <cell r="AW557" t="str">
            <v>ACQ</v>
          </cell>
          <cell r="AX557" t="str">
            <v>11.305</v>
          </cell>
          <cell r="AY557">
            <v>16</v>
          </cell>
          <cell r="AZ557" t="str">
            <v xml:space="preserve"> </v>
          </cell>
          <cell r="BA557">
            <v>16</v>
          </cell>
          <cell r="BB557" t="str">
            <v xml:space="preserve"> </v>
          </cell>
          <cell r="BC557" t="str">
            <v xml:space="preserve"> </v>
          </cell>
          <cell r="BD557" t="str">
            <v>DIS</v>
          </cell>
          <cell r="BE557" t="str">
            <v xml:space="preserve"> </v>
          </cell>
          <cell r="BF557" t="str">
            <v xml:space="preserve"> </v>
          </cell>
          <cell r="BG557" t="str">
            <v xml:space="preserve"> </v>
          </cell>
          <cell r="BH557" t="str">
            <v xml:space="preserve"> </v>
          </cell>
          <cell r="BI557" t="str">
            <v xml:space="preserve"> </v>
          </cell>
          <cell r="BJ557" t="str">
            <v xml:space="preserve"> </v>
          </cell>
          <cell r="BK557" t="str">
            <v xml:space="preserve"> </v>
          </cell>
          <cell r="BL557" t="str">
            <v xml:space="preserve"> </v>
          </cell>
          <cell r="BM557">
            <v>16</v>
          </cell>
          <cell r="BN557" t="str">
            <v xml:space="preserve"> </v>
          </cell>
          <cell r="BO557" t="str">
            <v xml:space="preserve"> </v>
          </cell>
          <cell r="BP557" t="str">
            <v xml:space="preserve"> </v>
          </cell>
          <cell r="BQ557" t="str">
            <v xml:space="preserve"> </v>
          </cell>
          <cell r="BR557" t="str">
            <v>10.747</v>
          </cell>
          <cell r="BS557" t="str">
            <v>ACQ</v>
          </cell>
          <cell r="BT557" t="str">
            <v>11.03</v>
          </cell>
          <cell r="BU557">
            <v>10.01</v>
          </cell>
          <cell r="BV557" t="str">
            <v xml:space="preserve"> </v>
          </cell>
        </row>
        <row r="558">
          <cell r="A558">
            <v>21919915</v>
          </cell>
          <cell r="B558" t="str">
            <v>RENAUD</v>
          </cell>
          <cell r="C558" t="str">
            <v>ELSA</v>
          </cell>
          <cell r="D558" t="str">
            <v xml:space="preserve"> </v>
          </cell>
          <cell r="E558" t="str">
            <v>8.019</v>
          </cell>
          <cell r="F558" t="str">
            <v>AJ</v>
          </cell>
          <cell r="G558" t="str">
            <v>8.019</v>
          </cell>
          <cell r="H558" t="str">
            <v>AJ</v>
          </cell>
          <cell r="I558" t="str">
            <v>'525/583</v>
          </cell>
          <cell r="J558" t="str">
            <v>8.82</v>
          </cell>
          <cell r="L558" t="str">
            <v>5.3</v>
          </cell>
          <cell r="M558" t="str">
            <v xml:space="preserve"> </v>
          </cell>
          <cell r="N558" t="str">
            <v xml:space="preserve"> </v>
          </cell>
          <cell r="O558" t="str">
            <v xml:space="preserve"> </v>
          </cell>
          <cell r="P558" t="str">
            <v xml:space="preserve"> </v>
          </cell>
          <cell r="Q558" t="str">
            <v xml:space="preserve"> </v>
          </cell>
          <cell r="R558" t="str">
            <v xml:space="preserve"> </v>
          </cell>
          <cell r="S558" t="str">
            <v xml:space="preserve"> </v>
          </cell>
          <cell r="T558" t="str">
            <v xml:space="preserve"> </v>
          </cell>
          <cell r="U558" t="str">
            <v>5.3</v>
          </cell>
          <cell r="V558" t="str">
            <v xml:space="preserve"> </v>
          </cell>
          <cell r="W558" t="str">
            <v xml:space="preserve"> </v>
          </cell>
          <cell r="X558" t="str">
            <v xml:space="preserve"> </v>
          </cell>
          <cell r="Y558" t="str">
            <v xml:space="preserve"> </v>
          </cell>
          <cell r="Z558" t="str">
            <v xml:space="preserve"> </v>
          </cell>
          <cell r="AA558" t="str">
            <v xml:space="preserve"> </v>
          </cell>
          <cell r="AB558" t="str">
            <v xml:space="preserve"> </v>
          </cell>
          <cell r="AC558" t="str">
            <v xml:space="preserve"> </v>
          </cell>
          <cell r="AD558" t="str">
            <v>14.1</v>
          </cell>
          <cell r="AE558" t="str">
            <v xml:space="preserve"> </v>
          </cell>
          <cell r="AF558" t="str">
            <v xml:space="preserve"> </v>
          </cell>
          <cell r="AG558" t="str">
            <v xml:space="preserve"> </v>
          </cell>
          <cell r="AH558" t="str">
            <v xml:space="preserve"> </v>
          </cell>
          <cell r="AI558" t="str">
            <v xml:space="preserve"> </v>
          </cell>
          <cell r="AJ558" t="str">
            <v xml:space="preserve"> </v>
          </cell>
          <cell r="AK558" t="str">
            <v xml:space="preserve"> </v>
          </cell>
          <cell r="AL558" t="str">
            <v xml:space="preserve"> </v>
          </cell>
          <cell r="AM558" t="str">
            <v>14.1</v>
          </cell>
          <cell r="AN558" t="str">
            <v xml:space="preserve"> </v>
          </cell>
          <cell r="AO558" t="str">
            <v xml:space="preserve"> </v>
          </cell>
          <cell r="AP558" t="str">
            <v xml:space="preserve"> </v>
          </cell>
          <cell r="AQ558" t="str">
            <v xml:space="preserve"> </v>
          </cell>
          <cell r="AR558" t="str">
            <v xml:space="preserve"> </v>
          </cell>
          <cell r="AS558" t="str">
            <v xml:space="preserve"> </v>
          </cell>
          <cell r="AT558" t="str">
            <v xml:space="preserve"> </v>
          </cell>
          <cell r="AU558" t="str">
            <v xml:space="preserve"> </v>
          </cell>
          <cell r="AV558" t="str">
            <v>9.754</v>
          </cell>
          <cell r="AW558" t="str">
            <v>NACQ</v>
          </cell>
          <cell r="AX558" t="str">
            <v>11.74</v>
          </cell>
          <cell r="AY558" t="str">
            <v>7.767</v>
          </cell>
          <cell r="AZ558" t="str">
            <v>9.8</v>
          </cell>
          <cell r="BA558" t="str">
            <v xml:space="preserve"> </v>
          </cell>
          <cell r="BB558" t="str">
            <v xml:space="preserve"> </v>
          </cell>
          <cell r="BC558" t="str">
            <v xml:space="preserve"> </v>
          </cell>
          <cell r="BD558" t="str">
            <v xml:space="preserve"> </v>
          </cell>
          <cell r="BE558" t="str">
            <v xml:space="preserve"> </v>
          </cell>
          <cell r="BF558" t="str">
            <v xml:space="preserve"> </v>
          </cell>
          <cell r="BG558" t="str">
            <v xml:space="preserve"> </v>
          </cell>
          <cell r="BH558" t="str">
            <v xml:space="preserve"> </v>
          </cell>
          <cell r="BI558" t="str">
            <v xml:space="preserve"> </v>
          </cell>
          <cell r="BJ558" t="str">
            <v xml:space="preserve"> </v>
          </cell>
          <cell r="BK558" t="str">
            <v>2.5</v>
          </cell>
          <cell r="BL558" t="str">
            <v xml:space="preserve"> </v>
          </cell>
          <cell r="BM558" t="str">
            <v xml:space="preserve"> </v>
          </cell>
          <cell r="BN558">
            <v>11</v>
          </cell>
          <cell r="BO558" t="str">
            <v xml:space="preserve"> </v>
          </cell>
          <cell r="BP558" t="str">
            <v xml:space="preserve"> </v>
          </cell>
          <cell r="BQ558" t="str">
            <v xml:space="preserve"> </v>
          </cell>
          <cell r="BR558" t="str">
            <v>8.733</v>
          </cell>
          <cell r="BS558" t="str">
            <v>NACQ</v>
          </cell>
          <cell r="BT558" t="str">
            <v>8.25</v>
          </cell>
          <cell r="BU558" t="str">
            <v>7.2</v>
          </cell>
          <cell r="BV558" t="str">
            <v>11.4</v>
          </cell>
        </row>
        <row r="559">
          <cell r="A559">
            <v>21903686</v>
          </cell>
          <cell r="B559" t="str">
            <v>RENAUDIN</v>
          </cell>
          <cell r="C559" t="str">
            <v>ALEXIS</v>
          </cell>
          <cell r="D559" t="str">
            <v xml:space="preserve"> </v>
          </cell>
          <cell r="E559" t="str">
            <v>10.181</v>
          </cell>
          <cell r="F559" t="str">
            <v>ADM</v>
          </cell>
          <cell r="G559" t="str">
            <v>10.181</v>
          </cell>
          <cell r="H559" t="str">
            <v>ADM</v>
          </cell>
          <cell r="I559" t="str">
            <v>'261/583</v>
          </cell>
          <cell r="J559" t="str">
            <v>12.3</v>
          </cell>
          <cell r="L559" t="str">
            <v>14.5</v>
          </cell>
          <cell r="M559" t="str">
            <v xml:space="preserve"> </v>
          </cell>
          <cell r="N559" t="str">
            <v xml:space="preserve"> </v>
          </cell>
          <cell r="O559" t="str">
            <v>14.5</v>
          </cell>
          <cell r="P559" t="str">
            <v xml:space="preserve"> </v>
          </cell>
          <cell r="Q559" t="str">
            <v xml:space="preserve"> </v>
          </cell>
          <cell r="R559" t="str">
            <v xml:space="preserve"> </v>
          </cell>
          <cell r="S559" t="str">
            <v xml:space="preserve"> </v>
          </cell>
          <cell r="T559" t="str">
            <v xml:space="preserve"> </v>
          </cell>
          <cell r="U559" t="str">
            <v xml:space="preserve"> </v>
          </cell>
          <cell r="V559" t="str">
            <v xml:space="preserve"> </v>
          </cell>
          <cell r="W559" t="str">
            <v xml:space="preserve"> </v>
          </cell>
          <cell r="X559" t="str">
            <v xml:space="preserve"> </v>
          </cell>
          <cell r="Y559" t="str">
            <v xml:space="preserve"> </v>
          </cell>
          <cell r="Z559" t="str">
            <v xml:space="preserve"> </v>
          </cell>
          <cell r="AA559" t="str">
            <v xml:space="preserve"> </v>
          </cell>
          <cell r="AB559" t="str">
            <v xml:space="preserve"> </v>
          </cell>
          <cell r="AC559" t="str">
            <v xml:space="preserve"> </v>
          </cell>
          <cell r="AD559">
            <v>9</v>
          </cell>
          <cell r="AE559" t="str">
            <v xml:space="preserve"> </v>
          </cell>
          <cell r="AF559" t="str">
            <v xml:space="preserve"> </v>
          </cell>
          <cell r="AG559">
            <v>9</v>
          </cell>
          <cell r="AH559" t="str">
            <v xml:space="preserve"> </v>
          </cell>
          <cell r="AI559" t="str">
            <v xml:space="preserve"> </v>
          </cell>
          <cell r="AJ559" t="str">
            <v xml:space="preserve"> </v>
          </cell>
          <cell r="AK559" t="str">
            <v xml:space="preserve"> </v>
          </cell>
          <cell r="AL559" t="str">
            <v xml:space="preserve"> </v>
          </cell>
          <cell r="AM559" t="str">
            <v xml:space="preserve"> </v>
          </cell>
          <cell r="AN559" t="str">
            <v xml:space="preserve"> </v>
          </cell>
          <cell r="AO559" t="str">
            <v xml:space="preserve"> </v>
          </cell>
          <cell r="AP559" t="str">
            <v xml:space="preserve"> </v>
          </cell>
          <cell r="AQ559" t="str">
            <v xml:space="preserve"> </v>
          </cell>
          <cell r="AR559" t="str">
            <v xml:space="preserve"> </v>
          </cell>
          <cell r="AS559" t="str">
            <v xml:space="preserve"> </v>
          </cell>
          <cell r="AT559" t="str">
            <v xml:space="preserve"> </v>
          </cell>
          <cell r="AU559" t="str">
            <v xml:space="preserve"> </v>
          </cell>
          <cell r="AV559" t="str">
            <v>11.299</v>
          </cell>
          <cell r="AW559" t="str">
            <v>ACQ</v>
          </cell>
          <cell r="AX559" t="str">
            <v>11.215</v>
          </cell>
          <cell r="AY559" t="str">
            <v>11.383</v>
          </cell>
          <cell r="AZ559" t="str">
            <v xml:space="preserve"> </v>
          </cell>
          <cell r="BA559" t="str">
            <v xml:space="preserve"> </v>
          </cell>
          <cell r="BB559" t="str">
            <v xml:space="preserve"> </v>
          </cell>
          <cell r="BC559" t="str">
            <v xml:space="preserve"> </v>
          </cell>
          <cell r="BD559" t="str">
            <v xml:space="preserve"> </v>
          </cell>
          <cell r="BE559" t="str">
            <v xml:space="preserve"> </v>
          </cell>
          <cell r="BF559" t="str">
            <v xml:space="preserve"> </v>
          </cell>
          <cell r="BG559" t="str">
            <v xml:space="preserve"> </v>
          </cell>
          <cell r="BH559" t="str">
            <v>13.65</v>
          </cell>
          <cell r="BI559" t="str">
            <v xml:space="preserve"> </v>
          </cell>
          <cell r="BJ559" t="str">
            <v xml:space="preserve"> </v>
          </cell>
          <cell r="BK559" t="str">
            <v>7.5</v>
          </cell>
          <cell r="BL559">
            <v>13</v>
          </cell>
          <cell r="BM559" t="str">
            <v xml:space="preserve"> </v>
          </cell>
          <cell r="BN559" t="str">
            <v xml:space="preserve"> </v>
          </cell>
          <cell r="BO559" t="str">
            <v xml:space="preserve"> </v>
          </cell>
          <cell r="BP559" t="str">
            <v xml:space="preserve"> </v>
          </cell>
          <cell r="BQ559" t="str">
            <v xml:space="preserve"> </v>
          </cell>
          <cell r="BR559" t="str">
            <v>12.378</v>
          </cell>
          <cell r="BS559" t="str">
            <v>ACQ</v>
          </cell>
          <cell r="BT559" t="str">
            <v>11.88</v>
          </cell>
          <cell r="BU559" t="str">
            <v>9.405</v>
          </cell>
          <cell r="BV559" t="str">
            <v>11.81</v>
          </cell>
        </row>
        <row r="560">
          <cell r="A560">
            <v>21909221</v>
          </cell>
          <cell r="B560" t="str">
            <v>RENTIER</v>
          </cell>
          <cell r="C560" t="str">
            <v>REUBEN</v>
          </cell>
          <cell r="D560" t="str">
            <v>modif</v>
          </cell>
          <cell r="E560" t="str">
            <v>10.357</v>
          </cell>
          <cell r="F560" t="str">
            <v>ADM</v>
          </cell>
          <cell r="G560" t="str">
            <v>10.737</v>
          </cell>
          <cell r="H560" t="str">
            <v>ADM</v>
          </cell>
          <cell r="I560" t="str">
            <v>'168/583</v>
          </cell>
          <cell r="J560" t="str">
            <v>10.798</v>
          </cell>
          <cell r="L560" t="str">
            <v>13.33</v>
          </cell>
          <cell r="M560" t="str">
            <v xml:space="preserve"> </v>
          </cell>
          <cell r="N560" t="str">
            <v xml:space="preserve"> </v>
          </cell>
          <cell r="O560" t="str">
            <v xml:space="preserve"> </v>
          </cell>
          <cell r="P560" t="str">
            <v xml:space="preserve"> </v>
          </cell>
          <cell r="Q560" t="str">
            <v xml:space="preserve"> </v>
          </cell>
          <cell r="R560" t="str">
            <v xml:space="preserve"> </v>
          </cell>
          <cell r="S560" t="str">
            <v xml:space="preserve"> </v>
          </cell>
          <cell r="T560" t="str">
            <v xml:space="preserve"> </v>
          </cell>
          <cell r="U560" t="str">
            <v xml:space="preserve"> </v>
          </cell>
          <cell r="V560" t="str">
            <v xml:space="preserve"> </v>
          </cell>
          <cell r="W560" t="str">
            <v xml:space="preserve"> </v>
          </cell>
          <cell r="X560" t="str">
            <v xml:space="preserve"> </v>
          </cell>
          <cell r="Y560" t="str">
            <v xml:space="preserve"> </v>
          </cell>
          <cell r="Z560" t="str">
            <v xml:space="preserve"> </v>
          </cell>
          <cell r="AA560" t="str">
            <v xml:space="preserve"> </v>
          </cell>
          <cell r="AB560" t="str">
            <v>13.33</v>
          </cell>
          <cell r="AC560" t="str">
            <v xml:space="preserve"> </v>
          </cell>
          <cell r="AD560">
            <v>7</v>
          </cell>
          <cell r="AE560" t="str">
            <v xml:space="preserve"> </v>
          </cell>
          <cell r="AF560" t="str">
            <v xml:space="preserve"> </v>
          </cell>
          <cell r="AG560" t="str">
            <v xml:space="preserve"> </v>
          </cell>
          <cell r="AH560" t="str">
            <v xml:space="preserve"> </v>
          </cell>
          <cell r="AI560" t="str">
            <v xml:space="preserve"> </v>
          </cell>
          <cell r="AJ560" t="str">
            <v xml:space="preserve"> </v>
          </cell>
          <cell r="AK560" t="str">
            <v xml:space="preserve"> </v>
          </cell>
          <cell r="AL560" t="str">
            <v xml:space="preserve"> </v>
          </cell>
          <cell r="AM560" t="str">
            <v xml:space="preserve"> </v>
          </cell>
          <cell r="AN560" t="str">
            <v xml:space="preserve"> </v>
          </cell>
          <cell r="AO560" t="str">
            <v xml:space="preserve"> </v>
          </cell>
          <cell r="AP560" t="str">
            <v xml:space="preserve"> </v>
          </cell>
          <cell r="AQ560" t="str">
            <v xml:space="preserve"> </v>
          </cell>
          <cell r="AR560" t="str">
            <v xml:space="preserve"> </v>
          </cell>
          <cell r="AS560" t="str">
            <v xml:space="preserve"> </v>
          </cell>
          <cell r="AT560">
            <v>7</v>
          </cell>
          <cell r="AU560" t="str">
            <v xml:space="preserve"> </v>
          </cell>
          <cell r="AV560" t="str">
            <v>11.31</v>
          </cell>
          <cell r="AW560" t="str">
            <v>ACQ</v>
          </cell>
          <cell r="AX560" t="str">
            <v>11.17</v>
          </cell>
          <cell r="AY560" t="str">
            <v>11.45</v>
          </cell>
          <cell r="AZ560" t="str">
            <v>16.1</v>
          </cell>
          <cell r="BA560" t="str">
            <v xml:space="preserve"> </v>
          </cell>
          <cell r="BB560" t="str">
            <v xml:space="preserve"> </v>
          </cell>
          <cell r="BC560" t="str">
            <v xml:space="preserve"> </v>
          </cell>
          <cell r="BD560" t="str">
            <v xml:space="preserve"> </v>
          </cell>
          <cell r="BE560" t="str">
            <v xml:space="preserve"> </v>
          </cell>
          <cell r="BF560" t="str">
            <v xml:space="preserve"> </v>
          </cell>
          <cell r="BG560" t="str">
            <v xml:space="preserve"> </v>
          </cell>
          <cell r="BH560" t="str">
            <v xml:space="preserve"> </v>
          </cell>
          <cell r="BI560" t="str">
            <v xml:space="preserve"> </v>
          </cell>
          <cell r="BJ560" t="str">
            <v xml:space="preserve"> </v>
          </cell>
          <cell r="BK560" t="str">
            <v>6.75</v>
          </cell>
          <cell r="BL560" t="str">
            <v xml:space="preserve"> </v>
          </cell>
          <cell r="BM560" t="str">
            <v xml:space="preserve"> </v>
          </cell>
          <cell r="BN560" t="str">
            <v>11.5</v>
          </cell>
          <cell r="BO560" t="str">
            <v xml:space="preserve"> </v>
          </cell>
          <cell r="BP560" t="str">
            <v xml:space="preserve"> </v>
          </cell>
          <cell r="BQ560" t="str">
            <v xml:space="preserve"> </v>
          </cell>
          <cell r="BR560" t="str">
            <v>13.7</v>
          </cell>
          <cell r="BS560" t="str">
            <v>ACQ</v>
          </cell>
          <cell r="BT560" t="str">
            <v>12.25</v>
          </cell>
          <cell r="BU560" t="str">
            <v>9.8</v>
          </cell>
          <cell r="BV560" t="str">
            <v>12.1</v>
          </cell>
        </row>
        <row r="561">
          <cell r="A561">
            <v>21711295</v>
          </cell>
          <cell r="B561" t="str">
            <v>REYSZ</v>
          </cell>
          <cell r="C561" t="str">
            <v>ARNAUD</v>
          </cell>
          <cell r="D561" t="str">
            <v xml:space="preserve"> </v>
          </cell>
          <cell r="E561" t="str">
            <v>9.336</v>
          </cell>
          <cell r="F561" t="str">
            <v>AJ</v>
          </cell>
          <cell r="G561" t="str">
            <v>9.336</v>
          </cell>
          <cell r="H561" t="str">
            <v>AJ</v>
          </cell>
          <cell r="I561" t="str">
            <v>'390/583</v>
          </cell>
          <cell r="J561" t="str">
            <v>10.1</v>
          </cell>
          <cell r="K561" t="str">
            <v>ACQ</v>
          </cell>
          <cell r="L561" t="str">
            <v xml:space="preserve"> </v>
          </cell>
          <cell r="M561" t="str">
            <v xml:space="preserve"> </v>
          </cell>
          <cell r="N561" t="str">
            <v xml:space="preserve"> </v>
          </cell>
          <cell r="O561" t="str">
            <v xml:space="preserve"> </v>
          </cell>
          <cell r="P561" t="str">
            <v xml:space="preserve"> </v>
          </cell>
          <cell r="Q561" t="str">
            <v xml:space="preserve"> </v>
          </cell>
          <cell r="R561" t="str">
            <v xml:space="preserve"> </v>
          </cell>
          <cell r="S561" t="str">
            <v xml:space="preserve"> </v>
          </cell>
          <cell r="T561" t="str">
            <v xml:space="preserve"> </v>
          </cell>
          <cell r="U561" t="str">
            <v xml:space="preserve"> </v>
          </cell>
          <cell r="V561" t="str">
            <v xml:space="preserve"> </v>
          </cell>
          <cell r="W561" t="str">
            <v xml:space="preserve"> </v>
          </cell>
          <cell r="X561" t="str">
            <v xml:space="preserve"> </v>
          </cell>
          <cell r="Y561" t="str">
            <v xml:space="preserve"> </v>
          </cell>
          <cell r="Z561" t="str">
            <v xml:space="preserve"> </v>
          </cell>
          <cell r="AA561" t="str">
            <v xml:space="preserve"> </v>
          </cell>
          <cell r="AB561" t="str">
            <v xml:space="preserve"> </v>
          </cell>
          <cell r="AC561" t="str">
            <v xml:space="preserve"> </v>
          </cell>
          <cell r="AD561" t="str">
            <v xml:space="preserve"> </v>
          </cell>
          <cell r="AE561" t="str">
            <v xml:space="preserve"> </v>
          </cell>
          <cell r="AF561" t="str">
            <v xml:space="preserve"> </v>
          </cell>
          <cell r="AG561" t="str">
            <v xml:space="preserve"> </v>
          </cell>
          <cell r="AH561" t="str">
            <v xml:space="preserve"> </v>
          </cell>
          <cell r="AI561" t="str">
            <v xml:space="preserve"> </v>
          </cell>
          <cell r="AJ561" t="str">
            <v xml:space="preserve"> </v>
          </cell>
          <cell r="AK561" t="str">
            <v xml:space="preserve"> </v>
          </cell>
          <cell r="AL561" t="str">
            <v xml:space="preserve"> </v>
          </cell>
          <cell r="AM561" t="str">
            <v xml:space="preserve"> </v>
          </cell>
          <cell r="AN561" t="str">
            <v xml:space="preserve"> </v>
          </cell>
          <cell r="AO561" t="str">
            <v xml:space="preserve"> </v>
          </cell>
          <cell r="AP561" t="str">
            <v xml:space="preserve"> </v>
          </cell>
          <cell r="AQ561" t="str">
            <v xml:space="preserve"> </v>
          </cell>
          <cell r="AR561" t="str">
            <v xml:space="preserve"> </v>
          </cell>
          <cell r="AS561" t="str">
            <v xml:space="preserve"> </v>
          </cell>
          <cell r="AT561" t="str">
            <v xml:space="preserve"> </v>
          </cell>
          <cell r="AU561" t="str">
            <v xml:space="preserve"> </v>
          </cell>
          <cell r="AV561">
            <v>11</v>
          </cell>
          <cell r="AW561" t="str">
            <v>ACQ</v>
          </cell>
          <cell r="AX561" t="str">
            <v xml:space="preserve"> </v>
          </cell>
          <cell r="AY561" t="str">
            <v xml:space="preserve"> </v>
          </cell>
          <cell r="AZ561" t="str">
            <v xml:space="preserve"> </v>
          </cell>
          <cell r="BA561" t="str">
            <v xml:space="preserve"> </v>
          </cell>
          <cell r="BB561" t="str">
            <v xml:space="preserve"> </v>
          </cell>
          <cell r="BC561" t="str">
            <v xml:space="preserve"> </v>
          </cell>
          <cell r="BD561" t="str">
            <v xml:space="preserve"> </v>
          </cell>
          <cell r="BE561" t="str">
            <v xml:space="preserve"> </v>
          </cell>
          <cell r="BF561" t="str">
            <v xml:space="preserve"> </v>
          </cell>
          <cell r="BG561" t="str">
            <v xml:space="preserve"> </v>
          </cell>
          <cell r="BH561" t="str">
            <v xml:space="preserve"> </v>
          </cell>
          <cell r="BI561" t="str">
            <v xml:space="preserve"> </v>
          </cell>
          <cell r="BJ561" t="str">
            <v xml:space="preserve"> </v>
          </cell>
          <cell r="BK561" t="str">
            <v xml:space="preserve"> </v>
          </cell>
          <cell r="BL561" t="str">
            <v xml:space="preserve"> </v>
          </cell>
          <cell r="BM561" t="str">
            <v xml:space="preserve"> </v>
          </cell>
          <cell r="BN561" t="str">
            <v xml:space="preserve"> </v>
          </cell>
          <cell r="BO561" t="str">
            <v xml:space="preserve"> </v>
          </cell>
          <cell r="BP561" t="str">
            <v xml:space="preserve"> </v>
          </cell>
          <cell r="BQ561" t="str">
            <v xml:space="preserve"> </v>
          </cell>
          <cell r="BR561" t="str">
            <v>9.183</v>
          </cell>
          <cell r="BS561" t="str">
            <v>NACQ</v>
          </cell>
          <cell r="BT561">
            <v>6</v>
          </cell>
          <cell r="BU561">
            <v>10</v>
          </cell>
          <cell r="BV561" t="str">
            <v xml:space="preserve"> </v>
          </cell>
        </row>
        <row r="562">
          <cell r="A562">
            <v>21907237</v>
          </cell>
          <cell r="B562" t="str">
            <v>RICHARD</v>
          </cell>
          <cell r="C562" t="str">
            <v>XAVIER</v>
          </cell>
          <cell r="D562" t="str">
            <v xml:space="preserve"> </v>
          </cell>
          <cell r="E562" t="str">
            <v>11.325</v>
          </cell>
          <cell r="F562" t="str">
            <v>ADM</v>
          </cell>
          <cell r="G562" t="str">
            <v>11.325</v>
          </cell>
          <cell r="H562" t="str">
            <v>ADM</v>
          </cell>
          <cell r="I562" t="str">
            <v>'95/583</v>
          </cell>
          <cell r="J562">
            <v>13</v>
          </cell>
          <cell r="L562">
            <v>13</v>
          </cell>
          <cell r="M562" t="str">
            <v xml:space="preserve"> </v>
          </cell>
          <cell r="N562" t="str">
            <v xml:space="preserve"> </v>
          </cell>
          <cell r="O562" t="str">
            <v xml:space="preserve"> </v>
          </cell>
          <cell r="P562" t="str">
            <v xml:space="preserve"> </v>
          </cell>
          <cell r="Q562" t="str">
            <v xml:space="preserve"> </v>
          </cell>
          <cell r="R562" t="str">
            <v xml:space="preserve"> </v>
          </cell>
          <cell r="S562" t="str">
            <v xml:space="preserve"> </v>
          </cell>
          <cell r="T562" t="str">
            <v xml:space="preserve"> </v>
          </cell>
          <cell r="U562" t="str">
            <v xml:space="preserve"> </v>
          </cell>
          <cell r="V562" t="str">
            <v xml:space="preserve"> </v>
          </cell>
          <cell r="W562" t="str">
            <v xml:space="preserve"> </v>
          </cell>
          <cell r="X562" t="str">
            <v xml:space="preserve"> </v>
          </cell>
          <cell r="Y562" t="str">
            <v xml:space="preserve"> </v>
          </cell>
          <cell r="Z562" t="str">
            <v xml:space="preserve"> </v>
          </cell>
          <cell r="AA562" t="str">
            <v xml:space="preserve"> </v>
          </cell>
          <cell r="AB562">
            <v>13</v>
          </cell>
          <cell r="AC562" t="str">
            <v xml:space="preserve"> </v>
          </cell>
          <cell r="AD562">
            <v>13</v>
          </cell>
          <cell r="AE562" t="str">
            <v xml:space="preserve"> </v>
          </cell>
          <cell r="AF562" t="str">
            <v xml:space="preserve"> </v>
          </cell>
          <cell r="AG562" t="str">
            <v xml:space="preserve"> </v>
          </cell>
          <cell r="AH562" t="str">
            <v xml:space="preserve"> </v>
          </cell>
          <cell r="AI562" t="str">
            <v xml:space="preserve"> </v>
          </cell>
          <cell r="AJ562" t="str">
            <v xml:space="preserve"> </v>
          </cell>
          <cell r="AK562" t="str">
            <v xml:space="preserve"> </v>
          </cell>
          <cell r="AL562" t="str">
            <v xml:space="preserve"> </v>
          </cell>
          <cell r="AM562" t="str">
            <v xml:space="preserve"> </v>
          </cell>
          <cell r="AN562" t="str">
            <v xml:space="preserve"> </v>
          </cell>
          <cell r="AO562" t="str">
            <v xml:space="preserve"> </v>
          </cell>
          <cell r="AP562" t="str">
            <v xml:space="preserve"> </v>
          </cell>
          <cell r="AQ562" t="str">
            <v xml:space="preserve"> </v>
          </cell>
          <cell r="AR562" t="str">
            <v xml:space="preserve"> </v>
          </cell>
          <cell r="AS562" t="str">
            <v xml:space="preserve"> </v>
          </cell>
          <cell r="AT562">
            <v>13</v>
          </cell>
          <cell r="AU562" t="str">
            <v xml:space="preserve"> </v>
          </cell>
          <cell r="AV562" t="str">
            <v>12.243</v>
          </cell>
          <cell r="AW562" t="str">
            <v>ACQ</v>
          </cell>
          <cell r="AX562" t="str">
            <v>11.335</v>
          </cell>
          <cell r="AY562" t="str">
            <v>13.15</v>
          </cell>
          <cell r="AZ562" t="str">
            <v xml:space="preserve"> </v>
          </cell>
          <cell r="BA562" t="str">
            <v xml:space="preserve"> </v>
          </cell>
          <cell r="BB562" t="str">
            <v xml:space="preserve"> </v>
          </cell>
          <cell r="BC562" t="str">
            <v>13.75</v>
          </cell>
          <cell r="BD562" t="str">
            <v xml:space="preserve"> </v>
          </cell>
          <cell r="BE562" t="str">
            <v xml:space="preserve"> </v>
          </cell>
          <cell r="BF562" t="str">
            <v xml:space="preserve"> </v>
          </cell>
          <cell r="BG562" t="str">
            <v xml:space="preserve"> </v>
          </cell>
          <cell r="BH562" t="str">
            <v>11.1</v>
          </cell>
          <cell r="BI562" t="str">
            <v xml:space="preserve"> </v>
          </cell>
          <cell r="BJ562" t="str">
            <v xml:space="preserve"> </v>
          </cell>
          <cell r="BK562" t="str">
            <v xml:space="preserve"> </v>
          </cell>
          <cell r="BL562" t="str">
            <v xml:space="preserve"> </v>
          </cell>
          <cell r="BM562" t="str">
            <v>14.6</v>
          </cell>
          <cell r="BN562" t="str">
            <v xml:space="preserve"> </v>
          </cell>
          <cell r="BO562" t="str">
            <v xml:space="preserve"> </v>
          </cell>
          <cell r="BP562" t="str">
            <v xml:space="preserve"> </v>
          </cell>
          <cell r="BQ562" t="str">
            <v xml:space="preserve"> </v>
          </cell>
          <cell r="BR562" t="str">
            <v>10.7</v>
          </cell>
          <cell r="BS562" t="str">
            <v>ACQ</v>
          </cell>
          <cell r="BT562" t="str">
            <v>10.6</v>
          </cell>
          <cell r="BU562" t="str">
            <v>11.4</v>
          </cell>
          <cell r="BV562" t="str">
            <v>11.8</v>
          </cell>
        </row>
        <row r="563">
          <cell r="A563">
            <v>21905904</v>
          </cell>
          <cell r="B563" t="str">
            <v>RIEB</v>
          </cell>
          <cell r="C563" t="str">
            <v>ALICE</v>
          </cell>
          <cell r="D563" t="str">
            <v xml:space="preserve"> </v>
          </cell>
          <cell r="E563" t="str">
            <v>8.844</v>
          </cell>
          <cell r="F563" t="str">
            <v>AJ</v>
          </cell>
          <cell r="G563" t="str">
            <v>8.844</v>
          </cell>
          <cell r="H563" t="str">
            <v>AJ</v>
          </cell>
          <cell r="I563" t="str">
            <v>'444/583</v>
          </cell>
          <cell r="J563" t="str">
            <v>14.08</v>
          </cell>
          <cell r="L563" t="str">
            <v>11.8</v>
          </cell>
          <cell r="M563" t="str">
            <v xml:space="preserve"> </v>
          </cell>
          <cell r="N563" t="str">
            <v xml:space="preserve"> </v>
          </cell>
          <cell r="O563" t="str">
            <v xml:space="preserve"> </v>
          </cell>
          <cell r="P563" t="str">
            <v xml:space="preserve"> </v>
          </cell>
          <cell r="Q563" t="str">
            <v xml:space="preserve"> </v>
          </cell>
          <cell r="R563" t="str">
            <v xml:space="preserve"> </v>
          </cell>
          <cell r="S563" t="str">
            <v xml:space="preserve"> </v>
          </cell>
          <cell r="T563" t="str">
            <v xml:space="preserve"> </v>
          </cell>
          <cell r="U563" t="str">
            <v xml:space="preserve"> </v>
          </cell>
          <cell r="V563" t="str">
            <v xml:space="preserve"> </v>
          </cell>
          <cell r="W563" t="str">
            <v xml:space="preserve"> </v>
          </cell>
          <cell r="X563" t="str">
            <v xml:space="preserve"> </v>
          </cell>
          <cell r="Y563" t="str">
            <v xml:space="preserve"> </v>
          </cell>
          <cell r="Z563" t="str">
            <v>11.8</v>
          </cell>
          <cell r="AA563" t="str">
            <v xml:space="preserve"> </v>
          </cell>
          <cell r="AB563" t="str">
            <v xml:space="preserve"> </v>
          </cell>
          <cell r="AC563" t="str">
            <v xml:space="preserve"> </v>
          </cell>
          <cell r="AD563" t="str">
            <v>17.5</v>
          </cell>
          <cell r="AE563" t="str">
            <v xml:space="preserve"> </v>
          </cell>
          <cell r="AF563" t="str">
            <v xml:space="preserve"> </v>
          </cell>
          <cell r="AG563" t="str">
            <v xml:space="preserve"> </v>
          </cell>
          <cell r="AH563" t="str">
            <v xml:space="preserve"> </v>
          </cell>
          <cell r="AI563" t="str">
            <v xml:space="preserve"> </v>
          </cell>
          <cell r="AJ563" t="str">
            <v xml:space="preserve"> </v>
          </cell>
          <cell r="AK563" t="str">
            <v xml:space="preserve"> </v>
          </cell>
          <cell r="AL563" t="str">
            <v xml:space="preserve"> </v>
          </cell>
          <cell r="AM563" t="str">
            <v xml:space="preserve"> </v>
          </cell>
          <cell r="AN563" t="str">
            <v xml:space="preserve"> </v>
          </cell>
          <cell r="AO563" t="str">
            <v xml:space="preserve"> </v>
          </cell>
          <cell r="AP563" t="str">
            <v xml:space="preserve"> </v>
          </cell>
          <cell r="AQ563" t="str">
            <v xml:space="preserve"> </v>
          </cell>
          <cell r="AR563" t="str">
            <v>17.5</v>
          </cell>
          <cell r="AS563" t="str">
            <v xml:space="preserve"> </v>
          </cell>
          <cell r="AT563" t="str">
            <v xml:space="preserve"> </v>
          </cell>
          <cell r="AU563" t="str">
            <v xml:space="preserve"> </v>
          </cell>
          <cell r="AV563" t="str">
            <v>11.416</v>
          </cell>
          <cell r="AW563" t="str">
            <v>ACQ</v>
          </cell>
          <cell r="AX563" t="str">
            <v>10.665</v>
          </cell>
          <cell r="AY563" t="str">
            <v>12.167</v>
          </cell>
          <cell r="AZ563" t="str">
            <v xml:space="preserve"> </v>
          </cell>
          <cell r="BA563" t="str">
            <v xml:space="preserve"> </v>
          </cell>
          <cell r="BB563" t="str">
            <v xml:space="preserve"> </v>
          </cell>
          <cell r="BC563" t="str">
            <v xml:space="preserve"> </v>
          </cell>
          <cell r="BD563" t="str">
            <v xml:space="preserve"> </v>
          </cell>
          <cell r="BE563" t="str">
            <v xml:space="preserve"> </v>
          </cell>
          <cell r="BF563">
            <v>16</v>
          </cell>
          <cell r="BG563" t="str">
            <v>13.5</v>
          </cell>
          <cell r="BH563" t="str">
            <v xml:space="preserve"> </v>
          </cell>
          <cell r="BI563" t="str">
            <v xml:space="preserve"> </v>
          </cell>
          <cell r="BJ563" t="str">
            <v xml:space="preserve"> </v>
          </cell>
          <cell r="BK563">
            <v>7</v>
          </cell>
          <cell r="BL563" t="str">
            <v xml:space="preserve"> </v>
          </cell>
          <cell r="BM563" t="str">
            <v xml:space="preserve"> </v>
          </cell>
          <cell r="BN563" t="str">
            <v xml:space="preserve"> </v>
          </cell>
          <cell r="BO563" t="str">
            <v xml:space="preserve"> </v>
          </cell>
          <cell r="BP563" t="str">
            <v xml:space="preserve"> </v>
          </cell>
          <cell r="BQ563" t="str">
            <v xml:space="preserve"> </v>
          </cell>
          <cell r="BR563" t="str">
            <v>10.818</v>
          </cell>
          <cell r="BS563" t="str">
            <v>ACQ</v>
          </cell>
          <cell r="BT563" t="str">
            <v>10.88</v>
          </cell>
          <cell r="BU563" t="str">
            <v>10.025</v>
          </cell>
          <cell r="BV563" t="str">
            <v>11.55</v>
          </cell>
        </row>
        <row r="564">
          <cell r="A564">
            <v>21905110</v>
          </cell>
          <cell r="B564" t="str">
            <v>RIEDINGER</v>
          </cell>
          <cell r="C564" t="str">
            <v>LUCAS</v>
          </cell>
          <cell r="D564" t="str">
            <v xml:space="preserve"> </v>
          </cell>
          <cell r="E564" t="str">
            <v>9.09</v>
          </cell>
          <cell r="F564" t="str">
            <v>AJ</v>
          </cell>
          <cell r="G564" t="str">
            <v>9.09</v>
          </cell>
          <cell r="H564" t="str">
            <v>AJ</v>
          </cell>
          <cell r="I564" t="str">
            <v>'414/583</v>
          </cell>
          <cell r="J564" t="str">
            <v>11.6</v>
          </cell>
          <cell r="L564">
            <v>10</v>
          </cell>
          <cell r="M564" t="str">
            <v xml:space="preserve"> </v>
          </cell>
          <cell r="N564" t="str">
            <v xml:space="preserve"> </v>
          </cell>
          <cell r="O564" t="str">
            <v xml:space="preserve"> </v>
          </cell>
          <cell r="P564" t="str">
            <v xml:space="preserve"> </v>
          </cell>
          <cell r="Q564" t="str">
            <v xml:space="preserve"> </v>
          </cell>
          <cell r="R564" t="str">
            <v xml:space="preserve"> </v>
          </cell>
          <cell r="S564">
            <v>10</v>
          </cell>
          <cell r="T564" t="str">
            <v xml:space="preserve"> </v>
          </cell>
          <cell r="U564" t="str">
            <v xml:space="preserve"> </v>
          </cell>
          <cell r="V564" t="str">
            <v xml:space="preserve"> </v>
          </cell>
          <cell r="W564" t="str">
            <v xml:space="preserve"> </v>
          </cell>
          <cell r="X564" t="str">
            <v xml:space="preserve"> </v>
          </cell>
          <cell r="Y564" t="str">
            <v xml:space="preserve"> </v>
          </cell>
          <cell r="Z564" t="str">
            <v xml:space="preserve"> </v>
          </cell>
          <cell r="AA564" t="str">
            <v xml:space="preserve"> </v>
          </cell>
          <cell r="AB564" t="str">
            <v xml:space="preserve"> </v>
          </cell>
          <cell r="AC564" t="str">
            <v xml:space="preserve"> </v>
          </cell>
          <cell r="AD564">
            <v>14</v>
          </cell>
          <cell r="AE564" t="str">
            <v xml:space="preserve"> </v>
          </cell>
          <cell r="AF564" t="str">
            <v xml:space="preserve"> </v>
          </cell>
          <cell r="AG564" t="str">
            <v xml:space="preserve"> </v>
          </cell>
          <cell r="AH564" t="str">
            <v xml:space="preserve"> </v>
          </cell>
          <cell r="AI564" t="str">
            <v xml:space="preserve"> </v>
          </cell>
          <cell r="AJ564" t="str">
            <v xml:space="preserve"> </v>
          </cell>
          <cell r="AK564">
            <v>14</v>
          </cell>
          <cell r="AL564" t="str">
            <v xml:space="preserve"> </v>
          </cell>
          <cell r="AM564" t="str">
            <v xml:space="preserve"> </v>
          </cell>
          <cell r="AN564" t="str">
            <v xml:space="preserve"> </v>
          </cell>
          <cell r="AO564" t="str">
            <v xml:space="preserve"> </v>
          </cell>
          <cell r="AP564" t="str">
            <v xml:space="preserve"> </v>
          </cell>
          <cell r="AQ564" t="str">
            <v xml:space="preserve"> </v>
          </cell>
          <cell r="AR564" t="str">
            <v xml:space="preserve"> </v>
          </cell>
          <cell r="AS564" t="str">
            <v xml:space="preserve"> </v>
          </cell>
          <cell r="AT564" t="str">
            <v xml:space="preserve"> </v>
          </cell>
          <cell r="AU564" t="str">
            <v xml:space="preserve"> </v>
          </cell>
          <cell r="AV564" t="str">
            <v>10.924</v>
          </cell>
          <cell r="AW564" t="str">
            <v>ACQ</v>
          </cell>
          <cell r="AX564" t="str">
            <v>10.315</v>
          </cell>
          <cell r="AY564" t="str">
            <v>11.533</v>
          </cell>
          <cell r="AZ564" t="str">
            <v>12.3</v>
          </cell>
          <cell r="BA564" t="str">
            <v xml:space="preserve"> </v>
          </cell>
          <cell r="BB564" t="str">
            <v xml:space="preserve"> </v>
          </cell>
          <cell r="BC564" t="str">
            <v xml:space="preserve"> </v>
          </cell>
          <cell r="BD564" t="str">
            <v>11.8</v>
          </cell>
          <cell r="BE564" t="str">
            <v xml:space="preserve"> </v>
          </cell>
          <cell r="BF564" t="str">
            <v xml:space="preserve"> </v>
          </cell>
          <cell r="BG564" t="str">
            <v xml:space="preserve"> </v>
          </cell>
          <cell r="BH564" t="str">
            <v xml:space="preserve"> </v>
          </cell>
          <cell r="BI564" t="str">
            <v xml:space="preserve"> </v>
          </cell>
          <cell r="BJ564" t="str">
            <v xml:space="preserve"> </v>
          </cell>
          <cell r="BK564" t="str">
            <v xml:space="preserve"> </v>
          </cell>
          <cell r="BL564" t="str">
            <v xml:space="preserve"> </v>
          </cell>
          <cell r="BM564" t="str">
            <v xml:space="preserve"> </v>
          </cell>
          <cell r="BN564" t="str">
            <v xml:space="preserve"> </v>
          </cell>
          <cell r="BO564" t="str">
            <v xml:space="preserve"> </v>
          </cell>
          <cell r="BP564" t="str">
            <v xml:space="preserve"> </v>
          </cell>
          <cell r="BQ564" t="str">
            <v>10.5</v>
          </cell>
          <cell r="BR564" t="str">
            <v>10.192</v>
          </cell>
          <cell r="BS564" t="str">
            <v>ACQ</v>
          </cell>
          <cell r="BT564">
            <v>9</v>
          </cell>
          <cell r="BU564" t="str">
            <v>8.55</v>
          </cell>
          <cell r="BV564" t="str">
            <v>10.6</v>
          </cell>
        </row>
        <row r="565">
          <cell r="A565">
            <v>21906320</v>
          </cell>
          <cell r="B565" t="str">
            <v>RIEMER</v>
          </cell>
          <cell r="C565" t="str">
            <v>NOA</v>
          </cell>
          <cell r="D565" t="str">
            <v xml:space="preserve"> </v>
          </cell>
          <cell r="E565" t="str">
            <v>12.264</v>
          </cell>
          <cell r="F565" t="str">
            <v>ADM</v>
          </cell>
          <cell r="G565" t="str">
            <v>12.264</v>
          </cell>
          <cell r="H565" t="str">
            <v>ADM</v>
          </cell>
          <cell r="I565" t="str">
            <v>'35/583</v>
          </cell>
          <cell r="J565">
            <v>16</v>
          </cell>
          <cell r="L565" t="str">
            <v>14.2</v>
          </cell>
          <cell r="M565" t="str">
            <v xml:space="preserve"> </v>
          </cell>
          <cell r="N565" t="str">
            <v xml:space="preserve"> </v>
          </cell>
          <cell r="O565" t="str">
            <v xml:space="preserve"> </v>
          </cell>
          <cell r="P565" t="str">
            <v xml:space="preserve"> </v>
          </cell>
          <cell r="Q565" t="str">
            <v xml:space="preserve"> </v>
          </cell>
          <cell r="R565" t="str">
            <v xml:space="preserve"> </v>
          </cell>
          <cell r="S565" t="str">
            <v xml:space="preserve"> </v>
          </cell>
          <cell r="T565" t="str">
            <v xml:space="preserve"> </v>
          </cell>
          <cell r="U565" t="str">
            <v>14.2</v>
          </cell>
          <cell r="V565" t="str">
            <v xml:space="preserve"> </v>
          </cell>
          <cell r="W565" t="str">
            <v xml:space="preserve"> </v>
          </cell>
          <cell r="X565" t="str">
            <v xml:space="preserve"> </v>
          </cell>
          <cell r="Y565" t="str">
            <v xml:space="preserve"> </v>
          </cell>
          <cell r="Z565" t="str">
            <v xml:space="preserve"> </v>
          </cell>
          <cell r="AA565" t="str">
            <v xml:space="preserve"> </v>
          </cell>
          <cell r="AB565" t="str">
            <v xml:space="preserve"> </v>
          </cell>
          <cell r="AC565" t="str">
            <v xml:space="preserve"> </v>
          </cell>
          <cell r="AD565" t="str">
            <v>18.7</v>
          </cell>
          <cell r="AE565" t="str">
            <v xml:space="preserve"> </v>
          </cell>
          <cell r="AF565" t="str">
            <v xml:space="preserve"> </v>
          </cell>
          <cell r="AG565" t="str">
            <v xml:space="preserve"> </v>
          </cell>
          <cell r="AH565" t="str">
            <v xml:space="preserve"> </v>
          </cell>
          <cell r="AI565" t="str">
            <v xml:space="preserve"> </v>
          </cell>
          <cell r="AJ565" t="str">
            <v xml:space="preserve"> </v>
          </cell>
          <cell r="AK565" t="str">
            <v xml:space="preserve"> </v>
          </cell>
          <cell r="AL565" t="str">
            <v xml:space="preserve"> </v>
          </cell>
          <cell r="AM565" t="str">
            <v>18.7</v>
          </cell>
          <cell r="AN565" t="str">
            <v xml:space="preserve"> </v>
          </cell>
          <cell r="AO565" t="str">
            <v xml:space="preserve"> </v>
          </cell>
          <cell r="AP565" t="str">
            <v xml:space="preserve"> </v>
          </cell>
          <cell r="AQ565" t="str">
            <v xml:space="preserve"> </v>
          </cell>
          <cell r="AR565" t="str">
            <v xml:space="preserve"> </v>
          </cell>
          <cell r="AS565" t="str">
            <v xml:space="preserve"> </v>
          </cell>
          <cell r="AT565" t="str">
            <v xml:space="preserve"> </v>
          </cell>
          <cell r="AU565" t="str">
            <v xml:space="preserve"> </v>
          </cell>
          <cell r="AV565" t="str">
            <v>11.799</v>
          </cell>
          <cell r="AW565" t="str">
            <v>ACQ</v>
          </cell>
          <cell r="AX565" t="str">
            <v>12.165</v>
          </cell>
          <cell r="AY565" t="str">
            <v>11.433</v>
          </cell>
          <cell r="AZ565" t="str">
            <v xml:space="preserve"> </v>
          </cell>
          <cell r="BA565" t="str">
            <v xml:space="preserve"> </v>
          </cell>
          <cell r="BB565" t="str">
            <v xml:space="preserve"> </v>
          </cell>
          <cell r="BC565" t="str">
            <v xml:space="preserve"> </v>
          </cell>
          <cell r="BD565" t="str">
            <v>6.3</v>
          </cell>
          <cell r="BE565">
            <v>15</v>
          </cell>
          <cell r="BF565" t="str">
            <v xml:space="preserve"> </v>
          </cell>
          <cell r="BG565" t="str">
            <v xml:space="preserve"> </v>
          </cell>
          <cell r="BH565" t="str">
            <v xml:space="preserve"> </v>
          </cell>
          <cell r="BI565">
            <v>13</v>
          </cell>
          <cell r="BJ565" t="str">
            <v xml:space="preserve"> </v>
          </cell>
          <cell r="BK565" t="str">
            <v xml:space="preserve"> </v>
          </cell>
          <cell r="BL565" t="str">
            <v xml:space="preserve"> </v>
          </cell>
          <cell r="BM565" t="str">
            <v xml:space="preserve"> </v>
          </cell>
          <cell r="BN565" t="str">
            <v xml:space="preserve"> </v>
          </cell>
          <cell r="BO565" t="str">
            <v xml:space="preserve"> </v>
          </cell>
          <cell r="BP565" t="str">
            <v xml:space="preserve"> </v>
          </cell>
          <cell r="BQ565" t="str">
            <v xml:space="preserve"> </v>
          </cell>
          <cell r="BR565" t="str">
            <v>10.918</v>
          </cell>
          <cell r="BS565" t="str">
            <v>ACQ</v>
          </cell>
          <cell r="BT565" t="str">
            <v>9.13</v>
          </cell>
          <cell r="BU565" t="str">
            <v>11.7</v>
          </cell>
          <cell r="BV565" t="str">
            <v>13.9</v>
          </cell>
        </row>
        <row r="566">
          <cell r="A566">
            <v>21808734</v>
          </cell>
          <cell r="B566" t="str">
            <v>RIETSCH</v>
          </cell>
          <cell r="C566" t="str">
            <v>WILLIAM</v>
          </cell>
          <cell r="D566" t="str">
            <v xml:space="preserve"> </v>
          </cell>
          <cell r="E566" t="str">
            <v>9.999</v>
          </cell>
          <cell r="F566" t="str">
            <v>AJ</v>
          </cell>
          <cell r="G566" t="str">
            <v>9.999</v>
          </cell>
          <cell r="H566" t="str">
            <v>AJ</v>
          </cell>
          <cell r="I566" t="str">
            <v>'287/583</v>
          </cell>
          <cell r="J566" t="str">
            <v>11.8</v>
          </cell>
          <cell r="L566">
            <v>13</v>
          </cell>
          <cell r="M566" t="str">
            <v xml:space="preserve"> </v>
          </cell>
          <cell r="N566" t="str">
            <v xml:space="preserve"> </v>
          </cell>
          <cell r="O566" t="str">
            <v xml:space="preserve"> </v>
          </cell>
          <cell r="P566" t="str">
            <v xml:space="preserve"> </v>
          </cell>
          <cell r="Q566" t="str">
            <v xml:space="preserve"> </v>
          </cell>
          <cell r="R566" t="str">
            <v xml:space="preserve"> </v>
          </cell>
          <cell r="S566" t="str">
            <v xml:space="preserve"> </v>
          </cell>
          <cell r="T566" t="str">
            <v xml:space="preserve"> </v>
          </cell>
          <cell r="U566" t="str">
            <v xml:space="preserve"> </v>
          </cell>
          <cell r="V566" t="str">
            <v xml:space="preserve"> </v>
          </cell>
          <cell r="W566" t="str">
            <v xml:space="preserve"> </v>
          </cell>
          <cell r="X566" t="str">
            <v xml:space="preserve"> </v>
          </cell>
          <cell r="Y566" t="str">
            <v xml:space="preserve"> </v>
          </cell>
          <cell r="Z566" t="str">
            <v xml:space="preserve"> </v>
          </cell>
          <cell r="AA566" t="str">
            <v xml:space="preserve"> </v>
          </cell>
          <cell r="AB566" t="str">
            <v xml:space="preserve"> </v>
          </cell>
          <cell r="AC566">
            <v>13</v>
          </cell>
          <cell r="AD566">
            <v>10</v>
          </cell>
          <cell r="AE566" t="str">
            <v xml:space="preserve"> </v>
          </cell>
          <cell r="AF566" t="str">
            <v xml:space="preserve"> </v>
          </cell>
          <cell r="AG566" t="str">
            <v xml:space="preserve"> </v>
          </cell>
          <cell r="AH566" t="str">
            <v xml:space="preserve"> </v>
          </cell>
          <cell r="AI566" t="str">
            <v xml:space="preserve"> </v>
          </cell>
          <cell r="AJ566" t="str">
            <v xml:space="preserve"> </v>
          </cell>
          <cell r="AK566" t="str">
            <v xml:space="preserve"> </v>
          </cell>
          <cell r="AL566" t="str">
            <v xml:space="preserve"> </v>
          </cell>
          <cell r="AM566" t="str">
            <v xml:space="preserve"> </v>
          </cell>
          <cell r="AN566" t="str">
            <v xml:space="preserve"> </v>
          </cell>
          <cell r="AO566" t="str">
            <v xml:space="preserve"> </v>
          </cell>
          <cell r="AP566" t="str">
            <v xml:space="preserve"> </v>
          </cell>
          <cell r="AQ566" t="str">
            <v xml:space="preserve"> </v>
          </cell>
          <cell r="AR566" t="str">
            <v xml:space="preserve"> </v>
          </cell>
          <cell r="AS566" t="str">
            <v xml:space="preserve"> </v>
          </cell>
          <cell r="AT566" t="str">
            <v xml:space="preserve"> </v>
          </cell>
          <cell r="AU566">
            <v>10</v>
          </cell>
          <cell r="AV566" t="str">
            <v>11.004</v>
          </cell>
          <cell r="AW566" t="str">
            <v>ACQ</v>
          </cell>
          <cell r="AX566" t="str">
            <v>11.94</v>
          </cell>
          <cell r="AY566" t="str">
            <v>10.067</v>
          </cell>
          <cell r="AZ566" t="str">
            <v xml:space="preserve"> </v>
          </cell>
          <cell r="BA566" t="str">
            <v xml:space="preserve"> </v>
          </cell>
          <cell r="BB566" t="str">
            <v xml:space="preserve"> </v>
          </cell>
          <cell r="BC566" t="str">
            <v xml:space="preserve"> </v>
          </cell>
          <cell r="BD566" t="str">
            <v xml:space="preserve"> </v>
          </cell>
          <cell r="BE566" t="str">
            <v xml:space="preserve"> </v>
          </cell>
          <cell r="BF566" t="str">
            <v xml:space="preserve"> </v>
          </cell>
          <cell r="BG566" t="str">
            <v>14.5</v>
          </cell>
          <cell r="BH566" t="str">
            <v>5.7</v>
          </cell>
          <cell r="BI566" t="str">
            <v xml:space="preserve"> </v>
          </cell>
          <cell r="BJ566" t="str">
            <v xml:space="preserve"> </v>
          </cell>
          <cell r="BK566">
            <v>10</v>
          </cell>
          <cell r="BL566" t="str">
            <v xml:space="preserve"> </v>
          </cell>
          <cell r="BM566" t="str">
            <v xml:space="preserve"> </v>
          </cell>
          <cell r="BN566" t="str">
            <v xml:space="preserve"> </v>
          </cell>
          <cell r="BO566" t="str">
            <v xml:space="preserve"> </v>
          </cell>
          <cell r="BP566" t="str">
            <v xml:space="preserve"> </v>
          </cell>
          <cell r="BQ566" t="str">
            <v xml:space="preserve"> </v>
          </cell>
          <cell r="BR566" t="str">
            <v>10.44</v>
          </cell>
          <cell r="BS566" t="str">
            <v>ACQ</v>
          </cell>
          <cell r="BT566" t="str">
            <v>12.62</v>
          </cell>
          <cell r="BU566" t="str">
            <v>7.275</v>
          </cell>
          <cell r="BV566" t="str">
            <v>9.05</v>
          </cell>
        </row>
        <row r="567">
          <cell r="A567">
            <v>21904048</v>
          </cell>
          <cell r="B567" t="str">
            <v>ROBITZER</v>
          </cell>
          <cell r="C567" t="str">
            <v>NATHANAËL</v>
          </cell>
          <cell r="D567" t="str">
            <v xml:space="preserve"> </v>
          </cell>
          <cell r="E567" t="str">
            <v>10.81</v>
          </cell>
          <cell r="F567" t="str">
            <v>ADM</v>
          </cell>
          <cell r="G567" t="str">
            <v>10.81</v>
          </cell>
          <cell r="H567" t="str">
            <v>ADM</v>
          </cell>
          <cell r="I567" t="str">
            <v>'156/583</v>
          </cell>
          <cell r="J567">
            <v>12</v>
          </cell>
          <cell r="L567">
            <v>12</v>
          </cell>
          <cell r="M567" t="str">
            <v xml:space="preserve"> </v>
          </cell>
          <cell r="N567" t="str">
            <v xml:space="preserve"> </v>
          </cell>
          <cell r="O567" t="str">
            <v xml:space="preserve"> </v>
          </cell>
          <cell r="P567" t="str">
            <v xml:space="preserve"> </v>
          </cell>
          <cell r="Q567" t="str">
            <v xml:space="preserve"> </v>
          </cell>
          <cell r="R567">
            <v>12</v>
          </cell>
          <cell r="S567" t="str">
            <v xml:space="preserve"> </v>
          </cell>
          <cell r="T567" t="str">
            <v xml:space="preserve"> </v>
          </cell>
          <cell r="U567" t="str">
            <v xml:space="preserve"> </v>
          </cell>
          <cell r="V567" t="str">
            <v xml:space="preserve"> </v>
          </cell>
          <cell r="W567" t="str">
            <v xml:space="preserve"> </v>
          </cell>
          <cell r="X567" t="str">
            <v xml:space="preserve"> </v>
          </cell>
          <cell r="Y567" t="str">
            <v xml:space="preserve"> </v>
          </cell>
          <cell r="Z567" t="str">
            <v xml:space="preserve"> </v>
          </cell>
          <cell r="AA567" t="str">
            <v xml:space="preserve"> </v>
          </cell>
          <cell r="AB567" t="str">
            <v xml:space="preserve"> </v>
          </cell>
          <cell r="AC567" t="str">
            <v xml:space="preserve"> </v>
          </cell>
          <cell r="AD567">
            <v>12</v>
          </cell>
          <cell r="AE567" t="str">
            <v xml:space="preserve"> </v>
          </cell>
          <cell r="AF567" t="str">
            <v xml:space="preserve"> </v>
          </cell>
          <cell r="AG567" t="str">
            <v xml:space="preserve"> </v>
          </cell>
          <cell r="AH567" t="str">
            <v xml:space="preserve"> </v>
          </cell>
          <cell r="AI567" t="str">
            <v xml:space="preserve"> </v>
          </cell>
          <cell r="AJ567">
            <v>12</v>
          </cell>
          <cell r="AK567" t="str">
            <v xml:space="preserve"> </v>
          </cell>
          <cell r="AL567" t="str">
            <v xml:space="preserve"> </v>
          </cell>
          <cell r="AM567" t="str">
            <v xml:space="preserve"> </v>
          </cell>
          <cell r="AN567" t="str">
            <v xml:space="preserve"> </v>
          </cell>
          <cell r="AO567" t="str">
            <v xml:space="preserve"> </v>
          </cell>
          <cell r="AP567" t="str">
            <v xml:space="preserve"> </v>
          </cell>
          <cell r="AQ567" t="str">
            <v xml:space="preserve"> </v>
          </cell>
          <cell r="AR567" t="str">
            <v xml:space="preserve"> </v>
          </cell>
          <cell r="AS567" t="str">
            <v xml:space="preserve"> </v>
          </cell>
          <cell r="AT567" t="str">
            <v xml:space="preserve"> </v>
          </cell>
          <cell r="AU567" t="str">
            <v xml:space="preserve"> </v>
          </cell>
          <cell r="AV567" t="str">
            <v>12.516</v>
          </cell>
          <cell r="AW567" t="str">
            <v>ACQ</v>
          </cell>
          <cell r="AX567" t="str">
            <v>11.665</v>
          </cell>
          <cell r="AY567" t="str">
            <v>13.367</v>
          </cell>
          <cell r="AZ567" t="str">
            <v xml:space="preserve"> </v>
          </cell>
          <cell r="BA567" t="str">
            <v xml:space="preserve"> </v>
          </cell>
          <cell r="BB567" t="str">
            <v xml:space="preserve"> </v>
          </cell>
          <cell r="BC567" t="str">
            <v>12.5</v>
          </cell>
          <cell r="BD567" t="str">
            <v xml:space="preserve"> </v>
          </cell>
          <cell r="BE567" t="str">
            <v xml:space="preserve"> </v>
          </cell>
          <cell r="BF567" t="str">
            <v xml:space="preserve"> </v>
          </cell>
          <cell r="BG567" t="str">
            <v xml:space="preserve"> </v>
          </cell>
          <cell r="BH567">
            <v>15</v>
          </cell>
          <cell r="BI567" t="str">
            <v xml:space="preserve"> </v>
          </cell>
          <cell r="BJ567" t="str">
            <v xml:space="preserve"> </v>
          </cell>
          <cell r="BK567" t="str">
            <v xml:space="preserve"> </v>
          </cell>
          <cell r="BL567" t="str">
            <v xml:space="preserve"> </v>
          </cell>
          <cell r="BM567" t="str">
            <v>12.6</v>
          </cell>
          <cell r="BN567" t="str">
            <v xml:space="preserve"> </v>
          </cell>
          <cell r="BO567" t="str">
            <v xml:space="preserve"> </v>
          </cell>
          <cell r="BP567" t="str">
            <v xml:space="preserve"> </v>
          </cell>
          <cell r="BQ567" t="str">
            <v xml:space="preserve"> </v>
          </cell>
          <cell r="BR567" t="str">
            <v>10.758</v>
          </cell>
          <cell r="BS567" t="str">
            <v>ACQ</v>
          </cell>
          <cell r="BT567" t="str">
            <v>9.6</v>
          </cell>
          <cell r="BU567" t="str">
            <v>10.525</v>
          </cell>
          <cell r="BV567" t="str">
            <v>11.55</v>
          </cell>
        </row>
        <row r="568">
          <cell r="A568">
            <v>21804952</v>
          </cell>
          <cell r="B568" t="str">
            <v>RODRIGUES</v>
          </cell>
          <cell r="C568" t="str">
            <v>HUGO</v>
          </cell>
          <cell r="D568" t="str">
            <v xml:space="preserve"> </v>
          </cell>
          <cell r="E568" t="str">
            <v>DEF</v>
          </cell>
          <cell r="F568" t="str">
            <v>DEF</v>
          </cell>
          <cell r="G568" t="str">
            <v>DEF</v>
          </cell>
          <cell r="H568" t="str">
            <v>DEF</v>
          </cell>
          <cell r="J568" t="str">
            <v>DEF</v>
          </cell>
          <cell r="L568" t="str">
            <v>DEF</v>
          </cell>
          <cell r="M568" t="str">
            <v xml:space="preserve"> </v>
          </cell>
          <cell r="N568" t="str">
            <v xml:space="preserve"> </v>
          </cell>
          <cell r="O568" t="str">
            <v xml:space="preserve"> </v>
          </cell>
          <cell r="P568" t="str">
            <v xml:space="preserve"> </v>
          </cell>
          <cell r="Q568" t="str">
            <v xml:space="preserve"> </v>
          </cell>
          <cell r="R568" t="str">
            <v xml:space="preserve"> </v>
          </cell>
          <cell r="S568" t="str">
            <v xml:space="preserve"> </v>
          </cell>
          <cell r="T568" t="str">
            <v xml:space="preserve"> </v>
          </cell>
          <cell r="U568" t="str">
            <v xml:space="preserve"> </v>
          </cell>
          <cell r="V568" t="str">
            <v>ABI</v>
          </cell>
          <cell r="W568" t="str">
            <v xml:space="preserve"> </v>
          </cell>
          <cell r="X568" t="str">
            <v xml:space="preserve"> </v>
          </cell>
          <cell r="Y568" t="str">
            <v xml:space="preserve"> </v>
          </cell>
          <cell r="Z568" t="str">
            <v xml:space="preserve"> </v>
          </cell>
          <cell r="AA568" t="str">
            <v xml:space="preserve"> </v>
          </cell>
          <cell r="AB568" t="str">
            <v xml:space="preserve"> </v>
          </cell>
          <cell r="AC568" t="str">
            <v xml:space="preserve"> </v>
          </cell>
          <cell r="AD568" t="str">
            <v>DEF</v>
          </cell>
          <cell r="AE568" t="str">
            <v xml:space="preserve"> </v>
          </cell>
          <cell r="AF568" t="str">
            <v xml:space="preserve"> </v>
          </cell>
          <cell r="AG568" t="str">
            <v xml:space="preserve"> </v>
          </cell>
          <cell r="AH568" t="str">
            <v xml:space="preserve"> </v>
          </cell>
          <cell r="AI568" t="str">
            <v xml:space="preserve"> </v>
          </cell>
          <cell r="AJ568" t="str">
            <v xml:space="preserve"> </v>
          </cell>
          <cell r="AK568" t="str">
            <v xml:space="preserve"> </v>
          </cell>
          <cell r="AL568" t="str">
            <v xml:space="preserve"> </v>
          </cell>
          <cell r="AM568" t="str">
            <v xml:space="preserve"> </v>
          </cell>
          <cell r="AN568" t="str">
            <v>ABI</v>
          </cell>
          <cell r="AO568" t="str">
            <v xml:space="preserve"> </v>
          </cell>
          <cell r="AP568" t="str">
            <v xml:space="preserve"> </v>
          </cell>
          <cell r="AQ568" t="str">
            <v xml:space="preserve"> </v>
          </cell>
          <cell r="AR568" t="str">
            <v xml:space="preserve"> </v>
          </cell>
          <cell r="AS568" t="str">
            <v xml:space="preserve"> </v>
          </cell>
          <cell r="AT568" t="str">
            <v xml:space="preserve"> </v>
          </cell>
          <cell r="AU568" t="str">
            <v xml:space="preserve"> </v>
          </cell>
          <cell r="AV568" t="str">
            <v>DEF</v>
          </cell>
          <cell r="AW568" t="str">
            <v>DEF</v>
          </cell>
          <cell r="AX568" t="str">
            <v>DEF</v>
          </cell>
          <cell r="AY568" t="str">
            <v>DEF</v>
          </cell>
          <cell r="AZ568" t="str">
            <v xml:space="preserve"> </v>
          </cell>
          <cell r="BA568" t="str">
            <v xml:space="preserve"> </v>
          </cell>
          <cell r="BB568" t="str">
            <v xml:space="preserve"> </v>
          </cell>
          <cell r="BC568" t="str">
            <v xml:space="preserve"> </v>
          </cell>
          <cell r="BD568" t="str">
            <v>ABI</v>
          </cell>
          <cell r="BE568" t="str">
            <v xml:space="preserve"> </v>
          </cell>
          <cell r="BF568" t="str">
            <v xml:space="preserve"> </v>
          </cell>
          <cell r="BG568" t="str">
            <v xml:space="preserve"> </v>
          </cell>
          <cell r="BH568" t="str">
            <v xml:space="preserve"> </v>
          </cell>
          <cell r="BI568" t="str">
            <v xml:space="preserve"> </v>
          </cell>
          <cell r="BJ568" t="str">
            <v xml:space="preserve"> </v>
          </cell>
          <cell r="BK568" t="str">
            <v xml:space="preserve"> </v>
          </cell>
          <cell r="BL568" t="str">
            <v xml:space="preserve"> </v>
          </cell>
          <cell r="BM568" t="str">
            <v xml:space="preserve"> </v>
          </cell>
          <cell r="BN568" t="str">
            <v>ABI</v>
          </cell>
          <cell r="BO568" t="str">
            <v xml:space="preserve"> </v>
          </cell>
          <cell r="BP568" t="str">
            <v>ABI</v>
          </cell>
          <cell r="BQ568" t="str">
            <v xml:space="preserve"> </v>
          </cell>
          <cell r="BR568" t="str">
            <v>DEF</v>
          </cell>
          <cell r="BS568" t="str">
            <v>DEF</v>
          </cell>
          <cell r="BT568" t="str">
            <v>ABI</v>
          </cell>
          <cell r="BU568" t="str">
            <v>DEF</v>
          </cell>
          <cell r="BV568">
            <v>0</v>
          </cell>
        </row>
        <row r="569">
          <cell r="A569">
            <v>21912170</v>
          </cell>
          <cell r="B569" t="str">
            <v>RODRIGUEZ LONGEAU</v>
          </cell>
          <cell r="C569" t="str">
            <v>NOÉ</v>
          </cell>
          <cell r="D569" t="str">
            <v xml:space="preserve"> </v>
          </cell>
          <cell r="E569" t="str">
            <v>DEF</v>
          </cell>
          <cell r="F569" t="str">
            <v>DEF</v>
          </cell>
          <cell r="G569" t="str">
            <v>DEF</v>
          </cell>
          <cell r="H569" t="str">
            <v>DEF</v>
          </cell>
          <cell r="J569" t="str">
            <v>DEF</v>
          </cell>
          <cell r="L569" t="str">
            <v>DEF</v>
          </cell>
          <cell r="M569" t="str">
            <v xml:space="preserve"> </v>
          </cell>
          <cell r="N569" t="str">
            <v xml:space="preserve"> </v>
          </cell>
          <cell r="O569" t="str">
            <v xml:space="preserve"> </v>
          </cell>
          <cell r="P569" t="str">
            <v xml:space="preserve"> </v>
          </cell>
          <cell r="Q569" t="str">
            <v xml:space="preserve"> </v>
          </cell>
          <cell r="R569" t="str">
            <v xml:space="preserve"> </v>
          </cell>
          <cell r="S569" t="str">
            <v xml:space="preserve"> </v>
          </cell>
          <cell r="T569" t="str">
            <v xml:space="preserve"> </v>
          </cell>
          <cell r="U569" t="str">
            <v xml:space="preserve"> </v>
          </cell>
          <cell r="V569" t="str">
            <v>ABI</v>
          </cell>
          <cell r="W569" t="str">
            <v xml:space="preserve"> </v>
          </cell>
          <cell r="X569" t="str">
            <v xml:space="preserve"> </v>
          </cell>
          <cell r="Y569" t="str">
            <v xml:space="preserve"> </v>
          </cell>
          <cell r="Z569" t="str">
            <v xml:space="preserve"> </v>
          </cell>
          <cell r="AA569" t="str">
            <v xml:space="preserve"> </v>
          </cell>
          <cell r="AB569" t="str">
            <v xml:space="preserve"> </v>
          </cell>
          <cell r="AC569" t="str">
            <v xml:space="preserve"> </v>
          </cell>
          <cell r="AD569" t="str">
            <v>DEF</v>
          </cell>
          <cell r="AE569" t="str">
            <v xml:space="preserve"> </v>
          </cell>
          <cell r="AF569" t="str">
            <v xml:space="preserve"> </v>
          </cell>
          <cell r="AG569" t="str">
            <v xml:space="preserve"> </v>
          </cell>
          <cell r="AH569" t="str">
            <v xml:space="preserve"> </v>
          </cell>
          <cell r="AI569" t="str">
            <v xml:space="preserve"> </v>
          </cell>
          <cell r="AJ569" t="str">
            <v xml:space="preserve"> </v>
          </cell>
          <cell r="AK569" t="str">
            <v xml:space="preserve"> </v>
          </cell>
          <cell r="AL569" t="str">
            <v xml:space="preserve"> </v>
          </cell>
          <cell r="AM569" t="str">
            <v xml:space="preserve"> </v>
          </cell>
          <cell r="AN569" t="str">
            <v>ABI</v>
          </cell>
          <cell r="AO569" t="str">
            <v xml:space="preserve"> </v>
          </cell>
          <cell r="AP569" t="str">
            <v xml:space="preserve"> </v>
          </cell>
          <cell r="AQ569" t="str">
            <v xml:space="preserve"> </v>
          </cell>
          <cell r="AR569" t="str">
            <v xml:space="preserve"> </v>
          </cell>
          <cell r="AS569" t="str">
            <v xml:space="preserve"> </v>
          </cell>
          <cell r="AT569" t="str">
            <v xml:space="preserve"> </v>
          </cell>
          <cell r="AU569" t="str">
            <v xml:space="preserve"> </v>
          </cell>
          <cell r="AV569" t="str">
            <v>DEF</v>
          </cell>
          <cell r="AW569" t="str">
            <v>DEF</v>
          </cell>
          <cell r="AX569" t="str">
            <v>DEF</v>
          </cell>
          <cell r="AY569" t="str">
            <v>DEF</v>
          </cell>
          <cell r="AZ569" t="str">
            <v xml:space="preserve"> </v>
          </cell>
          <cell r="BA569" t="str">
            <v xml:space="preserve"> </v>
          </cell>
          <cell r="BB569" t="str">
            <v xml:space="preserve"> </v>
          </cell>
          <cell r="BC569" t="str">
            <v xml:space="preserve"> </v>
          </cell>
          <cell r="BD569" t="str">
            <v>ABI</v>
          </cell>
          <cell r="BE569" t="str">
            <v xml:space="preserve"> </v>
          </cell>
          <cell r="BF569" t="str">
            <v xml:space="preserve"> </v>
          </cell>
          <cell r="BG569" t="str">
            <v xml:space="preserve"> </v>
          </cell>
          <cell r="BH569" t="str">
            <v xml:space="preserve"> </v>
          </cell>
          <cell r="BI569" t="str">
            <v xml:space="preserve"> </v>
          </cell>
          <cell r="BJ569" t="str">
            <v xml:space="preserve"> </v>
          </cell>
          <cell r="BK569" t="str">
            <v xml:space="preserve"> </v>
          </cell>
          <cell r="BL569" t="str">
            <v xml:space="preserve"> </v>
          </cell>
          <cell r="BM569" t="str">
            <v xml:space="preserve"> </v>
          </cell>
          <cell r="BN569" t="str">
            <v>ABI</v>
          </cell>
          <cell r="BO569" t="str">
            <v xml:space="preserve"> </v>
          </cell>
          <cell r="BP569" t="str">
            <v>ABI</v>
          </cell>
          <cell r="BQ569" t="str">
            <v xml:space="preserve"> </v>
          </cell>
          <cell r="BR569" t="str">
            <v>DEF</v>
          </cell>
          <cell r="BS569" t="str">
            <v>DEF</v>
          </cell>
          <cell r="BT569" t="str">
            <v>ABI</v>
          </cell>
          <cell r="BU569" t="str">
            <v>DEF</v>
          </cell>
          <cell r="BV569">
            <v>0</v>
          </cell>
        </row>
        <row r="570">
          <cell r="A570">
            <v>21904863</v>
          </cell>
          <cell r="B570" t="str">
            <v>ROHMER</v>
          </cell>
          <cell r="C570" t="str">
            <v>ORIANE</v>
          </cell>
          <cell r="D570" t="str">
            <v xml:space="preserve"> </v>
          </cell>
          <cell r="E570" t="str">
            <v>9.029</v>
          </cell>
          <cell r="F570" t="str">
            <v>AJ</v>
          </cell>
          <cell r="G570" t="str">
            <v>9.029</v>
          </cell>
          <cell r="H570" t="str">
            <v>AJ</v>
          </cell>
          <cell r="I570" t="str">
            <v>'425/583</v>
          </cell>
          <cell r="J570" t="str">
            <v>8.36</v>
          </cell>
          <cell r="L570">
            <v>8</v>
          </cell>
          <cell r="M570" t="str">
            <v xml:space="preserve"> </v>
          </cell>
          <cell r="N570" t="str">
            <v xml:space="preserve"> </v>
          </cell>
          <cell r="O570" t="str">
            <v xml:space="preserve"> </v>
          </cell>
          <cell r="P570" t="str">
            <v xml:space="preserve"> </v>
          </cell>
          <cell r="Q570" t="str">
            <v xml:space="preserve"> </v>
          </cell>
          <cell r="R570" t="str">
            <v xml:space="preserve"> </v>
          </cell>
          <cell r="S570" t="str">
            <v xml:space="preserve"> </v>
          </cell>
          <cell r="T570" t="str">
            <v xml:space="preserve"> </v>
          </cell>
          <cell r="U570">
            <v>8</v>
          </cell>
          <cell r="V570" t="str">
            <v xml:space="preserve"> </v>
          </cell>
          <cell r="W570" t="str">
            <v xml:space="preserve"> </v>
          </cell>
          <cell r="X570" t="str">
            <v xml:space="preserve"> </v>
          </cell>
          <cell r="Y570" t="str">
            <v xml:space="preserve"> </v>
          </cell>
          <cell r="Z570" t="str">
            <v xml:space="preserve"> </v>
          </cell>
          <cell r="AA570" t="str">
            <v xml:space="preserve"> </v>
          </cell>
          <cell r="AB570" t="str">
            <v xml:space="preserve"> </v>
          </cell>
          <cell r="AC570" t="str">
            <v xml:space="preserve"> </v>
          </cell>
          <cell r="AD570" t="str">
            <v>8.9</v>
          </cell>
          <cell r="AE570" t="str">
            <v xml:space="preserve"> </v>
          </cell>
          <cell r="AF570" t="str">
            <v xml:space="preserve"> </v>
          </cell>
          <cell r="AG570" t="str">
            <v xml:space="preserve"> </v>
          </cell>
          <cell r="AH570" t="str">
            <v xml:space="preserve"> </v>
          </cell>
          <cell r="AI570" t="str">
            <v xml:space="preserve"> </v>
          </cell>
          <cell r="AJ570" t="str">
            <v xml:space="preserve"> </v>
          </cell>
          <cell r="AK570" t="str">
            <v xml:space="preserve"> </v>
          </cell>
          <cell r="AL570" t="str">
            <v xml:space="preserve"> </v>
          </cell>
          <cell r="AM570" t="str">
            <v>8.9</v>
          </cell>
          <cell r="AN570" t="str">
            <v xml:space="preserve"> </v>
          </cell>
          <cell r="AO570" t="str">
            <v xml:space="preserve"> </v>
          </cell>
          <cell r="AP570" t="str">
            <v xml:space="preserve"> </v>
          </cell>
          <cell r="AQ570" t="str">
            <v xml:space="preserve"> </v>
          </cell>
          <cell r="AR570" t="str">
            <v xml:space="preserve"> </v>
          </cell>
          <cell r="AS570" t="str">
            <v xml:space="preserve"> </v>
          </cell>
          <cell r="AT570" t="str">
            <v xml:space="preserve"> </v>
          </cell>
          <cell r="AU570" t="str">
            <v xml:space="preserve"> </v>
          </cell>
          <cell r="AV570" t="str">
            <v>9.75</v>
          </cell>
          <cell r="AW570" t="str">
            <v>NACQ</v>
          </cell>
          <cell r="AX570">
            <v>11</v>
          </cell>
          <cell r="AY570" t="str">
            <v>8.5</v>
          </cell>
          <cell r="AZ570" t="str">
            <v xml:space="preserve"> </v>
          </cell>
          <cell r="BA570" t="str">
            <v xml:space="preserve"> </v>
          </cell>
          <cell r="BB570" t="str">
            <v xml:space="preserve"> </v>
          </cell>
          <cell r="BC570" t="str">
            <v xml:space="preserve"> </v>
          </cell>
          <cell r="BD570" t="str">
            <v xml:space="preserve"> </v>
          </cell>
          <cell r="BE570" t="str">
            <v xml:space="preserve"> </v>
          </cell>
          <cell r="BF570">
            <v>8</v>
          </cell>
          <cell r="BG570" t="str">
            <v>11.5</v>
          </cell>
          <cell r="BH570" t="str">
            <v xml:space="preserve"> </v>
          </cell>
          <cell r="BI570" t="str">
            <v xml:space="preserve"> </v>
          </cell>
          <cell r="BJ570" t="str">
            <v xml:space="preserve"> </v>
          </cell>
          <cell r="BK570">
            <v>6</v>
          </cell>
          <cell r="BL570" t="str">
            <v xml:space="preserve"> </v>
          </cell>
          <cell r="BM570" t="str">
            <v xml:space="preserve"> </v>
          </cell>
          <cell r="BN570" t="str">
            <v xml:space="preserve"> </v>
          </cell>
          <cell r="BO570" t="str">
            <v xml:space="preserve"> </v>
          </cell>
          <cell r="BP570" t="str">
            <v xml:space="preserve"> </v>
          </cell>
          <cell r="BQ570" t="str">
            <v xml:space="preserve"> </v>
          </cell>
          <cell r="BR570" t="str">
            <v>10.05</v>
          </cell>
          <cell r="BS570" t="str">
            <v>ACQ</v>
          </cell>
          <cell r="BT570">
            <v>10</v>
          </cell>
          <cell r="BU570" t="str">
            <v>5.925</v>
          </cell>
          <cell r="BV570" t="str">
            <v>8.85</v>
          </cell>
        </row>
        <row r="571">
          <cell r="A571">
            <v>21806775</v>
          </cell>
          <cell r="B571" t="str">
            <v>ROSIQUE</v>
          </cell>
          <cell r="C571" t="str">
            <v>MAXIME</v>
          </cell>
          <cell r="D571" t="str">
            <v xml:space="preserve"> </v>
          </cell>
          <cell r="E571" t="str">
            <v>10.588</v>
          </cell>
          <cell r="F571" t="str">
            <v>ADM</v>
          </cell>
          <cell r="G571" t="str">
            <v>10.588</v>
          </cell>
          <cell r="H571" t="str">
            <v>ADM</v>
          </cell>
          <cell r="I571" t="str">
            <v>'191/583</v>
          </cell>
          <cell r="J571" t="str">
            <v>9.1</v>
          </cell>
          <cell r="L571" t="str">
            <v>8.5</v>
          </cell>
          <cell r="M571" t="str">
            <v xml:space="preserve"> </v>
          </cell>
          <cell r="N571" t="str">
            <v xml:space="preserve"> </v>
          </cell>
          <cell r="O571" t="str">
            <v xml:space="preserve"> </v>
          </cell>
          <cell r="P571" t="str">
            <v xml:space="preserve"> </v>
          </cell>
          <cell r="Q571" t="str">
            <v xml:space="preserve"> </v>
          </cell>
          <cell r="R571" t="str">
            <v xml:space="preserve"> </v>
          </cell>
          <cell r="S571" t="str">
            <v xml:space="preserve"> </v>
          </cell>
          <cell r="T571" t="str">
            <v xml:space="preserve"> </v>
          </cell>
          <cell r="U571" t="str">
            <v xml:space="preserve"> </v>
          </cell>
          <cell r="V571" t="str">
            <v>8.5</v>
          </cell>
          <cell r="W571" t="str">
            <v xml:space="preserve"> </v>
          </cell>
          <cell r="X571" t="str">
            <v xml:space="preserve"> </v>
          </cell>
          <cell r="Y571" t="str">
            <v xml:space="preserve"> </v>
          </cell>
          <cell r="Z571" t="str">
            <v xml:space="preserve"> </v>
          </cell>
          <cell r="AA571" t="str">
            <v xml:space="preserve"> </v>
          </cell>
          <cell r="AB571" t="str">
            <v xml:space="preserve"> </v>
          </cell>
          <cell r="AC571" t="str">
            <v xml:space="preserve"> </v>
          </cell>
          <cell r="AD571">
            <v>10</v>
          </cell>
          <cell r="AE571" t="str">
            <v xml:space="preserve"> </v>
          </cell>
          <cell r="AF571" t="str">
            <v xml:space="preserve"> </v>
          </cell>
          <cell r="AG571" t="str">
            <v xml:space="preserve"> </v>
          </cell>
          <cell r="AH571" t="str">
            <v xml:space="preserve"> </v>
          </cell>
          <cell r="AI571" t="str">
            <v xml:space="preserve"> </v>
          </cell>
          <cell r="AJ571" t="str">
            <v xml:space="preserve"> </v>
          </cell>
          <cell r="AK571" t="str">
            <v xml:space="preserve"> </v>
          </cell>
          <cell r="AL571" t="str">
            <v xml:space="preserve"> </v>
          </cell>
          <cell r="AM571" t="str">
            <v xml:space="preserve"> </v>
          </cell>
          <cell r="AN571" t="str">
            <v xml:space="preserve"> </v>
          </cell>
          <cell r="AO571" t="str">
            <v xml:space="preserve"> </v>
          </cell>
          <cell r="AP571" t="str">
            <v xml:space="preserve"> </v>
          </cell>
          <cell r="AQ571" t="str">
            <v xml:space="preserve"> </v>
          </cell>
          <cell r="AR571" t="str">
            <v xml:space="preserve"> </v>
          </cell>
          <cell r="AS571" t="str">
            <v xml:space="preserve"> </v>
          </cell>
          <cell r="AT571" t="str">
            <v xml:space="preserve"> </v>
          </cell>
          <cell r="AU571" t="str">
            <v xml:space="preserve"> </v>
          </cell>
          <cell r="AV571" t="str">
            <v>10.563</v>
          </cell>
          <cell r="AW571" t="str">
            <v>ACQ</v>
          </cell>
          <cell r="AX571">
            <v>9</v>
          </cell>
          <cell r="AY571" t="str">
            <v>12.125</v>
          </cell>
          <cell r="AZ571" t="str">
            <v xml:space="preserve"> </v>
          </cell>
          <cell r="BA571" t="str">
            <v xml:space="preserve"> </v>
          </cell>
          <cell r="BB571" t="str">
            <v xml:space="preserve"> </v>
          </cell>
          <cell r="BC571" t="str">
            <v xml:space="preserve"> </v>
          </cell>
          <cell r="BD571" t="str">
            <v xml:space="preserve"> </v>
          </cell>
          <cell r="BE571" t="str">
            <v xml:space="preserve"> </v>
          </cell>
          <cell r="BF571" t="str">
            <v xml:space="preserve"> </v>
          </cell>
          <cell r="BG571" t="str">
            <v xml:space="preserve"> </v>
          </cell>
          <cell r="BH571" t="str">
            <v xml:space="preserve"> </v>
          </cell>
          <cell r="BI571" t="str">
            <v xml:space="preserve"> </v>
          </cell>
          <cell r="BJ571" t="str">
            <v xml:space="preserve"> </v>
          </cell>
          <cell r="BK571" t="str">
            <v xml:space="preserve"> </v>
          </cell>
          <cell r="BL571" t="str">
            <v xml:space="preserve"> </v>
          </cell>
          <cell r="BM571" t="str">
            <v xml:space="preserve"> </v>
          </cell>
          <cell r="BN571" t="str">
            <v xml:space="preserve"> </v>
          </cell>
          <cell r="BO571" t="str">
            <v xml:space="preserve"> </v>
          </cell>
          <cell r="BP571" t="str">
            <v xml:space="preserve"> </v>
          </cell>
          <cell r="BQ571" t="str">
            <v xml:space="preserve"> </v>
          </cell>
          <cell r="BR571" t="str">
            <v>9.967</v>
          </cell>
          <cell r="BS571" t="str">
            <v>NACQ</v>
          </cell>
          <cell r="BT571">
            <v>11</v>
          </cell>
          <cell r="BU571" t="str">
            <v>7.9</v>
          </cell>
          <cell r="BV571" t="str">
            <v>9.8</v>
          </cell>
        </row>
        <row r="572">
          <cell r="A572">
            <v>21910456</v>
          </cell>
          <cell r="B572" t="str">
            <v>ROTH</v>
          </cell>
          <cell r="C572" t="str">
            <v>LUCAS</v>
          </cell>
          <cell r="D572" t="str">
            <v>modif</v>
          </cell>
          <cell r="E572" t="str">
            <v>DEF</v>
          </cell>
          <cell r="F572" t="str">
            <v>DEF</v>
          </cell>
          <cell r="G572" t="str">
            <v>9.819</v>
          </cell>
          <cell r="H572" t="str">
            <v>AJ</v>
          </cell>
          <cell r="I572" t="str">
            <v>'318/583</v>
          </cell>
          <cell r="J572" t="str">
            <v>8.4</v>
          </cell>
          <cell r="L572">
            <v>8</v>
          </cell>
          <cell r="M572" t="str">
            <v xml:space="preserve"> </v>
          </cell>
          <cell r="N572" t="str">
            <v xml:space="preserve"> </v>
          </cell>
          <cell r="O572" t="str">
            <v xml:space="preserve"> </v>
          </cell>
          <cell r="P572" t="str">
            <v xml:space="preserve"> </v>
          </cell>
          <cell r="Q572" t="str">
            <v xml:space="preserve"> </v>
          </cell>
          <cell r="R572">
            <v>8</v>
          </cell>
          <cell r="S572" t="str">
            <v xml:space="preserve"> </v>
          </cell>
          <cell r="T572" t="str">
            <v xml:space="preserve"> </v>
          </cell>
          <cell r="U572" t="str">
            <v xml:space="preserve"> </v>
          </cell>
          <cell r="V572" t="str">
            <v xml:space="preserve"> </v>
          </cell>
          <cell r="W572" t="str">
            <v xml:space="preserve"> </v>
          </cell>
          <cell r="X572" t="str">
            <v xml:space="preserve"> </v>
          </cell>
          <cell r="Y572" t="str">
            <v xml:space="preserve"> </v>
          </cell>
          <cell r="Z572" t="str">
            <v xml:space="preserve"> </v>
          </cell>
          <cell r="AA572" t="str">
            <v xml:space="preserve"> </v>
          </cell>
          <cell r="AB572" t="str">
            <v xml:space="preserve"> </v>
          </cell>
          <cell r="AC572" t="str">
            <v xml:space="preserve"> </v>
          </cell>
          <cell r="AD572">
            <v>9</v>
          </cell>
          <cell r="AE572" t="str">
            <v xml:space="preserve"> </v>
          </cell>
          <cell r="AF572" t="str">
            <v xml:space="preserve"> </v>
          </cell>
          <cell r="AG572" t="str">
            <v xml:space="preserve"> </v>
          </cell>
          <cell r="AH572" t="str">
            <v xml:space="preserve"> </v>
          </cell>
          <cell r="AI572" t="str">
            <v xml:space="preserve"> </v>
          </cell>
          <cell r="AJ572">
            <v>9</v>
          </cell>
          <cell r="AK572" t="str">
            <v xml:space="preserve"> </v>
          </cell>
          <cell r="AL572" t="str">
            <v xml:space="preserve"> </v>
          </cell>
          <cell r="AM572" t="str">
            <v xml:space="preserve"> </v>
          </cell>
          <cell r="AN572" t="str">
            <v xml:space="preserve"> </v>
          </cell>
          <cell r="AO572" t="str">
            <v xml:space="preserve"> </v>
          </cell>
          <cell r="AP572" t="str">
            <v xml:space="preserve"> </v>
          </cell>
          <cell r="AQ572" t="str">
            <v xml:space="preserve"> </v>
          </cell>
          <cell r="AR572" t="str">
            <v xml:space="preserve"> </v>
          </cell>
          <cell r="AS572" t="str">
            <v xml:space="preserve"> </v>
          </cell>
          <cell r="AT572" t="str">
            <v xml:space="preserve"> </v>
          </cell>
          <cell r="AU572" t="str">
            <v xml:space="preserve"> </v>
          </cell>
          <cell r="AV572" t="str">
            <v>11.222</v>
          </cell>
          <cell r="AW572" t="str">
            <v>ACQ</v>
          </cell>
          <cell r="AX572" t="str">
            <v>10.41</v>
          </cell>
          <cell r="AY572" t="str">
            <v>12.033</v>
          </cell>
          <cell r="AZ572" t="str">
            <v xml:space="preserve"> </v>
          </cell>
          <cell r="BA572" t="str">
            <v xml:space="preserve"> </v>
          </cell>
          <cell r="BB572" t="str">
            <v xml:space="preserve"> </v>
          </cell>
          <cell r="BC572" t="str">
            <v xml:space="preserve"> </v>
          </cell>
          <cell r="BD572" t="str">
            <v xml:space="preserve"> </v>
          </cell>
          <cell r="BE572" t="str">
            <v xml:space="preserve"> </v>
          </cell>
          <cell r="BF572" t="str">
            <v xml:space="preserve"> </v>
          </cell>
          <cell r="BG572" t="str">
            <v xml:space="preserve"> </v>
          </cell>
          <cell r="BH572" t="str">
            <v>13.1</v>
          </cell>
          <cell r="BI572" t="str">
            <v xml:space="preserve"> </v>
          </cell>
          <cell r="BJ572" t="str">
            <v xml:space="preserve"> </v>
          </cell>
          <cell r="BK572" t="str">
            <v>11.5</v>
          </cell>
          <cell r="BL572" t="str">
            <v>11.5</v>
          </cell>
          <cell r="BM572" t="str">
            <v xml:space="preserve"> </v>
          </cell>
          <cell r="BN572" t="str">
            <v xml:space="preserve"> </v>
          </cell>
          <cell r="BO572" t="str">
            <v xml:space="preserve"> </v>
          </cell>
          <cell r="BP572" t="str">
            <v xml:space="preserve"> </v>
          </cell>
          <cell r="BQ572" t="str">
            <v xml:space="preserve"> </v>
          </cell>
          <cell r="BR572" t="str">
            <v>10.5</v>
          </cell>
          <cell r="BS572" t="str">
            <v>ACQ</v>
          </cell>
          <cell r="BT572">
            <v>8</v>
          </cell>
          <cell r="BU572" t="str">
            <v>9.4</v>
          </cell>
          <cell r="BV572" t="str">
            <v>12.8</v>
          </cell>
        </row>
        <row r="573">
          <cell r="A573">
            <v>21805843</v>
          </cell>
          <cell r="B573" t="str">
            <v>ROUGET</v>
          </cell>
          <cell r="C573" t="str">
            <v>LUCAS</v>
          </cell>
          <cell r="D573" t="str">
            <v xml:space="preserve"> </v>
          </cell>
          <cell r="E573" t="str">
            <v>10.519</v>
          </cell>
          <cell r="F573" t="str">
            <v>ADM</v>
          </cell>
          <cell r="G573" t="str">
            <v>10.519</v>
          </cell>
          <cell r="H573" t="str">
            <v>ADM</v>
          </cell>
          <cell r="I573" t="str">
            <v>'203/583</v>
          </cell>
          <cell r="J573" t="str">
            <v>11.7</v>
          </cell>
          <cell r="L573" t="str">
            <v>15.5</v>
          </cell>
          <cell r="M573" t="str">
            <v xml:space="preserve"> </v>
          </cell>
          <cell r="N573" t="str">
            <v xml:space="preserve"> </v>
          </cell>
          <cell r="O573" t="str">
            <v>15.5</v>
          </cell>
          <cell r="P573" t="str">
            <v xml:space="preserve"> </v>
          </cell>
          <cell r="Q573" t="str">
            <v xml:space="preserve"> </v>
          </cell>
          <cell r="R573" t="str">
            <v xml:space="preserve"> </v>
          </cell>
          <cell r="S573" t="str">
            <v xml:space="preserve"> </v>
          </cell>
          <cell r="T573" t="str">
            <v xml:space="preserve"> </v>
          </cell>
          <cell r="U573" t="str">
            <v xml:space="preserve"> </v>
          </cell>
          <cell r="V573" t="str">
            <v xml:space="preserve"> </v>
          </cell>
          <cell r="W573" t="str">
            <v xml:space="preserve"> </v>
          </cell>
          <cell r="X573" t="str">
            <v xml:space="preserve"> </v>
          </cell>
          <cell r="Y573" t="str">
            <v xml:space="preserve"> </v>
          </cell>
          <cell r="Z573" t="str">
            <v xml:space="preserve"> </v>
          </cell>
          <cell r="AA573" t="str">
            <v xml:space="preserve"> </v>
          </cell>
          <cell r="AB573" t="str">
            <v xml:space="preserve"> </v>
          </cell>
          <cell r="AC573" t="str">
            <v xml:space="preserve"> </v>
          </cell>
          <cell r="AD573">
            <v>6</v>
          </cell>
          <cell r="AE573" t="str">
            <v xml:space="preserve"> </v>
          </cell>
          <cell r="AF573" t="str">
            <v xml:space="preserve"> </v>
          </cell>
          <cell r="AG573">
            <v>6</v>
          </cell>
          <cell r="AH573" t="str">
            <v xml:space="preserve"> </v>
          </cell>
          <cell r="AI573" t="str">
            <v xml:space="preserve"> </v>
          </cell>
          <cell r="AJ573" t="str">
            <v xml:space="preserve"> </v>
          </cell>
          <cell r="AK573" t="str">
            <v xml:space="preserve"> </v>
          </cell>
          <cell r="AL573" t="str">
            <v xml:space="preserve"> </v>
          </cell>
          <cell r="AM573" t="str">
            <v xml:space="preserve"> </v>
          </cell>
          <cell r="AN573" t="str">
            <v xml:space="preserve"> </v>
          </cell>
          <cell r="AO573" t="str">
            <v xml:space="preserve"> </v>
          </cell>
          <cell r="AP573" t="str">
            <v xml:space="preserve"> </v>
          </cell>
          <cell r="AQ573" t="str">
            <v xml:space="preserve"> </v>
          </cell>
          <cell r="AR573" t="str">
            <v xml:space="preserve"> </v>
          </cell>
          <cell r="AS573" t="str">
            <v xml:space="preserve"> </v>
          </cell>
          <cell r="AT573" t="str">
            <v xml:space="preserve"> </v>
          </cell>
          <cell r="AU573" t="str">
            <v xml:space="preserve"> </v>
          </cell>
          <cell r="AV573" t="str">
            <v>9.584</v>
          </cell>
          <cell r="AW573" t="str">
            <v>NACQ</v>
          </cell>
          <cell r="AX573" t="str">
            <v>10.5</v>
          </cell>
          <cell r="AY573" t="str">
            <v>8.667</v>
          </cell>
          <cell r="AZ573" t="str">
            <v xml:space="preserve"> </v>
          </cell>
          <cell r="BA573" t="str">
            <v xml:space="preserve"> </v>
          </cell>
          <cell r="BB573" t="str">
            <v xml:space="preserve"> </v>
          </cell>
          <cell r="BC573" t="str">
            <v xml:space="preserve"> </v>
          </cell>
          <cell r="BD573" t="str">
            <v xml:space="preserve"> </v>
          </cell>
          <cell r="BE573" t="str">
            <v xml:space="preserve"> </v>
          </cell>
          <cell r="BF573" t="str">
            <v xml:space="preserve"> </v>
          </cell>
          <cell r="BG573" t="str">
            <v xml:space="preserve"> </v>
          </cell>
          <cell r="BH573">
            <v>7</v>
          </cell>
          <cell r="BI573" t="str">
            <v xml:space="preserve"> </v>
          </cell>
          <cell r="BJ573" t="str">
            <v xml:space="preserve"> </v>
          </cell>
          <cell r="BK573" t="str">
            <v>8.5</v>
          </cell>
          <cell r="BL573" t="str">
            <v>10.5</v>
          </cell>
          <cell r="BM573" t="str">
            <v xml:space="preserve"> </v>
          </cell>
          <cell r="BN573" t="str">
            <v xml:space="preserve"> </v>
          </cell>
          <cell r="BO573" t="str">
            <v xml:space="preserve"> </v>
          </cell>
          <cell r="BP573" t="str">
            <v xml:space="preserve"> </v>
          </cell>
          <cell r="BQ573" t="str">
            <v xml:space="preserve"> </v>
          </cell>
          <cell r="BR573" t="str">
            <v>11.017</v>
          </cell>
          <cell r="BS573" t="str">
            <v>ACQ</v>
          </cell>
          <cell r="BT573">
            <v>10</v>
          </cell>
          <cell r="BU573" t="str">
            <v>7.925</v>
          </cell>
          <cell r="BV573" t="str">
            <v>10.35</v>
          </cell>
        </row>
        <row r="574">
          <cell r="A574">
            <v>21907239</v>
          </cell>
          <cell r="B574" t="str">
            <v>RUCK</v>
          </cell>
          <cell r="C574" t="str">
            <v>CÉLIA</v>
          </cell>
          <cell r="D574" t="str">
            <v xml:space="preserve"> </v>
          </cell>
          <cell r="E574" t="str">
            <v>10.953</v>
          </cell>
          <cell r="F574" t="str">
            <v>ADM</v>
          </cell>
          <cell r="G574" t="str">
            <v>10.953</v>
          </cell>
          <cell r="H574" t="str">
            <v>ADM</v>
          </cell>
          <cell r="I574" t="str">
            <v>'135/583</v>
          </cell>
          <cell r="J574" t="str">
            <v>13.65</v>
          </cell>
          <cell r="L574">
            <v>14</v>
          </cell>
          <cell r="M574" t="str">
            <v xml:space="preserve"> </v>
          </cell>
          <cell r="N574" t="str">
            <v xml:space="preserve"> </v>
          </cell>
          <cell r="O574" t="str">
            <v xml:space="preserve"> </v>
          </cell>
          <cell r="P574" t="str">
            <v xml:space="preserve"> </v>
          </cell>
          <cell r="Q574" t="str">
            <v xml:space="preserve"> </v>
          </cell>
          <cell r="R574" t="str">
            <v xml:space="preserve"> </v>
          </cell>
          <cell r="S574">
            <v>14</v>
          </cell>
          <cell r="T574" t="str">
            <v xml:space="preserve"> </v>
          </cell>
          <cell r="U574" t="str">
            <v xml:space="preserve"> </v>
          </cell>
          <cell r="V574" t="str">
            <v xml:space="preserve"> </v>
          </cell>
          <cell r="W574" t="str">
            <v xml:space="preserve"> </v>
          </cell>
          <cell r="X574" t="str">
            <v xml:space="preserve"> </v>
          </cell>
          <cell r="Y574" t="str">
            <v xml:space="preserve"> </v>
          </cell>
          <cell r="Z574" t="str">
            <v xml:space="preserve"> </v>
          </cell>
          <cell r="AA574" t="str">
            <v xml:space="preserve"> </v>
          </cell>
          <cell r="AB574" t="str">
            <v xml:space="preserve"> </v>
          </cell>
          <cell r="AC574" t="str">
            <v xml:space="preserve"> </v>
          </cell>
          <cell r="AD574" t="str">
            <v>13.125</v>
          </cell>
          <cell r="AE574" t="str">
            <v xml:space="preserve"> </v>
          </cell>
          <cell r="AF574" t="str">
            <v xml:space="preserve"> </v>
          </cell>
          <cell r="AG574" t="str">
            <v xml:space="preserve"> </v>
          </cell>
          <cell r="AH574" t="str">
            <v xml:space="preserve"> </v>
          </cell>
          <cell r="AI574" t="str">
            <v xml:space="preserve"> </v>
          </cell>
          <cell r="AJ574" t="str">
            <v xml:space="preserve"> </v>
          </cell>
          <cell r="AK574" t="str">
            <v>13.125</v>
          </cell>
          <cell r="AL574" t="str">
            <v xml:space="preserve"> </v>
          </cell>
          <cell r="AM574" t="str">
            <v xml:space="preserve"> </v>
          </cell>
          <cell r="AN574" t="str">
            <v xml:space="preserve"> </v>
          </cell>
          <cell r="AO574" t="str">
            <v xml:space="preserve"> </v>
          </cell>
          <cell r="AP574" t="str">
            <v xml:space="preserve"> </v>
          </cell>
          <cell r="AQ574" t="str">
            <v xml:space="preserve"> </v>
          </cell>
          <cell r="AR574" t="str">
            <v xml:space="preserve"> </v>
          </cell>
          <cell r="AS574" t="str">
            <v xml:space="preserve"> </v>
          </cell>
          <cell r="AT574" t="str">
            <v xml:space="preserve"> </v>
          </cell>
          <cell r="AU574" t="str">
            <v xml:space="preserve"> </v>
          </cell>
          <cell r="AV574" t="str">
            <v>11.721</v>
          </cell>
          <cell r="AW574" t="str">
            <v>ACQ</v>
          </cell>
          <cell r="AX574" t="str">
            <v>11.175</v>
          </cell>
          <cell r="AY574" t="str">
            <v>12.267</v>
          </cell>
          <cell r="AZ574" t="str">
            <v xml:space="preserve"> </v>
          </cell>
          <cell r="BA574" t="str">
            <v xml:space="preserve"> </v>
          </cell>
          <cell r="BB574" t="str">
            <v xml:space="preserve"> </v>
          </cell>
          <cell r="BC574" t="str">
            <v xml:space="preserve"> </v>
          </cell>
          <cell r="BD574" t="str">
            <v xml:space="preserve"> </v>
          </cell>
          <cell r="BE574" t="str">
            <v xml:space="preserve"> </v>
          </cell>
          <cell r="BF574" t="str">
            <v xml:space="preserve"> </v>
          </cell>
          <cell r="BG574" t="str">
            <v xml:space="preserve"> </v>
          </cell>
          <cell r="BH574" t="str">
            <v xml:space="preserve"> </v>
          </cell>
          <cell r="BI574" t="str">
            <v xml:space="preserve"> </v>
          </cell>
          <cell r="BJ574" t="str">
            <v>12.3</v>
          </cell>
          <cell r="BK574" t="str">
            <v xml:space="preserve"> </v>
          </cell>
          <cell r="BL574" t="str">
            <v xml:space="preserve"> </v>
          </cell>
          <cell r="BM574" t="str">
            <v xml:space="preserve"> </v>
          </cell>
          <cell r="BN574">
            <v>11</v>
          </cell>
          <cell r="BO574" t="str">
            <v xml:space="preserve"> </v>
          </cell>
          <cell r="BP574" t="str">
            <v>13.5</v>
          </cell>
          <cell r="BQ574" t="str">
            <v xml:space="preserve"> </v>
          </cell>
          <cell r="BR574" t="str">
            <v>13.117</v>
          </cell>
          <cell r="BS574" t="str">
            <v>ACQ</v>
          </cell>
          <cell r="BT574" t="str">
            <v>12.25</v>
          </cell>
          <cell r="BU574" t="str">
            <v>8.875</v>
          </cell>
          <cell r="BV574" t="str">
            <v>12.25</v>
          </cell>
        </row>
        <row r="575">
          <cell r="A575">
            <v>21902815</v>
          </cell>
          <cell r="B575" t="str">
            <v>RUDY</v>
          </cell>
          <cell r="C575" t="str">
            <v>MAXIME</v>
          </cell>
          <cell r="D575" t="str">
            <v>modif</v>
          </cell>
          <cell r="E575" t="str">
            <v>9.076</v>
          </cell>
          <cell r="F575" t="str">
            <v>AJ</v>
          </cell>
          <cell r="G575" t="str">
            <v>9.396</v>
          </cell>
          <cell r="H575" t="str">
            <v>AJ</v>
          </cell>
          <cell r="I575" t="str">
            <v>'381/583</v>
          </cell>
          <cell r="J575" t="str">
            <v>10.198</v>
          </cell>
          <cell r="L575" t="str">
            <v>12.33</v>
          </cell>
          <cell r="M575" t="str">
            <v xml:space="preserve"> </v>
          </cell>
          <cell r="N575" t="str">
            <v xml:space="preserve"> </v>
          </cell>
          <cell r="O575" t="str">
            <v xml:space="preserve"> </v>
          </cell>
          <cell r="P575" t="str">
            <v xml:space="preserve"> </v>
          </cell>
          <cell r="Q575" t="str">
            <v xml:space="preserve"> </v>
          </cell>
          <cell r="R575" t="str">
            <v xml:space="preserve"> </v>
          </cell>
          <cell r="S575" t="str">
            <v xml:space="preserve"> </v>
          </cell>
          <cell r="T575" t="str">
            <v xml:space="preserve"> </v>
          </cell>
          <cell r="U575" t="str">
            <v xml:space="preserve"> </v>
          </cell>
          <cell r="V575" t="str">
            <v xml:space="preserve"> </v>
          </cell>
          <cell r="W575" t="str">
            <v xml:space="preserve"> </v>
          </cell>
          <cell r="X575" t="str">
            <v xml:space="preserve"> </v>
          </cell>
          <cell r="Y575" t="str">
            <v xml:space="preserve"> </v>
          </cell>
          <cell r="Z575" t="str">
            <v xml:space="preserve"> </v>
          </cell>
          <cell r="AA575" t="str">
            <v xml:space="preserve"> </v>
          </cell>
          <cell r="AB575" t="str">
            <v>12.33</v>
          </cell>
          <cell r="AC575" t="str">
            <v xml:space="preserve"> </v>
          </cell>
          <cell r="AD575">
            <v>7</v>
          </cell>
          <cell r="AE575" t="str">
            <v xml:space="preserve"> </v>
          </cell>
          <cell r="AF575" t="str">
            <v xml:space="preserve"> </v>
          </cell>
          <cell r="AG575" t="str">
            <v xml:space="preserve"> </v>
          </cell>
          <cell r="AH575" t="str">
            <v xml:space="preserve"> </v>
          </cell>
          <cell r="AI575" t="str">
            <v xml:space="preserve"> </v>
          </cell>
          <cell r="AJ575" t="str">
            <v xml:space="preserve"> </v>
          </cell>
          <cell r="AK575" t="str">
            <v xml:space="preserve"> </v>
          </cell>
          <cell r="AL575" t="str">
            <v xml:space="preserve"> </v>
          </cell>
          <cell r="AM575" t="str">
            <v xml:space="preserve"> </v>
          </cell>
          <cell r="AN575" t="str">
            <v xml:space="preserve"> </v>
          </cell>
          <cell r="AO575" t="str">
            <v xml:space="preserve"> </v>
          </cell>
          <cell r="AP575" t="str">
            <v xml:space="preserve"> </v>
          </cell>
          <cell r="AQ575" t="str">
            <v xml:space="preserve"> </v>
          </cell>
          <cell r="AR575" t="str">
            <v xml:space="preserve"> </v>
          </cell>
          <cell r="AS575" t="str">
            <v xml:space="preserve"> </v>
          </cell>
          <cell r="AT575">
            <v>7</v>
          </cell>
          <cell r="AU575" t="str">
            <v xml:space="preserve"> </v>
          </cell>
          <cell r="AV575" t="str">
            <v>10.227</v>
          </cell>
          <cell r="AW575" t="str">
            <v>ACQ</v>
          </cell>
          <cell r="AX575" t="str">
            <v>10.52</v>
          </cell>
          <cell r="AY575" t="str">
            <v>9.933</v>
          </cell>
          <cell r="AZ575" t="str">
            <v xml:space="preserve"> </v>
          </cell>
          <cell r="BA575" t="str">
            <v xml:space="preserve"> </v>
          </cell>
          <cell r="BB575" t="str">
            <v xml:space="preserve"> </v>
          </cell>
          <cell r="BC575">
            <v>12</v>
          </cell>
          <cell r="BD575" t="str">
            <v xml:space="preserve"> </v>
          </cell>
          <cell r="BE575" t="str">
            <v xml:space="preserve"> </v>
          </cell>
          <cell r="BF575" t="str">
            <v xml:space="preserve"> </v>
          </cell>
          <cell r="BG575" t="str">
            <v xml:space="preserve"> </v>
          </cell>
          <cell r="BH575" t="str">
            <v>5.9</v>
          </cell>
          <cell r="BI575" t="str">
            <v xml:space="preserve"> </v>
          </cell>
          <cell r="BJ575" t="str">
            <v xml:space="preserve"> </v>
          </cell>
          <cell r="BK575" t="str">
            <v xml:space="preserve"> </v>
          </cell>
          <cell r="BL575" t="str">
            <v xml:space="preserve"> </v>
          </cell>
          <cell r="BM575" t="str">
            <v>11.9</v>
          </cell>
          <cell r="BN575" t="str">
            <v xml:space="preserve"> </v>
          </cell>
          <cell r="BO575" t="str">
            <v xml:space="preserve"> </v>
          </cell>
          <cell r="BP575" t="str">
            <v xml:space="preserve"> </v>
          </cell>
          <cell r="BQ575" t="str">
            <v xml:space="preserve"> </v>
          </cell>
          <cell r="BR575" t="str">
            <v>10.658</v>
          </cell>
          <cell r="BS575" t="str">
            <v>ACQ</v>
          </cell>
          <cell r="BT575" t="str">
            <v>9.6</v>
          </cell>
          <cell r="BU575" t="str">
            <v>7.025</v>
          </cell>
          <cell r="BV575" t="str">
            <v>9.05</v>
          </cell>
        </row>
        <row r="576">
          <cell r="A576">
            <v>21902576</v>
          </cell>
          <cell r="B576" t="str">
            <v>RUSTENHOLZ</v>
          </cell>
          <cell r="C576" t="str">
            <v>MARGOT</v>
          </cell>
          <cell r="D576" t="str">
            <v xml:space="preserve"> </v>
          </cell>
          <cell r="E576" t="str">
            <v>9.824</v>
          </cell>
          <cell r="F576" t="str">
            <v>AJ</v>
          </cell>
          <cell r="G576" t="str">
            <v>9.824</v>
          </cell>
          <cell r="H576" t="str">
            <v>AJ</v>
          </cell>
          <cell r="I576" t="str">
            <v>'315/583</v>
          </cell>
          <cell r="J576" t="str">
            <v>9.4</v>
          </cell>
          <cell r="L576">
            <v>6</v>
          </cell>
          <cell r="M576" t="str">
            <v xml:space="preserve"> </v>
          </cell>
          <cell r="N576" t="str">
            <v xml:space="preserve"> </v>
          </cell>
          <cell r="O576" t="str">
            <v xml:space="preserve"> </v>
          </cell>
          <cell r="P576" t="str">
            <v xml:space="preserve"> </v>
          </cell>
          <cell r="Q576" t="str">
            <v xml:space="preserve"> </v>
          </cell>
          <cell r="R576" t="str">
            <v xml:space="preserve"> </v>
          </cell>
          <cell r="S576" t="str">
            <v xml:space="preserve"> </v>
          </cell>
          <cell r="T576" t="str">
            <v xml:space="preserve"> </v>
          </cell>
          <cell r="U576" t="str">
            <v xml:space="preserve"> </v>
          </cell>
          <cell r="V576">
            <v>6</v>
          </cell>
          <cell r="W576" t="str">
            <v xml:space="preserve"> </v>
          </cell>
          <cell r="X576" t="str">
            <v xml:space="preserve"> </v>
          </cell>
          <cell r="Y576" t="str">
            <v xml:space="preserve"> </v>
          </cell>
          <cell r="Z576" t="str">
            <v xml:space="preserve"> </v>
          </cell>
          <cell r="AA576" t="str">
            <v xml:space="preserve"> </v>
          </cell>
          <cell r="AB576" t="str">
            <v xml:space="preserve"> </v>
          </cell>
          <cell r="AC576" t="str">
            <v xml:space="preserve"> </v>
          </cell>
          <cell r="AD576" t="str">
            <v>14.5</v>
          </cell>
          <cell r="AE576" t="str">
            <v xml:space="preserve"> </v>
          </cell>
          <cell r="AF576" t="str">
            <v xml:space="preserve"> </v>
          </cell>
          <cell r="AG576" t="str">
            <v xml:space="preserve"> </v>
          </cell>
          <cell r="AH576" t="str">
            <v xml:space="preserve"> </v>
          </cell>
          <cell r="AI576" t="str">
            <v xml:space="preserve"> </v>
          </cell>
          <cell r="AJ576" t="str">
            <v xml:space="preserve"> </v>
          </cell>
          <cell r="AK576" t="str">
            <v xml:space="preserve"> </v>
          </cell>
          <cell r="AL576" t="str">
            <v xml:space="preserve"> </v>
          </cell>
          <cell r="AM576" t="str">
            <v xml:space="preserve"> </v>
          </cell>
          <cell r="AN576" t="str">
            <v>14.5</v>
          </cell>
          <cell r="AO576" t="str">
            <v xml:space="preserve"> </v>
          </cell>
          <cell r="AP576" t="str">
            <v xml:space="preserve"> </v>
          </cell>
          <cell r="AQ576" t="str">
            <v xml:space="preserve"> </v>
          </cell>
          <cell r="AR576" t="str">
            <v xml:space="preserve"> </v>
          </cell>
          <cell r="AS576" t="str">
            <v xml:space="preserve"> </v>
          </cell>
          <cell r="AT576" t="str">
            <v xml:space="preserve"> </v>
          </cell>
          <cell r="AU576" t="str">
            <v xml:space="preserve"> </v>
          </cell>
          <cell r="AV576" t="str">
            <v>10.418</v>
          </cell>
          <cell r="AW576" t="str">
            <v>ACQ</v>
          </cell>
          <cell r="AX576" t="str">
            <v>8.835</v>
          </cell>
          <cell r="AY576">
            <v>12</v>
          </cell>
          <cell r="AZ576" t="str">
            <v xml:space="preserve"> </v>
          </cell>
          <cell r="BA576" t="str">
            <v xml:space="preserve"> </v>
          </cell>
          <cell r="BB576" t="str">
            <v xml:space="preserve"> </v>
          </cell>
          <cell r="BC576" t="str">
            <v xml:space="preserve"> </v>
          </cell>
          <cell r="BD576" t="str">
            <v xml:space="preserve"> </v>
          </cell>
          <cell r="BE576" t="str">
            <v xml:space="preserve"> </v>
          </cell>
          <cell r="BF576" t="str">
            <v>10.5</v>
          </cell>
          <cell r="BG576" t="str">
            <v>14.5</v>
          </cell>
          <cell r="BH576" t="str">
            <v xml:space="preserve"> </v>
          </cell>
          <cell r="BI576" t="str">
            <v xml:space="preserve"> </v>
          </cell>
          <cell r="BJ576" t="str">
            <v xml:space="preserve"> </v>
          </cell>
          <cell r="BK576">
            <v>11</v>
          </cell>
          <cell r="BL576" t="str">
            <v xml:space="preserve"> </v>
          </cell>
          <cell r="BM576" t="str">
            <v xml:space="preserve"> </v>
          </cell>
          <cell r="BN576" t="str">
            <v xml:space="preserve"> </v>
          </cell>
          <cell r="BO576" t="str">
            <v xml:space="preserve"> </v>
          </cell>
          <cell r="BP576" t="str">
            <v xml:space="preserve"> </v>
          </cell>
          <cell r="BQ576" t="str">
            <v xml:space="preserve"> </v>
          </cell>
          <cell r="BR576" t="str">
            <v>11.435</v>
          </cell>
          <cell r="BS576" t="str">
            <v>ACQ</v>
          </cell>
          <cell r="BT576" t="str">
            <v>10.88</v>
          </cell>
          <cell r="BU576" t="str">
            <v>9.475</v>
          </cell>
          <cell r="BV576" t="str">
            <v>13.45</v>
          </cell>
        </row>
        <row r="577">
          <cell r="A577">
            <v>21908075</v>
          </cell>
          <cell r="B577" t="str">
            <v>SAAD</v>
          </cell>
          <cell r="C577" t="str">
            <v>RAPHAËL</v>
          </cell>
          <cell r="D577" t="str">
            <v xml:space="preserve"> </v>
          </cell>
          <cell r="E577" t="str">
            <v>9.1</v>
          </cell>
          <cell r="F577" t="str">
            <v>AJ</v>
          </cell>
          <cell r="G577" t="str">
            <v>9.1</v>
          </cell>
          <cell r="H577" t="str">
            <v>AJ</v>
          </cell>
          <cell r="I577" t="str">
            <v>'413/583</v>
          </cell>
          <cell r="J577" t="str">
            <v>10.1</v>
          </cell>
          <cell r="L577" t="str">
            <v>7.5</v>
          </cell>
          <cell r="M577" t="str">
            <v xml:space="preserve"> </v>
          </cell>
          <cell r="N577" t="str">
            <v xml:space="preserve"> </v>
          </cell>
          <cell r="O577" t="str">
            <v xml:space="preserve"> </v>
          </cell>
          <cell r="P577" t="str">
            <v xml:space="preserve"> </v>
          </cell>
          <cell r="Q577" t="str">
            <v xml:space="preserve"> </v>
          </cell>
          <cell r="R577" t="str">
            <v xml:space="preserve"> </v>
          </cell>
          <cell r="S577" t="str">
            <v xml:space="preserve"> </v>
          </cell>
          <cell r="T577" t="str">
            <v>7.5</v>
          </cell>
          <cell r="U577" t="str">
            <v xml:space="preserve"> </v>
          </cell>
          <cell r="V577" t="str">
            <v xml:space="preserve"> </v>
          </cell>
          <cell r="W577" t="str">
            <v xml:space="preserve"> </v>
          </cell>
          <cell r="X577" t="str">
            <v xml:space="preserve"> </v>
          </cell>
          <cell r="Y577" t="str">
            <v xml:space="preserve"> </v>
          </cell>
          <cell r="Z577" t="str">
            <v xml:space="preserve"> </v>
          </cell>
          <cell r="AA577" t="str">
            <v xml:space="preserve"> </v>
          </cell>
          <cell r="AB577" t="str">
            <v xml:space="preserve"> </v>
          </cell>
          <cell r="AC577" t="str">
            <v xml:space="preserve"> </v>
          </cell>
          <cell r="AD577">
            <v>14</v>
          </cell>
          <cell r="AE577" t="str">
            <v xml:space="preserve"> </v>
          </cell>
          <cell r="AF577" t="str">
            <v xml:space="preserve"> </v>
          </cell>
          <cell r="AG577" t="str">
            <v xml:space="preserve"> </v>
          </cell>
          <cell r="AH577" t="str">
            <v xml:space="preserve"> </v>
          </cell>
          <cell r="AI577" t="str">
            <v xml:space="preserve"> </v>
          </cell>
          <cell r="AJ577" t="str">
            <v xml:space="preserve"> </v>
          </cell>
          <cell r="AK577" t="str">
            <v xml:space="preserve"> </v>
          </cell>
          <cell r="AL577">
            <v>14</v>
          </cell>
          <cell r="AM577" t="str">
            <v xml:space="preserve"> </v>
          </cell>
          <cell r="AN577" t="str">
            <v xml:space="preserve"> </v>
          </cell>
          <cell r="AO577" t="str">
            <v xml:space="preserve"> </v>
          </cell>
          <cell r="AP577" t="str">
            <v xml:space="preserve"> </v>
          </cell>
          <cell r="AQ577" t="str">
            <v xml:space="preserve"> </v>
          </cell>
          <cell r="AR577" t="str">
            <v xml:space="preserve"> </v>
          </cell>
          <cell r="AS577" t="str">
            <v xml:space="preserve"> </v>
          </cell>
          <cell r="AT577" t="str">
            <v xml:space="preserve"> </v>
          </cell>
          <cell r="AU577" t="str">
            <v xml:space="preserve"> </v>
          </cell>
          <cell r="AV577" t="str">
            <v>11.506</v>
          </cell>
          <cell r="AW577" t="str">
            <v>ACQ</v>
          </cell>
          <cell r="AX577" t="str">
            <v>11.195</v>
          </cell>
          <cell r="AY577" t="str">
            <v>11.817</v>
          </cell>
          <cell r="AZ577" t="str">
            <v xml:space="preserve"> </v>
          </cell>
          <cell r="BA577">
            <v>11</v>
          </cell>
          <cell r="BB577" t="str">
            <v xml:space="preserve"> </v>
          </cell>
          <cell r="BC577" t="str">
            <v xml:space="preserve"> </v>
          </cell>
          <cell r="BD577" t="str">
            <v>11.7</v>
          </cell>
          <cell r="BE577" t="str">
            <v xml:space="preserve"> </v>
          </cell>
          <cell r="BF577" t="str">
            <v xml:space="preserve"> </v>
          </cell>
          <cell r="BG577" t="str">
            <v xml:space="preserve"> </v>
          </cell>
          <cell r="BH577" t="str">
            <v xml:space="preserve"> </v>
          </cell>
          <cell r="BI577" t="str">
            <v xml:space="preserve"> </v>
          </cell>
          <cell r="BJ577" t="str">
            <v xml:space="preserve"> </v>
          </cell>
          <cell r="BK577" t="str">
            <v xml:space="preserve"> </v>
          </cell>
          <cell r="BL577" t="str">
            <v xml:space="preserve"> </v>
          </cell>
          <cell r="BM577" t="str">
            <v>12.75</v>
          </cell>
          <cell r="BN577" t="str">
            <v xml:space="preserve"> </v>
          </cell>
          <cell r="BO577" t="str">
            <v xml:space="preserve"> </v>
          </cell>
          <cell r="BP577" t="str">
            <v xml:space="preserve"> </v>
          </cell>
          <cell r="BQ577" t="str">
            <v xml:space="preserve"> </v>
          </cell>
          <cell r="BR577" t="str">
            <v>5.05</v>
          </cell>
          <cell r="BS577" t="str">
            <v>NACQ</v>
          </cell>
          <cell r="BT577">
            <v>0</v>
          </cell>
          <cell r="BU577" t="str">
            <v>2.75</v>
          </cell>
          <cell r="BV577">
            <v>0</v>
          </cell>
        </row>
        <row r="578">
          <cell r="A578">
            <v>21912772</v>
          </cell>
          <cell r="B578" t="str">
            <v>SAID IYABI</v>
          </cell>
          <cell r="C578" t="str">
            <v>ENGEL</v>
          </cell>
          <cell r="D578" t="str">
            <v xml:space="preserve"> </v>
          </cell>
          <cell r="E578" t="str">
            <v>7.124</v>
          </cell>
          <cell r="F578" t="str">
            <v>AJ</v>
          </cell>
          <cell r="G578" t="str">
            <v>7.124</v>
          </cell>
          <cell r="H578" t="str">
            <v>AJ</v>
          </cell>
          <cell r="I578" t="str">
            <v>'561/583</v>
          </cell>
          <cell r="J578" t="str">
            <v>9.45</v>
          </cell>
          <cell r="L578" t="str">
            <v>7.5</v>
          </cell>
          <cell r="M578" t="str">
            <v xml:space="preserve"> </v>
          </cell>
          <cell r="N578" t="str">
            <v xml:space="preserve"> </v>
          </cell>
          <cell r="O578" t="str">
            <v xml:space="preserve"> </v>
          </cell>
          <cell r="P578" t="str">
            <v xml:space="preserve"> </v>
          </cell>
          <cell r="Q578" t="str">
            <v xml:space="preserve"> </v>
          </cell>
          <cell r="R578" t="str">
            <v xml:space="preserve"> </v>
          </cell>
          <cell r="S578" t="str">
            <v>7.5</v>
          </cell>
          <cell r="T578" t="str">
            <v xml:space="preserve"> </v>
          </cell>
          <cell r="U578" t="str">
            <v xml:space="preserve"> </v>
          </cell>
          <cell r="V578" t="str">
            <v xml:space="preserve"> </v>
          </cell>
          <cell r="W578" t="str">
            <v xml:space="preserve"> </v>
          </cell>
          <cell r="X578" t="str">
            <v xml:space="preserve"> </v>
          </cell>
          <cell r="Y578" t="str">
            <v xml:space="preserve"> </v>
          </cell>
          <cell r="Z578" t="str">
            <v xml:space="preserve"> </v>
          </cell>
          <cell r="AA578" t="str">
            <v xml:space="preserve"> </v>
          </cell>
          <cell r="AB578" t="str">
            <v xml:space="preserve"> </v>
          </cell>
          <cell r="AC578" t="str">
            <v xml:space="preserve"> </v>
          </cell>
          <cell r="AD578" t="str">
            <v>12.375</v>
          </cell>
          <cell r="AE578" t="str">
            <v xml:space="preserve"> </v>
          </cell>
          <cell r="AF578" t="str">
            <v xml:space="preserve"> </v>
          </cell>
          <cell r="AG578" t="str">
            <v xml:space="preserve"> </v>
          </cell>
          <cell r="AH578" t="str">
            <v xml:space="preserve"> </v>
          </cell>
          <cell r="AI578" t="str">
            <v xml:space="preserve"> </v>
          </cell>
          <cell r="AJ578" t="str">
            <v xml:space="preserve"> </v>
          </cell>
          <cell r="AK578" t="str">
            <v>12.375</v>
          </cell>
          <cell r="AL578" t="str">
            <v xml:space="preserve"> </v>
          </cell>
          <cell r="AM578" t="str">
            <v xml:space="preserve"> </v>
          </cell>
          <cell r="AN578" t="str">
            <v xml:space="preserve"> </v>
          </cell>
          <cell r="AO578" t="str">
            <v xml:space="preserve"> </v>
          </cell>
          <cell r="AP578" t="str">
            <v xml:space="preserve"> </v>
          </cell>
          <cell r="AQ578" t="str">
            <v xml:space="preserve"> </v>
          </cell>
          <cell r="AR578" t="str">
            <v xml:space="preserve"> </v>
          </cell>
          <cell r="AS578" t="str">
            <v xml:space="preserve"> </v>
          </cell>
          <cell r="AT578" t="str">
            <v xml:space="preserve"> </v>
          </cell>
          <cell r="AU578" t="str">
            <v xml:space="preserve"> </v>
          </cell>
          <cell r="AV578" t="str">
            <v>9.185</v>
          </cell>
          <cell r="AW578" t="str">
            <v>NACQ</v>
          </cell>
          <cell r="AX578" t="str">
            <v>5.67</v>
          </cell>
          <cell r="AY578" t="str">
            <v>12.7</v>
          </cell>
          <cell r="AZ578" t="str">
            <v>16.3</v>
          </cell>
          <cell r="BA578" t="str">
            <v xml:space="preserve"> </v>
          </cell>
          <cell r="BB578" t="str">
            <v xml:space="preserve"> </v>
          </cell>
          <cell r="BC578" t="str">
            <v xml:space="preserve"> </v>
          </cell>
          <cell r="BD578" t="str">
            <v>11.3</v>
          </cell>
          <cell r="BE578" t="str">
            <v xml:space="preserve"> </v>
          </cell>
          <cell r="BF578" t="str">
            <v xml:space="preserve"> </v>
          </cell>
          <cell r="BG578" t="str">
            <v xml:space="preserve"> </v>
          </cell>
          <cell r="BH578" t="str">
            <v xml:space="preserve"> </v>
          </cell>
          <cell r="BI578" t="str">
            <v xml:space="preserve"> </v>
          </cell>
          <cell r="BJ578" t="str">
            <v xml:space="preserve"> </v>
          </cell>
          <cell r="BK578" t="str">
            <v xml:space="preserve"> </v>
          </cell>
          <cell r="BL578" t="str">
            <v xml:space="preserve"> </v>
          </cell>
          <cell r="BM578" t="str">
            <v xml:space="preserve"> </v>
          </cell>
          <cell r="BN578" t="str">
            <v xml:space="preserve"> </v>
          </cell>
          <cell r="BO578" t="str">
            <v xml:space="preserve"> </v>
          </cell>
          <cell r="BP578" t="str">
            <v xml:space="preserve"> </v>
          </cell>
          <cell r="BQ578" t="str">
            <v>10.5</v>
          </cell>
          <cell r="BR578" t="str">
            <v>7.467</v>
          </cell>
          <cell r="BS578" t="str">
            <v>NACQ</v>
          </cell>
          <cell r="BT578" t="str">
            <v>5.5</v>
          </cell>
          <cell r="BU578" t="str">
            <v>6.8</v>
          </cell>
          <cell r="BV578" t="str">
            <v>10.6</v>
          </cell>
        </row>
        <row r="579">
          <cell r="A579">
            <v>21906739</v>
          </cell>
          <cell r="B579" t="str">
            <v>SANAA</v>
          </cell>
          <cell r="C579" t="str">
            <v>ZAKARIA</v>
          </cell>
          <cell r="D579" t="str">
            <v>modif</v>
          </cell>
          <cell r="E579" t="str">
            <v>DEF</v>
          </cell>
          <cell r="F579" t="str">
            <v>DEF</v>
          </cell>
          <cell r="G579" t="str">
            <v>8.744</v>
          </cell>
          <cell r="H579" t="str">
            <v>AJ</v>
          </cell>
          <cell r="I579" t="str">
            <v>'466/583</v>
          </cell>
          <cell r="J579" t="str">
            <v>10.15</v>
          </cell>
          <cell r="L579">
            <v>7</v>
          </cell>
          <cell r="M579" t="str">
            <v xml:space="preserve"> </v>
          </cell>
          <cell r="N579" t="str">
            <v xml:space="preserve"> </v>
          </cell>
          <cell r="O579" t="str">
            <v xml:space="preserve"> </v>
          </cell>
          <cell r="P579" t="str">
            <v xml:space="preserve"> </v>
          </cell>
          <cell r="Q579" t="str">
            <v xml:space="preserve"> </v>
          </cell>
          <cell r="R579" t="str">
            <v xml:space="preserve"> </v>
          </cell>
          <cell r="S579">
            <v>7</v>
          </cell>
          <cell r="T579" t="str">
            <v xml:space="preserve"> </v>
          </cell>
          <cell r="U579" t="str">
            <v xml:space="preserve"> </v>
          </cell>
          <cell r="V579" t="str">
            <v xml:space="preserve"> </v>
          </cell>
          <cell r="W579" t="str">
            <v xml:space="preserve"> </v>
          </cell>
          <cell r="X579" t="str">
            <v xml:space="preserve"> </v>
          </cell>
          <cell r="Y579" t="str">
            <v xml:space="preserve"> </v>
          </cell>
          <cell r="Z579" t="str">
            <v xml:space="preserve"> </v>
          </cell>
          <cell r="AA579" t="str">
            <v xml:space="preserve"> </v>
          </cell>
          <cell r="AB579" t="str">
            <v xml:space="preserve"> </v>
          </cell>
          <cell r="AC579" t="str">
            <v xml:space="preserve"> </v>
          </cell>
          <cell r="AD579" t="str">
            <v>14.875</v>
          </cell>
          <cell r="AE579" t="str">
            <v xml:space="preserve"> </v>
          </cell>
          <cell r="AF579" t="str">
            <v xml:space="preserve"> </v>
          </cell>
          <cell r="AG579" t="str">
            <v xml:space="preserve"> </v>
          </cell>
          <cell r="AH579" t="str">
            <v xml:space="preserve"> </v>
          </cell>
          <cell r="AI579" t="str">
            <v xml:space="preserve"> </v>
          </cell>
          <cell r="AJ579" t="str">
            <v xml:space="preserve"> </v>
          </cell>
          <cell r="AK579" t="str">
            <v>14.875</v>
          </cell>
          <cell r="AL579" t="str">
            <v xml:space="preserve"> </v>
          </cell>
          <cell r="AM579" t="str">
            <v xml:space="preserve"> </v>
          </cell>
          <cell r="AN579" t="str">
            <v xml:space="preserve"> </v>
          </cell>
          <cell r="AO579" t="str">
            <v xml:space="preserve"> </v>
          </cell>
          <cell r="AP579" t="str">
            <v xml:space="preserve"> </v>
          </cell>
          <cell r="AQ579" t="str">
            <v xml:space="preserve"> </v>
          </cell>
          <cell r="AR579" t="str">
            <v xml:space="preserve"> </v>
          </cell>
          <cell r="AS579" t="str">
            <v xml:space="preserve"> </v>
          </cell>
          <cell r="AT579" t="str">
            <v xml:space="preserve"> </v>
          </cell>
          <cell r="AU579" t="str">
            <v xml:space="preserve"> </v>
          </cell>
          <cell r="AV579" t="str">
            <v>11.564</v>
          </cell>
          <cell r="AW579" t="str">
            <v>ACQ</v>
          </cell>
          <cell r="AX579" t="str">
            <v>10.195</v>
          </cell>
          <cell r="AY579" t="str">
            <v>12.933</v>
          </cell>
          <cell r="AZ579" t="str">
            <v>14.1</v>
          </cell>
          <cell r="BA579" t="str">
            <v xml:space="preserve"> </v>
          </cell>
          <cell r="BB579" t="str">
            <v xml:space="preserve"> </v>
          </cell>
          <cell r="BC579" t="str">
            <v xml:space="preserve"> </v>
          </cell>
          <cell r="BD579" t="str">
            <v>10.2</v>
          </cell>
          <cell r="BE579" t="str">
            <v xml:space="preserve"> </v>
          </cell>
          <cell r="BF579" t="str">
            <v xml:space="preserve"> </v>
          </cell>
          <cell r="BG579" t="str">
            <v xml:space="preserve"> </v>
          </cell>
          <cell r="BH579" t="str">
            <v xml:space="preserve"> </v>
          </cell>
          <cell r="BI579" t="str">
            <v xml:space="preserve"> </v>
          </cell>
          <cell r="BJ579" t="str">
            <v xml:space="preserve"> </v>
          </cell>
          <cell r="BK579" t="str">
            <v xml:space="preserve"> </v>
          </cell>
          <cell r="BL579" t="str">
            <v xml:space="preserve"> </v>
          </cell>
          <cell r="BM579" t="str">
            <v xml:space="preserve"> </v>
          </cell>
          <cell r="BN579" t="str">
            <v xml:space="preserve"> </v>
          </cell>
          <cell r="BO579" t="str">
            <v xml:space="preserve"> </v>
          </cell>
          <cell r="BP579" t="str">
            <v xml:space="preserve"> </v>
          </cell>
          <cell r="BQ579" t="str">
            <v>14.5</v>
          </cell>
          <cell r="BR579" t="str">
            <v>10.608</v>
          </cell>
          <cell r="BS579" t="str">
            <v>ACQ</v>
          </cell>
          <cell r="BT579">
            <v>9</v>
          </cell>
          <cell r="BU579" t="str">
            <v>8.825</v>
          </cell>
          <cell r="BV579" t="str">
            <v>11.15</v>
          </cell>
        </row>
        <row r="580">
          <cell r="A580">
            <v>21910725</v>
          </cell>
          <cell r="B580" t="str">
            <v>SANCHEZ</v>
          </cell>
          <cell r="C580" t="str">
            <v>SAMUEL</v>
          </cell>
          <cell r="D580" t="str">
            <v xml:space="preserve"> </v>
          </cell>
          <cell r="E580" t="str">
            <v>DEF</v>
          </cell>
          <cell r="F580" t="str">
            <v>DEF</v>
          </cell>
          <cell r="G580" t="str">
            <v>DEF</v>
          </cell>
          <cell r="H580" t="str">
            <v>DEF</v>
          </cell>
          <cell r="J580" t="str">
            <v>DEF</v>
          </cell>
          <cell r="L580" t="str">
            <v>DEF</v>
          </cell>
          <cell r="M580" t="str">
            <v xml:space="preserve"> </v>
          </cell>
          <cell r="N580" t="str">
            <v xml:space="preserve"> </v>
          </cell>
          <cell r="O580" t="str">
            <v xml:space="preserve"> </v>
          </cell>
          <cell r="P580" t="str">
            <v xml:space="preserve"> </v>
          </cell>
          <cell r="Q580" t="str">
            <v xml:space="preserve"> </v>
          </cell>
          <cell r="R580" t="str">
            <v xml:space="preserve"> </v>
          </cell>
          <cell r="S580" t="str">
            <v xml:space="preserve"> </v>
          </cell>
          <cell r="T580" t="str">
            <v>ABI</v>
          </cell>
          <cell r="U580" t="str">
            <v xml:space="preserve"> </v>
          </cell>
          <cell r="V580" t="str">
            <v xml:space="preserve"> </v>
          </cell>
          <cell r="W580" t="str">
            <v xml:space="preserve"> </v>
          </cell>
          <cell r="X580" t="str">
            <v xml:space="preserve"> </v>
          </cell>
          <cell r="Y580" t="str">
            <v xml:space="preserve"> </v>
          </cell>
          <cell r="Z580" t="str">
            <v xml:space="preserve"> </v>
          </cell>
          <cell r="AA580" t="str">
            <v xml:space="preserve"> </v>
          </cell>
          <cell r="AB580" t="str">
            <v xml:space="preserve"> </v>
          </cell>
          <cell r="AC580" t="str">
            <v xml:space="preserve"> </v>
          </cell>
          <cell r="AD580" t="str">
            <v>DEF</v>
          </cell>
          <cell r="AE580" t="str">
            <v xml:space="preserve"> </v>
          </cell>
          <cell r="AF580" t="str">
            <v xml:space="preserve"> </v>
          </cell>
          <cell r="AG580" t="str">
            <v xml:space="preserve"> </v>
          </cell>
          <cell r="AH580" t="str">
            <v xml:space="preserve"> </v>
          </cell>
          <cell r="AI580" t="str">
            <v xml:space="preserve"> </v>
          </cell>
          <cell r="AJ580" t="str">
            <v xml:space="preserve"> </v>
          </cell>
          <cell r="AK580" t="str">
            <v xml:space="preserve"> </v>
          </cell>
          <cell r="AL580" t="str">
            <v>ABI</v>
          </cell>
          <cell r="AM580" t="str">
            <v xml:space="preserve"> </v>
          </cell>
          <cell r="AN580" t="str">
            <v xml:space="preserve"> </v>
          </cell>
          <cell r="AO580" t="str">
            <v xml:space="preserve"> </v>
          </cell>
          <cell r="AP580" t="str">
            <v xml:space="preserve"> </v>
          </cell>
          <cell r="AQ580" t="str">
            <v xml:space="preserve"> </v>
          </cell>
          <cell r="AR580" t="str">
            <v xml:space="preserve"> </v>
          </cell>
          <cell r="AS580" t="str">
            <v xml:space="preserve"> </v>
          </cell>
          <cell r="AT580" t="str">
            <v xml:space="preserve"> </v>
          </cell>
          <cell r="AU580" t="str">
            <v xml:space="preserve"> </v>
          </cell>
          <cell r="AV580" t="str">
            <v>DEF</v>
          </cell>
          <cell r="AW580" t="str">
            <v>DEF</v>
          </cell>
          <cell r="AX580" t="str">
            <v>DEF</v>
          </cell>
          <cell r="AY580" t="str">
            <v>DEF</v>
          </cell>
          <cell r="AZ580" t="str">
            <v xml:space="preserve"> </v>
          </cell>
          <cell r="BA580" t="str">
            <v>ABI</v>
          </cell>
          <cell r="BB580" t="str">
            <v xml:space="preserve"> </v>
          </cell>
          <cell r="BC580" t="str">
            <v xml:space="preserve"> </v>
          </cell>
          <cell r="BD580" t="str">
            <v>ABI</v>
          </cell>
          <cell r="BE580" t="str">
            <v xml:space="preserve"> </v>
          </cell>
          <cell r="BF580" t="str">
            <v xml:space="preserve"> </v>
          </cell>
          <cell r="BG580" t="str">
            <v xml:space="preserve"> </v>
          </cell>
          <cell r="BH580" t="str">
            <v xml:space="preserve"> </v>
          </cell>
          <cell r="BI580" t="str">
            <v xml:space="preserve"> </v>
          </cell>
          <cell r="BJ580" t="str">
            <v xml:space="preserve"> </v>
          </cell>
          <cell r="BK580" t="str">
            <v xml:space="preserve"> </v>
          </cell>
          <cell r="BL580" t="str">
            <v xml:space="preserve"> </v>
          </cell>
          <cell r="BM580" t="str">
            <v>ABI</v>
          </cell>
          <cell r="BN580" t="str">
            <v xml:space="preserve"> </v>
          </cell>
          <cell r="BO580" t="str">
            <v xml:space="preserve"> </v>
          </cell>
          <cell r="BP580" t="str">
            <v xml:space="preserve"> </v>
          </cell>
          <cell r="BQ580" t="str">
            <v xml:space="preserve"> </v>
          </cell>
          <cell r="BR580" t="str">
            <v>DEF</v>
          </cell>
          <cell r="BS580" t="str">
            <v>DEF</v>
          </cell>
          <cell r="BT580" t="str">
            <v>ABI</v>
          </cell>
          <cell r="BU580" t="str">
            <v>DEF</v>
          </cell>
          <cell r="BV580" t="str">
            <v>2.6</v>
          </cell>
        </row>
        <row r="581">
          <cell r="A581">
            <v>21908570</v>
          </cell>
          <cell r="B581" t="str">
            <v>SANDINI</v>
          </cell>
          <cell r="C581" t="str">
            <v>KEVIN</v>
          </cell>
          <cell r="D581" t="str">
            <v xml:space="preserve"> </v>
          </cell>
          <cell r="E581" t="str">
            <v>10.015</v>
          </cell>
          <cell r="F581" t="str">
            <v>ADM</v>
          </cell>
          <cell r="G581" t="str">
            <v>10.015</v>
          </cell>
          <cell r="H581" t="str">
            <v>ADM</v>
          </cell>
          <cell r="I581" t="str">
            <v>'282/583</v>
          </cell>
          <cell r="J581" t="str">
            <v>9.602</v>
          </cell>
          <cell r="L581" t="str">
            <v>9.67</v>
          </cell>
          <cell r="M581" t="str">
            <v>9.67</v>
          </cell>
          <cell r="N581" t="str">
            <v xml:space="preserve"> </v>
          </cell>
          <cell r="O581" t="str">
            <v xml:space="preserve"> </v>
          </cell>
          <cell r="P581" t="str">
            <v xml:space="preserve"> </v>
          </cell>
          <cell r="Q581" t="str">
            <v xml:space="preserve"> </v>
          </cell>
          <cell r="R581" t="str">
            <v xml:space="preserve"> </v>
          </cell>
          <cell r="S581" t="str">
            <v xml:space="preserve"> </v>
          </cell>
          <cell r="T581" t="str">
            <v xml:space="preserve"> </v>
          </cell>
          <cell r="U581" t="str">
            <v xml:space="preserve"> </v>
          </cell>
          <cell r="V581" t="str">
            <v xml:space="preserve"> </v>
          </cell>
          <cell r="W581" t="str">
            <v xml:space="preserve"> </v>
          </cell>
          <cell r="X581" t="str">
            <v xml:space="preserve"> </v>
          </cell>
          <cell r="Y581" t="str">
            <v xml:space="preserve"> </v>
          </cell>
          <cell r="Z581" t="str">
            <v xml:space="preserve"> </v>
          </cell>
          <cell r="AA581" t="str">
            <v xml:space="preserve"> </v>
          </cell>
          <cell r="AB581" t="str">
            <v xml:space="preserve"> </v>
          </cell>
          <cell r="AC581" t="str">
            <v xml:space="preserve"> </v>
          </cell>
          <cell r="AD581" t="str">
            <v>9.5</v>
          </cell>
          <cell r="AE581" t="str">
            <v>9.5</v>
          </cell>
          <cell r="AF581" t="str">
            <v xml:space="preserve"> </v>
          </cell>
          <cell r="AG581" t="str">
            <v xml:space="preserve"> </v>
          </cell>
          <cell r="AH581" t="str">
            <v xml:space="preserve"> </v>
          </cell>
          <cell r="AI581" t="str">
            <v xml:space="preserve"> </v>
          </cell>
          <cell r="AJ581" t="str">
            <v xml:space="preserve"> </v>
          </cell>
          <cell r="AK581" t="str">
            <v xml:space="preserve"> </v>
          </cell>
          <cell r="AL581" t="str">
            <v xml:space="preserve"> </v>
          </cell>
          <cell r="AM581" t="str">
            <v xml:space="preserve"> </v>
          </cell>
          <cell r="AN581" t="str">
            <v xml:space="preserve"> </v>
          </cell>
          <cell r="AO581" t="str">
            <v xml:space="preserve"> </v>
          </cell>
          <cell r="AP581" t="str">
            <v xml:space="preserve"> </v>
          </cell>
          <cell r="AQ581" t="str">
            <v xml:space="preserve"> </v>
          </cell>
          <cell r="AR581" t="str">
            <v xml:space="preserve"> </v>
          </cell>
          <cell r="AS581" t="str">
            <v xml:space="preserve"> </v>
          </cell>
          <cell r="AT581" t="str">
            <v xml:space="preserve"> </v>
          </cell>
          <cell r="AU581" t="str">
            <v xml:space="preserve"> </v>
          </cell>
          <cell r="AV581" t="str">
            <v>11.57</v>
          </cell>
          <cell r="AW581" t="str">
            <v>ACQ</v>
          </cell>
          <cell r="AX581" t="str">
            <v>12.64</v>
          </cell>
          <cell r="AY581" t="str">
            <v>10.5</v>
          </cell>
          <cell r="AZ581" t="str">
            <v xml:space="preserve"> </v>
          </cell>
          <cell r="BA581">
            <v>8</v>
          </cell>
          <cell r="BB581" t="str">
            <v>12.5</v>
          </cell>
          <cell r="BC581" t="str">
            <v xml:space="preserve"> </v>
          </cell>
          <cell r="BD581" t="str">
            <v xml:space="preserve"> </v>
          </cell>
          <cell r="BE581" t="str">
            <v xml:space="preserve"> </v>
          </cell>
          <cell r="BF581" t="str">
            <v xml:space="preserve"> </v>
          </cell>
          <cell r="BG581" t="str">
            <v xml:space="preserve"> </v>
          </cell>
          <cell r="BH581" t="str">
            <v xml:space="preserve"> </v>
          </cell>
          <cell r="BI581" t="str">
            <v xml:space="preserve"> </v>
          </cell>
          <cell r="BJ581" t="str">
            <v xml:space="preserve"> </v>
          </cell>
          <cell r="BK581">
            <v>11</v>
          </cell>
          <cell r="BL581" t="str">
            <v xml:space="preserve"> </v>
          </cell>
          <cell r="BM581" t="str">
            <v xml:space="preserve"> </v>
          </cell>
          <cell r="BN581" t="str">
            <v xml:space="preserve"> </v>
          </cell>
          <cell r="BO581" t="str">
            <v xml:space="preserve"> </v>
          </cell>
          <cell r="BP581" t="str">
            <v xml:space="preserve"> </v>
          </cell>
          <cell r="BQ581" t="str">
            <v xml:space="preserve"> </v>
          </cell>
          <cell r="BR581" t="str">
            <v>9.117</v>
          </cell>
          <cell r="BS581" t="str">
            <v>NACQ</v>
          </cell>
          <cell r="BT581" t="str">
            <v>7.25</v>
          </cell>
          <cell r="BU581" t="str">
            <v>8.05</v>
          </cell>
          <cell r="BV581" t="str">
            <v>10.6</v>
          </cell>
        </row>
        <row r="582">
          <cell r="A582">
            <v>21911417</v>
          </cell>
          <cell r="B582" t="str">
            <v>SAPIN</v>
          </cell>
          <cell r="C582" t="str">
            <v>ROMAIN</v>
          </cell>
          <cell r="D582" t="str">
            <v xml:space="preserve"> </v>
          </cell>
          <cell r="E582" t="str">
            <v>8.902</v>
          </cell>
          <cell r="F582" t="str">
            <v>AJ</v>
          </cell>
          <cell r="G582" t="str">
            <v>8.902</v>
          </cell>
          <cell r="H582" t="str">
            <v>AJ</v>
          </cell>
          <cell r="I582" t="str">
            <v>'435/583</v>
          </cell>
          <cell r="J582" t="str">
            <v>9.798</v>
          </cell>
          <cell r="L582" t="str">
            <v>9.83</v>
          </cell>
          <cell r="M582" t="str">
            <v>9.83</v>
          </cell>
          <cell r="N582" t="str">
            <v xml:space="preserve"> </v>
          </cell>
          <cell r="O582" t="str">
            <v xml:space="preserve"> </v>
          </cell>
          <cell r="P582" t="str">
            <v xml:space="preserve"> </v>
          </cell>
          <cell r="Q582" t="str">
            <v xml:space="preserve"> </v>
          </cell>
          <cell r="R582" t="str">
            <v xml:space="preserve"> </v>
          </cell>
          <cell r="S582" t="str">
            <v xml:space="preserve"> </v>
          </cell>
          <cell r="T582" t="str">
            <v xml:space="preserve"> </v>
          </cell>
          <cell r="U582" t="str">
            <v xml:space="preserve"> </v>
          </cell>
          <cell r="V582" t="str">
            <v xml:space="preserve"> </v>
          </cell>
          <cell r="W582" t="str">
            <v xml:space="preserve"> </v>
          </cell>
          <cell r="X582" t="str">
            <v xml:space="preserve"> </v>
          </cell>
          <cell r="Y582" t="str">
            <v xml:space="preserve"> </v>
          </cell>
          <cell r="Z582" t="str">
            <v xml:space="preserve"> </v>
          </cell>
          <cell r="AA582" t="str">
            <v xml:space="preserve"> </v>
          </cell>
          <cell r="AB582" t="str">
            <v xml:space="preserve"> </v>
          </cell>
          <cell r="AC582" t="str">
            <v xml:space="preserve"> </v>
          </cell>
          <cell r="AD582" t="str">
            <v>9.75</v>
          </cell>
          <cell r="AE582" t="str">
            <v>9.75</v>
          </cell>
          <cell r="AF582" t="str">
            <v xml:space="preserve"> </v>
          </cell>
          <cell r="AG582" t="str">
            <v xml:space="preserve"> </v>
          </cell>
          <cell r="AH582" t="str">
            <v xml:space="preserve"> </v>
          </cell>
          <cell r="AI582" t="str">
            <v xml:space="preserve"> </v>
          </cell>
          <cell r="AJ582" t="str">
            <v xml:space="preserve"> </v>
          </cell>
          <cell r="AK582" t="str">
            <v xml:space="preserve"> </v>
          </cell>
          <cell r="AL582" t="str">
            <v xml:space="preserve"> </v>
          </cell>
          <cell r="AM582" t="str">
            <v xml:space="preserve"> </v>
          </cell>
          <cell r="AN582" t="str">
            <v xml:space="preserve"> </v>
          </cell>
          <cell r="AO582" t="str">
            <v xml:space="preserve"> </v>
          </cell>
          <cell r="AP582" t="str">
            <v xml:space="preserve"> </v>
          </cell>
          <cell r="AQ582" t="str">
            <v xml:space="preserve"> </v>
          </cell>
          <cell r="AR582" t="str">
            <v xml:space="preserve"> </v>
          </cell>
          <cell r="AS582" t="str">
            <v xml:space="preserve"> </v>
          </cell>
          <cell r="AT582" t="str">
            <v xml:space="preserve"> </v>
          </cell>
          <cell r="AU582" t="str">
            <v xml:space="preserve"> </v>
          </cell>
          <cell r="AV582" t="str">
            <v>9.599</v>
          </cell>
          <cell r="AW582" t="str">
            <v>NACQ</v>
          </cell>
          <cell r="AX582" t="str">
            <v>10.115</v>
          </cell>
          <cell r="AY582" t="str">
            <v>9.083</v>
          </cell>
          <cell r="AZ582" t="str">
            <v xml:space="preserve"> </v>
          </cell>
          <cell r="BA582" t="str">
            <v xml:space="preserve"> </v>
          </cell>
          <cell r="BB582" t="str">
            <v xml:space="preserve"> </v>
          </cell>
          <cell r="BC582" t="str">
            <v>8.25</v>
          </cell>
          <cell r="BD582" t="str">
            <v xml:space="preserve"> </v>
          </cell>
          <cell r="BE582" t="str">
            <v xml:space="preserve"> </v>
          </cell>
          <cell r="BF582" t="str">
            <v xml:space="preserve"> </v>
          </cell>
          <cell r="BG582" t="str">
            <v xml:space="preserve"> </v>
          </cell>
          <cell r="BH582" t="str">
            <v xml:space="preserve"> </v>
          </cell>
          <cell r="BI582" t="str">
            <v xml:space="preserve"> </v>
          </cell>
          <cell r="BJ582" t="str">
            <v xml:space="preserve"> </v>
          </cell>
          <cell r="BK582" t="str">
            <v xml:space="preserve"> </v>
          </cell>
          <cell r="BL582">
            <v>13</v>
          </cell>
          <cell r="BM582" t="str">
            <v xml:space="preserve"> </v>
          </cell>
          <cell r="BN582" t="str">
            <v xml:space="preserve"> </v>
          </cell>
          <cell r="BO582" t="str">
            <v xml:space="preserve"> </v>
          </cell>
          <cell r="BP582">
            <v>6</v>
          </cell>
          <cell r="BQ582" t="str">
            <v xml:space="preserve"> </v>
          </cell>
          <cell r="BR582" t="str">
            <v>10.442</v>
          </cell>
          <cell r="BS582" t="str">
            <v>ACQ</v>
          </cell>
          <cell r="BT582" t="str">
            <v>11.75</v>
          </cell>
          <cell r="BU582" t="str">
            <v>8.425</v>
          </cell>
          <cell r="BV582" t="str">
            <v>9.35</v>
          </cell>
        </row>
        <row r="583">
          <cell r="A583">
            <v>21812346</v>
          </cell>
          <cell r="B583" t="str">
            <v>SARAIVA</v>
          </cell>
          <cell r="C583" t="str">
            <v>CHLOÉ</v>
          </cell>
          <cell r="D583" t="str">
            <v xml:space="preserve"> </v>
          </cell>
          <cell r="E583" t="str">
            <v>9.886</v>
          </cell>
          <cell r="F583" t="str">
            <v>AJ</v>
          </cell>
          <cell r="G583" t="str">
            <v>9.886</v>
          </cell>
          <cell r="H583" t="str">
            <v>AJ</v>
          </cell>
          <cell r="I583" t="str">
            <v>'306/583</v>
          </cell>
          <cell r="J583">
            <v>10</v>
          </cell>
          <cell r="K583" t="str">
            <v>ACQ</v>
          </cell>
          <cell r="L583" t="str">
            <v xml:space="preserve"> </v>
          </cell>
          <cell r="M583" t="str">
            <v xml:space="preserve"> </v>
          </cell>
          <cell r="N583" t="str">
            <v xml:space="preserve"> </v>
          </cell>
          <cell r="O583" t="str">
            <v xml:space="preserve"> </v>
          </cell>
          <cell r="P583" t="str">
            <v xml:space="preserve"> </v>
          </cell>
          <cell r="Q583" t="str">
            <v xml:space="preserve"> </v>
          </cell>
          <cell r="R583" t="str">
            <v xml:space="preserve"> </v>
          </cell>
          <cell r="S583" t="str">
            <v xml:space="preserve"> </v>
          </cell>
          <cell r="T583" t="str">
            <v xml:space="preserve"> </v>
          </cell>
          <cell r="U583" t="str">
            <v xml:space="preserve"> </v>
          </cell>
          <cell r="V583" t="str">
            <v xml:space="preserve"> </v>
          </cell>
          <cell r="W583" t="str">
            <v xml:space="preserve"> </v>
          </cell>
          <cell r="X583" t="str">
            <v xml:space="preserve"> </v>
          </cell>
          <cell r="Y583" t="str">
            <v xml:space="preserve"> </v>
          </cell>
          <cell r="Z583" t="str">
            <v xml:space="preserve"> </v>
          </cell>
          <cell r="AA583" t="str">
            <v xml:space="preserve"> </v>
          </cell>
          <cell r="AB583" t="str">
            <v xml:space="preserve"> </v>
          </cell>
          <cell r="AC583" t="str">
            <v xml:space="preserve"> </v>
          </cell>
          <cell r="AD583" t="str">
            <v xml:space="preserve"> </v>
          </cell>
          <cell r="AE583" t="str">
            <v xml:space="preserve"> </v>
          </cell>
          <cell r="AF583" t="str">
            <v xml:space="preserve"> </v>
          </cell>
          <cell r="AG583" t="str">
            <v xml:space="preserve"> </v>
          </cell>
          <cell r="AH583" t="str">
            <v xml:space="preserve"> </v>
          </cell>
          <cell r="AI583" t="str">
            <v xml:space="preserve"> </v>
          </cell>
          <cell r="AJ583" t="str">
            <v xml:space="preserve"> </v>
          </cell>
          <cell r="AK583" t="str">
            <v xml:space="preserve"> </v>
          </cell>
          <cell r="AL583" t="str">
            <v xml:space="preserve"> </v>
          </cell>
          <cell r="AM583" t="str">
            <v xml:space="preserve"> </v>
          </cell>
          <cell r="AN583" t="str">
            <v xml:space="preserve"> </v>
          </cell>
          <cell r="AO583" t="str">
            <v xml:space="preserve"> </v>
          </cell>
          <cell r="AP583" t="str">
            <v xml:space="preserve"> </v>
          </cell>
          <cell r="AQ583" t="str">
            <v xml:space="preserve"> </v>
          </cell>
          <cell r="AR583" t="str">
            <v xml:space="preserve"> </v>
          </cell>
          <cell r="AS583" t="str">
            <v xml:space="preserve"> </v>
          </cell>
          <cell r="AT583" t="str">
            <v xml:space="preserve"> </v>
          </cell>
          <cell r="AU583" t="str">
            <v xml:space="preserve"> </v>
          </cell>
          <cell r="AV583" t="str">
            <v>11.067</v>
          </cell>
          <cell r="AW583" t="str">
            <v>ACQ</v>
          </cell>
          <cell r="AX583">
            <v>12</v>
          </cell>
          <cell r="AY583" t="str">
            <v>10.133</v>
          </cell>
          <cell r="AZ583" t="str">
            <v xml:space="preserve"> </v>
          </cell>
          <cell r="BA583" t="str">
            <v xml:space="preserve"> </v>
          </cell>
          <cell r="BB583" t="str">
            <v xml:space="preserve"> </v>
          </cell>
          <cell r="BC583" t="str">
            <v xml:space="preserve"> </v>
          </cell>
          <cell r="BD583" t="str">
            <v>7.8</v>
          </cell>
          <cell r="BE583" t="str">
            <v xml:space="preserve"> </v>
          </cell>
          <cell r="BF583" t="str">
            <v xml:space="preserve"> </v>
          </cell>
          <cell r="BG583" t="str">
            <v xml:space="preserve"> </v>
          </cell>
          <cell r="BH583" t="str">
            <v xml:space="preserve"> </v>
          </cell>
          <cell r="BI583" t="str">
            <v xml:space="preserve"> </v>
          </cell>
          <cell r="BJ583" t="str">
            <v xml:space="preserve"> </v>
          </cell>
          <cell r="BK583" t="str">
            <v xml:space="preserve"> </v>
          </cell>
          <cell r="BL583" t="str">
            <v xml:space="preserve"> </v>
          </cell>
          <cell r="BM583" t="str">
            <v xml:space="preserve"> </v>
          </cell>
          <cell r="BN583" t="str">
            <v>13.6</v>
          </cell>
          <cell r="BO583" t="str">
            <v xml:space="preserve"> </v>
          </cell>
          <cell r="BP583">
            <v>9</v>
          </cell>
          <cell r="BQ583" t="str">
            <v xml:space="preserve"> </v>
          </cell>
          <cell r="BR583" t="str">
            <v>7.417</v>
          </cell>
          <cell r="BS583" t="str">
            <v>NACQ</v>
          </cell>
          <cell r="BT583" t="str">
            <v>3.75</v>
          </cell>
          <cell r="BU583" t="str">
            <v>9.075</v>
          </cell>
          <cell r="BV583" t="str">
            <v>9.65</v>
          </cell>
        </row>
        <row r="584">
          <cell r="A584">
            <v>21912748</v>
          </cell>
          <cell r="B584" t="str">
            <v>SAUVAGE</v>
          </cell>
          <cell r="C584" t="str">
            <v>RAYAN</v>
          </cell>
          <cell r="D584" t="str">
            <v xml:space="preserve"> </v>
          </cell>
          <cell r="E584" t="str">
            <v>11.873</v>
          </cell>
          <cell r="F584" t="str">
            <v>ADM</v>
          </cell>
          <cell r="G584" t="str">
            <v>11.873</v>
          </cell>
          <cell r="H584" t="str">
            <v>ADM</v>
          </cell>
          <cell r="I584" t="str">
            <v>'49/583</v>
          </cell>
          <cell r="J584" t="str">
            <v>14.25</v>
          </cell>
          <cell r="L584" t="str">
            <v>14.5</v>
          </cell>
          <cell r="M584" t="str">
            <v xml:space="preserve"> </v>
          </cell>
          <cell r="N584" t="str">
            <v xml:space="preserve"> </v>
          </cell>
          <cell r="O584" t="str">
            <v xml:space="preserve"> </v>
          </cell>
          <cell r="P584" t="str">
            <v xml:space="preserve"> </v>
          </cell>
          <cell r="Q584" t="str">
            <v xml:space="preserve"> </v>
          </cell>
          <cell r="R584" t="str">
            <v xml:space="preserve"> </v>
          </cell>
          <cell r="S584" t="str">
            <v>14.5</v>
          </cell>
          <cell r="T584" t="str">
            <v xml:space="preserve"> </v>
          </cell>
          <cell r="U584" t="str">
            <v xml:space="preserve"> </v>
          </cell>
          <cell r="V584" t="str">
            <v xml:space="preserve"> </v>
          </cell>
          <cell r="W584" t="str">
            <v xml:space="preserve"> </v>
          </cell>
          <cell r="X584" t="str">
            <v xml:space="preserve"> </v>
          </cell>
          <cell r="Y584" t="str">
            <v xml:space="preserve"> </v>
          </cell>
          <cell r="Z584" t="str">
            <v xml:space="preserve"> </v>
          </cell>
          <cell r="AA584" t="str">
            <v xml:space="preserve"> </v>
          </cell>
          <cell r="AB584" t="str">
            <v xml:space="preserve"> </v>
          </cell>
          <cell r="AC584" t="str">
            <v xml:space="preserve"> </v>
          </cell>
          <cell r="AD584" t="str">
            <v>13.875</v>
          </cell>
          <cell r="AE584" t="str">
            <v xml:space="preserve"> </v>
          </cell>
          <cell r="AF584" t="str">
            <v xml:space="preserve"> </v>
          </cell>
          <cell r="AG584" t="str">
            <v xml:space="preserve"> </v>
          </cell>
          <cell r="AH584" t="str">
            <v xml:space="preserve"> </v>
          </cell>
          <cell r="AI584" t="str">
            <v xml:space="preserve"> </v>
          </cell>
          <cell r="AJ584" t="str">
            <v xml:space="preserve"> </v>
          </cell>
          <cell r="AK584" t="str">
            <v>13.875</v>
          </cell>
          <cell r="AL584" t="str">
            <v xml:space="preserve"> </v>
          </cell>
          <cell r="AM584" t="str">
            <v xml:space="preserve"> </v>
          </cell>
          <cell r="AN584" t="str">
            <v xml:space="preserve"> </v>
          </cell>
          <cell r="AO584" t="str">
            <v xml:space="preserve"> </v>
          </cell>
          <cell r="AP584" t="str">
            <v xml:space="preserve"> </v>
          </cell>
          <cell r="AQ584" t="str">
            <v xml:space="preserve"> </v>
          </cell>
          <cell r="AR584" t="str">
            <v xml:space="preserve"> </v>
          </cell>
          <cell r="AS584" t="str">
            <v xml:space="preserve"> </v>
          </cell>
          <cell r="AT584" t="str">
            <v xml:space="preserve"> </v>
          </cell>
          <cell r="AU584" t="str">
            <v xml:space="preserve"> </v>
          </cell>
          <cell r="AV584" t="str">
            <v>12.295</v>
          </cell>
          <cell r="AW584" t="str">
            <v>ACQ</v>
          </cell>
          <cell r="AX584" t="str">
            <v>13.39</v>
          </cell>
          <cell r="AY584" t="str">
            <v>11.2</v>
          </cell>
          <cell r="AZ584" t="str">
            <v xml:space="preserve"> </v>
          </cell>
          <cell r="BA584" t="str">
            <v xml:space="preserve"> </v>
          </cell>
          <cell r="BB584" t="str">
            <v xml:space="preserve"> </v>
          </cell>
          <cell r="BC584" t="str">
            <v xml:space="preserve"> </v>
          </cell>
          <cell r="BD584" t="str">
            <v xml:space="preserve"> </v>
          </cell>
          <cell r="BE584" t="str">
            <v xml:space="preserve"> </v>
          </cell>
          <cell r="BF584" t="str">
            <v xml:space="preserve"> </v>
          </cell>
          <cell r="BG584" t="str">
            <v xml:space="preserve"> </v>
          </cell>
          <cell r="BH584" t="str">
            <v xml:space="preserve"> </v>
          </cell>
          <cell r="BI584" t="str">
            <v xml:space="preserve"> </v>
          </cell>
          <cell r="BJ584">
            <v>12</v>
          </cell>
          <cell r="BK584" t="str">
            <v xml:space="preserve"> </v>
          </cell>
          <cell r="BL584" t="str">
            <v xml:space="preserve"> </v>
          </cell>
          <cell r="BM584" t="str">
            <v xml:space="preserve"> </v>
          </cell>
          <cell r="BN584" t="str">
            <v>10.1</v>
          </cell>
          <cell r="BO584" t="str">
            <v xml:space="preserve"> </v>
          </cell>
          <cell r="BP584" t="str">
            <v>11.5</v>
          </cell>
          <cell r="BQ584" t="str">
            <v xml:space="preserve"> </v>
          </cell>
          <cell r="BR584" t="str">
            <v>11.997</v>
          </cell>
          <cell r="BS584" t="str">
            <v>ACQ</v>
          </cell>
          <cell r="BT584">
            <v>12</v>
          </cell>
          <cell r="BU584" t="str">
            <v>9.44</v>
          </cell>
          <cell r="BV584" t="str">
            <v>10.88</v>
          </cell>
        </row>
        <row r="585">
          <cell r="A585">
            <v>21809459</v>
          </cell>
          <cell r="B585" t="str">
            <v>SAVIN</v>
          </cell>
          <cell r="C585" t="str">
            <v>NATHAN</v>
          </cell>
          <cell r="D585" t="str">
            <v xml:space="preserve"> </v>
          </cell>
          <cell r="E585" t="str">
            <v>11.286</v>
          </cell>
          <cell r="F585" t="str">
            <v>ADM</v>
          </cell>
          <cell r="G585" t="str">
            <v>11.286</v>
          </cell>
          <cell r="H585" t="str">
            <v>ADM</v>
          </cell>
          <cell r="I585" t="str">
            <v>'103/583</v>
          </cell>
          <cell r="J585" t="str">
            <v>12.2</v>
          </cell>
          <cell r="K585" t="str">
            <v>ACQ</v>
          </cell>
          <cell r="L585" t="str">
            <v xml:space="preserve"> </v>
          </cell>
          <cell r="M585" t="str">
            <v xml:space="preserve"> </v>
          </cell>
          <cell r="N585" t="str">
            <v xml:space="preserve"> </v>
          </cell>
          <cell r="O585" t="str">
            <v xml:space="preserve"> </v>
          </cell>
          <cell r="P585" t="str">
            <v xml:space="preserve"> </v>
          </cell>
          <cell r="Q585" t="str">
            <v xml:space="preserve"> </v>
          </cell>
          <cell r="R585" t="str">
            <v xml:space="preserve"> </v>
          </cell>
          <cell r="S585" t="str">
            <v xml:space="preserve"> </v>
          </cell>
          <cell r="T585" t="str">
            <v xml:space="preserve"> </v>
          </cell>
          <cell r="U585" t="str">
            <v xml:space="preserve"> </v>
          </cell>
          <cell r="V585" t="str">
            <v xml:space="preserve"> </v>
          </cell>
          <cell r="W585" t="str">
            <v xml:space="preserve"> </v>
          </cell>
          <cell r="X585" t="str">
            <v xml:space="preserve"> </v>
          </cell>
          <cell r="Y585" t="str">
            <v xml:space="preserve"> </v>
          </cell>
          <cell r="Z585" t="str">
            <v xml:space="preserve"> </v>
          </cell>
          <cell r="AA585" t="str">
            <v xml:space="preserve"> </v>
          </cell>
          <cell r="AB585" t="str">
            <v xml:space="preserve"> </v>
          </cell>
          <cell r="AC585" t="str">
            <v xml:space="preserve"> </v>
          </cell>
          <cell r="AD585" t="str">
            <v xml:space="preserve"> </v>
          </cell>
          <cell r="AE585" t="str">
            <v xml:space="preserve"> </v>
          </cell>
          <cell r="AF585" t="str">
            <v xml:space="preserve"> </v>
          </cell>
          <cell r="AG585" t="str">
            <v xml:space="preserve"> </v>
          </cell>
          <cell r="AH585" t="str">
            <v xml:space="preserve"> </v>
          </cell>
          <cell r="AI585" t="str">
            <v xml:space="preserve"> </v>
          </cell>
          <cell r="AJ585" t="str">
            <v xml:space="preserve"> </v>
          </cell>
          <cell r="AK585" t="str">
            <v xml:space="preserve"> </v>
          </cell>
          <cell r="AL585" t="str">
            <v xml:space="preserve"> </v>
          </cell>
          <cell r="AM585" t="str">
            <v xml:space="preserve"> </v>
          </cell>
          <cell r="AN585" t="str">
            <v xml:space="preserve"> </v>
          </cell>
          <cell r="AO585" t="str">
            <v xml:space="preserve"> </v>
          </cell>
          <cell r="AP585" t="str">
            <v xml:space="preserve"> </v>
          </cell>
          <cell r="AQ585" t="str">
            <v xml:space="preserve"> </v>
          </cell>
          <cell r="AR585" t="str">
            <v xml:space="preserve"> </v>
          </cell>
          <cell r="AS585" t="str">
            <v xml:space="preserve"> </v>
          </cell>
          <cell r="AT585" t="str">
            <v xml:space="preserve"> </v>
          </cell>
          <cell r="AU585" t="str">
            <v xml:space="preserve"> </v>
          </cell>
          <cell r="AV585" t="str">
            <v>12.357</v>
          </cell>
          <cell r="AW585" t="str">
            <v>ACQ</v>
          </cell>
          <cell r="AX585" t="str">
            <v>12.15</v>
          </cell>
          <cell r="AY585" t="str">
            <v>12.563</v>
          </cell>
          <cell r="AZ585" t="str">
            <v xml:space="preserve"> </v>
          </cell>
          <cell r="BA585" t="str">
            <v xml:space="preserve"> </v>
          </cell>
          <cell r="BB585" t="str">
            <v xml:space="preserve"> </v>
          </cell>
          <cell r="BC585" t="str">
            <v xml:space="preserve"> </v>
          </cell>
          <cell r="BD585" t="str">
            <v xml:space="preserve"> </v>
          </cell>
          <cell r="BE585" t="str">
            <v xml:space="preserve"> </v>
          </cell>
          <cell r="BF585" t="str">
            <v xml:space="preserve"> </v>
          </cell>
          <cell r="BG585" t="str">
            <v xml:space="preserve"> </v>
          </cell>
          <cell r="BH585" t="str">
            <v xml:space="preserve"> </v>
          </cell>
          <cell r="BI585" t="str">
            <v xml:space="preserve"> </v>
          </cell>
          <cell r="BJ585" t="str">
            <v xml:space="preserve"> </v>
          </cell>
          <cell r="BK585" t="str">
            <v xml:space="preserve"> </v>
          </cell>
          <cell r="BL585" t="str">
            <v xml:space="preserve"> </v>
          </cell>
          <cell r="BM585" t="str">
            <v xml:space="preserve"> </v>
          </cell>
          <cell r="BN585" t="str">
            <v xml:space="preserve"> </v>
          </cell>
          <cell r="BO585" t="str">
            <v xml:space="preserve"> </v>
          </cell>
          <cell r="BP585" t="str">
            <v xml:space="preserve"> </v>
          </cell>
          <cell r="BQ585" t="str">
            <v xml:space="preserve"> </v>
          </cell>
          <cell r="BR585" t="str">
            <v>11.917</v>
          </cell>
          <cell r="BS585" t="str">
            <v>ACQ</v>
          </cell>
          <cell r="BT585" t="str">
            <v xml:space="preserve"> </v>
          </cell>
          <cell r="BU585" t="str">
            <v xml:space="preserve"> </v>
          </cell>
          <cell r="BV585" t="str">
            <v xml:space="preserve"> </v>
          </cell>
        </row>
        <row r="586">
          <cell r="A586">
            <v>21902128</v>
          </cell>
          <cell r="B586" t="str">
            <v>SCHAAD</v>
          </cell>
          <cell r="C586" t="str">
            <v>PERRINE</v>
          </cell>
          <cell r="D586" t="str">
            <v>modif</v>
          </cell>
          <cell r="E586" t="str">
            <v>DEF</v>
          </cell>
          <cell r="F586" t="str">
            <v>DEF</v>
          </cell>
          <cell r="G586" t="str">
            <v>8.727</v>
          </cell>
          <cell r="H586" t="str">
            <v>AJ</v>
          </cell>
          <cell r="I586" t="str">
            <v>'469/583</v>
          </cell>
          <cell r="J586" t="str">
            <v>9.4</v>
          </cell>
          <cell r="L586">
            <v>7</v>
          </cell>
          <cell r="M586" t="str">
            <v xml:space="preserve"> </v>
          </cell>
          <cell r="N586" t="str">
            <v xml:space="preserve"> </v>
          </cell>
          <cell r="O586" t="str">
            <v xml:space="preserve"> </v>
          </cell>
          <cell r="P586" t="str">
            <v xml:space="preserve"> </v>
          </cell>
          <cell r="Q586" t="str">
            <v xml:space="preserve"> </v>
          </cell>
          <cell r="R586" t="str">
            <v xml:space="preserve"> </v>
          </cell>
          <cell r="S586" t="str">
            <v xml:space="preserve"> </v>
          </cell>
          <cell r="T586" t="str">
            <v xml:space="preserve"> </v>
          </cell>
          <cell r="U586" t="str">
            <v xml:space="preserve"> </v>
          </cell>
          <cell r="V586">
            <v>7</v>
          </cell>
          <cell r="W586" t="str">
            <v xml:space="preserve"> </v>
          </cell>
          <cell r="X586" t="str">
            <v xml:space="preserve"> </v>
          </cell>
          <cell r="Y586" t="str">
            <v xml:space="preserve"> </v>
          </cell>
          <cell r="Z586" t="str">
            <v xml:space="preserve"> </v>
          </cell>
          <cell r="AA586" t="str">
            <v xml:space="preserve"> </v>
          </cell>
          <cell r="AB586" t="str">
            <v xml:space="preserve"> </v>
          </cell>
          <cell r="AC586" t="str">
            <v xml:space="preserve"> </v>
          </cell>
          <cell r="AD586">
            <v>13</v>
          </cell>
          <cell r="AE586" t="str">
            <v xml:space="preserve"> </v>
          </cell>
          <cell r="AF586" t="str">
            <v xml:space="preserve"> </v>
          </cell>
          <cell r="AG586" t="str">
            <v xml:space="preserve"> </v>
          </cell>
          <cell r="AH586" t="str">
            <v xml:space="preserve"> </v>
          </cell>
          <cell r="AI586" t="str">
            <v xml:space="preserve"> </v>
          </cell>
          <cell r="AJ586" t="str">
            <v xml:space="preserve"> </v>
          </cell>
          <cell r="AK586" t="str">
            <v xml:space="preserve"> </v>
          </cell>
          <cell r="AL586" t="str">
            <v xml:space="preserve"> </v>
          </cell>
          <cell r="AM586" t="str">
            <v xml:space="preserve"> </v>
          </cell>
          <cell r="AN586">
            <v>13</v>
          </cell>
          <cell r="AO586" t="str">
            <v xml:space="preserve"> </v>
          </cell>
          <cell r="AP586" t="str">
            <v xml:space="preserve"> </v>
          </cell>
          <cell r="AQ586" t="str">
            <v xml:space="preserve"> </v>
          </cell>
          <cell r="AR586" t="str">
            <v xml:space="preserve"> </v>
          </cell>
          <cell r="AS586" t="str">
            <v xml:space="preserve"> </v>
          </cell>
          <cell r="AT586" t="str">
            <v xml:space="preserve"> </v>
          </cell>
          <cell r="AU586" t="str">
            <v xml:space="preserve"> </v>
          </cell>
          <cell r="AV586" t="str">
            <v>9.482</v>
          </cell>
          <cell r="AW586" t="str">
            <v>NACQ</v>
          </cell>
          <cell r="AX586" t="str">
            <v>9.33</v>
          </cell>
          <cell r="AY586" t="str">
            <v>9.633</v>
          </cell>
          <cell r="AZ586" t="str">
            <v>11.5</v>
          </cell>
          <cell r="BA586">
            <v>10</v>
          </cell>
          <cell r="BB586" t="str">
            <v xml:space="preserve"> </v>
          </cell>
          <cell r="BC586" t="str">
            <v xml:space="preserve"> </v>
          </cell>
          <cell r="BD586" t="str">
            <v xml:space="preserve"> </v>
          </cell>
          <cell r="BE586" t="str">
            <v xml:space="preserve"> </v>
          </cell>
          <cell r="BF586" t="str">
            <v xml:space="preserve"> </v>
          </cell>
          <cell r="BG586" t="str">
            <v xml:space="preserve"> </v>
          </cell>
          <cell r="BH586" t="str">
            <v>7.4</v>
          </cell>
          <cell r="BI586" t="str">
            <v xml:space="preserve"> </v>
          </cell>
          <cell r="BJ586" t="str">
            <v xml:space="preserve"> </v>
          </cell>
          <cell r="BK586" t="str">
            <v xml:space="preserve"> </v>
          </cell>
          <cell r="BL586" t="str">
            <v xml:space="preserve"> </v>
          </cell>
          <cell r="BM586" t="str">
            <v xml:space="preserve"> </v>
          </cell>
          <cell r="BN586" t="str">
            <v xml:space="preserve"> </v>
          </cell>
          <cell r="BO586" t="str">
            <v xml:space="preserve"> </v>
          </cell>
          <cell r="BP586" t="str">
            <v xml:space="preserve"> </v>
          </cell>
          <cell r="BQ586" t="str">
            <v xml:space="preserve"> </v>
          </cell>
          <cell r="BR586" t="str">
            <v>9.9</v>
          </cell>
          <cell r="BS586" t="str">
            <v>NACQ</v>
          </cell>
          <cell r="BT586">
            <v>11</v>
          </cell>
          <cell r="BU586" t="str">
            <v>8.55</v>
          </cell>
          <cell r="BV586" t="str">
            <v>9.6</v>
          </cell>
        </row>
        <row r="587">
          <cell r="A587">
            <v>21911853</v>
          </cell>
          <cell r="B587" t="str">
            <v>SCHAEDELIN</v>
          </cell>
          <cell r="C587" t="str">
            <v>LOUP</v>
          </cell>
          <cell r="D587" t="str">
            <v xml:space="preserve"> </v>
          </cell>
          <cell r="E587" t="str">
            <v>DEF</v>
          </cell>
          <cell r="F587" t="str">
            <v>DEF</v>
          </cell>
          <cell r="G587" t="str">
            <v>DEF</v>
          </cell>
          <cell r="H587" t="str">
            <v>DEF</v>
          </cell>
          <cell r="J587" t="str">
            <v>10.25</v>
          </cell>
          <cell r="L587" t="str">
            <v>9.5</v>
          </cell>
          <cell r="M587" t="str">
            <v xml:space="preserve"> </v>
          </cell>
          <cell r="N587" t="str">
            <v xml:space="preserve"> </v>
          </cell>
          <cell r="O587" t="str">
            <v xml:space="preserve"> </v>
          </cell>
          <cell r="P587" t="str">
            <v xml:space="preserve"> </v>
          </cell>
          <cell r="Q587" t="str">
            <v xml:space="preserve"> </v>
          </cell>
          <cell r="R587" t="str">
            <v xml:space="preserve"> </v>
          </cell>
          <cell r="S587" t="str">
            <v>9.5</v>
          </cell>
          <cell r="T587" t="str">
            <v xml:space="preserve"> </v>
          </cell>
          <cell r="U587" t="str">
            <v xml:space="preserve"> </v>
          </cell>
          <cell r="V587" t="str">
            <v xml:space="preserve"> </v>
          </cell>
          <cell r="W587" t="str">
            <v xml:space="preserve"> </v>
          </cell>
          <cell r="X587" t="str">
            <v xml:space="preserve"> </v>
          </cell>
          <cell r="Y587" t="str">
            <v xml:space="preserve"> </v>
          </cell>
          <cell r="Z587" t="str">
            <v xml:space="preserve"> </v>
          </cell>
          <cell r="AA587" t="str">
            <v xml:space="preserve"> </v>
          </cell>
          <cell r="AB587" t="str">
            <v xml:space="preserve"> </v>
          </cell>
          <cell r="AC587" t="str">
            <v xml:space="preserve"> </v>
          </cell>
          <cell r="AD587" t="str">
            <v>11.375</v>
          </cell>
          <cell r="AE587" t="str">
            <v xml:space="preserve"> </v>
          </cell>
          <cell r="AF587" t="str">
            <v xml:space="preserve"> </v>
          </cell>
          <cell r="AG587" t="str">
            <v xml:space="preserve"> </v>
          </cell>
          <cell r="AH587" t="str">
            <v xml:space="preserve"> </v>
          </cell>
          <cell r="AI587" t="str">
            <v xml:space="preserve"> </v>
          </cell>
          <cell r="AJ587" t="str">
            <v xml:space="preserve"> </v>
          </cell>
          <cell r="AK587" t="str">
            <v>11.375</v>
          </cell>
          <cell r="AL587" t="str">
            <v xml:space="preserve"> </v>
          </cell>
          <cell r="AM587" t="str">
            <v xml:space="preserve"> </v>
          </cell>
          <cell r="AN587" t="str">
            <v xml:space="preserve"> </v>
          </cell>
          <cell r="AO587" t="str">
            <v xml:space="preserve"> </v>
          </cell>
          <cell r="AP587" t="str">
            <v xml:space="preserve"> </v>
          </cell>
          <cell r="AQ587" t="str">
            <v xml:space="preserve"> </v>
          </cell>
          <cell r="AR587" t="str">
            <v xml:space="preserve"> </v>
          </cell>
          <cell r="AS587" t="str">
            <v xml:space="preserve"> </v>
          </cell>
          <cell r="AT587" t="str">
            <v xml:space="preserve"> </v>
          </cell>
          <cell r="AU587" t="str">
            <v xml:space="preserve"> </v>
          </cell>
          <cell r="AV587" t="str">
            <v>DEF</v>
          </cell>
          <cell r="AW587" t="str">
            <v>DEF</v>
          </cell>
          <cell r="AX587" t="str">
            <v>9.475</v>
          </cell>
          <cell r="AY587" t="str">
            <v>DEF</v>
          </cell>
          <cell r="AZ587" t="str">
            <v>ABI</v>
          </cell>
          <cell r="BA587" t="str">
            <v xml:space="preserve"> </v>
          </cell>
          <cell r="BB587" t="str">
            <v xml:space="preserve"> </v>
          </cell>
          <cell r="BC587" t="str">
            <v xml:space="preserve"> </v>
          </cell>
          <cell r="BD587" t="str">
            <v>ABI</v>
          </cell>
          <cell r="BE587" t="str">
            <v xml:space="preserve"> </v>
          </cell>
          <cell r="BF587" t="str">
            <v xml:space="preserve"> </v>
          </cell>
          <cell r="BG587" t="str">
            <v xml:space="preserve"> </v>
          </cell>
          <cell r="BH587" t="str">
            <v xml:space="preserve"> </v>
          </cell>
          <cell r="BI587" t="str">
            <v xml:space="preserve"> </v>
          </cell>
          <cell r="BJ587" t="str">
            <v xml:space="preserve"> </v>
          </cell>
          <cell r="BK587" t="str">
            <v xml:space="preserve"> </v>
          </cell>
          <cell r="BL587" t="str">
            <v xml:space="preserve"> </v>
          </cell>
          <cell r="BM587" t="str">
            <v xml:space="preserve"> </v>
          </cell>
          <cell r="BN587" t="str">
            <v xml:space="preserve"> </v>
          </cell>
          <cell r="BO587" t="str">
            <v xml:space="preserve"> </v>
          </cell>
          <cell r="BP587" t="str">
            <v xml:space="preserve"> </v>
          </cell>
          <cell r="BQ587" t="str">
            <v>ABI</v>
          </cell>
          <cell r="BR587" t="str">
            <v>DEF</v>
          </cell>
          <cell r="BS587" t="str">
            <v>DEF</v>
          </cell>
          <cell r="BT587">
            <v>7</v>
          </cell>
          <cell r="BU587">
            <v>3</v>
          </cell>
          <cell r="BV587">
            <v>0</v>
          </cell>
        </row>
        <row r="588">
          <cell r="A588">
            <v>21706699</v>
          </cell>
          <cell r="B588" t="str">
            <v>SCHAETZLE</v>
          </cell>
          <cell r="C588" t="str">
            <v>LUCIE</v>
          </cell>
          <cell r="D588" t="str">
            <v xml:space="preserve"> </v>
          </cell>
          <cell r="E588" t="str">
            <v>10.595</v>
          </cell>
          <cell r="F588" t="str">
            <v>ADM</v>
          </cell>
          <cell r="G588" t="str">
            <v>10.595</v>
          </cell>
          <cell r="H588" t="str">
            <v>ADM</v>
          </cell>
          <cell r="I588" t="str">
            <v>'190/583</v>
          </cell>
          <cell r="J588" t="str">
            <v>12.52</v>
          </cell>
          <cell r="K588" t="str">
            <v>ACQ</v>
          </cell>
          <cell r="L588" t="str">
            <v xml:space="preserve"> </v>
          </cell>
          <cell r="M588" t="str">
            <v xml:space="preserve"> </v>
          </cell>
          <cell r="N588" t="str">
            <v xml:space="preserve"> </v>
          </cell>
          <cell r="O588" t="str">
            <v xml:space="preserve"> </v>
          </cell>
          <cell r="P588" t="str">
            <v xml:space="preserve"> </v>
          </cell>
          <cell r="Q588" t="str">
            <v xml:space="preserve"> </v>
          </cell>
          <cell r="R588" t="str">
            <v xml:space="preserve"> </v>
          </cell>
          <cell r="S588" t="str">
            <v xml:space="preserve"> </v>
          </cell>
          <cell r="T588" t="str">
            <v xml:space="preserve"> </v>
          </cell>
          <cell r="U588" t="str">
            <v xml:space="preserve"> </v>
          </cell>
          <cell r="V588" t="str">
            <v xml:space="preserve"> </v>
          </cell>
          <cell r="W588" t="str">
            <v xml:space="preserve"> </v>
          </cell>
          <cell r="X588" t="str">
            <v xml:space="preserve"> </v>
          </cell>
          <cell r="Y588" t="str">
            <v xml:space="preserve"> </v>
          </cell>
          <cell r="Z588" t="str">
            <v xml:space="preserve"> </v>
          </cell>
          <cell r="AA588" t="str">
            <v xml:space="preserve"> </v>
          </cell>
          <cell r="AB588" t="str">
            <v xml:space="preserve"> </v>
          </cell>
          <cell r="AC588" t="str">
            <v xml:space="preserve"> </v>
          </cell>
          <cell r="AD588" t="str">
            <v xml:space="preserve"> </v>
          </cell>
          <cell r="AE588" t="str">
            <v xml:space="preserve"> </v>
          </cell>
          <cell r="AF588" t="str">
            <v xml:space="preserve"> </v>
          </cell>
          <cell r="AG588" t="str">
            <v xml:space="preserve"> </v>
          </cell>
          <cell r="AH588" t="str">
            <v xml:space="preserve"> </v>
          </cell>
          <cell r="AI588" t="str">
            <v xml:space="preserve"> </v>
          </cell>
          <cell r="AJ588" t="str">
            <v xml:space="preserve"> </v>
          </cell>
          <cell r="AK588" t="str">
            <v xml:space="preserve"> </v>
          </cell>
          <cell r="AL588" t="str">
            <v xml:space="preserve"> </v>
          </cell>
          <cell r="AM588" t="str">
            <v xml:space="preserve"> </v>
          </cell>
          <cell r="AN588" t="str">
            <v xml:space="preserve"> </v>
          </cell>
          <cell r="AO588" t="str">
            <v xml:space="preserve"> </v>
          </cell>
          <cell r="AP588" t="str">
            <v xml:space="preserve"> </v>
          </cell>
          <cell r="AQ588" t="str">
            <v xml:space="preserve"> </v>
          </cell>
          <cell r="AR588" t="str">
            <v xml:space="preserve"> </v>
          </cell>
          <cell r="AS588" t="str">
            <v xml:space="preserve"> </v>
          </cell>
          <cell r="AT588" t="str">
            <v xml:space="preserve"> </v>
          </cell>
          <cell r="AU588" t="str">
            <v xml:space="preserve"> </v>
          </cell>
          <cell r="AV588" t="str">
            <v>11.35</v>
          </cell>
          <cell r="AW588" t="str">
            <v>ACQ</v>
          </cell>
          <cell r="AX588">
            <v>11</v>
          </cell>
          <cell r="AY588" t="str">
            <v>11.7</v>
          </cell>
          <cell r="AZ588" t="str">
            <v xml:space="preserve"> </v>
          </cell>
          <cell r="BA588" t="str">
            <v xml:space="preserve"> </v>
          </cell>
          <cell r="BB588" t="str">
            <v xml:space="preserve"> </v>
          </cell>
          <cell r="BC588" t="str">
            <v xml:space="preserve"> </v>
          </cell>
          <cell r="BD588" t="str">
            <v xml:space="preserve"> </v>
          </cell>
          <cell r="BE588" t="str">
            <v xml:space="preserve"> </v>
          </cell>
          <cell r="BF588" t="str">
            <v xml:space="preserve"> </v>
          </cell>
          <cell r="BG588" t="str">
            <v xml:space="preserve"> </v>
          </cell>
          <cell r="BH588" t="str">
            <v xml:space="preserve"> </v>
          </cell>
          <cell r="BI588" t="str">
            <v xml:space="preserve"> </v>
          </cell>
          <cell r="BJ588" t="str">
            <v xml:space="preserve"> </v>
          </cell>
          <cell r="BK588" t="str">
            <v xml:space="preserve"> </v>
          </cell>
          <cell r="BL588" t="str">
            <v xml:space="preserve"> </v>
          </cell>
          <cell r="BM588" t="str">
            <v xml:space="preserve"> </v>
          </cell>
          <cell r="BN588" t="str">
            <v xml:space="preserve"> </v>
          </cell>
          <cell r="BO588" t="str">
            <v xml:space="preserve"> </v>
          </cell>
          <cell r="BP588" t="str">
            <v xml:space="preserve"> </v>
          </cell>
          <cell r="BQ588" t="str">
            <v xml:space="preserve"> </v>
          </cell>
          <cell r="BR588" t="str">
            <v>10.708</v>
          </cell>
          <cell r="BS588" t="str">
            <v>ACQ</v>
          </cell>
          <cell r="BT588" t="str">
            <v xml:space="preserve"> </v>
          </cell>
          <cell r="BU588" t="str">
            <v xml:space="preserve"> </v>
          </cell>
          <cell r="BV588" t="str">
            <v xml:space="preserve"> </v>
          </cell>
        </row>
        <row r="589">
          <cell r="A589">
            <v>21809282</v>
          </cell>
          <cell r="B589" t="str">
            <v>SCHALK</v>
          </cell>
          <cell r="C589" t="str">
            <v>MARTIN</v>
          </cell>
          <cell r="D589" t="str">
            <v xml:space="preserve"> </v>
          </cell>
          <cell r="E589" t="str">
            <v>11.052</v>
          </cell>
          <cell r="F589" t="str">
            <v>ADM</v>
          </cell>
          <cell r="G589" t="str">
            <v>11.052</v>
          </cell>
          <cell r="H589" t="str">
            <v>ADM</v>
          </cell>
          <cell r="I589" t="str">
            <v>'127/583</v>
          </cell>
          <cell r="J589" t="str">
            <v>13.1</v>
          </cell>
          <cell r="K589" t="str">
            <v>ACQ</v>
          </cell>
          <cell r="L589" t="str">
            <v xml:space="preserve"> </v>
          </cell>
          <cell r="M589" t="str">
            <v xml:space="preserve"> </v>
          </cell>
          <cell r="N589" t="str">
            <v xml:space="preserve"> </v>
          </cell>
          <cell r="O589" t="str">
            <v xml:space="preserve"> </v>
          </cell>
          <cell r="P589" t="str">
            <v xml:space="preserve"> </v>
          </cell>
          <cell r="Q589" t="str">
            <v xml:space="preserve"> </v>
          </cell>
          <cell r="R589" t="str">
            <v xml:space="preserve"> </v>
          </cell>
          <cell r="S589" t="str">
            <v xml:space="preserve"> </v>
          </cell>
          <cell r="T589" t="str">
            <v xml:space="preserve"> </v>
          </cell>
          <cell r="U589" t="str">
            <v xml:space="preserve"> </v>
          </cell>
          <cell r="V589" t="str">
            <v xml:space="preserve"> </v>
          </cell>
          <cell r="W589" t="str">
            <v xml:space="preserve"> </v>
          </cell>
          <cell r="X589" t="str">
            <v xml:space="preserve"> </v>
          </cell>
          <cell r="Y589" t="str">
            <v xml:space="preserve"> </v>
          </cell>
          <cell r="Z589" t="str">
            <v xml:space="preserve"> </v>
          </cell>
          <cell r="AA589" t="str">
            <v xml:space="preserve"> </v>
          </cell>
          <cell r="AB589" t="str">
            <v xml:space="preserve"> </v>
          </cell>
          <cell r="AC589" t="str">
            <v xml:space="preserve"> </v>
          </cell>
          <cell r="AD589" t="str">
            <v xml:space="preserve"> </v>
          </cell>
          <cell r="AE589" t="str">
            <v xml:space="preserve"> </v>
          </cell>
          <cell r="AF589" t="str">
            <v xml:space="preserve"> </v>
          </cell>
          <cell r="AG589" t="str">
            <v xml:space="preserve"> </v>
          </cell>
          <cell r="AH589" t="str">
            <v xml:space="preserve"> </v>
          </cell>
          <cell r="AI589" t="str">
            <v xml:space="preserve"> </v>
          </cell>
          <cell r="AJ589" t="str">
            <v xml:space="preserve"> </v>
          </cell>
          <cell r="AK589" t="str">
            <v xml:space="preserve"> </v>
          </cell>
          <cell r="AL589" t="str">
            <v xml:space="preserve"> </v>
          </cell>
          <cell r="AM589" t="str">
            <v xml:space="preserve"> </v>
          </cell>
          <cell r="AN589" t="str">
            <v xml:space="preserve"> </v>
          </cell>
          <cell r="AO589" t="str">
            <v xml:space="preserve"> </v>
          </cell>
          <cell r="AP589" t="str">
            <v xml:space="preserve"> </v>
          </cell>
          <cell r="AQ589" t="str">
            <v xml:space="preserve"> </v>
          </cell>
          <cell r="AR589" t="str">
            <v xml:space="preserve"> </v>
          </cell>
          <cell r="AS589" t="str">
            <v xml:space="preserve"> </v>
          </cell>
          <cell r="AT589" t="str">
            <v xml:space="preserve"> </v>
          </cell>
          <cell r="AU589" t="str">
            <v xml:space="preserve"> </v>
          </cell>
          <cell r="AV589" t="str">
            <v>11.738</v>
          </cell>
          <cell r="AW589" t="str">
            <v>ACQ</v>
          </cell>
          <cell r="AX589" t="str">
            <v>11.7</v>
          </cell>
          <cell r="AY589" t="str">
            <v>11.775</v>
          </cell>
          <cell r="AZ589" t="str">
            <v xml:space="preserve"> </v>
          </cell>
          <cell r="BA589" t="str">
            <v xml:space="preserve"> </v>
          </cell>
          <cell r="BB589" t="str">
            <v xml:space="preserve"> </v>
          </cell>
          <cell r="BC589" t="str">
            <v xml:space="preserve"> </v>
          </cell>
          <cell r="BD589" t="str">
            <v xml:space="preserve"> </v>
          </cell>
          <cell r="BE589" t="str">
            <v xml:space="preserve"> </v>
          </cell>
          <cell r="BF589" t="str">
            <v xml:space="preserve"> </v>
          </cell>
          <cell r="BG589" t="str">
            <v xml:space="preserve"> </v>
          </cell>
          <cell r="BH589" t="str">
            <v xml:space="preserve"> </v>
          </cell>
          <cell r="BI589" t="str">
            <v xml:space="preserve"> </v>
          </cell>
          <cell r="BJ589" t="str">
            <v xml:space="preserve"> </v>
          </cell>
          <cell r="BK589" t="str">
            <v xml:space="preserve"> </v>
          </cell>
          <cell r="BL589" t="str">
            <v xml:space="preserve"> </v>
          </cell>
          <cell r="BM589" t="str">
            <v xml:space="preserve"> </v>
          </cell>
          <cell r="BN589" t="str">
            <v xml:space="preserve"> </v>
          </cell>
          <cell r="BO589" t="str">
            <v xml:space="preserve"> </v>
          </cell>
          <cell r="BP589" t="str">
            <v xml:space="preserve"> </v>
          </cell>
          <cell r="BQ589" t="str">
            <v xml:space="preserve"> </v>
          </cell>
          <cell r="BR589" t="str">
            <v>10.43</v>
          </cell>
          <cell r="BS589" t="str">
            <v>ACQ</v>
          </cell>
          <cell r="BT589" t="str">
            <v xml:space="preserve"> </v>
          </cell>
          <cell r="BU589" t="str">
            <v xml:space="preserve"> </v>
          </cell>
          <cell r="BV589" t="str">
            <v xml:space="preserve"> </v>
          </cell>
        </row>
        <row r="590">
          <cell r="A590">
            <v>21910480</v>
          </cell>
          <cell r="B590" t="str">
            <v>SCHATZ</v>
          </cell>
          <cell r="C590" t="str">
            <v>ANTONIN</v>
          </cell>
          <cell r="D590" t="str">
            <v xml:space="preserve"> </v>
          </cell>
          <cell r="E590" t="str">
            <v>7.724</v>
          </cell>
          <cell r="F590" t="str">
            <v>AJ</v>
          </cell>
          <cell r="G590" t="str">
            <v>7.724</v>
          </cell>
          <cell r="H590" t="str">
            <v>AJ</v>
          </cell>
          <cell r="I590" t="str">
            <v>'543/583</v>
          </cell>
          <cell r="J590" t="str">
            <v>11.88</v>
          </cell>
          <cell r="L590">
            <v>10</v>
          </cell>
          <cell r="M590" t="str">
            <v xml:space="preserve"> </v>
          </cell>
          <cell r="N590">
            <v>10</v>
          </cell>
          <cell r="O590" t="str">
            <v xml:space="preserve"> </v>
          </cell>
          <cell r="P590" t="str">
            <v xml:space="preserve"> </v>
          </cell>
          <cell r="Q590" t="str">
            <v xml:space="preserve"> </v>
          </cell>
          <cell r="R590" t="str">
            <v xml:space="preserve"> </v>
          </cell>
          <cell r="S590" t="str">
            <v xml:space="preserve"> </v>
          </cell>
          <cell r="T590" t="str">
            <v xml:space="preserve"> </v>
          </cell>
          <cell r="U590" t="str">
            <v xml:space="preserve"> </v>
          </cell>
          <cell r="V590" t="str">
            <v xml:space="preserve"> </v>
          </cell>
          <cell r="W590" t="str">
            <v xml:space="preserve"> </v>
          </cell>
          <cell r="X590" t="str">
            <v xml:space="preserve"> </v>
          </cell>
          <cell r="Y590" t="str">
            <v xml:space="preserve"> </v>
          </cell>
          <cell r="Z590" t="str">
            <v xml:space="preserve"> </v>
          </cell>
          <cell r="AA590" t="str">
            <v xml:space="preserve"> </v>
          </cell>
          <cell r="AB590" t="str">
            <v xml:space="preserve"> </v>
          </cell>
          <cell r="AC590" t="str">
            <v xml:space="preserve"> </v>
          </cell>
          <cell r="AD590" t="str">
            <v>14.7</v>
          </cell>
          <cell r="AE590" t="str">
            <v xml:space="preserve"> </v>
          </cell>
          <cell r="AF590" t="str">
            <v>14.7</v>
          </cell>
          <cell r="AG590" t="str">
            <v xml:space="preserve"> </v>
          </cell>
          <cell r="AH590" t="str">
            <v xml:space="preserve"> </v>
          </cell>
          <cell r="AI590" t="str">
            <v xml:space="preserve"> </v>
          </cell>
          <cell r="AJ590" t="str">
            <v xml:space="preserve"> </v>
          </cell>
          <cell r="AK590" t="str">
            <v xml:space="preserve"> </v>
          </cell>
          <cell r="AL590" t="str">
            <v xml:space="preserve"> </v>
          </cell>
          <cell r="AM590" t="str">
            <v xml:space="preserve"> </v>
          </cell>
          <cell r="AN590" t="str">
            <v xml:space="preserve"> </v>
          </cell>
          <cell r="AO590" t="str">
            <v xml:space="preserve"> </v>
          </cell>
          <cell r="AP590" t="str">
            <v xml:space="preserve"> </v>
          </cell>
          <cell r="AQ590" t="str">
            <v xml:space="preserve"> </v>
          </cell>
          <cell r="AR590" t="str">
            <v xml:space="preserve"> </v>
          </cell>
          <cell r="AS590" t="str">
            <v xml:space="preserve"> </v>
          </cell>
          <cell r="AT590" t="str">
            <v xml:space="preserve"> </v>
          </cell>
          <cell r="AU590" t="str">
            <v xml:space="preserve"> </v>
          </cell>
          <cell r="AV590" t="str">
            <v>9.367</v>
          </cell>
          <cell r="AW590" t="str">
            <v>NACQ</v>
          </cell>
          <cell r="AX590" t="str">
            <v>7.5</v>
          </cell>
          <cell r="AY590" t="str">
            <v>11.233</v>
          </cell>
          <cell r="AZ590" t="str">
            <v>8.7</v>
          </cell>
          <cell r="BA590" t="str">
            <v xml:space="preserve"> </v>
          </cell>
          <cell r="BB590" t="str">
            <v xml:space="preserve"> </v>
          </cell>
          <cell r="BC590" t="str">
            <v xml:space="preserve"> </v>
          </cell>
          <cell r="BD590" t="str">
            <v xml:space="preserve"> </v>
          </cell>
          <cell r="BE590" t="str">
            <v xml:space="preserve"> </v>
          </cell>
          <cell r="BF590" t="str">
            <v xml:space="preserve"> </v>
          </cell>
          <cell r="BG590" t="str">
            <v xml:space="preserve"> </v>
          </cell>
          <cell r="BH590" t="str">
            <v xml:space="preserve"> </v>
          </cell>
          <cell r="BI590">
            <v>14</v>
          </cell>
          <cell r="BJ590" t="str">
            <v xml:space="preserve"> </v>
          </cell>
          <cell r="BK590">
            <v>11</v>
          </cell>
          <cell r="BL590" t="str">
            <v xml:space="preserve"> </v>
          </cell>
          <cell r="BM590" t="str">
            <v xml:space="preserve"> </v>
          </cell>
          <cell r="BN590" t="str">
            <v xml:space="preserve"> </v>
          </cell>
          <cell r="BO590" t="str">
            <v xml:space="preserve"> </v>
          </cell>
          <cell r="BP590" t="str">
            <v xml:space="preserve"> </v>
          </cell>
          <cell r="BQ590" t="str">
            <v xml:space="preserve"> </v>
          </cell>
          <cell r="BR590" t="str">
            <v>7.2</v>
          </cell>
          <cell r="BS590" t="str">
            <v>NACQ</v>
          </cell>
          <cell r="BT590">
            <v>9</v>
          </cell>
          <cell r="BU590">
            <v>6</v>
          </cell>
          <cell r="BV590" t="str">
            <v>DIS</v>
          </cell>
        </row>
        <row r="591">
          <cell r="A591">
            <v>21909938</v>
          </cell>
          <cell r="B591" t="str">
            <v>SCHAUB</v>
          </cell>
          <cell r="C591" t="str">
            <v>TRISTAN</v>
          </cell>
          <cell r="D591" t="str">
            <v xml:space="preserve"> </v>
          </cell>
          <cell r="E591" t="str">
            <v>9.458</v>
          </cell>
          <cell r="F591" t="str">
            <v>AJ</v>
          </cell>
          <cell r="G591" t="str">
            <v>9.458</v>
          </cell>
          <cell r="H591" t="str">
            <v>AJ</v>
          </cell>
          <cell r="I591" t="str">
            <v>'372/583</v>
          </cell>
          <cell r="J591" t="str">
            <v>11.5</v>
          </cell>
          <cell r="L591" t="str">
            <v>10.5</v>
          </cell>
          <cell r="M591" t="str">
            <v xml:space="preserve"> </v>
          </cell>
          <cell r="N591" t="str">
            <v xml:space="preserve"> </v>
          </cell>
          <cell r="O591" t="str">
            <v xml:space="preserve"> </v>
          </cell>
          <cell r="P591" t="str">
            <v xml:space="preserve"> </v>
          </cell>
          <cell r="Q591" t="str">
            <v xml:space="preserve"> </v>
          </cell>
          <cell r="R591" t="str">
            <v xml:space="preserve"> </v>
          </cell>
          <cell r="S591" t="str">
            <v xml:space="preserve"> </v>
          </cell>
          <cell r="T591" t="str">
            <v>10.5</v>
          </cell>
          <cell r="U591" t="str">
            <v xml:space="preserve"> </v>
          </cell>
          <cell r="V591" t="str">
            <v xml:space="preserve"> </v>
          </cell>
          <cell r="W591" t="str">
            <v xml:space="preserve"> </v>
          </cell>
          <cell r="X591" t="str">
            <v xml:space="preserve"> </v>
          </cell>
          <cell r="Y591" t="str">
            <v xml:space="preserve"> </v>
          </cell>
          <cell r="Z591" t="str">
            <v xml:space="preserve"> </v>
          </cell>
          <cell r="AA591" t="str">
            <v xml:space="preserve"> </v>
          </cell>
          <cell r="AB591" t="str">
            <v xml:space="preserve"> </v>
          </cell>
          <cell r="AC591" t="str">
            <v xml:space="preserve"> </v>
          </cell>
          <cell r="AD591">
            <v>13</v>
          </cell>
          <cell r="AE591" t="str">
            <v xml:space="preserve"> </v>
          </cell>
          <cell r="AF591" t="str">
            <v xml:space="preserve"> </v>
          </cell>
          <cell r="AG591" t="str">
            <v xml:space="preserve"> </v>
          </cell>
          <cell r="AH591" t="str">
            <v xml:space="preserve"> </v>
          </cell>
          <cell r="AI591" t="str">
            <v xml:space="preserve"> </v>
          </cell>
          <cell r="AJ591" t="str">
            <v xml:space="preserve"> </v>
          </cell>
          <cell r="AK591" t="str">
            <v xml:space="preserve"> </v>
          </cell>
          <cell r="AL591">
            <v>13</v>
          </cell>
          <cell r="AM591" t="str">
            <v xml:space="preserve"> </v>
          </cell>
          <cell r="AN591" t="str">
            <v xml:space="preserve"> </v>
          </cell>
          <cell r="AO591" t="str">
            <v xml:space="preserve"> </v>
          </cell>
          <cell r="AP591" t="str">
            <v xml:space="preserve"> </v>
          </cell>
          <cell r="AQ591" t="str">
            <v xml:space="preserve"> </v>
          </cell>
          <cell r="AR591" t="str">
            <v xml:space="preserve"> </v>
          </cell>
          <cell r="AS591" t="str">
            <v xml:space="preserve"> </v>
          </cell>
          <cell r="AT591" t="str">
            <v xml:space="preserve"> </v>
          </cell>
          <cell r="AU591" t="str">
            <v xml:space="preserve"> </v>
          </cell>
          <cell r="AV591" t="str">
            <v>10.038</v>
          </cell>
          <cell r="AW591" t="str">
            <v>ACQ</v>
          </cell>
          <cell r="AX591" t="str">
            <v>7.675</v>
          </cell>
          <cell r="AY591" t="str">
            <v>12.4</v>
          </cell>
          <cell r="AZ591" t="str">
            <v xml:space="preserve"> </v>
          </cell>
          <cell r="BA591" t="str">
            <v>12.5</v>
          </cell>
          <cell r="BB591" t="str">
            <v xml:space="preserve"> </v>
          </cell>
          <cell r="BC591" t="str">
            <v xml:space="preserve"> </v>
          </cell>
          <cell r="BD591" t="str">
            <v>11.2</v>
          </cell>
          <cell r="BE591" t="str">
            <v xml:space="preserve"> </v>
          </cell>
          <cell r="BF591" t="str">
            <v xml:space="preserve"> </v>
          </cell>
          <cell r="BG591" t="str">
            <v xml:space="preserve"> </v>
          </cell>
          <cell r="BH591" t="str">
            <v xml:space="preserve"> </v>
          </cell>
          <cell r="BI591" t="str">
            <v xml:space="preserve"> </v>
          </cell>
          <cell r="BJ591" t="str">
            <v xml:space="preserve"> </v>
          </cell>
          <cell r="BK591" t="str">
            <v xml:space="preserve"> </v>
          </cell>
          <cell r="BL591" t="str">
            <v xml:space="preserve"> </v>
          </cell>
          <cell r="BM591" t="str">
            <v>13.5</v>
          </cell>
          <cell r="BN591" t="str">
            <v xml:space="preserve"> </v>
          </cell>
          <cell r="BO591" t="str">
            <v xml:space="preserve"> </v>
          </cell>
          <cell r="BP591" t="str">
            <v xml:space="preserve"> </v>
          </cell>
          <cell r="BQ591" t="str">
            <v xml:space="preserve"> </v>
          </cell>
          <cell r="BR591" t="str">
            <v>9.275</v>
          </cell>
          <cell r="BS591" t="str">
            <v>NACQ</v>
          </cell>
          <cell r="BT591" t="str">
            <v>8.25</v>
          </cell>
          <cell r="BU591" t="str">
            <v>7.825</v>
          </cell>
          <cell r="BV591" t="str">
            <v>11.65</v>
          </cell>
        </row>
        <row r="592">
          <cell r="A592">
            <v>21909612</v>
          </cell>
          <cell r="B592" t="str">
            <v>SCHEECK</v>
          </cell>
          <cell r="C592" t="str">
            <v>GAËTAN</v>
          </cell>
          <cell r="D592" t="str">
            <v xml:space="preserve"> </v>
          </cell>
          <cell r="E592" t="str">
            <v>10.474</v>
          </cell>
          <cell r="F592" t="str">
            <v>ADM</v>
          </cell>
          <cell r="G592" t="str">
            <v>10.474</v>
          </cell>
          <cell r="H592" t="str">
            <v>ADM</v>
          </cell>
          <cell r="I592" t="str">
            <v>'209/583</v>
          </cell>
          <cell r="J592" t="str">
            <v>12.6</v>
          </cell>
          <cell r="L592">
            <v>12</v>
          </cell>
          <cell r="M592" t="str">
            <v xml:space="preserve"> </v>
          </cell>
          <cell r="N592" t="str">
            <v xml:space="preserve"> </v>
          </cell>
          <cell r="O592">
            <v>12</v>
          </cell>
          <cell r="P592" t="str">
            <v xml:space="preserve"> </v>
          </cell>
          <cell r="Q592" t="str">
            <v xml:space="preserve"> </v>
          </cell>
          <cell r="R592" t="str">
            <v xml:space="preserve"> </v>
          </cell>
          <cell r="S592" t="str">
            <v xml:space="preserve"> </v>
          </cell>
          <cell r="T592" t="str">
            <v xml:space="preserve"> </v>
          </cell>
          <cell r="U592" t="str">
            <v xml:space="preserve"> </v>
          </cell>
          <cell r="V592" t="str">
            <v xml:space="preserve"> </v>
          </cell>
          <cell r="W592" t="str">
            <v xml:space="preserve"> </v>
          </cell>
          <cell r="X592" t="str">
            <v xml:space="preserve"> </v>
          </cell>
          <cell r="Y592" t="str">
            <v xml:space="preserve"> </v>
          </cell>
          <cell r="Z592" t="str">
            <v xml:space="preserve"> </v>
          </cell>
          <cell r="AA592" t="str">
            <v xml:space="preserve"> </v>
          </cell>
          <cell r="AB592" t="str">
            <v xml:space="preserve"> </v>
          </cell>
          <cell r="AC592" t="str">
            <v xml:space="preserve"> </v>
          </cell>
          <cell r="AD592" t="str">
            <v>13.5</v>
          </cell>
          <cell r="AE592" t="str">
            <v xml:space="preserve"> </v>
          </cell>
          <cell r="AF592" t="str">
            <v xml:space="preserve"> </v>
          </cell>
          <cell r="AG592" t="str">
            <v>13.5</v>
          </cell>
          <cell r="AH592" t="str">
            <v xml:space="preserve"> </v>
          </cell>
          <cell r="AI592" t="str">
            <v xml:space="preserve"> </v>
          </cell>
          <cell r="AJ592" t="str">
            <v xml:space="preserve"> </v>
          </cell>
          <cell r="AK592" t="str">
            <v xml:space="preserve"> </v>
          </cell>
          <cell r="AL592" t="str">
            <v xml:space="preserve"> </v>
          </cell>
          <cell r="AM592" t="str">
            <v xml:space="preserve"> </v>
          </cell>
          <cell r="AN592" t="str">
            <v xml:space="preserve"> </v>
          </cell>
          <cell r="AO592" t="str">
            <v xml:space="preserve"> </v>
          </cell>
          <cell r="AP592" t="str">
            <v xml:space="preserve"> </v>
          </cell>
          <cell r="AQ592" t="str">
            <v xml:space="preserve"> </v>
          </cell>
          <cell r="AR592" t="str">
            <v xml:space="preserve"> </v>
          </cell>
          <cell r="AS592" t="str">
            <v xml:space="preserve"> </v>
          </cell>
          <cell r="AT592" t="str">
            <v xml:space="preserve"> </v>
          </cell>
          <cell r="AU592" t="str">
            <v xml:space="preserve"> </v>
          </cell>
          <cell r="AV592" t="str">
            <v>11.167</v>
          </cell>
          <cell r="AW592" t="str">
            <v>ACQ</v>
          </cell>
          <cell r="AX592">
            <v>9</v>
          </cell>
          <cell r="AY592" t="str">
            <v>13.333</v>
          </cell>
          <cell r="AZ592" t="str">
            <v xml:space="preserve"> </v>
          </cell>
          <cell r="BA592" t="str">
            <v xml:space="preserve"> </v>
          </cell>
          <cell r="BB592" t="str">
            <v xml:space="preserve"> </v>
          </cell>
          <cell r="BC592" t="str">
            <v xml:space="preserve"> </v>
          </cell>
          <cell r="BD592" t="str">
            <v xml:space="preserve"> </v>
          </cell>
          <cell r="BE592" t="str">
            <v xml:space="preserve"> </v>
          </cell>
          <cell r="BF592" t="str">
            <v>14.5</v>
          </cell>
          <cell r="BG592" t="str">
            <v>13.5</v>
          </cell>
          <cell r="BH592" t="str">
            <v xml:space="preserve"> </v>
          </cell>
          <cell r="BI592" t="str">
            <v xml:space="preserve"> </v>
          </cell>
          <cell r="BJ592" t="str">
            <v xml:space="preserve"> </v>
          </cell>
          <cell r="BK592">
            <v>12</v>
          </cell>
          <cell r="BL592" t="str">
            <v xml:space="preserve"> </v>
          </cell>
          <cell r="BM592" t="str">
            <v xml:space="preserve"> </v>
          </cell>
          <cell r="BN592" t="str">
            <v xml:space="preserve"> </v>
          </cell>
          <cell r="BO592" t="str">
            <v xml:space="preserve"> </v>
          </cell>
          <cell r="BP592" t="str">
            <v xml:space="preserve"> </v>
          </cell>
          <cell r="BQ592" t="str">
            <v xml:space="preserve"> </v>
          </cell>
          <cell r="BR592" t="str">
            <v>13.118</v>
          </cell>
          <cell r="BS592" t="str">
            <v>ACQ</v>
          </cell>
          <cell r="BT592" t="str">
            <v>12.88</v>
          </cell>
          <cell r="BU592" t="str">
            <v>10.5</v>
          </cell>
          <cell r="BV592">
            <v>14</v>
          </cell>
        </row>
        <row r="593">
          <cell r="A593">
            <v>21905202</v>
          </cell>
          <cell r="B593" t="str">
            <v>SCHEER</v>
          </cell>
          <cell r="C593" t="str">
            <v>LÉONIE</v>
          </cell>
          <cell r="D593" t="str">
            <v xml:space="preserve"> </v>
          </cell>
          <cell r="E593" t="str">
            <v>13.392</v>
          </cell>
          <cell r="F593" t="str">
            <v>ADM</v>
          </cell>
          <cell r="G593" t="str">
            <v>13.392</v>
          </cell>
          <cell r="H593" t="str">
            <v>ADM</v>
          </cell>
          <cell r="I593" t="str">
            <v>'13/583</v>
          </cell>
          <cell r="J593" t="str">
            <v>13.44</v>
          </cell>
          <cell r="L593">
            <v>12</v>
          </cell>
          <cell r="M593" t="str">
            <v xml:space="preserve"> </v>
          </cell>
          <cell r="N593" t="str">
            <v xml:space="preserve"> </v>
          </cell>
          <cell r="O593" t="str">
            <v xml:space="preserve"> </v>
          </cell>
          <cell r="P593" t="str">
            <v xml:space="preserve"> </v>
          </cell>
          <cell r="Q593" t="str">
            <v xml:space="preserve"> </v>
          </cell>
          <cell r="R593" t="str">
            <v xml:space="preserve"> </v>
          </cell>
          <cell r="S593" t="str">
            <v xml:space="preserve"> </v>
          </cell>
          <cell r="T593" t="str">
            <v xml:space="preserve"> </v>
          </cell>
          <cell r="U593">
            <v>12</v>
          </cell>
          <cell r="V593" t="str">
            <v xml:space="preserve"> </v>
          </cell>
          <cell r="W593" t="str">
            <v xml:space="preserve"> </v>
          </cell>
          <cell r="X593" t="str">
            <v xml:space="preserve"> </v>
          </cell>
          <cell r="Y593" t="str">
            <v xml:space="preserve"> </v>
          </cell>
          <cell r="Z593" t="str">
            <v xml:space="preserve"> </v>
          </cell>
          <cell r="AA593" t="str">
            <v xml:space="preserve"> </v>
          </cell>
          <cell r="AB593" t="str">
            <v xml:space="preserve"> </v>
          </cell>
          <cell r="AC593" t="str">
            <v xml:space="preserve"> </v>
          </cell>
          <cell r="AD593" t="str">
            <v>15.6</v>
          </cell>
          <cell r="AE593" t="str">
            <v xml:space="preserve"> </v>
          </cell>
          <cell r="AF593" t="str">
            <v xml:space="preserve"> </v>
          </cell>
          <cell r="AG593" t="str">
            <v xml:space="preserve"> </v>
          </cell>
          <cell r="AH593" t="str">
            <v xml:space="preserve"> </v>
          </cell>
          <cell r="AI593" t="str">
            <v xml:space="preserve"> </v>
          </cell>
          <cell r="AJ593" t="str">
            <v xml:space="preserve"> </v>
          </cell>
          <cell r="AK593" t="str">
            <v xml:space="preserve"> </v>
          </cell>
          <cell r="AL593" t="str">
            <v xml:space="preserve"> </v>
          </cell>
          <cell r="AM593" t="str">
            <v>15.6</v>
          </cell>
          <cell r="AN593" t="str">
            <v xml:space="preserve"> </v>
          </cell>
          <cell r="AO593" t="str">
            <v xml:space="preserve"> </v>
          </cell>
          <cell r="AP593" t="str">
            <v xml:space="preserve"> </v>
          </cell>
          <cell r="AQ593" t="str">
            <v xml:space="preserve"> </v>
          </cell>
          <cell r="AR593" t="str">
            <v xml:space="preserve"> </v>
          </cell>
          <cell r="AS593" t="str">
            <v xml:space="preserve"> </v>
          </cell>
          <cell r="AT593" t="str">
            <v xml:space="preserve"> </v>
          </cell>
          <cell r="AU593" t="str">
            <v xml:space="preserve"> </v>
          </cell>
          <cell r="AV593" t="str">
            <v>14.035</v>
          </cell>
          <cell r="AW593" t="str">
            <v>ACQ</v>
          </cell>
          <cell r="AX593" t="str">
            <v>15.32</v>
          </cell>
          <cell r="AY593" t="str">
            <v>12.75</v>
          </cell>
          <cell r="AZ593" t="str">
            <v xml:space="preserve"> </v>
          </cell>
          <cell r="BA593" t="str">
            <v xml:space="preserve"> </v>
          </cell>
          <cell r="BB593" t="str">
            <v xml:space="preserve"> </v>
          </cell>
          <cell r="BC593" t="str">
            <v xml:space="preserve"> </v>
          </cell>
          <cell r="BD593">
            <v>13</v>
          </cell>
          <cell r="BE593">
            <v>14</v>
          </cell>
          <cell r="BF593" t="str">
            <v xml:space="preserve"> </v>
          </cell>
          <cell r="BG593" t="str">
            <v xml:space="preserve"> </v>
          </cell>
          <cell r="BH593" t="str">
            <v xml:space="preserve"> </v>
          </cell>
          <cell r="BI593" t="str">
            <v>11.25</v>
          </cell>
          <cell r="BJ593" t="str">
            <v xml:space="preserve"> </v>
          </cell>
          <cell r="BK593" t="str">
            <v xml:space="preserve"> </v>
          </cell>
          <cell r="BL593" t="str">
            <v xml:space="preserve"> </v>
          </cell>
          <cell r="BM593" t="str">
            <v xml:space="preserve"> </v>
          </cell>
          <cell r="BN593" t="str">
            <v xml:space="preserve"> </v>
          </cell>
          <cell r="BO593" t="str">
            <v xml:space="preserve"> </v>
          </cell>
          <cell r="BP593" t="str">
            <v xml:space="preserve"> </v>
          </cell>
          <cell r="BQ593" t="str">
            <v xml:space="preserve"> </v>
          </cell>
          <cell r="BR593" t="str">
            <v>11.185</v>
          </cell>
          <cell r="BS593" t="str">
            <v>ACQ</v>
          </cell>
          <cell r="BT593" t="str">
            <v>10.88</v>
          </cell>
          <cell r="BU593" t="str">
            <v>10.4</v>
          </cell>
          <cell r="BV593" t="str">
            <v>11.8</v>
          </cell>
        </row>
        <row r="594">
          <cell r="A594">
            <v>21901931</v>
          </cell>
          <cell r="B594" t="str">
            <v>SCHICKLIN</v>
          </cell>
          <cell r="C594" t="str">
            <v>MARINE</v>
          </cell>
          <cell r="D594" t="str">
            <v xml:space="preserve"> </v>
          </cell>
          <cell r="E594" t="str">
            <v>13.17</v>
          </cell>
          <cell r="F594" t="str">
            <v>ADM</v>
          </cell>
          <cell r="G594" t="str">
            <v>13.17</v>
          </cell>
          <cell r="H594" t="str">
            <v>ADM</v>
          </cell>
          <cell r="I594" t="str">
            <v>'17/583</v>
          </cell>
          <cell r="J594" t="str">
            <v>12.82</v>
          </cell>
          <cell r="L594" t="str">
            <v>12.7</v>
          </cell>
          <cell r="M594" t="str">
            <v xml:space="preserve"> </v>
          </cell>
          <cell r="N594" t="str">
            <v xml:space="preserve"> </v>
          </cell>
          <cell r="O594" t="str">
            <v xml:space="preserve"> </v>
          </cell>
          <cell r="P594" t="str">
            <v xml:space="preserve"> </v>
          </cell>
          <cell r="Q594" t="str">
            <v xml:space="preserve"> </v>
          </cell>
          <cell r="R594" t="str">
            <v xml:space="preserve"> </v>
          </cell>
          <cell r="S594" t="str">
            <v xml:space="preserve"> </v>
          </cell>
          <cell r="T594" t="str">
            <v xml:space="preserve"> </v>
          </cell>
          <cell r="U594" t="str">
            <v xml:space="preserve"> </v>
          </cell>
          <cell r="V594" t="str">
            <v xml:space="preserve"> </v>
          </cell>
          <cell r="W594" t="str">
            <v xml:space="preserve"> </v>
          </cell>
          <cell r="X594" t="str">
            <v xml:space="preserve"> </v>
          </cell>
          <cell r="Y594" t="str">
            <v xml:space="preserve"> </v>
          </cell>
          <cell r="Z594" t="str">
            <v>12.7</v>
          </cell>
          <cell r="AA594" t="str">
            <v xml:space="preserve"> </v>
          </cell>
          <cell r="AB594" t="str">
            <v xml:space="preserve"> </v>
          </cell>
          <cell r="AC594" t="str">
            <v xml:space="preserve"> </v>
          </cell>
          <cell r="AD594">
            <v>13</v>
          </cell>
          <cell r="AE594" t="str">
            <v xml:space="preserve"> </v>
          </cell>
          <cell r="AF594" t="str">
            <v xml:space="preserve"> </v>
          </cell>
          <cell r="AG594" t="str">
            <v xml:space="preserve"> </v>
          </cell>
          <cell r="AH594" t="str">
            <v xml:space="preserve"> </v>
          </cell>
          <cell r="AI594" t="str">
            <v xml:space="preserve"> </v>
          </cell>
          <cell r="AJ594" t="str">
            <v xml:space="preserve"> </v>
          </cell>
          <cell r="AK594" t="str">
            <v xml:space="preserve"> </v>
          </cell>
          <cell r="AL594" t="str">
            <v xml:space="preserve"> </v>
          </cell>
          <cell r="AM594" t="str">
            <v xml:space="preserve"> </v>
          </cell>
          <cell r="AN594" t="str">
            <v xml:space="preserve"> </v>
          </cell>
          <cell r="AO594" t="str">
            <v xml:space="preserve"> </v>
          </cell>
          <cell r="AP594" t="str">
            <v xml:space="preserve"> </v>
          </cell>
          <cell r="AQ594" t="str">
            <v xml:space="preserve"> </v>
          </cell>
          <cell r="AR594">
            <v>13</v>
          </cell>
          <cell r="AS594" t="str">
            <v xml:space="preserve"> </v>
          </cell>
          <cell r="AT594" t="str">
            <v xml:space="preserve"> </v>
          </cell>
          <cell r="AU594" t="str">
            <v xml:space="preserve"> </v>
          </cell>
          <cell r="AV594" t="str">
            <v>13.501</v>
          </cell>
          <cell r="AW594" t="str">
            <v>ACQ</v>
          </cell>
          <cell r="AX594" t="str">
            <v>13.335</v>
          </cell>
          <cell r="AY594" t="str">
            <v>13.667</v>
          </cell>
          <cell r="AZ594" t="str">
            <v xml:space="preserve"> </v>
          </cell>
          <cell r="BA594">
            <v>12</v>
          </cell>
          <cell r="BB594" t="str">
            <v xml:space="preserve"> </v>
          </cell>
          <cell r="BC594" t="str">
            <v xml:space="preserve"> </v>
          </cell>
          <cell r="BD594" t="str">
            <v xml:space="preserve"> </v>
          </cell>
          <cell r="BE594" t="str">
            <v xml:space="preserve"> </v>
          </cell>
          <cell r="BF594" t="str">
            <v xml:space="preserve"> </v>
          </cell>
          <cell r="BG594" t="str">
            <v xml:space="preserve"> </v>
          </cell>
          <cell r="BH594" t="str">
            <v xml:space="preserve"> </v>
          </cell>
          <cell r="BI594" t="str">
            <v xml:space="preserve"> </v>
          </cell>
          <cell r="BJ594" t="str">
            <v xml:space="preserve"> </v>
          </cell>
          <cell r="BK594" t="str">
            <v xml:space="preserve"> </v>
          </cell>
          <cell r="BL594" t="str">
            <v xml:space="preserve"> </v>
          </cell>
          <cell r="BM594" t="str">
            <v xml:space="preserve"> </v>
          </cell>
          <cell r="BN594" t="str">
            <v xml:space="preserve"> </v>
          </cell>
          <cell r="BO594" t="str">
            <v xml:space="preserve"> </v>
          </cell>
          <cell r="BP594">
            <v>16</v>
          </cell>
          <cell r="BQ594">
            <v>13</v>
          </cell>
          <cell r="BR594" t="str">
            <v>12.2</v>
          </cell>
          <cell r="BS594" t="str">
            <v>ACQ</v>
          </cell>
          <cell r="BT594" t="str">
            <v>12.25</v>
          </cell>
          <cell r="BU594" t="str">
            <v>9.8</v>
          </cell>
          <cell r="BV594" t="str">
            <v>10.6</v>
          </cell>
        </row>
        <row r="595">
          <cell r="A595">
            <v>21900697</v>
          </cell>
          <cell r="B595" t="str">
            <v>SCHIESTEL</v>
          </cell>
          <cell r="C595" t="str">
            <v>WILLIAM</v>
          </cell>
          <cell r="D595" t="str">
            <v xml:space="preserve"> </v>
          </cell>
          <cell r="E595" t="str">
            <v>10.207</v>
          </cell>
          <cell r="F595" t="str">
            <v>ADM</v>
          </cell>
          <cell r="G595" t="str">
            <v>10.207</v>
          </cell>
          <cell r="H595" t="str">
            <v>ADM</v>
          </cell>
          <cell r="I595" t="str">
            <v>'254/583</v>
          </cell>
          <cell r="J595" t="str">
            <v>10.1</v>
          </cell>
          <cell r="L595">
            <v>10</v>
          </cell>
          <cell r="M595" t="str">
            <v xml:space="preserve"> </v>
          </cell>
          <cell r="N595" t="str">
            <v xml:space="preserve"> </v>
          </cell>
          <cell r="O595" t="str">
            <v xml:space="preserve"> </v>
          </cell>
          <cell r="P595" t="str">
            <v xml:space="preserve"> </v>
          </cell>
          <cell r="Q595" t="str">
            <v xml:space="preserve"> </v>
          </cell>
          <cell r="R595" t="str">
            <v xml:space="preserve"> </v>
          </cell>
          <cell r="S595">
            <v>10</v>
          </cell>
          <cell r="T595" t="str">
            <v xml:space="preserve"> </v>
          </cell>
          <cell r="U595" t="str">
            <v xml:space="preserve"> </v>
          </cell>
          <cell r="V595" t="str">
            <v xml:space="preserve"> </v>
          </cell>
          <cell r="W595" t="str">
            <v xml:space="preserve"> </v>
          </cell>
          <cell r="X595" t="str">
            <v xml:space="preserve"> </v>
          </cell>
          <cell r="Y595" t="str">
            <v xml:space="preserve"> </v>
          </cell>
          <cell r="Z595" t="str">
            <v xml:space="preserve"> </v>
          </cell>
          <cell r="AA595" t="str">
            <v xml:space="preserve"> </v>
          </cell>
          <cell r="AB595" t="str">
            <v xml:space="preserve"> </v>
          </cell>
          <cell r="AC595" t="str">
            <v xml:space="preserve"> </v>
          </cell>
          <cell r="AD595" t="str">
            <v>10.25</v>
          </cell>
          <cell r="AE595" t="str">
            <v xml:space="preserve"> </v>
          </cell>
          <cell r="AF595" t="str">
            <v xml:space="preserve"> </v>
          </cell>
          <cell r="AG595" t="str">
            <v xml:space="preserve"> </v>
          </cell>
          <cell r="AH595" t="str">
            <v xml:space="preserve"> </v>
          </cell>
          <cell r="AI595" t="str">
            <v xml:space="preserve"> </v>
          </cell>
          <cell r="AJ595" t="str">
            <v xml:space="preserve"> </v>
          </cell>
          <cell r="AK595" t="str">
            <v>10.25</v>
          </cell>
          <cell r="AL595" t="str">
            <v xml:space="preserve"> </v>
          </cell>
          <cell r="AM595" t="str">
            <v xml:space="preserve"> </v>
          </cell>
          <cell r="AN595" t="str">
            <v xml:space="preserve"> </v>
          </cell>
          <cell r="AO595" t="str">
            <v xml:space="preserve"> </v>
          </cell>
          <cell r="AP595" t="str">
            <v xml:space="preserve"> </v>
          </cell>
          <cell r="AQ595" t="str">
            <v xml:space="preserve"> </v>
          </cell>
          <cell r="AR595" t="str">
            <v xml:space="preserve"> </v>
          </cell>
          <cell r="AS595" t="str">
            <v xml:space="preserve"> </v>
          </cell>
          <cell r="AT595" t="str">
            <v xml:space="preserve"> </v>
          </cell>
          <cell r="AU595" t="str">
            <v xml:space="preserve"> </v>
          </cell>
          <cell r="AV595" t="str">
            <v>10.516</v>
          </cell>
          <cell r="AW595" t="str">
            <v>ACQ</v>
          </cell>
          <cell r="AX595" t="str">
            <v>10.165</v>
          </cell>
          <cell r="AY595" t="str">
            <v>10.867</v>
          </cell>
          <cell r="AZ595" t="str">
            <v>12.6</v>
          </cell>
          <cell r="BA595">
            <v>10</v>
          </cell>
          <cell r="BB595" t="str">
            <v xml:space="preserve"> </v>
          </cell>
          <cell r="BC595" t="str">
            <v xml:space="preserve"> </v>
          </cell>
          <cell r="BD595" t="str">
            <v xml:space="preserve"> </v>
          </cell>
          <cell r="BE595" t="str">
            <v xml:space="preserve"> </v>
          </cell>
          <cell r="BF595" t="str">
            <v xml:space="preserve"> </v>
          </cell>
          <cell r="BG595" t="str">
            <v xml:space="preserve"> </v>
          </cell>
          <cell r="BH595">
            <v>10</v>
          </cell>
          <cell r="BI595" t="str">
            <v xml:space="preserve"> </v>
          </cell>
          <cell r="BJ595" t="str">
            <v xml:space="preserve"> </v>
          </cell>
          <cell r="BK595" t="str">
            <v xml:space="preserve"> </v>
          </cell>
          <cell r="BL595" t="str">
            <v xml:space="preserve"> </v>
          </cell>
          <cell r="BM595" t="str">
            <v xml:space="preserve"> </v>
          </cell>
          <cell r="BN595" t="str">
            <v xml:space="preserve"> </v>
          </cell>
          <cell r="BO595" t="str">
            <v xml:space="preserve"> </v>
          </cell>
          <cell r="BP595" t="str">
            <v xml:space="preserve"> </v>
          </cell>
          <cell r="BQ595" t="str">
            <v xml:space="preserve"> </v>
          </cell>
          <cell r="BR595" t="str">
            <v>11.042</v>
          </cell>
          <cell r="BS595" t="str">
            <v>ACQ</v>
          </cell>
          <cell r="BT595" t="str">
            <v>12.75</v>
          </cell>
          <cell r="BU595" t="str">
            <v>8.775</v>
          </cell>
          <cell r="BV595" t="str">
            <v>11.05</v>
          </cell>
        </row>
        <row r="596">
          <cell r="A596">
            <v>21908622</v>
          </cell>
          <cell r="B596" t="str">
            <v>SCHILLING</v>
          </cell>
          <cell r="C596" t="str">
            <v>TITOUAN</v>
          </cell>
          <cell r="D596" t="str">
            <v xml:space="preserve"> </v>
          </cell>
          <cell r="E596" t="str">
            <v>DEF</v>
          </cell>
          <cell r="F596" t="str">
            <v>DEF</v>
          </cell>
          <cell r="G596" t="str">
            <v>DEF</v>
          </cell>
          <cell r="H596" t="str">
            <v>DEF</v>
          </cell>
          <cell r="J596" t="str">
            <v>DEF</v>
          </cell>
          <cell r="L596" t="str">
            <v>DEF</v>
          </cell>
          <cell r="M596" t="str">
            <v xml:space="preserve"> </v>
          </cell>
          <cell r="N596" t="str">
            <v xml:space="preserve"> </v>
          </cell>
          <cell r="O596" t="str">
            <v xml:space="preserve"> </v>
          </cell>
          <cell r="P596" t="str">
            <v xml:space="preserve"> </v>
          </cell>
          <cell r="Q596" t="str">
            <v xml:space="preserve"> </v>
          </cell>
          <cell r="R596" t="str">
            <v xml:space="preserve"> </v>
          </cell>
          <cell r="S596" t="str">
            <v xml:space="preserve"> </v>
          </cell>
          <cell r="T596" t="str">
            <v xml:space="preserve"> </v>
          </cell>
          <cell r="U596" t="str">
            <v xml:space="preserve"> </v>
          </cell>
          <cell r="V596" t="str">
            <v xml:space="preserve"> </v>
          </cell>
          <cell r="W596" t="str">
            <v>ABI</v>
          </cell>
          <cell r="X596" t="str">
            <v xml:space="preserve"> </v>
          </cell>
          <cell r="Y596" t="str">
            <v xml:space="preserve"> </v>
          </cell>
          <cell r="Z596" t="str">
            <v xml:space="preserve"> </v>
          </cell>
          <cell r="AA596" t="str">
            <v xml:space="preserve"> </v>
          </cell>
          <cell r="AB596" t="str">
            <v xml:space="preserve"> </v>
          </cell>
          <cell r="AC596" t="str">
            <v xml:space="preserve"> </v>
          </cell>
          <cell r="AD596" t="str">
            <v>DEF</v>
          </cell>
          <cell r="AE596" t="str">
            <v xml:space="preserve"> </v>
          </cell>
          <cell r="AF596" t="str">
            <v xml:space="preserve"> </v>
          </cell>
          <cell r="AG596" t="str">
            <v xml:space="preserve"> </v>
          </cell>
          <cell r="AH596" t="str">
            <v xml:space="preserve"> </v>
          </cell>
          <cell r="AI596" t="str">
            <v xml:space="preserve"> </v>
          </cell>
          <cell r="AJ596" t="str">
            <v xml:space="preserve"> </v>
          </cell>
          <cell r="AK596" t="str">
            <v xml:space="preserve"> </v>
          </cell>
          <cell r="AL596" t="str">
            <v xml:space="preserve"> </v>
          </cell>
          <cell r="AM596" t="str">
            <v xml:space="preserve"> </v>
          </cell>
          <cell r="AN596" t="str">
            <v xml:space="preserve"> </v>
          </cell>
          <cell r="AO596" t="str">
            <v>ABI</v>
          </cell>
          <cell r="AP596" t="str">
            <v xml:space="preserve"> </v>
          </cell>
          <cell r="AQ596" t="str">
            <v xml:space="preserve"> </v>
          </cell>
          <cell r="AR596" t="str">
            <v xml:space="preserve"> </v>
          </cell>
          <cell r="AS596" t="str">
            <v xml:space="preserve"> </v>
          </cell>
          <cell r="AT596" t="str">
            <v xml:space="preserve"> </v>
          </cell>
          <cell r="AU596" t="str">
            <v xml:space="preserve"> </v>
          </cell>
          <cell r="AV596" t="str">
            <v>DEF</v>
          </cell>
          <cell r="AW596" t="str">
            <v>DEF</v>
          </cell>
          <cell r="AX596" t="str">
            <v>DEF</v>
          </cell>
          <cell r="AY596" t="str">
            <v>DEF</v>
          </cell>
          <cell r="AZ596" t="str">
            <v xml:space="preserve"> </v>
          </cell>
          <cell r="BA596" t="str">
            <v>ABI</v>
          </cell>
          <cell r="BB596" t="str">
            <v xml:space="preserve"> </v>
          </cell>
          <cell r="BC596" t="str">
            <v xml:space="preserve"> </v>
          </cell>
          <cell r="BD596" t="str">
            <v>ABI</v>
          </cell>
          <cell r="BE596" t="str">
            <v xml:space="preserve"> </v>
          </cell>
          <cell r="BF596" t="str">
            <v xml:space="preserve"> </v>
          </cell>
          <cell r="BG596" t="str">
            <v xml:space="preserve"> </v>
          </cell>
          <cell r="BH596" t="str">
            <v xml:space="preserve"> </v>
          </cell>
          <cell r="BI596" t="str">
            <v xml:space="preserve"> </v>
          </cell>
          <cell r="BJ596" t="str">
            <v xml:space="preserve"> </v>
          </cell>
          <cell r="BK596" t="str">
            <v xml:space="preserve"> </v>
          </cell>
          <cell r="BL596" t="str">
            <v xml:space="preserve"> </v>
          </cell>
          <cell r="BM596" t="str">
            <v>DIS</v>
          </cell>
          <cell r="BN596" t="str">
            <v xml:space="preserve"> </v>
          </cell>
          <cell r="BO596" t="str">
            <v xml:space="preserve"> </v>
          </cell>
          <cell r="BP596" t="str">
            <v xml:space="preserve"> </v>
          </cell>
          <cell r="BQ596" t="str">
            <v xml:space="preserve"> </v>
          </cell>
          <cell r="BR596" t="str">
            <v>DEF</v>
          </cell>
          <cell r="BS596" t="str">
            <v>DEF</v>
          </cell>
          <cell r="BT596" t="str">
            <v>ABI</v>
          </cell>
          <cell r="BU596" t="str">
            <v>DEF</v>
          </cell>
          <cell r="BV596">
            <v>0</v>
          </cell>
        </row>
        <row r="597">
          <cell r="A597">
            <v>21805716</v>
          </cell>
          <cell r="B597" t="str">
            <v>SCHMITLIN</v>
          </cell>
          <cell r="C597" t="str">
            <v>MATHIEU</v>
          </cell>
          <cell r="D597" t="str">
            <v xml:space="preserve"> </v>
          </cell>
          <cell r="E597" t="str">
            <v>10.821</v>
          </cell>
          <cell r="F597" t="str">
            <v>ADM</v>
          </cell>
          <cell r="G597" t="str">
            <v>10.821</v>
          </cell>
          <cell r="H597" t="str">
            <v>ADM</v>
          </cell>
          <cell r="I597" t="str">
            <v>'153/583</v>
          </cell>
          <cell r="J597" t="str">
            <v>13.14</v>
          </cell>
          <cell r="K597" t="str">
            <v>ACQ</v>
          </cell>
          <cell r="L597" t="str">
            <v xml:space="preserve"> </v>
          </cell>
          <cell r="M597" t="str">
            <v xml:space="preserve"> </v>
          </cell>
          <cell r="N597" t="str">
            <v xml:space="preserve"> </v>
          </cell>
          <cell r="O597" t="str">
            <v xml:space="preserve"> </v>
          </cell>
          <cell r="P597" t="str">
            <v xml:space="preserve"> </v>
          </cell>
          <cell r="Q597" t="str">
            <v xml:space="preserve"> </v>
          </cell>
          <cell r="R597" t="str">
            <v xml:space="preserve"> </v>
          </cell>
          <cell r="S597" t="str">
            <v xml:space="preserve"> </v>
          </cell>
          <cell r="T597" t="str">
            <v xml:space="preserve"> </v>
          </cell>
          <cell r="U597" t="str">
            <v xml:space="preserve"> </v>
          </cell>
          <cell r="V597" t="str">
            <v xml:space="preserve"> </v>
          </cell>
          <cell r="W597" t="str">
            <v xml:space="preserve"> </v>
          </cell>
          <cell r="X597" t="str">
            <v xml:space="preserve"> </v>
          </cell>
          <cell r="Y597" t="str">
            <v xml:space="preserve"> </v>
          </cell>
          <cell r="Z597" t="str">
            <v xml:space="preserve"> </v>
          </cell>
          <cell r="AA597" t="str">
            <v xml:space="preserve"> </v>
          </cell>
          <cell r="AB597" t="str">
            <v xml:space="preserve"> </v>
          </cell>
          <cell r="AC597" t="str">
            <v xml:space="preserve"> </v>
          </cell>
          <cell r="AD597" t="str">
            <v xml:space="preserve"> </v>
          </cell>
          <cell r="AE597" t="str">
            <v xml:space="preserve"> </v>
          </cell>
          <cell r="AF597" t="str">
            <v xml:space="preserve"> </v>
          </cell>
          <cell r="AG597" t="str">
            <v xml:space="preserve"> </v>
          </cell>
          <cell r="AH597" t="str">
            <v xml:space="preserve"> </v>
          </cell>
          <cell r="AI597" t="str">
            <v xml:space="preserve"> </v>
          </cell>
          <cell r="AJ597" t="str">
            <v xml:space="preserve"> </v>
          </cell>
          <cell r="AK597" t="str">
            <v xml:space="preserve"> </v>
          </cell>
          <cell r="AL597" t="str">
            <v xml:space="preserve"> </v>
          </cell>
          <cell r="AM597" t="str">
            <v xml:space="preserve"> </v>
          </cell>
          <cell r="AN597" t="str">
            <v xml:space="preserve"> </v>
          </cell>
          <cell r="AO597" t="str">
            <v xml:space="preserve"> </v>
          </cell>
          <cell r="AP597" t="str">
            <v xml:space="preserve"> </v>
          </cell>
          <cell r="AQ597" t="str">
            <v xml:space="preserve"> </v>
          </cell>
          <cell r="AR597" t="str">
            <v xml:space="preserve"> </v>
          </cell>
          <cell r="AS597" t="str">
            <v xml:space="preserve"> </v>
          </cell>
          <cell r="AT597" t="str">
            <v xml:space="preserve"> </v>
          </cell>
          <cell r="AU597" t="str">
            <v xml:space="preserve"> </v>
          </cell>
          <cell r="AV597" t="str">
            <v>11.075</v>
          </cell>
          <cell r="AW597" t="str">
            <v>ACQ</v>
          </cell>
          <cell r="AX597" t="str">
            <v xml:space="preserve"> </v>
          </cell>
          <cell r="AY597" t="str">
            <v xml:space="preserve"> </v>
          </cell>
          <cell r="AZ597" t="str">
            <v xml:space="preserve"> </v>
          </cell>
          <cell r="BA597" t="str">
            <v xml:space="preserve"> </v>
          </cell>
          <cell r="BB597" t="str">
            <v xml:space="preserve"> </v>
          </cell>
          <cell r="BC597" t="str">
            <v xml:space="preserve"> </v>
          </cell>
          <cell r="BD597" t="str">
            <v xml:space="preserve"> </v>
          </cell>
          <cell r="BE597" t="str">
            <v xml:space="preserve"> </v>
          </cell>
          <cell r="BF597" t="str">
            <v xml:space="preserve"> </v>
          </cell>
          <cell r="BG597" t="str">
            <v xml:space="preserve"> </v>
          </cell>
          <cell r="BH597" t="str">
            <v xml:space="preserve"> </v>
          </cell>
          <cell r="BI597" t="str">
            <v xml:space="preserve"> </v>
          </cell>
          <cell r="BJ597" t="str">
            <v xml:space="preserve"> </v>
          </cell>
          <cell r="BK597" t="str">
            <v xml:space="preserve"> </v>
          </cell>
          <cell r="BL597" t="str">
            <v xml:space="preserve"> </v>
          </cell>
          <cell r="BM597" t="str">
            <v xml:space="preserve"> </v>
          </cell>
          <cell r="BN597" t="str">
            <v xml:space="preserve"> </v>
          </cell>
          <cell r="BO597" t="str">
            <v xml:space="preserve"> </v>
          </cell>
          <cell r="BP597" t="str">
            <v xml:space="preserve"> </v>
          </cell>
          <cell r="BQ597" t="str">
            <v xml:space="preserve"> </v>
          </cell>
          <cell r="BR597" t="str">
            <v>11.483</v>
          </cell>
          <cell r="BS597" t="str">
            <v>ACQ</v>
          </cell>
          <cell r="BT597" t="str">
            <v xml:space="preserve"> </v>
          </cell>
          <cell r="BU597" t="str">
            <v xml:space="preserve"> </v>
          </cell>
          <cell r="BV597" t="str">
            <v xml:space="preserve"> </v>
          </cell>
        </row>
        <row r="598">
          <cell r="A598">
            <v>21717031</v>
          </cell>
          <cell r="B598" t="str">
            <v>SCHMITT</v>
          </cell>
          <cell r="C598" t="str">
            <v>ERIN</v>
          </cell>
          <cell r="D598" t="str">
            <v xml:space="preserve"> </v>
          </cell>
          <cell r="E598" t="str">
            <v>9.898</v>
          </cell>
          <cell r="F598" t="str">
            <v>AJ</v>
          </cell>
          <cell r="G598" t="str">
            <v>9.898</v>
          </cell>
          <cell r="H598" t="str">
            <v>AJ</v>
          </cell>
          <cell r="I598" t="str">
            <v>'302/583</v>
          </cell>
          <cell r="J598" t="str">
            <v>12.8</v>
          </cell>
          <cell r="K598" t="str">
            <v>ACQ</v>
          </cell>
          <cell r="L598" t="str">
            <v xml:space="preserve"> </v>
          </cell>
          <cell r="M598" t="str">
            <v xml:space="preserve"> </v>
          </cell>
          <cell r="N598" t="str">
            <v xml:space="preserve"> </v>
          </cell>
          <cell r="O598" t="str">
            <v xml:space="preserve"> </v>
          </cell>
          <cell r="P598" t="str">
            <v xml:space="preserve"> </v>
          </cell>
          <cell r="Q598" t="str">
            <v xml:space="preserve"> </v>
          </cell>
          <cell r="R598" t="str">
            <v xml:space="preserve"> </v>
          </cell>
          <cell r="S598" t="str">
            <v xml:space="preserve"> </v>
          </cell>
          <cell r="T598" t="str">
            <v xml:space="preserve"> </v>
          </cell>
          <cell r="U598" t="str">
            <v xml:space="preserve"> </v>
          </cell>
          <cell r="V598" t="str">
            <v xml:space="preserve"> </v>
          </cell>
          <cell r="W598" t="str">
            <v xml:space="preserve"> </v>
          </cell>
          <cell r="X598" t="str">
            <v xml:space="preserve"> </v>
          </cell>
          <cell r="Y598" t="str">
            <v xml:space="preserve"> </v>
          </cell>
          <cell r="Z598" t="str">
            <v xml:space="preserve"> </v>
          </cell>
          <cell r="AA598" t="str">
            <v xml:space="preserve"> </v>
          </cell>
          <cell r="AB598" t="str">
            <v xml:space="preserve"> </v>
          </cell>
          <cell r="AC598" t="str">
            <v xml:space="preserve"> </v>
          </cell>
          <cell r="AD598" t="str">
            <v xml:space="preserve"> </v>
          </cell>
          <cell r="AE598" t="str">
            <v xml:space="preserve"> </v>
          </cell>
          <cell r="AF598" t="str">
            <v xml:space="preserve"> </v>
          </cell>
          <cell r="AG598" t="str">
            <v xml:space="preserve"> </v>
          </cell>
          <cell r="AH598" t="str">
            <v xml:space="preserve"> </v>
          </cell>
          <cell r="AI598" t="str">
            <v xml:space="preserve"> </v>
          </cell>
          <cell r="AJ598" t="str">
            <v xml:space="preserve"> </v>
          </cell>
          <cell r="AK598" t="str">
            <v xml:space="preserve"> </v>
          </cell>
          <cell r="AL598" t="str">
            <v xml:space="preserve"> </v>
          </cell>
          <cell r="AM598" t="str">
            <v xml:space="preserve"> </v>
          </cell>
          <cell r="AN598" t="str">
            <v xml:space="preserve"> </v>
          </cell>
          <cell r="AO598" t="str">
            <v xml:space="preserve"> </v>
          </cell>
          <cell r="AP598" t="str">
            <v xml:space="preserve"> </v>
          </cell>
          <cell r="AQ598" t="str">
            <v xml:space="preserve"> </v>
          </cell>
          <cell r="AR598" t="str">
            <v xml:space="preserve"> </v>
          </cell>
          <cell r="AS598" t="str">
            <v xml:space="preserve"> </v>
          </cell>
          <cell r="AT598" t="str">
            <v xml:space="preserve"> </v>
          </cell>
          <cell r="AU598" t="str">
            <v xml:space="preserve"> </v>
          </cell>
          <cell r="AV598" t="str">
            <v>10.194</v>
          </cell>
          <cell r="AW598" t="str">
            <v>ACQ</v>
          </cell>
          <cell r="AX598" t="str">
            <v>9.02</v>
          </cell>
          <cell r="AY598" t="str">
            <v>11.367</v>
          </cell>
          <cell r="AZ598" t="str">
            <v>9.1</v>
          </cell>
          <cell r="BA598">
            <v>12</v>
          </cell>
          <cell r="BB598" t="str">
            <v xml:space="preserve"> </v>
          </cell>
          <cell r="BC598" t="str">
            <v xml:space="preserve"> </v>
          </cell>
          <cell r="BD598" t="str">
            <v xml:space="preserve"> </v>
          </cell>
          <cell r="BE598" t="str">
            <v xml:space="preserve"> </v>
          </cell>
          <cell r="BF598" t="str">
            <v xml:space="preserve"> </v>
          </cell>
          <cell r="BG598" t="str">
            <v xml:space="preserve"> </v>
          </cell>
          <cell r="BH598" t="str">
            <v xml:space="preserve"> </v>
          </cell>
          <cell r="BI598" t="str">
            <v xml:space="preserve"> </v>
          </cell>
          <cell r="BJ598" t="str">
            <v xml:space="preserve"> </v>
          </cell>
          <cell r="BK598" t="str">
            <v xml:space="preserve"> </v>
          </cell>
          <cell r="BL598" t="str">
            <v xml:space="preserve"> </v>
          </cell>
          <cell r="BM598" t="str">
            <v xml:space="preserve"> </v>
          </cell>
          <cell r="BN598" t="str">
            <v xml:space="preserve"> </v>
          </cell>
          <cell r="BO598" t="str">
            <v xml:space="preserve"> </v>
          </cell>
          <cell r="BP598" t="str">
            <v xml:space="preserve"> </v>
          </cell>
          <cell r="BQ598">
            <v>13</v>
          </cell>
          <cell r="BR598" t="str">
            <v>9.25</v>
          </cell>
          <cell r="BS598" t="str">
            <v>NACQ</v>
          </cell>
          <cell r="BT598" t="str">
            <v>7.375</v>
          </cell>
          <cell r="BU598" t="str">
            <v>9.475</v>
          </cell>
          <cell r="BV598" t="str">
            <v>11.95</v>
          </cell>
        </row>
        <row r="599">
          <cell r="A599">
            <v>21913651</v>
          </cell>
          <cell r="B599" t="str">
            <v>SCHMITT</v>
          </cell>
          <cell r="C599" t="str">
            <v>ANTONIN</v>
          </cell>
          <cell r="D599" t="str">
            <v xml:space="preserve"> </v>
          </cell>
          <cell r="E599" t="str">
            <v>11.139</v>
          </cell>
          <cell r="F599" t="str">
            <v>ADM</v>
          </cell>
          <cell r="G599" t="str">
            <v>11.139</v>
          </cell>
          <cell r="H599" t="str">
            <v>ADM</v>
          </cell>
          <cell r="I599" t="str">
            <v>'119/583</v>
          </cell>
          <cell r="J599" t="str">
            <v>12.04</v>
          </cell>
          <cell r="L599">
            <v>11</v>
          </cell>
          <cell r="M599" t="str">
            <v xml:space="preserve"> </v>
          </cell>
          <cell r="N599" t="str">
            <v xml:space="preserve"> </v>
          </cell>
          <cell r="O599" t="str">
            <v xml:space="preserve"> </v>
          </cell>
          <cell r="P599" t="str">
            <v xml:space="preserve"> </v>
          </cell>
          <cell r="Q599" t="str">
            <v xml:space="preserve"> </v>
          </cell>
          <cell r="R599" t="str">
            <v xml:space="preserve"> </v>
          </cell>
          <cell r="S599" t="str">
            <v xml:space="preserve"> </v>
          </cell>
          <cell r="T599">
            <v>11</v>
          </cell>
          <cell r="U599" t="str">
            <v xml:space="preserve"> </v>
          </cell>
          <cell r="V599" t="str">
            <v xml:space="preserve"> </v>
          </cell>
          <cell r="W599" t="str">
            <v xml:space="preserve"> </v>
          </cell>
          <cell r="X599" t="str">
            <v xml:space="preserve"> </v>
          </cell>
          <cell r="Y599" t="str">
            <v xml:space="preserve"> </v>
          </cell>
          <cell r="Z599" t="str">
            <v xml:space="preserve"> </v>
          </cell>
          <cell r="AA599" t="str">
            <v xml:space="preserve"> </v>
          </cell>
          <cell r="AB599" t="str">
            <v xml:space="preserve"> </v>
          </cell>
          <cell r="AC599" t="str">
            <v xml:space="preserve"> </v>
          </cell>
          <cell r="AD599" t="str">
            <v>13.6</v>
          </cell>
          <cell r="AE599" t="str">
            <v xml:space="preserve"> </v>
          </cell>
          <cell r="AF599" t="str">
            <v xml:space="preserve"> </v>
          </cell>
          <cell r="AG599" t="str">
            <v xml:space="preserve"> </v>
          </cell>
          <cell r="AH599" t="str">
            <v xml:space="preserve"> </v>
          </cell>
          <cell r="AI599" t="str">
            <v xml:space="preserve"> </v>
          </cell>
          <cell r="AJ599" t="str">
            <v xml:space="preserve"> </v>
          </cell>
          <cell r="AK599" t="str">
            <v xml:space="preserve"> </v>
          </cell>
          <cell r="AL599" t="str">
            <v>13.6</v>
          </cell>
          <cell r="AM599" t="str">
            <v xml:space="preserve"> </v>
          </cell>
          <cell r="AN599" t="str">
            <v xml:space="preserve"> </v>
          </cell>
          <cell r="AO599" t="str">
            <v xml:space="preserve"> </v>
          </cell>
          <cell r="AP599" t="str">
            <v xml:space="preserve"> </v>
          </cell>
          <cell r="AQ599" t="str">
            <v xml:space="preserve"> </v>
          </cell>
          <cell r="AR599" t="str">
            <v xml:space="preserve"> </v>
          </cell>
          <cell r="AS599" t="str">
            <v xml:space="preserve"> </v>
          </cell>
          <cell r="AT599" t="str">
            <v xml:space="preserve"> </v>
          </cell>
          <cell r="AU599" t="str">
            <v xml:space="preserve"> </v>
          </cell>
          <cell r="AV599" t="str">
            <v>12.105</v>
          </cell>
          <cell r="AW599" t="str">
            <v>ACQ</v>
          </cell>
          <cell r="AX599" t="str">
            <v>12.21</v>
          </cell>
          <cell r="AY599">
            <v>12</v>
          </cell>
          <cell r="AZ599" t="str">
            <v xml:space="preserve"> </v>
          </cell>
          <cell r="BA599" t="str">
            <v>12.5</v>
          </cell>
          <cell r="BB599" t="str">
            <v xml:space="preserve"> </v>
          </cell>
          <cell r="BC599" t="str">
            <v xml:space="preserve"> </v>
          </cell>
          <cell r="BD599" t="str">
            <v>8.5</v>
          </cell>
          <cell r="BE599" t="str">
            <v xml:space="preserve"> </v>
          </cell>
          <cell r="BF599" t="str">
            <v xml:space="preserve"> </v>
          </cell>
          <cell r="BG599" t="str">
            <v xml:space="preserve"> </v>
          </cell>
          <cell r="BH599" t="str">
            <v xml:space="preserve"> </v>
          </cell>
          <cell r="BI599" t="str">
            <v xml:space="preserve"> </v>
          </cell>
          <cell r="BJ599" t="str">
            <v xml:space="preserve"> </v>
          </cell>
          <cell r="BK599" t="str">
            <v xml:space="preserve"> </v>
          </cell>
          <cell r="BL599" t="str">
            <v xml:space="preserve"> </v>
          </cell>
          <cell r="BM599">
            <v>15</v>
          </cell>
          <cell r="BN599" t="str">
            <v xml:space="preserve"> </v>
          </cell>
          <cell r="BO599" t="str">
            <v xml:space="preserve"> </v>
          </cell>
          <cell r="BP599" t="str">
            <v xml:space="preserve"> </v>
          </cell>
          <cell r="BQ599" t="str">
            <v xml:space="preserve"> </v>
          </cell>
          <cell r="BR599" t="str">
            <v>10.265</v>
          </cell>
          <cell r="BS599" t="str">
            <v>ACQ</v>
          </cell>
          <cell r="BT599" t="str">
            <v>10.62</v>
          </cell>
          <cell r="BU599" t="str">
            <v>9.5</v>
          </cell>
          <cell r="BV599">
            <v>12</v>
          </cell>
        </row>
        <row r="600">
          <cell r="A600">
            <v>21813210</v>
          </cell>
          <cell r="B600" t="str">
            <v>SCHMITT</v>
          </cell>
          <cell r="C600" t="str">
            <v>NICOLAS</v>
          </cell>
          <cell r="D600" t="str">
            <v xml:space="preserve"> </v>
          </cell>
          <cell r="E600" t="str">
            <v>10.777</v>
          </cell>
          <cell r="F600" t="str">
            <v>ADM</v>
          </cell>
          <cell r="G600" t="str">
            <v>10.777</v>
          </cell>
          <cell r="H600" t="str">
            <v>ADM</v>
          </cell>
          <cell r="I600" t="str">
            <v>'159/583</v>
          </cell>
          <cell r="J600" t="str">
            <v>11.82</v>
          </cell>
          <cell r="K600" t="str">
            <v>ACQ</v>
          </cell>
          <cell r="L600" t="str">
            <v xml:space="preserve"> </v>
          </cell>
          <cell r="M600" t="str">
            <v xml:space="preserve"> </v>
          </cell>
          <cell r="N600" t="str">
            <v xml:space="preserve"> </v>
          </cell>
          <cell r="O600" t="str">
            <v xml:space="preserve"> </v>
          </cell>
          <cell r="P600" t="str">
            <v xml:space="preserve"> </v>
          </cell>
          <cell r="Q600" t="str">
            <v xml:space="preserve"> </v>
          </cell>
          <cell r="R600" t="str">
            <v xml:space="preserve"> </v>
          </cell>
          <cell r="S600" t="str">
            <v xml:space="preserve"> </v>
          </cell>
          <cell r="T600" t="str">
            <v xml:space="preserve"> </v>
          </cell>
          <cell r="U600" t="str">
            <v xml:space="preserve"> </v>
          </cell>
          <cell r="V600" t="str">
            <v xml:space="preserve"> </v>
          </cell>
          <cell r="W600" t="str">
            <v xml:space="preserve"> </v>
          </cell>
          <cell r="X600" t="str">
            <v xml:space="preserve"> </v>
          </cell>
          <cell r="Y600" t="str">
            <v xml:space="preserve"> </v>
          </cell>
          <cell r="Z600" t="str">
            <v xml:space="preserve"> </v>
          </cell>
          <cell r="AA600" t="str">
            <v xml:space="preserve"> </v>
          </cell>
          <cell r="AB600" t="str">
            <v xml:space="preserve"> </v>
          </cell>
          <cell r="AC600" t="str">
            <v xml:space="preserve"> </v>
          </cell>
          <cell r="AD600" t="str">
            <v xml:space="preserve"> </v>
          </cell>
          <cell r="AE600" t="str">
            <v xml:space="preserve"> </v>
          </cell>
          <cell r="AF600" t="str">
            <v xml:space="preserve"> </v>
          </cell>
          <cell r="AG600" t="str">
            <v xml:space="preserve"> </v>
          </cell>
          <cell r="AH600" t="str">
            <v xml:space="preserve"> </v>
          </cell>
          <cell r="AI600" t="str">
            <v xml:space="preserve"> </v>
          </cell>
          <cell r="AJ600" t="str">
            <v xml:space="preserve"> </v>
          </cell>
          <cell r="AK600" t="str">
            <v xml:space="preserve"> </v>
          </cell>
          <cell r="AL600" t="str">
            <v xml:space="preserve"> </v>
          </cell>
          <cell r="AM600" t="str">
            <v xml:space="preserve"> </v>
          </cell>
          <cell r="AN600" t="str">
            <v xml:space="preserve"> </v>
          </cell>
          <cell r="AO600" t="str">
            <v xml:space="preserve"> </v>
          </cell>
          <cell r="AP600" t="str">
            <v xml:space="preserve"> </v>
          </cell>
          <cell r="AQ600" t="str">
            <v xml:space="preserve"> </v>
          </cell>
          <cell r="AR600" t="str">
            <v xml:space="preserve"> </v>
          </cell>
          <cell r="AS600" t="str">
            <v xml:space="preserve"> </v>
          </cell>
          <cell r="AT600" t="str">
            <v xml:space="preserve"> </v>
          </cell>
          <cell r="AU600" t="str">
            <v xml:space="preserve"> </v>
          </cell>
          <cell r="AV600" t="str">
            <v>11.374</v>
          </cell>
          <cell r="AW600" t="str">
            <v>ACQ</v>
          </cell>
          <cell r="AX600" t="str">
            <v>10.665</v>
          </cell>
          <cell r="AY600" t="str">
            <v>12.083</v>
          </cell>
          <cell r="AZ600" t="str">
            <v xml:space="preserve"> </v>
          </cell>
          <cell r="BA600" t="str">
            <v xml:space="preserve"> </v>
          </cell>
          <cell r="BB600" t="str">
            <v xml:space="preserve"> </v>
          </cell>
          <cell r="BC600" t="str">
            <v>11.75</v>
          </cell>
          <cell r="BD600" t="str">
            <v xml:space="preserve"> </v>
          </cell>
          <cell r="BE600" t="str">
            <v xml:space="preserve"> </v>
          </cell>
          <cell r="BF600" t="str">
            <v xml:space="preserve"> </v>
          </cell>
          <cell r="BG600" t="str">
            <v xml:space="preserve"> </v>
          </cell>
          <cell r="BH600" t="str">
            <v xml:space="preserve"> </v>
          </cell>
          <cell r="BI600" t="str">
            <v xml:space="preserve"> </v>
          </cell>
          <cell r="BJ600" t="str">
            <v xml:space="preserve"> </v>
          </cell>
          <cell r="BK600" t="str">
            <v xml:space="preserve"> </v>
          </cell>
          <cell r="BL600" t="str">
            <v>11.5</v>
          </cell>
          <cell r="BM600" t="str">
            <v xml:space="preserve"> </v>
          </cell>
          <cell r="BN600" t="str">
            <v xml:space="preserve"> </v>
          </cell>
          <cell r="BO600" t="str">
            <v xml:space="preserve"> </v>
          </cell>
          <cell r="BP600">
            <v>13</v>
          </cell>
          <cell r="BQ600" t="str">
            <v xml:space="preserve"> </v>
          </cell>
          <cell r="BR600" t="str">
            <v>10.192</v>
          </cell>
          <cell r="BS600" t="str">
            <v>ACQ</v>
          </cell>
          <cell r="BT600" t="str">
            <v xml:space="preserve"> </v>
          </cell>
          <cell r="BU600" t="str">
            <v xml:space="preserve"> </v>
          </cell>
          <cell r="BV600" t="str">
            <v xml:space="preserve"> </v>
          </cell>
        </row>
        <row r="601">
          <cell r="A601">
            <v>21904158</v>
          </cell>
          <cell r="B601" t="str">
            <v>SCHMITT</v>
          </cell>
          <cell r="C601" t="str">
            <v>JEAN</v>
          </cell>
          <cell r="D601" t="str">
            <v>modif</v>
          </cell>
          <cell r="E601" t="str">
            <v>DEF</v>
          </cell>
          <cell r="F601" t="str">
            <v>DEF</v>
          </cell>
          <cell r="G601" t="str">
            <v>11.851</v>
          </cell>
          <cell r="H601" t="str">
            <v>ADM</v>
          </cell>
          <cell r="I601" t="str">
            <v>'50/583</v>
          </cell>
          <cell r="J601" t="str">
            <v>13.64</v>
          </cell>
          <cell r="L601" t="str">
            <v>13.4</v>
          </cell>
          <cell r="M601" t="str">
            <v xml:space="preserve"> </v>
          </cell>
          <cell r="N601" t="str">
            <v xml:space="preserve"> </v>
          </cell>
          <cell r="O601" t="str">
            <v xml:space="preserve"> </v>
          </cell>
          <cell r="P601" t="str">
            <v xml:space="preserve"> </v>
          </cell>
          <cell r="Q601" t="str">
            <v xml:space="preserve"> </v>
          </cell>
          <cell r="R601" t="str">
            <v xml:space="preserve"> </v>
          </cell>
          <cell r="S601" t="str">
            <v xml:space="preserve"> </v>
          </cell>
          <cell r="T601" t="str">
            <v xml:space="preserve"> </v>
          </cell>
          <cell r="U601" t="str">
            <v xml:space="preserve"> </v>
          </cell>
          <cell r="V601" t="str">
            <v xml:space="preserve"> </v>
          </cell>
          <cell r="W601" t="str">
            <v xml:space="preserve"> </v>
          </cell>
          <cell r="X601" t="str">
            <v>13.4</v>
          </cell>
          <cell r="Y601" t="str">
            <v xml:space="preserve"> </v>
          </cell>
          <cell r="Z601" t="str">
            <v xml:space="preserve"> </v>
          </cell>
          <cell r="AA601" t="str">
            <v xml:space="preserve"> </v>
          </cell>
          <cell r="AB601" t="str">
            <v xml:space="preserve"> </v>
          </cell>
          <cell r="AC601" t="str">
            <v xml:space="preserve"> </v>
          </cell>
          <cell r="AD601">
            <v>14</v>
          </cell>
          <cell r="AE601" t="str">
            <v xml:space="preserve"> </v>
          </cell>
          <cell r="AF601" t="str">
            <v xml:space="preserve"> </v>
          </cell>
          <cell r="AG601" t="str">
            <v xml:space="preserve"> </v>
          </cell>
          <cell r="AH601" t="str">
            <v xml:space="preserve"> </v>
          </cell>
          <cell r="AI601" t="str">
            <v xml:space="preserve"> </v>
          </cell>
          <cell r="AJ601" t="str">
            <v xml:space="preserve"> </v>
          </cell>
          <cell r="AK601" t="str">
            <v xml:space="preserve"> </v>
          </cell>
          <cell r="AL601" t="str">
            <v xml:space="preserve"> </v>
          </cell>
          <cell r="AM601" t="str">
            <v xml:space="preserve"> </v>
          </cell>
          <cell r="AN601" t="str">
            <v xml:space="preserve"> </v>
          </cell>
          <cell r="AO601" t="str">
            <v xml:space="preserve"> </v>
          </cell>
          <cell r="AP601">
            <v>14</v>
          </cell>
          <cell r="AQ601" t="str">
            <v xml:space="preserve"> </v>
          </cell>
          <cell r="AR601" t="str">
            <v xml:space="preserve"> </v>
          </cell>
          <cell r="AS601" t="str">
            <v xml:space="preserve"> </v>
          </cell>
          <cell r="AT601" t="str">
            <v xml:space="preserve"> </v>
          </cell>
          <cell r="AU601" t="str">
            <v xml:space="preserve"> </v>
          </cell>
          <cell r="AV601" t="str">
            <v>10.849</v>
          </cell>
          <cell r="AW601" t="str">
            <v>ACQ</v>
          </cell>
          <cell r="AX601" t="str">
            <v>11.33</v>
          </cell>
          <cell r="AY601" t="str">
            <v>10.367</v>
          </cell>
          <cell r="AZ601" t="str">
            <v xml:space="preserve"> </v>
          </cell>
          <cell r="BA601" t="str">
            <v xml:space="preserve"> </v>
          </cell>
          <cell r="BB601" t="str">
            <v xml:space="preserve"> </v>
          </cell>
          <cell r="BC601" t="str">
            <v xml:space="preserve"> </v>
          </cell>
          <cell r="BD601" t="str">
            <v xml:space="preserve"> </v>
          </cell>
          <cell r="BE601" t="str">
            <v>8.5</v>
          </cell>
          <cell r="BF601" t="str">
            <v xml:space="preserve"> </v>
          </cell>
          <cell r="BG601" t="str">
            <v xml:space="preserve"> </v>
          </cell>
          <cell r="BH601" t="str">
            <v xml:space="preserve"> </v>
          </cell>
          <cell r="BI601" t="str">
            <v xml:space="preserve"> </v>
          </cell>
          <cell r="BJ601" t="str">
            <v xml:space="preserve"> </v>
          </cell>
          <cell r="BK601" t="str">
            <v>8.5</v>
          </cell>
          <cell r="BL601" t="str">
            <v xml:space="preserve"> </v>
          </cell>
          <cell r="BM601" t="str">
            <v xml:space="preserve"> </v>
          </cell>
          <cell r="BN601" t="str">
            <v>14.1</v>
          </cell>
          <cell r="BO601" t="str">
            <v xml:space="preserve"> </v>
          </cell>
          <cell r="BP601" t="str">
            <v xml:space="preserve"> </v>
          </cell>
          <cell r="BQ601" t="str">
            <v xml:space="preserve"> </v>
          </cell>
          <cell r="BR601" t="str">
            <v>10.85</v>
          </cell>
          <cell r="BS601" t="str">
            <v>ACQ</v>
          </cell>
          <cell r="BT601">
            <v>10</v>
          </cell>
          <cell r="BU601" t="str">
            <v>11.975</v>
          </cell>
          <cell r="BV601" t="str">
            <v>12.95</v>
          </cell>
        </row>
        <row r="602">
          <cell r="A602">
            <v>21907614</v>
          </cell>
          <cell r="B602" t="str">
            <v>SCHMITT</v>
          </cell>
          <cell r="C602" t="str">
            <v>LOANN</v>
          </cell>
          <cell r="D602" t="str">
            <v xml:space="preserve"> </v>
          </cell>
          <cell r="E602" t="str">
            <v>9.189</v>
          </cell>
          <cell r="F602" t="str">
            <v>AJ</v>
          </cell>
          <cell r="G602" t="str">
            <v>9.189</v>
          </cell>
          <cell r="H602" t="str">
            <v>AJ</v>
          </cell>
          <cell r="I602" t="str">
            <v>'407/583</v>
          </cell>
          <cell r="J602" t="str">
            <v>14.7</v>
          </cell>
          <cell r="L602" t="str">
            <v>14.5</v>
          </cell>
          <cell r="M602" t="str">
            <v xml:space="preserve"> </v>
          </cell>
          <cell r="N602" t="str">
            <v xml:space="preserve"> </v>
          </cell>
          <cell r="O602" t="str">
            <v>14.5</v>
          </cell>
          <cell r="P602" t="str">
            <v xml:space="preserve"> </v>
          </cell>
          <cell r="Q602" t="str">
            <v xml:space="preserve"> </v>
          </cell>
          <cell r="R602" t="str">
            <v xml:space="preserve"> </v>
          </cell>
          <cell r="S602" t="str">
            <v xml:space="preserve"> </v>
          </cell>
          <cell r="T602" t="str">
            <v xml:space="preserve"> </v>
          </cell>
          <cell r="U602" t="str">
            <v xml:space="preserve"> </v>
          </cell>
          <cell r="V602" t="str">
            <v xml:space="preserve"> </v>
          </cell>
          <cell r="W602" t="str">
            <v xml:space="preserve"> </v>
          </cell>
          <cell r="X602" t="str">
            <v xml:space="preserve"> </v>
          </cell>
          <cell r="Y602" t="str">
            <v xml:space="preserve"> </v>
          </cell>
          <cell r="Z602" t="str">
            <v xml:space="preserve"> </v>
          </cell>
          <cell r="AA602" t="str">
            <v xml:space="preserve"> </v>
          </cell>
          <cell r="AB602" t="str">
            <v xml:space="preserve"> </v>
          </cell>
          <cell r="AC602" t="str">
            <v xml:space="preserve"> </v>
          </cell>
          <cell r="AD602">
            <v>15</v>
          </cell>
          <cell r="AE602" t="str">
            <v xml:space="preserve"> </v>
          </cell>
          <cell r="AF602" t="str">
            <v xml:space="preserve"> </v>
          </cell>
          <cell r="AG602">
            <v>15</v>
          </cell>
          <cell r="AH602" t="str">
            <v xml:space="preserve"> </v>
          </cell>
          <cell r="AI602" t="str">
            <v xml:space="preserve"> </v>
          </cell>
          <cell r="AJ602" t="str">
            <v xml:space="preserve"> </v>
          </cell>
          <cell r="AK602" t="str">
            <v xml:space="preserve"> </v>
          </cell>
          <cell r="AL602" t="str">
            <v xml:space="preserve"> </v>
          </cell>
          <cell r="AM602" t="str">
            <v xml:space="preserve"> </v>
          </cell>
          <cell r="AN602" t="str">
            <v xml:space="preserve"> </v>
          </cell>
          <cell r="AO602" t="str">
            <v xml:space="preserve"> </v>
          </cell>
          <cell r="AP602" t="str">
            <v xml:space="preserve"> </v>
          </cell>
          <cell r="AQ602" t="str">
            <v xml:space="preserve"> </v>
          </cell>
          <cell r="AR602" t="str">
            <v xml:space="preserve"> </v>
          </cell>
          <cell r="AS602" t="str">
            <v xml:space="preserve"> </v>
          </cell>
          <cell r="AT602" t="str">
            <v xml:space="preserve"> </v>
          </cell>
          <cell r="AU602" t="str">
            <v xml:space="preserve"> </v>
          </cell>
          <cell r="AV602" t="str">
            <v>9.449</v>
          </cell>
          <cell r="AW602" t="str">
            <v>NACQ</v>
          </cell>
          <cell r="AX602" t="str">
            <v>8.165</v>
          </cell>
          <cell r="AY602" t="str">
            <v>10.733</v>
          </cell>
          <cell r="AZ602" t="str">
            <v xml:space="preserve"> </v>
          </cell>
          <cell r="BA602" t="str">
            <v xml:space="preserve"> </v>
          </cell>
          <cell r="BB602" t="str">
            <v xml:space="preserve"> </v>
          </cell>
          <cell r="BC602" t="str">
            <v xml:space="preserve"> </v>
          </cell>
          <cell r="BD602" t="str">
            <v xml:space="preserve"> </v>
          </cell>
          <cell r="BE602" t="str">
            <v xml:space="preserve"> </v>
          </cell>
          <cell r="BF602" t="str">
            <v xml:space="preserve"> </v>
          </cell>
          <cell r="BG602" t="str">
            <v xml:space="preserve"> </v>
          </cell>
          <cell r="BH602" t="str">
            <v>13.2</v>
          </cell>
          <cell r="BI602" t="str">
            <v xml:space="preserve"> </v>
          </cell>
          <cell r="BJ602" t="str">
            <v xml:space="preserve"> </v>
          </cell>
          <cell r="BK602" t="str">
            <v>6.5</v>
          </cell>
          <cell r="BL602" t="str">
            <v>12.5</v>
          </cell>
          <cell r="BM602" t="str">
            <v xml:space="preserve"> </v>
          </cell>
          <cell r="BN602" t="str">
            <v xml:space="preserve"> </v>
          </cell>
          <cell r="BO602" t="str">
            <v xml:space="preserve"> </v>
          </cell>
          <cell r="BP602" t="str">
            <v xml:space="preserve"> </v>
          </cell>
          <cell r="BQ602" t="str">
            <v xml:space="preserve"> </v>
          </cell>
          <cell r="BR602" t="str">
            <v>8.7</v>
          </cell>
          <cell r="BS602" t="str">
            <v>NACQ</v>
          </cell>
          <cell r="BT602" t="str">
            <v>5.75</v>
          </cell>
          <cell r="BU602" t="str">
            <v>8.6</v>
          </cell>
          <cell r="BV602" t="str">
            <v>10.7</v>
          </cell>
        </row>
        <row r="603">
          <cell r="A603">
            <v>21909459</v>
          </cell>
          <cell r="B603" t="str">
            <v>SCHMITT</v>
          </cell>
          <cell r="C603" t="str">
            <v>JÉRÉMY</v>
          </cell>
          <cell r="D603" t="str">
            <v xml:space="preserve"> </v>
          </cell>
          <cell r="E603" t="str">
            <v>DEF</v>
          </cell>
          <cell r="F603" t="str">
            <v>DEF</v>
          </cell>
          <cell r="G603" t="str">
            <v>DEF</v>
          </cell>
          <cell r="H603" t="str">
            <v>DEF</v>
          </cell>
          <cell r="J603" t="str">
            <v>DEF</v>
          </cell>
          <cell r="L603" t="str">
            <v>DEF</v>
          </cell>
          <cell r="M603" t="str">
            <v xml:space="preserve"> </v>
          </cell>
          <cell r="N603" t="str">
            <v>ABI</v>
          </cell>
          <cell r="O603" t="str">
            <v xml:space="preserve"> </v>
          </cell>
          <cell r="P603" t="str">
            <v xml:space="preserve"> </v>
          </cell>
          <cell r="Q603" t="str">
            <v xml:space="preserve"> </v>
          </cell>
          <cell r="R603" t="str">
            <v xml:space="preserve"> </v>
          </cell>
          <cell r="S603" t="str">
            <v xml:space="preserve"> </v>
          </cell>
          <cell r="T603" t="str">
            <v xml:space="preserve"> </v>
          </cell>
          <cell r="U603" t="str">
            <v xml:space="preserve"> </v>
          </cell>
          <cell r="V603" t="str">
            <v xml:space="preserve"> </v>
          </cell>
          <cell r="W603" t="str">
            <v xml:space="preserve"> </v>
          </cell>
          <cell r="X603" t="str">
            <v xml:space="preserve"> </v>
          </cell>
          <cell r="Y603" t="str">
            <v xml:space="preserve"> </v>
          </cell>
          <cell r="Z603" t="str">
            <v xml:space="preserve"> </v>
          </cell>
          <cell r="AA603" t="str">
            <v xml:space="preserve"> </v>
          </cell>
          <cell r="AB603" t="str">
            <v xml:space="preserve"> </v>
          </cell>
          <cell r="AC603" t="str">
            <v xml:space="preserve"> </v>
          </cell>
          <cell r="AD603" t="str">
            <v>DEF</v>
          </cell>
          <cell r="AE603" t="str">
            <v xml:space="preserve"> </v>
          </cell>
          <cell r="AF603" t="str">
            <v>ABI</v>
          </cell>
          <cell r="AG603" t="str">
            <v xml:space="preserve"> </v>
          </cell>
          <cell r="AH603" t="str">
            <v xml:space="preserve"> </v>
          </cell>
          <cell r="AI603" t="str">
            <v xml:space="preserve"> </v>
          </cell>
          <cell r="AJ603" t="str">
            <v xml:space="preserve"> </v>
          </cell>
          <cell r="AK603" t="str">
            <v xml:space="preserve"> </v>
          </cell>
          <cell r="AL603" t="str">
            <v xml:space="preserve"> </v>
          </cell>
          <cell r="AM603" t="str">
            <v xml:space="preserve"> </v>
          </cell>
          <cell r="AN603" t="str">
            <v xml:space="preserve"> </v>
          </cell>
          <cell r="AO603" t="str">
            <v xml:space="preserve"> </v>
          </cell>
          <cell r="AP603" t="str">
            <v xml:space="preserve"> </v>
          </cell>
          <cell r="AQ603" t="str">
            <v xml:space="preserve"> </v>
          </cell>
          <cell r="AR603" t="str">
            <v xml:space="preserve"> </v>
          </cell>
          <cell r="AS603" t="str">
            <v xml:space="preserve"> </v>
          </cell>
          <cell r="AT603" t="str">
            <v xml:space="preserve"> </v>
          </cell>
          <cell r="AU603" t="str">
            <v xml:space="preserve"> </v>
          </cell>
          <cell r="AV603" t="str">
            <v>DEF</v>
          </cell>
          <cell r="AW603" t="str">
            <v>DEF</v>
          </cell>
          <cell r="AX603" t="str">
            <v>DEF</v>
          </cell>
          <cell r="AY603" t="str">
            <v>DEF</v>
          </cell>
          <cell r="AZ603" t="str">
            <v xml:space="preserve"> </v>
          </cell>
          <cell r="BA603" t="str">
            <v xml:space="preserve"> </v>
          </cell>
          <cell r="BB603" t="str">
            <v xml:space="preserve"> </v>
          </cell>
          <cell r="BC603">
            <v>0</v>
          </cell>
          <cell r="BD603" t="str">
            <v xml:space="preserve"> </v>
          </cell>
          <cell r="BE603" t="str">
            <v xml:space="preserve"> </v>
          </cell>
          <cell r="BF603" t="str">
            <v xml:space="preserve"> </v>
          </cell>
          <cell r="BG603" t="str">
            <v xml:space="preserve"> </v>
          </cell>
          <cell r="BH603" t="str">
            <v>ABI</v>
          </cell>
          <cell r="BI603" t="str">
            <v xml:space="preserve"> </v>
          </cell>
          <cell r="BJ603" t="str">
            <v xml:space="preserve"> </v>
          </cell>
          <cell r="BK603" t="str">
            <v xml:space="preserve"> </v>
          </cell>
          <cell r="BL603" t="str">
            <v xml:space="preserve"> </v>
          </cell>
          <cell r="BM603" t="str">
            <v>ABI</v>
          </cell>
          <cell r="BN603" t="str">
            <v xml:space="preserve"> </v>
          </cell>
          <cell r="BO603" t="str">
            <v xml:space="preserve"> </v>
          </cell>
          <cell r="BP603" t="str">
            <v xml:space="preserve"> </v>
          </cell>
          <cell r="BQ603" t="str">
            <v xml:space="preserve"> </v>
          </cell>
          <cell r="BR603" t="str">
            <v>DEF</v>
          </cell>
          <cell r="BS603" t="str">
            <v>DEF</v>
          </cell>
          <cell r="BT603" t="str">
            <v>ABI</v>
          </cell>
          <cell r="BU603" t="str">
            <v>DEF</v>
          </cell>
          <cell r="BV603">
            <v>0</v>
          </cell>
        </row>
        <row r="604">
          <cell r="A604">
            <v>21910338</v>
          </cell>
          <cell r="B604" t="str">
            <v>SCHNEIDER</v>
          </cell>
          <cell r="C604" t="str">
            <v>BENJAMIN</v>
          </cell>
          <cell r="D604" t="str">
            <v xml:space="preserve"> </v>
          </cell>
          <cell r="E604" t="str">
            <v>10.491</v>
          </cell>
          <cell r="F604" t="str">
            <v>ADM</v>
          </cell>
          <cell r="G604" t="str">
            <v>10.491</v>
          </cell>
          <cell r="H604" t="str">
            <v>ADM</v>
          </cell>
          <cell r="I604" t="str">
            <v>'206/583</v>
          </cell>
          <cell r="J604" t="str">
            <v>11.62</v>
          </cell>
          <cell r="L604" t="str">
            <v>10.5</v>
          </cell>
          <cell r="M604" t="str">
            <v xml:space="preserve"> </v>
          </cell>
          <cell r="N604" t="str">
            <v xml:space="preserve"> </v>
          </cell>
          <cell r="O604" t="str">
            <v xml:space="preserve"> </v>
          </cell>
          <cell r="P604" t="str">
            <v xml:space="preserve"> </v>
          </cell>
          <cell r="Q604" t="str">
            <v xml:space="preserve"> </v>
          </cell>
          <cell r="R604" t="str">
            <v xml:space="preserve"> </v>
          </cell>
          <cell r="S604" t="str">
            <v xml:space="preserve"> </v>
          </cell>
          <cell r="T604" t="str">
            <v>10.5</v>
          </cell>
          <cell r="U604" t="str">
            <v xml:space="preserve"> </v>
          </cell>
          <cell r="V604" t="str">
            <v xml:space="preserve"> </v>
          </cell>
          <cell r="W604" t="str">
            <v xml:space="preserve"> </v>
          </cell>
          <cell r="X604" t="str">
            <v xml:space="preserve"> </v>
          </cell>
          <cell r="Y604" t="str">
            <v xml:space="preserve"> </v>
          </cell>
          <cell r="Z604" t="str">
            <v xml:space="preserve"> </v>
          </cell>
          <cell r="AA604" t="str">
            <v xml:space="preserve"> </v>
          </cell>
          <cell r="AB604" t="str">
            <v xml:space="preserve"> </v>
          </cell>
          <cell r="AC604" t="str">
            <v xml:space="preserve"> </v>
          </cell>
          <cell r="AD604" t="str">
            <v>13.3</v>
          </cell>
          <cell r="AE604" t="str">
            <v xml:space="preserve"> </v>
          </cell>
          <cell r="AF604" t="str">
            <v xml:space="preserve"> </v>
          </cell>
          <cell r="AG604" t="str">
            <v xml:space="preserve"> </v>
          </cell>
          <cell r="AH604" t="str">
            <v xml:space="preserve"> </v>
          </cell>
          <cell r="AI604" t="str">
            <v xml:space="preserve"> </v>
          </cell>
          <cell r="AJ604" t="str">
            <v xml:space="preserve"> </v>
          </cell>
          <cell r="AK604" t="str">
            <v xml:space="preserve"> </v>
          </cell>
          <cell r="AL604" t="str">
            <v>13.3</v>
          </cell>
          <cell r="AM604" t="str">
            <v xml:space="preserve"> </v>
          </cell>
          <cell r="AN604" t="str">
            <v xml:space="preserve"> </v>
          </cell>
          <cell r="AO604" t="str">
            <v xml:space="preserve"> </v>
          </cell>
          <cell r="AP604" t="str">
            <v xml:space="preserve"> </v>
          </cell>
          <cell r="AQ604" t="str">
            <v xml:space="preserve"> </v>
          </cell>
          <cell r="AR604" t="str">
            <v xml:space="preserve"> </v>
          </cell>
          <cell r="AS604" t="str">
            <v xml:space="preserve"> </v>
          </cell>
          <cell r="AT604" t="str">
            <v xml:space="preserve"> </v>
          </cell>
          <cell r="AU604" t="str">
            <v xml:space="preserve"> </v>
          </cell>
          <cell r="AV604" t="str">
            <v>12.018</v>
          </cell>
          <cell r="AW604" t="str">
            <v>ACQ</v>
          </cell>
          <cell r="AX604" t="str">
            <v>10.835</v>
          </cell>
          <cell r="AY604" t="str">
            <v>13.2</v>
          </cell>
          <cell r="AZ604" t="str">
            <v xml:space="preserve"> </v>
          </cell>
          <cell r="BA604" t="str">
            <v xml:space="preserve"> </v>
          </cell>
          <cell r="BB604" t="str">
            <v xml:space="preserve"> </v>
          </cell>
          <cell r="BC604" t="str">
            <v xml:space="preserve"> </v>
          </cell>
          <cell r="BD604" t="str">
            <v xml:space="preserve"> </v>
          </cell>
          <cell r="BE604">
            <v>11</v>
          </cell>
          <cell r="BF604" t="str">
            <v>15.5</v>
          </cell>
          <cell r="BG604" t="str">
            <v xml:space="preserve"> </v>
          </cell>
          <cell r="BH604" t="str">
            <v xml:space="preserve"> </v>
          </cell>
          <cell r="BI604" t="str">
            <v xml:space="preserve"> </v>
          </cell>
          <cell r="BJ604" t="str">
            <v>13.1</v>
          </cell>
          <cell r="BK604" t="str">
            <v xml:space="preserve"> </v>
          </cell>
          <cell r="BL604" t="str">
            <v xml:space="preserve"> </v>
          </cell>
          <cell r="BM604" t="str">
            <v xml:space="preserve"> </v>
          </cell>
          <cell r="BN604" t="str">
            <v xml:space="preserve"> </v>
          </cell>
          <cell r="BO604" t="str">
            <v xml:space="preserve"> </v>
          </cell>
          <cell r="BP604" t="str">
            <v xml:space="preserve"> </v>
          </cell>
          <cell r="BQ604" t="str">
            <v xml:space="preserve"> </v>
          </cell>
          <cell r="BR604" t="str">
            <v>11.258</v>
          </cell>
          <cell r="BS604" t="str">
            <v>ACQ</v>
          </cell>
          <cell r="BT604" t="str">
            <v>9.5</v>
          </cell>
          <cell r="BU604" t="str">
            <v>11.725</v>
          </cell>
          <cell r="BV604" t="str">
            <v>13.95</v>
          </cell>
        </row>
        <row r="605">
          <cell r="A605">
            <v>21501060</v>
          </cell>
          <cell r="B605" t="str">
            <v>SCHNEIDER</v>
          </cell>
          <cell r="C605" t="str">
            <v>NICOLAS</v>
          </cell>
          <cell r="D605" t="str">
            <v xml:space="preserve"> </v>
          </cell>
          <cell r="E605" t="str">
            <v>10.818</v>
          </cell>
          <cell r="F605" t="str">
            <v>ADM</v>
          </cell>
          <cell r="G605" t="str">
            <v>10.818</v>
          </cell>
          <cell r="H605" t="str">
            <v>ADM</v>
          </cell>
          <cell r="I605" t="str">
            <v>'154/583</v>
          </cell>
          <cell r="J605" t="str">
            <v>14.1</v>
          </cell>
          <cell r="L605" t="str">
            <v>10.5</v>
          </cell>
          <cell r="M605" t="str">
            <v xml:space="preserve"> </v>
          </cell>
          <cell r="N605" t="str">
            <v xml:space="preserve"> </v>
          </cell>
          <cell r="O605" t="str">
            <v xml:space="preserve"> </v>
          </cell>
          <cell r="P605" t="str">
            <v xml:space="preserve"> </v>
          </cell>
          <cell r="Q605" t="str">
            <v xml:space="preserve"> </v>
          </cell>
          <cell r="R605" t="str">
            <v xml:space="preserve"> </v>
          </cell>
          <cell r="S605" t="str">
            <v xml:space="preserve"> </v>
          </cell>
          <cell r="T605" t="str">
            <v xml:space="preserve"> </v>
          </cell>
          <cell r="U605" t="str">
            <v xml:space="preserve"> </v>
          </cell>
          <cell r="V605" t="str">
            <v>10.5</v>
          </cell>
          <cell r="W605" t="str">
            <v xml:space="preserve"> </v>
          </cell>
          <cell r="X605" t="str">
            <v xml:space="preserve"> </v>
          </cell>
          <cell r="Y605" t="str">
            <v xml:space="preserve"> </v>
          </cell>
          <cell r="Z605" t="str">
            <v xml:space="preserve"> </v>
          </cell>
          <cell r="AA605" t="str">
            <v xml:space="preserve"> </v>
          </cell>
          <cell r="AB605" t="str">
            <v xml:space="preserve"> </v>
          </cell>
          <cell r="AC605" t="str">
            <v xml:space="preserve"> </v>
          </cell>
          <cell r="AD605" t="str">
            <v>19.5</v>
          </cell>
          <cell r="AE605" t="str">
            <v xml:space="preserve"> </v>
          </cell>
          <cell r="AF605" t="str">
            <v xml:space="preserve"> </v>
          </cell>
          <cell r="AG605" t="str">
            <v xml:space="preserve"> </v>
          </cell>
          <cell r="AH605" t="str">
            <v xml:space="preserve"> </v>
          </cell>
          <cell r="AI605" t="str">
            <v xml:space="preserve"> </v>
          </cell>
          <cell r="AJ605" t="str">
            <v xml:space="preserve"> </v>
          </cell>
          <cell r="AK605" t="str">
            <v xml:space="preserve"> </v>
          </cell>
          <cell r="AL605" t="str">
            <v xml:space="preserve"> </v>
          </cell>
          <cell r="AM605" t="str">
            <v xml:space="preserve"> </v>
          </cell>
          <cell r="AN605" t="str">
            <v xml:space="preserve"> </v>
          </cell>
          <cell r="AO605" t="str">
            <v xml:space="preserve"> </v>
          </cell>
          <cell r="AP605" t="str">
            <v xml:space="preserve"> </v>
          </cell>
          <cell r="AQ605" t="str">
            <v xml:space="preserve"> </v>
          </cell>
          <cell r="AR605" t="str">
            <v xml:space="preserve"> </v>
          </cell>
          <cell r="AS605" t="str">
            <v xml:space="preserve"> </v>
          </cell>
          <cell r="AT605" t="str">
            <v xml:space="preserve"> </v>
          </cell>
          <cell r="AU605" t="str">
            <v xml:space="preserve"> </v>
          </cell>
          <cell r="AV605">
            <v>10</v>
          </cell>
          <cell r="AW605" t="str">
            <v>ACQ</v>
          </cell>
          <cell r="AX605">
            <v>10</v>
          </cell>
          <cell r="AY605" t="str">
            <v>DIS</v>
          </cell>
          <cell r="AZ605" t="str">
            <v xml:space="preserve"> </v>
          </cell>
          <cell r="BA605" t="str">
            <v xml:space="preserve"> </v>
          </cell>
          <cell r="BB605" t="str">
            <v xml:space="preserve"> </v>
          </cell>
          <cell r="BC605" t="str">
            <v xml:space="preserve"> </v>
          </cell>
          <cell r="BD605" t="str">
            <v xml:space="preserve"> </v>
          </cell>
          <cell r="BE605" t="str">
            <v xml:space="preserve"> </v>
          </cell>
          <cell r="BF605" t="str">
            <v xml:space="preserve"> </v>
          </cell>
          <cell r="BG605" t="str">
            <v xml:space="preserve"> </v>
          </cell>
          <cell r="BH605" t="str">
            <v>DIS</v>
          </cell>
          <cell r="BI605" t="str">
            <v xml:space="preserve"> </v>
          </cell>
          <cell r="BJ605" t="str">
            <v xml:space="preserve"> </v>
          </cell>
          <cell r="BK605" t="str">
            <v>DIS</v>
          </cell>
          <cell r="BL605" t="str">
            <v>DIS</v>
          </cell>
          <cell r="BM605" t="str">
            <v xml:space="preserve"> </v>
          </cell>
          <cell r="BN605" t="str">
            <v xml:space="preserve"> </v>
          </cell>
          <cell r="BO605" t="str">
            <v xml:space="preserve"> </v>
          </cell>
          <cell r="BP605" t="str">
            <v xml:space="preserve"> </v>
          </cell>
          <cell r="BQ605" t="str">
            <v xml:space="preserve"> </v>
          </cell>
          <cell r="BR605" t="str">
            <v>10.22</v>
          </cell>
          <cell r="BS605" t="str">
            <v>ACQ</v>
          </cell>
          <cell r="BT605" t="str">
            <v xml:space="preserve"> </v>
          </cell>
          <cell r="BU605" t="str">
            <v xml:space="preserve"> </v>
          </cell>
          <cell r="BV605" t="str">
            <v xml:space="preserve"> </v>
          </cell>
        </row>
        <row r="606">
          <cell r="A606">
            <v>21908179</v>
          </cell>
          <cell r="B606" t="str">
            <v>SCHROEDER</v>
          </cell>
          <cell r="C606" t="str">
            <v>YANN</v>
          </cell>
          <cell r="D606" t="str">
            <v>modif</v>
          </cell>
          <cell r="E606" t="str">
            <v>DEF</v>
          </cell>
          <cell r="F606" t="str">
            <v>DEF</v>
          </cell>
          <cell r="G606" t="str">
            <v>10.385</v>
          </cell>
          <cell r="H606" t="str">
            <v>ADM</v>
          </cell>
          <cell r="I606" t="str">
            <v>'223/583</v>
          </cell>
          <cell r="J606" t="str">
            <v>8.92</v>
          </cell>
          <cell r="L606">
            <v>6</v>
          </cell>
          <cell r="M606" t="str">
            <v xml:space="preserve"> </v>
          </cell>
          <cell r="N606" t="str">
            <v xml:space="preserve"> </v>
          </cell>
          <cell r="O606" t="str">
            <v xml:space="preserve"> </v>
          </cell>
          <cell r="P606" t="str">
            <v xml:space="preserve"> </v>
          </cell>
          <cell r="Q606" t="str">
            <v xml:space="preserve"> </v>
          </cell>
          <cell r="R606" t="str">
            <v xml:space="preserve"> </v>
          </cell>
          <cell r="S606" t="str">
            <v xml:space="preserve"> </v>
          </cell>
          <cell r="T606">
            <v>6</v>
          </cell>
          <cell r="U606" t="str">
            <v xml:space="preserve"> </v>
          </cell>
          <cell r="V606" t="str">
            <v xml:space="preserve"> </v>
          </cell>
          <cell r="W606" t="str">
            <v xml:space="preserve"> </v>
          </cell>
          <cell r="X606" t="str">
            <v xml:space="preserve"> </v>
          </cell>
          <cell r="Y606" t="str">
            <v xml:space="preserve"> </v>
          </cell>
          <cell r="Z606" t="str">
            <v xml:space="preserve"> </v>
          </cell>
          <cell r="AA606" t="str">
            <v xml:space="preserve"> </v>
          </cell>
          <cell r="AB606" t="str">
            <v xml:space="preserve"> </v>
          </cell>
          <cell r="AC606" t="str">
            <v xml:space="preserve"> </v>
          </cell>
          <cell r="AD606" t="str">
            <v>13.3</v>
          </cell>
          <cell r="AE606" t="str">
            <v xml:space="preserve"> </v>
          </cell>
          <cell r="AF606" t="str">
            <v xml:space="preserve"> </v>
          </cell>
          <cell r="AG606" t="str">
            <v xml:space="preserve"> </v>
          </cell>
          <cell r="AH606" t="str">
            <v xml:space="preserve"> </v>
          </cell>
          <cell r="AI606" t="str">
            <v xml:space="preserve"> </v>
          </cell>
          <cell r="AJ606" t="str">
            <v xml:space="preserve"> </v>
          </cell>
          <cell r="AK606" t="str">
            <v xml:space="preserve"> </v>
          </cell>
          <cell r="AL606" t="str">
            <v>13.3</v>
          </cell>
          <cell r="AM606" t="str">
            <v xml:space="preserve"> </v>
          </cell>
          <cell r="AN606" t="str">
            <v xml:space="preserve"> </v>
          </cell>
          <cell r="AO606" t="str">
            <v xml:space="preserve"> </v>
          </cell>
          <cell r="AP606" t="str">
            <v xml:space="preserve"> </v>
          </cell>
          <cell r="AQ606" t="str">
            <v xml:space="preserve"> </v>
          </cell>
          <cell r="AR606" t="str">
            <v xml:space="preserve"> </v>
          </cell>
          <cell r="AS606" t="str">
            <v xml:space="preserve"> </v>
          </cell>
          <cell r="AT606" t="str">
            <v xml:space="preserve"> </v>
          </cell>
          <cell r="AU606" t="str">
            <v xml:space="preserve"> </v>
          </cell>
          <cell r="AV606" t="str">
            <v>12.144</v>
          </cell>
          <cell r="AW606" t="str">
            <v>ACQ</v>
          </cell>
          <cell r="AX606" t="str">
            <v>11.455</v>
          </cell>
          <cell r="AY606" t="str">
            <v>12.833</v>
          </cell>
          <cell r="AZ606" t="str">
            <v xml:space="preserve"> </v>
          </cell>
          <cell r="BA606">
            <v>15</v>
          </cell>
          <cell r="BB606" t="str">
            <v xml:space="preserve"> </v>
          </cell>
          <cell r="BC606" t="str">
            <v xml:space="preserve"> </v>
          </cell>
          <cell r="BD606" t="str">
            <v>11.5</v>
          </cell>
          <cell r="BE606" t="str">
            <v xml:space="preserve"> </v>
          </cell>
          <cell r="BF606" t="str">
            <v xml:space="preserve"> </v>
          </cell>
          <cell r="BG606" t="str">
            <v xml:space="preserve"> </v>
          </cell>
          <cell r="BH606" t="str">
            <v xml:space="preserve"> </v>
          </cell>
          <cell r="BI606" t="str">
            <v xml:space="preserve"> </v>
          </cell>
          <cell r="BJ606" t="str">
            <v xml:space="preserve"> </v>
          </cell>
          <cell r="BK606" t="str">
            <v xml:space="preserve"> </v>
          </cell>
          <cell r="BL606" t="str">
            <v xml:space="preserve"> </v>
          </cell>
          <cell r="BM606">
            <v>12</v>
          </cell>
          <cell r="BN606" t="str">
            <v xml:space="preserve"> </v>
          </cell>
          <cell r="BO606" t="str">
            <v xml:space="preserve"> </v>
          </cell>
          <cell r="BP606" t="str">
            <v xml:space="preserve"> </v>
          </cell>
          <cell r="BQ606" t="str">
            <v xml:space="preserve"> </v>
          </cell>
          <cell r="BR606" t="str">
            <v>11.39</v>
          </cell>
          <cell r="BS606" t="str">
            <v>ACQ</v>
          </cell>
          <cell r="BT606" t="str">
            <v>13.87</v>
          </cell>
          <cell r="BU606" t="str">
            <v>9.3</v>
          </cell>
          <cell r="BV606" t="str">
            <v>11.6</v>
          </cell>
        </row>
        <row r="607">
          <cell r="A607">
            <v>21805481</v>
          </cell>
          <cell r="B607" t="str">
            <v>SCHWAB</v>
          </cell>
          <cell r="C607" t="str">
            <v>LÉA</v>
          </cell>
          <cell r="D607" t="str">
            <v>modif</v>
          </cell>
          <cell r="E607" t="str">
            <v>DEF</v>
          </cell>
          <cell r="F607" t="str">
            <v>DEF</v>
          </cell>
          <cell r="G607" t="str">
            <v>10.966</v>
          </cell>
          <cell r="H607" t="str">
            <v>ADM</v>
          </cell>
          <cell r="I607" t="str">
            <v>'133/583</v>
          </cell>
          <cell r="J607">
            <v>12</v>
          </cell>
          <cell r="K607" t="str">
            <v>ACQ</v>
          </cell>
          <cell r="L607" t="str">
            <v xml:space="preserve"> </v>
          </cell>
          <cell r="M607" t="str">
            <v xml:space="preserve"> </v>
          </cell>
          <cell r="N607" t="str">
            <v xml:space="preserve"> </v>
          </cell>
          <cell r="O607" t="str">
            <v xml:space="preserve"> </v>
          </cell>
          <cell r="P607" t="str">
            <v xml:space="preserve"> </v>
          </cell>
          <cell r="Q607" t="str">
            <v xml:space="preserve"> </v>
          </cell>
          <cell r="R607" t="str">
            <v xml:space="preserve"> </v>
          </cell>
          <cell r="S607" t="str">
            <v xml:space="preserve"> </v>
          </cell>
          <cell r="T607" t="str">
            <v xml:space="preserve"> </v>
          </cell>
          <cell r="U607" t="str">
            <v xml:space="preserve"> </v>
          </cell>
          <cell r="V607" t="str">
            <v xml:space="preserve"> </v>
          </cell>
          <cell r="W607" t="str">
            <v xml:space="preserve"> </v>
          </cell>
          <cell r="X607" t="str">
            <v xml:space="preserve"> </v>
          </cell>
          <cell r="Y607" t="str">
            <v xml:space="preserve"> </v>
          </cell>
          <cell r="Z607" t="str">
            <v xml:space="preserve"> </v>
          </cell>
          <cell r="AA607" t="str">
            <v xml:space="preserve"> </v>
          </cell>
          <cell r="AB607" t="str">
            <v xml:space="preserve"> </v>
          </cell>
          <cell r="AC607" t="str">
            <v xml:space="preserve"> </v>
          </cell>
          <cell r="AD607" t="str">
            <v xml:space="preserve"> </v>
          </cell>
          <cell r="AE607" t="str">
            <v xml:space="preserve"> </v>
          </cell>
          <cell r="AF607" t="str">
            <v xml:space="preserve"> </v>
          </cell>
          <cell r="AG607" t="str">
            <v xml:space="preserve"> </v>
          </cell>
          <cell r="AH607" t="str">
            <v xml:space="preserve"> </v>
          </cell>
          <cell r="AI607" t="str">
            <v xml:space="preserve"> </v>
          </cell>
          <cell r="AJ607" t="str">
            <v xml:space="preserve"> </v>
          </cell>
          <cell r="AK607" t="str">
            <v xml:space="preserve"> </v>
          </cell>
          <cell r="AL607" t="str">
            <v xml:space="preserve"> </v>
          </cell>
          <cell r="AM607" t="str">
            <v xml:space="preserve"> </v>
          </cell>
          <cell r="AN607" t="str">
            <v xml:space="preserve"> </v>
          </cell>
          <cell r="AO607" t="str">
            <v xml:space="preserve"> </v>
          </cell>
          <cell r="AP607" t="str">
            <v xml:space="preserve"> </v>
          </cell>
          <cell r="AQ607" t="str">
            <v xml:space="preserve"> </v>
          </cell>
          <cell r="AR607" t="str">
            <v xml:space="preserve"> </v>
          </cell>
          <cell r="AS607" t="str">
            <v xml:space="preserve"> </v>
          </cell>
          <cell r="AT607" t="str">
            <v xml:space="preserve"> </v>
          </cell>
          <cell r="AU607" t="str">
            <v xml:space="preserve"> </v>
          </cell>
          <cell r="AV607" t="str">
            <v>10.744</v>
          </cell>
          <cell r="AW607" t="str">
            <v>ACQ</v>
          </cell>
          <cell r="AX607" t="str">
            <v>10.67</v>
          </cell>
          <cell r="AY607" t="str">
            <v>10.817</v>
          </cell>
          <cell r="AZ607" t="str">
            <v>10.8</v>
          </cell>
          <cell r="BA607" t="str">
            <v>13.5</v>
          </cell>
          <cell r="BB607" t="str">
            <v xml:space="preserve"> </v>
          </cell>
          <cell r="BC607" t="str">
            <v xml:space="preserve"> </v>
          </cell>
          <cell r="BD607" t="str">
            <v xml:space="preserve"> </v>
          </cell>
          <cell r="BE607" t="str">
            <v xml:space="preserve"> </v>
          </cell>
          <cell r="BF607" t="str">
            <v xml:space="preserve"> </v>
          </cell>
          <cell r="BG607" t="str">
            <v xml:space="preserve"> </v>
          </cell>
          <cell r="BH607" t="str">
            <v>8.15</v>
          </cell>
          <cell r="BI607" t="str">
            <v xml:space="preserve"> </v>
          </cell>
          <cell r="BJ607" t="str">
            <v xml:space="preserve"> </v>
          </cell>
          <cell r="BK607" t="str">
            <v xml:space="preserve"> </v>
          </cell>
          <cell r="BL607" t="str">
            <v xml:space="preserve"> </v>
          </cell>
          <cell r="BM607" t="str">
            <v xml:space="preserve"> </v>
          </cell>
          <cell r="BN607" t="str">
            <v xml:space="preserve"> </v>
          </cell>
          <cell r="BO607" t="str">
            <v xml:space="preserve"> </v>
          </cell>
          <cell r="BP607" t="str">
            <v xml:space="preserve"> </v>
          </cell>
          <cell r="BQ607" t="str">
            <v xml:space="preserve"> </v>
          </cell>
          <cell r="BR607" t="str">
            <v>10.217</v>
          </cell>
          <cell r="BS607" t="str">
            <v>ACQ</v>
          </cell>
          <cell r="BT607" t="str">
            <v xml:space="preserve"> </v>
          </cell>
          <cell r="BU607" t="str">
            <v xml:space="preserve"> </v>
          </cell>
          <cell r="BV607" t="str">
            <v xml:space="preserve"> </v>
          </cell>
        </row>
        <row r="608">
          <cell r="A608">
            <v>21909693</v>
          </cell>
          <cell r="B608" t="str">
            <v>SCHWARTZ</v>
          </cell>
          <cell r="C608" t="str">
            <v>BENJAMIN</v>
          </cell>
          <cell r="D608" t="str">
            <v xml:space="preserve"> </v>
          </cell>
          <cell r="E608" t="str">
            <v>9.894</v>
          </cell>
          <cell r="F608" t="str">
            <v>AJ</v>
          </cell>
          <cell r="G608" t="str">
            <v>9.894</v>
          </cell>
          <cell r="H608" t="str">
            <v>AJ</v>
          </cell>
          <cell r="I608" t="str">
            <v>'303/583</v>
          </cell>
          <cell r="J608" t="str">
            <v>11.15</v>
          </cell>
          <cell r="L608">
            <v>12</v>
          </cell>
          <cell r="M608" t="str">
            <v xml:space="preserve"> </v>
          </cell>
          <cell r="N608" t="str">
            <v xml:space="preserve"> </v>
          </cell>
          <cell r="O608" t="str">
            <v xml:space="preserve"> </v>
          </cell>
          <cell r="P608" t="str">
            <v xml:space="preserve"> </v>
          </cell>
          <cell r="Q608" t="str">
            <v xml:space="preserve"> </v>
          </cell>
          <cell r="R608" t="str">
            <v xml:space="preserve"> </v>
          </cell>
          <cell r="S608">
            <v>12</v>
          </cell>
          <cell r="T608" t="str">
            <v xml:space="preserve"> </v>
          </cell>
          <cell r="U608" t="str">
            <v xml:space="preserve"> </v>
          </cell>
          <cell r="V608" t="str">
            <v xml:space="preserve"> </v>
          </cell>
          <cell r="W608" t="str">
            <v xml:space="preserve"> </v>
          </cell>
          <cell r="X608" t="str">
            <v xml:space="preserve"> </v>
          </cell>
          <cell r="Y608" t="str">
            <v xml:space="preserve"> </v>
          </cell>
          <cell r="Z608" t="str">
            <v xml:space="preserve"> </v>
          </cell>
          <cell r="AA608" t="str">
            <v xml:space="preserve"> </v>
          </cell>
          <cell r="AB608" t="str">
            <v xml:space="preserve"> </v>
          </cell>
          <cell r="AC608" t="str">
            <v xml:space="preserve"> </v>
          </cell>
          <cell r="AD608" t="str">
            <v>9.875</v>
          </cell>
          <cell r="AE608" t="str">
            <v xml:space="preserve"> </v>
          </cell>
          <cell r="AF608" t="str">
            <v xml:space="preserve"> </v>
          </cell>
          <cell r="AG608" t="str">
            <v xml:space="preserve"> </v>
          </cell>
          <cell r="AH608" t="str">
            <v xml:space="preserve"> </v>
          </cell>
          <cell r="AI608" t="str">
            <v xml:space="preserve"> </v>
          </cell>
          <cell r="AJ608" t="str">
            <v xml:space="preserve"> </v>
          </cell>
          <cell r="AK608" t="str">
            <v>9.875</v>
          </cell>
          <cell r="AL608" t="str">
            <v xml:space="preserve"> </v>
          </cell>
          <cell r="AM608" t="str">
            <v xml:space="preserve"> </v>
          </cell>
          <cell r="AN608" t="str">
            <v xml:space="preserve"> </v>
          </cell>
          <cell r="AO608" t="str">
            <v xml:space="preserve"> </v>
          </cell>
          <cell r="AP608" t="str">
            <v xml:space="preserve"> </v>
          </cell>
          <cell r="AQ608" t="str">
            <v xml:space="preserve"> </v>
          </cell>
          <cell r="AR608" t="str">
            <v xml:space="preserve"> </v>
          </cell>
          <cell r="AS608" t="str">
            <v xml:space="preserve"> </v>
          </cell>
          <cell r="AT608" t="str">
            <v xml:space="preserve"> </v>
          </cell>
          <cell r="AU608" t="str">
            <v xml:space="preserve"> </v>
          </cell>
          <cell r="AV608" t="str">
            <v>10.601</v>
          </cell>
          <cell r="AW608" t="str">
            <v>ACQ</v>
          </cell>
          <cell r="AX608" t="str">
            <v>9.735</v>
          </cell>
          <cell r="AY608" t="str">
            <v>11.467</v>
          </cell>
          <cell r="AZ608" t="str">
            <v>7.7</v>
          </cell>
          <cell r="BA608" t="str">
            <v xml:space="preserve"> </v>
          </cell>
          <cell r="BB608" t="str">
            <v xml:space="preserve"> </v>
          </cell>
          <cell r="BC608" t="str">
            <v xml:space="preserve"> </v>
          </cell>
          <cell r="BD608" t="str">
            <v>12.7</v>
          </cell>
          <cell r="BE608" t="str">
            <v xml:space="preserve"> </v>
          </cell>
          <cell r="BF608" t="str">
            <v xml:space="preserve"> </v>
          </cell>
          <cell r="BG608" t="str">
            <v xml:space="preserve"> </v>
          </cell>
          <cell r="BH608" t="str">
            <v xml:space="preserve"> </v>
          </cell>
          <cell r="BI608" t="str">
            <v xml:space="preserve"> </v>
          </cell>
          <cell r="BJ608" t="str">
            <v xml:space="preserve"> </v>
          </cell>
          <cell r="BK608" t="str">
            <v xml:space="preserve"> </v>
          </cell>
          <cell r="BL608" t="str">
            <v xml:space="preserve"> </v>
          </cell>
          <cell r="BM608" t="str">
            <v xml:space="preserve"> </v>
          </cell>
          <cell r="BN608" t="str">
            <v xml:space="preserve"> </v>
          </cell>
          <cell r="BO608" t="str">
            <v xml:space="preserve"> </v>
          </cell>
          <cell r="BP608" t="str">
            <v xml:space="preserve"> </v>
          </cell>
          <cell r="BQ608">
            <v>14</v>
          </cell>
          <cell r="BR608" t="str">
            <v>9.992</v>
          </cell>
          <cell r="BS608" t="str">
            <v>NACQ</v>
          </cell>
          <cell r="BT608">
            <v>13</v>
          </cell>
          <cell r="BU608" t="str">
            <v>6.55</v>
          </cell>
          <cell r="BV608" t="str">
            <v>8.6</v>
          </cell>
        </row>
        <row r="609">
          <cell r="A609">
            <v>21803522</v>
          </cell>
          <cell r="B609" t="str">
            <v>SCHWARTZ</v>
          </cell>
          <cell r="C609" t="str">
            <v>CORENTIN</v>
          </cell>
          <cell r="D609" t="str">
            <v xml:space="preserve"> </v>
          </cell>
          <cell r="E609" t="str">
            <v>DEF</v>
          </cell>
          <cell r="F609" t="str">
            <v>DEF</v>
          </cell>
          <cell r="G609" t="str">
            <v>DEF</v>
          </cell>
          <cell r="H609" t="str">
            <v>DEF</v>
          </cell>
          <cell r="J609" t="str">
            <v>11.8</v>
          </cell>
          <cell r="L609">
            <v>10</v>
          </cell>
          <cell r="M609" t="str">
            <v xml:space="preserve"> </v>
          </cell>
          <cell r="N609" t="str">
            <v xml:space="preserve"> </v>
          </cell>
          <cell r="O609" t="str">
            <v xml:space="preserve"> </v>
          </cell>
          <cell r="P609" t="str">
            <v xml:space="preserve"> </v>
          </cell>
          <cell r="Q609" t="str">
            <v xml:space="preserve"> </v>
          </cell>
          <cell r="R609" t="str">
            <v xml:space="preserve"> </v>
          </cell>
          <cell r="S609" t="str">
            <v xml:space="preserve"> </v>
          </cell>
          <cell r="T609">
            <v>10</v>
          </cell>
          <cell r="U609" t="str">
            <v xml:space="preserve"> </v>
          </cell>
          <cell r="V609" t="str">
            <v xml:space="preserve"> </v>
          </cell>
          <cell r="W609" t="str">
            <v xml:space="preserve"> </v>
          </cell>
          <cell r="X609" t="str">
            <v xml:space="preserve"> </v>
          </cell>
          <cell r="Y609" t="str">
            <v xml:space="preserve"> </v>
          </cell>
          <cell r="Z609" t="str">
            <v xml:space="preserve"> </v>
          </cell>
          <cell r="AA609" t="str">
            <v xml:space="preserve"> </v>
          </cell>
          <cell r="AB609" t="str">
            <v xml:space="preserve"> </v>
          </cell>
          <cell r="AC609" t="str">
            <v xml:space="preserve"> </v>
          </cell>
          <cell r="AD609" t="str">
            <v>14.5</v>
          </cell>
          <cell r="AE609" t="str">
            <v xml:space="preserve"> </v>
          </cell>
          <cell r="AF609" t="str">
            <v xml:space="preserve"> </v>
          </cell>
          <cell r="AG609" t="str">
            <v xml:space="preserve"> </v>
          </cell>
          <cell r="AH609" t="str">
            <v xml:space="preserve"> </v>
          </cell>
          <cell r="AI609" t="str">
            <v xml:space="preserve"> </v>
          </cell>
          <cell r="AJ609" t="str">
            <v xml:space="preserve"> </v>
          </cell>
          <cell r="AK609" t="str">
            <v xml:space="preserve"> </v>
          </cell>
          <cell r="AL609" t="str">
            <v xml:space="preserve"> </v>
          </cell>
          <cell r="AM609" t="str">
            <v xml:space="preserve"> </v>
          </cell>
          <cell r="AN609" t="str">
            <v xml:space="preserve"> </v>
          </cell>
          <cell r="AO609" t="str">
            <v xml:space="preserve"> </v>
          </cell>
          <cell r="AP609" t="str">
            <v xml:space="preserve"> </v>
          </cell>
          <cell r="AQ609" t="str">
            <v xml:space="preserve"> </v>
          </cell>
          <cell r="AR609" t="str">
            <v xml:space="preserve"> </v>
          </cell>
          <cell r="AS609" t="str">
            <v xml:space="preserve"> </v>
          </cell>
          <cell r="AT609" t="str">
            <v xml:space="preserve"> </v>
          </cell>
          <cell r="AU609" t="str">
            <v xml:space="preserve"> </v>
          </cell>
          <cell r="AV609" t="str">
            <v>DEF</v>
          </cell>
          <cell r="AW609" t="str">
            <v>DEF</v>
          </cell>
          <cell r="AX609" t="str">
            <v>DEF</v>
          </cell>
          <cell r="AY609" t="str">
            <v>13.813</v>
          </cell>
          <cell r="AZ609" t="str">
            <v xml:space="preserve"> </v>
          </cell>
          <cell r="BA609" t="str">
            <v xml:space="preserve"> </v>
          </cell>
          <cell r="BB609" t="str">
            <v xml:space="preserve"> </v>
          </cell>
          <cell r="BC609" t="str">
            <v xml:space="preserve"> </v>
          </cell>
          <cell r="BD609" t="str">
            <v xml:space="preserve"> </v>
          </cell>
          <cell r="BE609" t="str">
            <v xml:space="preserve"> </v>
          </cell>
          <cell r="BF609" t="str">
            <v xml:space="preserve"> </v>
          </cell>
          <cell r="BG609" t="str">
            <v xml:space="preserve"> </v>
          </cell>
          <cell r="BH609" t="str">
            <v xml:space="preserve"> </v>
          </cell>
          <cell r="BI609" t="str">
            <v xml:space="preserve"> </v>
          </cell>
          <cell r="BJ609" t="str">
            <v xml:space="preserve"> </v>
          </cell>
          <cell r="BK609" t="str">
            <v xml:space="preserve"> </v>
          </cell>
          <cell r="BL609" t="str">
            <v xml:space="preserve"> </v>
          </cell>
          <cell r="BM609" t="str">
            <v xml:space="preserve"> </v>
          </cell>
          <cell r="BN609" t="str">
            <v xml:space="preserve"> </v>
          </cell>
          <cell r="BO609" t="str">
            <v xml:space="preserve"> </v>
          </cell>
          <cell r="BP609" t="str">
            <v xml:space="preserve"> </v>
          </cell>
          <cell r="BQ609" t="str">
            <v xml:space="preserve"> </v>
          </cell>
          <cell r="BR609" t="str">
            <v>8.392</v>
          </cell>
          <cell r="BS609" t="str">
            <v>NACQ</v>
          </cell>
          <cell r="BT609">
            <v>5</v>
          </cell>
          <cell r="BU609" t="str">
            <v>9.425</v>
          </cell>
          <cell r="BV609" t="str">
            <v>12.85</v>
          </cell>
        </row>
        <row r="610">
          <cell r="A610">
            <v>21912757</v>
          </cell>
          <cell r="B610" t="str">
            <v>SEFTALI</v>
          </cell>
          <cell r="C610" t="str">
            <v>BURAK</v>
          </cell>
          <cell r="D610" t="str">
            <v xml:space="preserve"> </v>
          </cell>
          <cell r="E610" t="str">
            <v>DEF</v>
          </cell>
          <cell r="F610" t="str">
            <v>DEF</v>
          </cell>
          <cell r="G610" t="str">
            <v>DEF</v>
          </cell>
          <cell r="H610" t="str">
            <v>DEF</v>
          </cell>
          <cell r="J610" t="str">
            <v>DEF</v>
          </cell>
          <cell r="L610" t="str">
            <v>DEF</v>
          </cell>
          <cell r="M610" t="str">
            <v xml:space="preserve"> </v>
          </cell>
          <cell r="N610" t="str">
            <v xml:space="preserve"> </v>
          </cell>
          <cell r="O610" t="str">
            <v xml:space="preserve"> </v>
          </cell>
          <cell r="P610" t="str">
            <v xml:space="preserve"> </v>
          </cell>
          <cell r="Q610" t="str">
            <v xml:space="preserve"> </v>
          </cell>
          <cell r="R610" t="str">
            <v xml:space="preserve"> </v>
          </cell>
          <cell r="S610" t="str">
            <v>ABI</v>
          </cell>
          <cell r="T610" t="str">
            <v xml:space="preserve"> </v>
          </cell>
          <cell r="U610" t="str">
            <v xml:space="preserve"> </v>
          </cell>
          <cell r="V610" t="str">
            <v xml:space="preserve"> </v>
          </cell>
          <cell r="W610" t="str">
            <v xml:space="preserve"> </v>
          </cell>
          <cell r="X610" t="str">
            <v xml:space="preserve"> </v>
          </cell>
          <cell r="Y610" t="str">
            <v xml:space="preserve"> </v>
          </cell>
          <cell r="Z610" t="str">
            <v xml:space="preserve"> </v>
          </cell>
          <cell r="AA610" t="str">
            <v xml:space="preserve"> </v>
          </cell>
          <cell r="AB610" t="str">
            <v xml:space="preserve"> </v>
          </cell>
          <cell r="AC610" t="str">
            <v xml:space="preserve"> </v>
          </cell>
          <cell r="AD610" t="str">
            <v>DEF</v>
          </cell>
          <cell r="AE610" t="str">
            <v xml:space="preserve"> </v>
          </cell>
          <cell r="AF610" t="str">
            <v xml:space="preserve"> </v>
          </cell>
          <cell r="AG610" t="str">
            <v xml:space="preserve"> </v>
          </cell>
          <cell r="AH610" t="str">
            <v xml:space="preserve"> </v>
          </cell>
          <cell r="AI610" t="str">
            <v xml:space="preserve"> </v>
          </cell>
          <cell r="AJ610" t="str">
            <v xml:space="preserve"> </v>
          </cell>
          <cell r="AK610" t="str">
            <v>ABI</v>
          </cell>
          <cell r="AL610" t="str">
            <v xml:space="preserve"> </v>
          </cell>
          <cell r="AM610" t="str">
            <v xml:space="preserve"> </v>
          </cell>
          <cell r="AN610" t="str">
            <v xml:space="preserve"> </v>
          </cell>
          <cell r="AO610" t="str">
            <v xml:space="preserve"> </v>
          </cell>
          <cell r="AP610" t="str">
            <v xml:space="preserve"> </v>
          </cell>
          <cell r="AQ610" t="str">
            <v xml:space="preserve"> </v>
          </cell>
          <cell r="AR610" t="str">
            <v xml:space="preserve"> </v>
          </cell>
          <cell r="AS610" t="str">
            <v xml:space="preserve"> </v>
          </cell>
          <cell r="AT610" t="str">
            <v xml:space="preserve"> </v>
          </cell>
          <cell r="AU610" t="str">
            <v xml:space="preserve"> </v>
          </cell>
          <cell r="AV610" t="str">
            <v>DEF</v>
          </cell>
          <cell r="AW610" t="str">
            <v>DEF</v>
          </cell>
          <cell r="AX610" t="str">
            <v>DEF</v>
          </cell>
          <cell r="AY610" t="str">
            <v>DEF</v>
          </cell>
          <cell r="AZ610" t="str">
            <v>ABI</v>
          </cell>
          <cell r="BA610" t="str">
            <v xml:space="preserve"> </v>
          </cell>
          <cell r="BB610" t="str">
            <v xml:space="preserve"> </v>
          </cell>
          <cell r="BC610" t="str">
            <v xml:space="preserve"> </v>
          </cell>
          <cell r="BD610" t="str">
            <v>ABI</v>
          </cell>
          <cell r="BE610" t="str">
            <v xml:space="preserve"> </v>
          </cell>
          <cell r="BF610" t="str">
            <v xml:space="preserve"> </v>
          </cell>
          <cell r="BG610" t="str">
            <v xml:space="preserve"> </v>
          </cell>
          <cell r="BH610" t="str">
            <v xml:space="preserve"> </v>
          </cell>
          <cell r="BI610" t="str">
            <v xml:space="preserve"> </v>
          </cell>
          <cell r="BJ610" t="str">
            <v xml:space="preserve"> </v>
          </cell>
          <cell r="BK610" t="str">
            <v xml:space="preserve"> </v>
          </cell>
          <cell r="BL610" t="str">
            <v xml:space="preserve"> </v>
          </cell>
          <cell r="BM610" t="str">
            <v xml:space="preserve"> </v>
          </cell>
          <cell r="BN610" t="str">
            <v xml:space="preserve"> </v>
          </cell>
          <cell r="BO610" t="str">
            <v xml:space="preserve"> </v>
          </cell>
          <cell r="BP610" t="str">
            <v xml:space="preserve"> </v>
          </cell>
          <cell r="BQ610" t="str">
            <v>ABI</v>
          </cell>
          <cell r="BR610" t="str">
            <v>DEF</v>
          </cell>
          <cell r="BS610" t="str">
            <v>DEF</v>
          </cell>
          <cell r="BT610" t="str">
            <v>ABI</v>
          </cell>
          <cell r="BU610" t="str">
            <v>DEF</v>
          </cell>
          <cell r="BV610">
            <v>0</v>
          </cell>
        </row>
        <row r="611">
          <cell r="A611">
            <v>21907511</v>
          </cell>
          <cell r="B611" t="str">
            <v>SEILER</v>
          </cell>
          <cell r="C611" t="str">
            <v>JULIAN</v>
          </cell>
          <cell r="D611" t="str">
            <v>modif</v>
          </cell>
          <cell r="E611" t="str">
            <v>DEF</v>
          </cell>
          <cell r="F611" t="str">
            <v>DEF</v>
          </cell>
          <cell r="G611" t="str">
            <v>8.298</v>
          </cell>
          <cell r="H611" t="str">
            <v>AJ</v>
          </cell>
          <cell r="I611" t="str">
            <v>'500/583</v>
          </cell>
          <cell r="J611" t="str">
            <v>10.6</v>
          </cell>
          <cell r="L611">
            <v>11</v>
          </cell>
          <cell r="M611" t="str">
            <v xml:space="preserve"> </v>
          </cell>
          <cell r="N611" t="str">
            <v xml:space="preserve"> </v>
          </cell>
          <cell r="O611">
            <v>11</v>
          </cell>
          <cell r="P611" t="str">
            <v xml:space="preserve"> </v>
          </cell>
          <cell r="Q611" t="str">
            <v xml:space="preserve"> </v>
          </cell>
          <cell r="R611" t="str">
            <v xml:space="preserve"> </v>
          </cell>
          <cell r="S611" t="str">
            <v xml:space="preserve"> </v>
          </cell>
          <cell r="T611" t="str">
            <v xml:space="preserve"> </v>
          </cell>
          <cell r="U611" t="str">
            <v xml:space="preserve"> </v>
          </cell>
          <cell r="V611" t="str">
            <v xml:space="preserve"> </v>
          </cell>
          <cell r="W611" t="str">
            <v xml:space="preserve"> </v>
          </cell>
          <cell r="X611" t="str">
            <v xml:space="preserve"> </v>
          </cell>
          <cell r="Y611" t="str">
            <v xml:space="preserve"> </v>
          </cell>
          <cell r="Z611" t="str">
            <v xml:space="preserve"> </v>
          </cell>
          <cell r="AA611" t="str">
            <v xml:space="preserve"> </v>
          </cell>
          <cell r="AB611" t="str">
            <v xml:space="preserve"> </v>
          </cell>
          <cell r="AC611" t="str">
            <v xml:space="preserve"> </v>
          </cell>
          <cell r="AD611">
            <v>10</v>
          </cell>
          <cell r="AE611" t="str">
            <v xml:space="preserve"> </v>
          </cell>
          <cell r="AF611" t="str">
            <v xml:space="preserve"> </v>
          </cell>
          <cell r="AG611">
            <v>10</v>
          </cell>
          <cell r="AH611" t="str">
            <v xml:space="preserve"> </v>
          </cell>
          <cell r="AI611" t="str">
            <v xml:space="preserve"> </v>
          </cell>
          <cell r="AJ611" t="str">
            <v xml:space="preserve"> </v>
          </cell>
          <cell r="AK611" t="str">
            <v xml:space="preserve"> </v>
          </cell>
          <cell r="AL611" t="str">
            <v xml:space="preserve"> </v>
          </cell>
          <cell r="AM611" t="str">
            <v xml:space="preserve"> </v>
          </cell>
          <cell r="AN611" t="str">
            <v xml:space="preserve"> </v>
          </cell>
          <cell r="AO611" t="str">
            <v xml:space="preserve"> </v>
          </cell>
          <cell r="AP611" t="str">
            <v xml:space="preserve"> </v>
          </cell>
          <cell r="AQ611" t="str">
            <v xml:space="preserve"> </v>
          </cell>
          <cell r="AR611" t="str">
            <v xml:space="preserve"> </v>
          </cell>
          <cell r="AS611" t="str">
            <v xml:space="preserve"> </v>
          </cell>
          <cell r="AT611" t="str">
            <v xml:space="preserve"> </v>
          </cell>
          <cell r="AU611" t="str">
            <v xml:space="preserve"> </v>
          </cell>
          <cell r="AV611" t="str">
            <v>10.985</v>
          </cell>
          <cell r="AW611" t="str">
            <v>ACQ</v>
          </cell>
          <cell r="AX611" t="str">
            <v>10.47</v>
          </cell>
          <cell r="AY611" t="str">
            <v>11.5</v>
          </cell>
          <cell r="AZ611" t="str">
            <v xml:space="preserve"> </v>
          </cell>
          <cell r="BA611" t="str">
            <v xml:space="preserve"> </v>
          </cell>
          <cell r="BB611" t="str">
            <v xml:space="preserve"> </v>
          </cell>
          <cell r="BC611" t="str">
            <v xml:space="preserve"> </v>
          </cell>
          <cell r="BD611" t="str">
            <v xml:space="preserve"> </v>
          </cell>
          <cell r="BE611" t="str">
            <v xml:space="preserve"> </v>
          </cell>
          <cell r="BF611">
            <v>8</v>
          </cell>
          <cell r="BG611" t="str">
            <v>14.5</v>
          </cell>
          <cell r="BH611" t="str">
            <v xml:space="preserve"> </v>
          </cell>
          <cell r="BI611" t="str">
            <v xml:space="preserve"> </v>
          </cell>
          <cell r="BJ611" t="str">
            <v xml:space="preserve"> </v>
          </cell>
          <cell r="BK611">
            <v>12</v>
          </cell>
          <cell r="BL611" t="str">
            <v xml:space="preserve"> </v>
          </cell>
          <cell r="BM611" t="str">
            <v xml:space="preserve"> </v>
          </cell>
          <cell r="BN611" t="str">
            <v xml:space="preserve"> </v>
          </cell>
          <cell r="BO611" t="str">
            <v xml:space="preserve"> </v>
          </cell>
          <cell r="BP611" t="str">
            <v xml:space="preserve"> </v>
          </cell>
          <cell r="BQ611" t="str">
            <v xml:space="preserve"> </v>
          </cell>
          <cell r="BR611" t="str">
            <v>9.75</v>
          </cell>
          <cell r="BS611" t="str">
            <v>NACQ</v>
          </cell>
          <cell r="BT611">
            <v>8</v>
          </cell>
          <cell r="BU611" t="str">
            <v>7.425</v>
          </cell>
          <cell r="BV611" t="str">
            <v>11.35</v>
          </cell>
        </row>
        <row r="612">
          <cell r="A612">
            <v>21905248</v>
          </cell>
          <cell r="B612" t="str">
            <v>SEITHER</v>
          </cell>
          <cell r="C612" t="str">
            <v>ARTHUR</v>
          </cell>
          <cell r="D612" t="str">
            <v xml:space="preserve"> </v>
          </cell>
          <cell r="E612" t="str">
            <v>9.833</v>
          </cell>
          <cell r="F612" t="str">
            <v>AJ</v>
          </cell>
          <cell r="G612" t="str">
            <v>9.833</v>
          </cell>
          <cell r="H612" t="str">
            <v>AJ</v>
          </cell>
          <cell r="I612" t="str">
            <v>'312/583</v>
          </cell>
          <cell r="J612" t="str">
            <v>12.7</v>
          </cell>
          <cell r="L612" t="str">
            <v>11.5</v>
          </cell>
          <cell r="M612" t="str">
            <v xml:space="preserve"> </v>
          </cell>
          <cell r="N612" t="str">
            <v xml:space="preserve"> </v>
          </cell>
          <cell r="O612" t="str">
            <v xml:space="preserve"> </v>
          </cell>
          <cell r="P612" t="str">
            <v xml:space="preserve"> </v>
          </cell>
          <cell r="Q612" t="str">
            <v xml:space="preserve"> </v>
          </cell>
          <cell r="R612" t="str">
            <v xml:space="preserve"> </v>
          </cell>
          <cell r="S612" t="str">
            <v xml:space="preserve"> </v>
          </cell>
          <cell r="T612" t="str">
            <v>11.5</v>
          </cell>
          <cell r="U612" t="str">
            <v xml:space="preserve"> </v>
          </cell>
          <cell r="V612" t="str">
            <v xml:space="preserve"> </v>
          </cell>
          <cell r="W612" t="str">
            <v xml:space="preserve"> </v>
          </cell>
          <cell r="X612" t="str">
            <v xml:space="preserve"> </v>
          </cell>
          <cell r="Y612" t="str">
            <v xml:space="preserve"> </v>
          </cell>
          <cell r="Z612" t="str">
            <v xml:space="preserve"> </v>
          </cell>
          <cell r="AA612" t="str">
            <v xml:space="preserve"> </v>
          </cell>
          <cell r="AB612" t="str">
            <v xml:space="preserve"> </v>
          </cell>
          <cell r="AC612" t="str">
            <v xml:space="preserve"> </v>
          </cell>
          <cell r="AD612" t="str">
            <v>14.5</v>
          </cell>
          <cell r="AE612" t="str">
            <v xml:space="preserve"> </v>
          </cell>
          <cell r="AF612" t="str">
            <v xml:space="preserve"> </v>
          </cell>
          <cell r="AG612" t="str">
            <v xml:space="preserve"> </v>
          </cell>
          <cell r="AH612" t="str">
            <v xml:space="preserve"> </v>
          </cell>
          <cell r="AI612" t="str">
            <v xml:space="preserve"> </v>
          </cell>
          <cell r="AJ612" t="str">
            <v xml:space="preserve"> </v>
          </cell>
          <cell r="AK612" t="str">
            <v xml:space="preserve"> </v>
          </cell>
          <cell r="AL612" t="str">
            <v>14.5</v>
          </cell>
          <cell r="AM612" t="str">
            <v xml:space="preserve"> </v>
          </cell>
          <cell r="AN612" t="str">
            <v xml:space="preserve"> </v>
          </cell>
          <cell r="AO612" t="str">
            <v xml:space="preserve"> </v>
          </cell>
          <cell r="AP612" t="str">
            <v xml:space="preserve"> </v>
          </cell>
          <cell r="AQ612" t="str">
            <v xml:space="preserve"> </v>
          </cell>
          <cell r="AR612" t="str">
            <v xml:space="preserve"> </v>
          </cell>
          <cell r="AS612" t="str">
            <v xml:space="preserve"> </v>
          </cell>
          <cell r="AT612" t="str">
            <v xml:space="preserve"> </v>
          </cell>
          <cell r="AU612" t="str">
            <v xml:space="preserve"> </v>
          </cell>
          <cell r="AV612" t="str">
            <v>11.189</v>
          </cell>
          <cell r="AW612" t="str">
            <v>ACQ</v>
          </cell>
          <cell r="AX612" t="str">
            <v>9.545</v>
          </cell>
          <cell r="AY612" t="str">
            <v>12.833</v>
          </cell>
          <cell r="AZ612" t="str">
            <v xml:space="preserve"> </v>
          </cell>
          <cell r="BA612" t="str">
            <v>13.5</v>
          </cell>
          <cell r="BB612" t="str">
            <v xml:space="preserve"> </v>
          </cell>
          <cell r="BC612" t="str">
            <v xml:space="preserve"> </v>
          </cell>
          <cell r="BD612" t="str">
            <v xml:space="preserve"> </v>
          </cell>
          <cell r="BE612" t="str">
            <v xml:space="preserve"> </v>
          </cell>
          <cell r="BF612" t="str">
            <v xml:space="preserve"> </v>
          </cell>
          <cell r="BG612" t="str">
            <v xml:space="preserve"> </v>
          </cell>
          <cell r="BH612" t="str">
            <v xml:space="preserve"> </v>
          </cell>
          <cell r="BI612" t="str">
            <v xml:space="preserve"> </v>
          </cell>
          <cell r="BJ612" t="str">
            <v xml:space="preserve"> </v>
          </cell>
          <cell r="BK612" t="str">
            <v xml:space="preserve"> </v>
          </cell>
          <cell r="BL612" t="str">
            <v xml:space="preserve"> </v>
          </cell>
          <cell r="BM612" t="str">
            <v xml:space="preserve"> </v>
          </cell>
          <cell r="BN612" t="str">
            <v xml:space="preserve"> </v>
          </cell>
          <cell r="BO612" t="str">
            <v xml:space="preserve"> </v>
          </cell>
          <cell r="BP612">
            <v>11</v>
          </cell>
          <cell r="BQ612">
            <v>14</v>
          </cell>
          <cell r="BR612" t="str">
            <v>11.392</v>
          </cell>
          <cell r="BS612" t="str">
            <v>ACQ</v>
          </cell>
          <cell r="BT612" t="str">
            <v>9.25</v>
          </cell>
          <cell r="BU612" t="str">
            <v>9.45</v>
          </cell>
          <cell r="BV612" t="str">
            <v>13.9</v>
          </cell>
        </row>
        <row r="613">
          <cell r="A613">
            <v>21909323</v>
          </cell>
          <cell r="B613" t="str">
            <v>SEITZ</v>
          </cell>
          <cell r="C613" t="str">
            <v>MARINE</v>
          </cell>
          <cell r="D613" t="str">
            <v xml:space="preserve"> </v>
          </cell>
          <cell r="E613" t="str">
            <v>9.925</v>
          </cell>
          <cell r="F613" t="str">
            <v>AJ</v>
          </cell>
          <cell r="G613" t="str">
            <v>9.925</v>
          </cell>
          <cell r="H613" t="str">
            <v>AJ</v>
          </cell>
          <cell r="I613" t="str">
            <v>'298/583</v>
          </cell>
          <cell r="J613">
            <v>12</v>
          </cell>
          <cell r="L613">
            <v>12</v>
          </cell>
          <cell r="M613" t="str">
            <v xml:space="preserve"> </v>
          </cell>
          <cell r="N613" t="str">
            <v xml:space="preserve"> </v>
          </cell>
          <cell r="O613">
            <v>12</v>
          </cell>
          <cell r="P613" t="str">
            <v xml:space="preserve"> </v>
          </cell>
          <cell r="Q613" t="str">
            <v xml:space="preserve"> </v>
          </cell>
          <cell r="R613" t="str">
            <v xml:space="preserve"> </v>
          </cell>
          <cell r="S613" t="str">
            <v xml:space="preserve"> </v>
          </cell>
          <cell r="T613" t="str">
            <v xml:space="preserve"> </v>
          </cell>
          <cell r="U613" t="str">
            <v xml:space="preserve"> </v>
          </cell>
          <cell r="V613" t="str">
            <v xml:space="preserve"> </v>
          </cell>
          <cell r="W613" t="str">
            <v xml:space="preserve"> </v>
          </cell>
          <cell r="X613" t="str">
            <v xml:space="preserve"> </v>
          </cell>
          <cell r="Y613" t="str">
            <v xml:space="preserve"> </v>
          </cell>
          <cell r="Z613" t="str">
            <v xml:space="preserve"> </v>
          </cell>
          <cell r="AA613" t="str">
            <v xml:space="preserve"> </v>
          </cell>
          <cell r="AB613" t="str">
            <v xml:space="preserve"> </v>
          </cell>
          <cell r="AC613" t="str">
            <v xml:space="preserve"> </v>
          </cell>
          <cell r="AD613">
            <v>12</v>
          </cell>
          <cell r="AE613" t="str">
            <v xml:space="preserve"> </v>
          </cell>
          <cell r="AF613" t="str">
            <v xml:space="preserve"> </v>
          </cell>
          <cell r="AG613">
            <v>12</v>
          </cell>
          <cell r="AH613" t="str">
            <v xml:space="preserve"> </v>
          </cell>
          <cell r="AI613" t="str">
            <v xml:space="preserve"> </v>
          </cell>
          <cell r="AJ613" t="str">
            <v xml:space="preserve"> </v>
          </cell>
          <cell r="AK613" t="str">
            <v xml:space="preserve"> </v>
          </cell>
          <cell r="AL613" t="str">
            <v xml:space="preserve"> </v>
          </cell>
          <cell r="AM613" t="str">
            <v xml:space="preserve"> </v>
          </cell>
          <cell r="AN613" t="str">
            <v xml:space="preserve"> </v>
          </cell>
          <cell r="AO613" t="str">
            <v xml:space="preserve"> </v>
          </cell>
          <cell r="AP613" t="str">
            <v xml:space="preserve"> </v>
          </cell>
          <cell r="AQ613" t="str">
            <v xml:space="preserve"> </v>
          </cell>
          <cell r="AR613" t="str">
            <v xml:space="preserve"> </v>
          </cell>
          <cell r="AS613" t="str">
            <v xml:space="preserve"> </v>
          </cell>
          <cell r="AT613" t="str">
            <v xml:space="preserve"> </v>
          </cell>
          <cell r="AU613" t="str">
            <v xml:space="preserve"> </v>
          </cell>
          <cell r="AV613" t="str">
            <v>10.499</v>
          </cell>
          <cell r="AW613" t="str">
            <v>ACQ</v>
          </cell>
          <cell r="AX613" t="str">
            <v>9.665</v>
          </cell>
          <cell r="AY613" t="str">
            <v>11.333</v>
          </cell>
          <cell r="AZ613" t="str">
            <v xml:space="preserve"> </v>
          </cell>
          <cell r="BA613" t="str">
            <v xml:space="preserve"> </v>
          </cell>
          <cell r="BB613" t="str">
            <v xml:space="preserve"> </v>
          </cell>
          <cell r="BC613" t="str">
            <v xml:space="preserve"> </v>
          </cell>
          <cell r="BD613" t="str">
            <v xml:space="preserve"> </v>
          </cell>
          <cell r="BE613" t="str">
            <v xml:space="preserve"> </v>
          </cell>
          <cell r="BF613" t="str">
            <v xml:space="preserve"> </v>
          </cell>
          <cell r="BG613" t="str">
            <v>13.5</v>
          </cell>
          <cell r="BH613" t="str">
            <v>9.5</v>
          </cell>
          <cell r="BI613" t="str">
            <v xml:space="preserve"> </v>
          </cell>
          <cell r="BJ613" t="str">
            <v xml:space="preserve"> </v>
          </cell>
          <cell r="BK613">
            <v>11</v>
          </cell>
          <cell r="BL613" t="str">
            <v xml:space="preserve"> </v>
          </cell>
          <cell r="BM613" t="str">
            <v xml:space="preserve"> </v>
          </cell>
          <cell r="BN613" t="str">
            <v xml:space="preserve"> </v>
          </cell>
          <cell r="BO613" t="str">
            <v xml:space="preserve"> </v>
          </cell>
          <cell r="BP613" t="str">
            <v xml:space="preserve"> </v>
          </cell>
          <cell r="BQ613" t="str">
            <v xml:space="preserve"> </v>
          </cell>
          <cell r="BR613" t="str">
            <v>9.267</v>
          </cell>
          <cell r="BS613" t="str">
            <v>NACQ</v>
          </cell>
          <cell r="BT613">
            <v>10</v>
          </cell>
          <cell r="BU613" t="str">
            <v>9.75</v>
          </cell>
          <cell r="BV613" t="str">
            <v>12.5</v>
          </cell>
        </row>
        <row r="614">
          <cell r="A614">
            <v>21903102</v>
          </cell>
          <cell r="B614" t="str">
            <v>SELVA</v>
          </cell>
          <cell r="C614" t="str">
            <v>LUCA</v>
          </cell>
          <cell r="D614" t="str">
            <v xml:space="preserve"> </v>
          </cell>
          <cell r="E614" t="str">
            <v>12.144</v>
          </cell>
          <cell r="F614" t="str">
            <v>ADM</v>
          </cell>
          <cell r="G614" t="str">
            <v>12.144</v>
          </cell>
          <cell r="H614" t="str">
            <v>ADM</v>
          </cell>
          <cell r="I614" t="str">
            <v>'38/583</v>
          </cell>
          <cell r="J614" t="str">
            <v>13.302</v>
          </cell>
          <cell r="L614" t="str">
            <v>15.17</v>
          </cell>
          <cell r="M614" t="str">
            <v>15.17</v>
          </cell>
          <cell r="N614" t="str">
            <v xml:space="preserve"> </v>
          </cell>
          <cell r="O614" t="str">
            <v xml:space="preserve"> </v>
          </cell>
          <cell r="P614" t="str">
            <v xml:space="preserve"> </v>
          </cell>
          <cell r="Q614" t="str">
            <v xml:space="preserve"> </v>
          </cell>
          <cell r="R614" t="str">
            <v xml:space="preserve"> </v>
          </cell>
          <cell r="S614" t="str">
            <v xml:space="preserve"> </v>
          </cell>
          <cell r="T614" t="str">
            <v xml:space="preserve"> </v>
          </cell>
          <cell r="U614" t="str">
            <v xml:space="preserve"> </v>
          </cell>
          <cell r="V614" t="str">
            <v xml:space="preserve"> </v>
          </cell>
          <cell r="W614" t="str">
            <v xml:space="preserve"> </v>
          </cell>
          <cell r="X614" t="str">
            <v xml:space="preserve"> </v>
          </cell>
          <cell r="Y614" t="str">
            <v xml:space="preserve"> </v>
          </cell>
          <cell r="Z614" t="str">
            <v xml:space="preserve"> </v>
          </cell>
          <cell r="AA614" t="str">
            <v xml:space="preserve"> </v>
          </cell>
          <cell r="AB614" t="str">
            <v xml:space="preserve"> </v>
          </cell>
          <cell r="AC614" t="str">
            <v xml:space="preserve"> </v>
          </cell>
          <cell r="AD614" t="str">
            <v>10.5</v>
          </cell>
          <cell r="AE614" t="str">
            <v>10.5</v>
          </cell>
          <cell r="AF614" t="str">
            <v xml:space="preserve"> </v>
          </cell>
          <cell r="AG614" t="str">
            <v xml:space="preserve"> </v>
          </cell>
          <cell r="AH614" t="str">
            <v xml:space="preserve"> </v>
          </cell>
          <cell r="AI614" t="str">
            <v xml:space="preserve"> </v>
          </cell>
          <cell r="AJ614" t="str">
            <v xml:space="preserve"> </v>
          </cell>
          <cell r="AK614" t="str">
            <v xml:space="preserve"> </v>
          </cell>
          <cell r="AL614" t="str">
            <v xml:space="preserve"> </v>
          </cell>
          <cell r="AM614" t="str">
            <v xml:space="preserve"> </v>
          </cell>
          <cell r="AN614" t="str">
            <v xml:space="preserve"> </v>
          </cell>
          <cell r="AO614" t="str">
            <v xml:space="preserve"> </v>
          </cell>
          <cell r="AP614" t="str">
            <v xml:space="preserve"> </v>
          </cell>
          <cell r="AQ614" t="str">
            <v xml:space="preserve"> </v>
          </cell>
          <cell r="AR614" t="str">
            <v xml:space="preserve"> </v>
          </cell>
          <cell r="AS614" t="str">
            <v xml:space="preserve"> </v>
          </cell>
          <cell r="AT614" t="str">
            <v xml:space="preserve"> </v>
          </cell>
          <cell r="AU614" t="str">
            <v xml:space="preserve"> </v>
          </cell>
          <cell r="AV614" t="str">
            <v>13.119</v>
          </cell>
          <cell r="AW614" t="str">
            <v>ACQ</v>
          </cell>
          <cell r="AX614" t="str">
            <v>13.67</v>
          </cell>
          <cell r="AY614" t="str">
            <v>12.567</v>
          </cell>
          <cell r="AZ614" t="str">
            <v xml:space="preserve"> </v>
          </cell>
          <cell r="BA614" t="str">
            <v xml:space="preserve"> </v>
          </cell>
          <cell r="BB614" t="str">
            <v xml:space="preserve"> </v>
          </cell>
          <cell r="BC614" t="str">
            <v xml:space="preserve"> </v>
          </cell>
          <cell r="BD614" t="str">
            <v xml:space="preserve"> </v>
          </cell>
          <cell r="BE614">
            <v>12</v>
          </cell>
          <cell r="BF614" t="str">
            <v>13.5</v>
          </cell>
          <cell r="BG614" t="str">
            <v xml:space="preserve"> </v>
          </cell>
          <cell r="BH614" t="str">
            <v xml:space="preserve"> </v>
          </cell>
          <cell r="BI614" t="str">
            <v xml:space="preserve"> </v>
          </cell>
          <cell r="BJ614" t="str">
            <v>12.2</v>
          </cell>
          <cell r="BK614" t="str">
            <v xml:space="preserve"> </v>
          </cell>
          <cell r="BL614" t="str">
            <v xml:space="preserve"> </v>
          </cell>
          <cell r="BM614" t="str">
            <v xml:space="preserve"> </v>
          </cell>
          <cell r="BN614" t="str">
            <v xml:space="preserve"> </v>
          </cell>
          <cell r="BO614" t="str">
            <v xml:space="preserve"> </v>
          </cell>
          <cell r="BP614" t="str">
            <v xml:space="preserve"> </v>
          </cell>
          <cell r="BQ614" t="str">
            <v xml:space="preserve"> </v>
          </cell>
          <cell r="BR614" t="str">
            <v>11.1</v>
          </cell>
          <cell r="BS614" t="str">
            <v>ACQ</v>
          </cell>
          <cell r="BT614" t="str">
            <v>12.5</v>
          </cell>
          <cell r="BU614" t="str">
            <v>9.4</v>
          </cell>
          <cell r="BV614" t="str">
            <v>9.8</v>
          </cell>
        </row>
        <row r="615">
          <cell r="A615">
            <v>21902583</v>
          </cell>
          <cell r="B615" t="str">
            <v>SEMPE</v>
          </cell>
          <cell r="C615" t="str">
            <v>HUGO</v>
          </cell>
          <cell r="D615" t="str">
            <v>modif</v>
          </cell>
          <cell r="E615" t="str">
            <v>DEF</v>
          </cell>
          <cell r="F615" t="str">
            <v>DEF</v>
          </cell>
          <cell r="G615" t="str">
            <v>10.06</v>
          </cell>
          <cell r="H615" t="str">
            <v>ADM</v>
          </cell>
          <cell r="I615" t="str">
            <v>'270/583</v>
          </cell>
          <cell r="J615" t="str">
            <v>10.398</v>
          </cell>
          <cell r="L615" t="str">
            <v>11.33</v>
          </cell>
          <cell r="M615" t="str">
            <v xml:space="preserve"> </v>
          </cell>
          <cell r="N615" t="str">
            <v xml:space="preserve"> </v>
          </cell>
          <cell r="O615" t="str">
            <v xml:space="preserve"> </v>
          </cell>
          <cell r="P615" t="str">
            <v xml:space="preserve"> </v>
          </cell>
          <cell r="Q615" t="str">
            <v xml:space="preserve"> </v>
          </cell>
          <cell r="R615" t="str">
            <v xml:space="preserve"> </v>
          </cell>
          <cell r="S615" t="str">
            <v xml:space="preserve"> </v>
          </cell>
          <cell r="T615" t="str">
            <v xml:space="preserve"> </v>
          </cell>
          <cell r="U615" t="str">
            <v xml:space="preserve"> </v>
          </cell>
          <cell r="V615" t="str">
            <v xml:space="preserve"> </v>
          </cell>
          <cell r="W615" t="str">
            <v xml:space="preserve"> </v>
          </cell>
          <cell r="X615" t="str">
            <v xml:space="preserve"> </v>
          </cell>
          <cell r="Y615" t="str">
            <v xml:space="preserve"> </v>
          </cell>
          <cell r="Z615" t="str">
            <v xml:space="preserve"> </v>
          </cell>
          <cell r="AA615" t="str">
            <v xml:space="preserve"> </v>
          </cell>
          <cell r="AB615" t="str">
            <v>11.33</v>
          </cell>
          <cell r="AC615" t="str">
            <v xml:space="preserve"> </v>
          </cell>
          <cell r="AD615">
            <v>9</v>
          </cell>
          <cell r="AE615" t="str">
            <v xml:space="preserve"> </v>
          </cell>
          <cell r="AF615" t="str">
            <v xml:space="preserve"> </v>
          </cell>
          <cell r="AG615" t="str">
            <v xml:space="preserve"> </v>
          </cell>
          <cell r="AH615" t="str">
            <v xml:space="preserve"> </v>
          </cell>
          <cell r="AI615" t="str">
            <v xml:space="preserve"> </v>
          </cell>
          <cell r="AJ615" t="str">
            <v xml:space="preserve"> </v>
          </cell>
          <cell r="AK615" t="str">
            <v xml:space="preserve"> </v>
          </cell>
          <cell r="AL615" t="str">
            <v xml:space="preserve"> </v>
          </cell>
          <cell r="AM615" t="str">
            <v xml:space="preserve"> </v>
          </cell>
          <cell r="AN615" t="str">
            <v xml:space="preserve"> </v>
          </cell>
          <cell r="AO615" t="str">
            <v xml:space="preserve"> </v>
          </cell>
          <cell r="AP615" t="str">
            <v xml:space="preserve"> </v>
          </cell>
          <cell r="AQ615" t="str">
            <v xml:space="preserve"> </v>
          </cell>
          <cell r="AR615" t="str">
            <v xml:space="preserve"> </v>
          </cell>
          <cell r="AS615" t="str">
            <v xml:space="preserve"> </v>
          </cell>
          <cell r="AT615">
            <v>9</v>
          </cell>
          <cell r="AU615" t="str">
            <v xml:space="preserve"> </v>
          </cell>
          <cell r="AV615" t="str">
            <v>10.467</v>
          </cell>
          <cell r="AW615" t="str">
            <v>ACQ</v>
          </cell>
          <cell r="AX615">
            <v>9</v>
          </cell>
          <cell r="AY615" t="str">
            <v>11.933</v>
          </cell>
          <cell r="AZ615" t="str">
            <v xml:space="preserve"> </v>
          </cell>
          <cell r="BA615" t="str">
            <v xml:space="preserve"> </v>
          </cell>
          <cell r="BB615" t="str">
            <v xml:space="preserve"> </v>
          </cell>
          <cell r="BC615" t="str">
            <v xml:space="preserve"> </v>
          </cell>
          <cell r="BD615" t="str">
            <v>9.8</v>
          </cell>
          <cell r="BE615">
            <v>13</v>
          </cell>
          <cell r="BF615" t="str">
            <v xml:space="preserve"> </v>
          </cell>
          <cell r="BG615" t="str">
            <v xml:space="preserve"> </v>
          </cell>
          <cell r="BH615" t="str">
            <v xml:space="preserve"> </v>
          </cell>
          <cell r="BI615">
            <v>13</v>
          </cell>
          <cell r="BJ615" t="str">
            <v xml:space="preserve"> </v>
          </cell>
          <cell r="BK615" t="str">
            <v xml:space="preserve"> </v>
          </cell>
          <cell r="BL615" t="str">
            <v xml:space="preserve"> </v>
          </cell>
          <cell r="BM615" t="str">
            <v xml:space="preserve"> </v>
          </cell>
          <cell r="BN615" t="str">
            <v xml:space="preserve"> </v>
          </cell>
          <cell r="BO615" t="str">
            <v xml:space="preserve"> </v>
          </cell>
          <cell r="BP615" t="str">
            <v xml:space="preserve"> </v>
          </cell>
          <cell r="BQ615" t="str">
            <v xml:space="preserve"> </v>
          </cell>
          <cell r="BR615" t="str">
            <v>9.993</v>
          </cell>
          <cell r="BS615" t="str">
            <v>NACQ</v>
          </cell>
          <cell r="BT615" t="str">
            <v>11.38</v>
          </cell>
          <cell r="BU615" t="str">
            <v>9.25</v>
          </cell>
          <cell r="BV615">
            <v>13</v>
          </cell>
        </row>
        <row r="616">
          <cell r="A616">
            <v>21906369</v>
          </cell>
          <cell r="B616" t="str">
            <v>SEN</v>
          </cell>
          <cell r="C616" t="str">
            <v>MELEK</v>
          </cell>
          <cell r="D616" t="str">
            <v xml:space="preserve"> </v>
          </cell>
          <cell r="E616" t="str">
            <v>DEF</v>
          </cell>
          <cell r="F616" t="str">
            <v>DEF</v>
          </cell>
          <cell r="G616" t="str">
            <v>DEF</v>
          </cell>
          <cell r="H616" t="str">
            <v>DEF</v>
          </cell>
          <cell r="J616" t="str">
            <v>DEF</v>
          </cell>
          <cell r="L616" t="str">
            <v>DEF</v>
          </cell>
          <cell r="M616" t="str">
            <v xml:space="preserve"> </v>
          </cell>
          <cell r="N616" t="str">
            <v xml:space="preserve"> </v>
          </cell>
          <cell r="O616" t="str">
            <v xml:space="preserve"> </v>
          </cell>
          <cell r="P616" t="str">
            <v xml:space="preserve"> </v>
          </cell>
          <cell r="Q616" t="str">
            <v xml:space="preserve"> </v>
          </cell>
          <cell r="R616" t="str">
            <v xml:space="preserve"> </v>
          </cell>
          <cell r="S616" t="str">
            <v xml:space="preserve"> </v>
          </cell>
          <cell r="T616" t="str">
            <v xml:space="preserve"> </v>
          </cell>
          <cell r="U616" t="str">
            <v>ABI</v>
          </cell>
          <cell r="V616" t="str">
            <v xml:space="preserve"> </v>
          </cell>
          <cell r="W616" t="str">
            <v xml:space="preserve"> </v>
          </cell>
          <cell r="X616" t="str">
            <v xml:space="preserve"> </v>
          </cell>
          <cell r="Y616" t="str">
            <v xml:space="preserve"> </v>
          </cell>
          <cell r="Z616" t="str">
            <v xml:space="preserve"> </v>
          </cell>
          <cell r="AA616" t="str">
            <v xml:space="preserve"> </v>
          </cell>
          <cell r="AB616" t="str">
            <v xml:space="preserve"> </v>
          </cell>
          <cell r="AC616" t="str">
            <v xml:space="preserve"> </v>
          </cell>
          <cell r="AD616" t="str">
            <v>18.4</v>
          </cell>
          <cell r="AE616" t="str">
            <v xml:space="preserve"> </v>
          </cell>
          <cell r="AF616" t="str">
            <v xml:space="preserve"> </v>
          </cell>
          <cell r="AG616" t="str">
            <v xml:space="preserve"> </v>
          </cell>
          <cell r="AH616" t="str">
            <v xml:space="preserve"> </v>
          </cell>
          <cell r="AI616" t="str">
            <v xml:space="preserve"> </v>
          </cell>
          <cell r="AJ616" t="str">
            <v xml:space="preserve"> </v>
          </cell>
          <cell r="AK616" t="str">
            <v xml:space="preserve"> </v>
          </cell>
          <cell r="AL616" t="str">
            <v xml:space="preserve"> </v>
          </cell>
          <cell r="AM616" t="str">
            <v>18.4</v>
          </cell>
          <cell r="AN616" t="str">
            <v xml:space="preserve"> </v>
          </cell>
          <cell r="AO616" t="str">
            <v xml:space="preserve"> </v>
          </cell>
          <cell r="AP616" t="str">
            <v xml:space="preserve"> </v>
          </cell>
          <cell r="AQ616" t="str">
            <v xml:space="preserve"> </v>
          </cell>
          <cell r="AR616" t="str">
            <v xml:space="preserve"> </v>
          </cell>
          <cell r="AS616" t="str">
            <v xml:space="preserve"> </v>
          </cell>
          <cell r="AT616" t="str">
            <v xml:space="preserve"> </v>
          </cell>
          <cell r="AU616" t="str">
            <v xml:space="preserve"> </v>
          </cell>
          <cell r="AV616" t="str">
            <v>8.501</v>
          </cell>
          <cell r="AW616" t="str">
            <v>NACQ</v>
          </cell>
          <cell r="AX616" t="str">
            <v>5.335</v>
          </cell>
          <cell r="AY616" t="str">
            <v>11.667</v>
          </cell>
          <cell r="AZ616" t="str">
            <v xml:space="preserve"> </v>
          </cell>
          <cell r="BA616">
            <v>11</v>
          </cell>
          <cell r="BB616" t="str">
            <v xml:space="preserve"> </v>
          </cell>
          <cell r="BC616" t="str">
            <v xml:space="preserve"> </v>
          </cell>
          <cell r="BD616" t="str">
            <v xml:space="preserve"> </v>
          </cell>
          <cell r="BE616" t="str">
            <v xml:space="preserve"> </v>
          </cell>
          <cell r="BF616" t="str">
            <v xml:space="preserve"> </v>
          </cell>
          <cell r="BG616" t="str">
            <v xml:space="preserve"> </v>
          </cell>
          <cell r="BH616" t="str">
            <v xml:space="preserve"> </v>
          </cell>
          <cell r="BI616" t="str">
            <v xml:space="preserve"> </v>
          </cell>
          <cell r="BJ616" t="str">
            <v xml:space="preserve"> </v>
          </cell>
          <cell r="BK616" t="str">
            <v xml:space="preserve"> </v>
          </cell>
          <cell r="BL616" t="str">
            <v xml:space="preserve"> </v>
          </cell>
          <cell r="BM616" t="str">
            <v xml:space="preserve"> </v>
          </cell>
          <cell r="BN616" t="str">
            <v xml:space="preserve"> </v>
          </cell>
          <cell r="BO616" t="str">
            <v xml:space="preserve"> </v>
          </cell>
          <cell r="BP616">
            <v>12</v>
          </cell>
          <cell r="BQ616">
            <v>12</v>
          </cell>
          <cell r="BR616" t="str">
            <v>7.342</v>
          </cell>
          <cell r="BS616" t="str">
            <v>NACQ</v>
          </cell>
          <cell r="BT616" t="str">
            <v>4.75</v>
          </cell>
          <cell r="BU616" t="str">
            <v>6.65</v>
          </cell>
          <cell r="BV616" t="str">
            <v>8.8</v>
          </cell>
        </row>
        <row r="617">
          <cell r="A617">
            <v>21815464</v>
          </cell>
          <cell r="B617" t="str">
            <v>SICIAREK</v>
          </cell>
          <cell r="C617" t="str">
            <v>STEEVEN</v>
          </cell>
          <cell r="D617" t="str">
            <v xml:space="preserve"> </v>
          </cell>
          <cell r="E617" t="str">
            <v>DEF</v>
          </cell>
          <cell r="F617" t="str">
            <v>DEF</v>
          </cell>
          <cell r="G617" t="str">
            <v>DEF</v>
          </cell>
          <cell r="H617" t="str">
            <v>DEF</v>
          </cell>
          <cell r="J617" t="str">
            <v>8.5</v>
          </cell>
          <cell r="L617" t="str">
            <v>6.5</v>
          </cell>
          <cell r="M617" t="str">
            <v xml:space="preserve"> </v>
          </cell>
          <cell r="N617" t="str">
            <v xml:space="preserve"> </v>
          </cell>
          <cell r="O617" t="str">
            <v xml:space="preserve"> </v>
          </cell>
          <cell r="P617" t="str">
            <v xml:space="preserve"> </v>
          </cell>
          <cell r="Q617" t="str">
            <v xml:space="preserve"> </v>
          </cell>
          <cell r="R617" t="str">
            <v xml:space="preserve"> </v>
          </cell>
          <cell r="S617" t="str">
            <v>6.5</v>
          </cell>
          <cell r="T617" t="str">
            <v xml:space="preserve"> </v>
          </cell>
          <cell r="U617" t="str">
            <v xml:space="preserve"> </v>
          </cell>
          <cell r="V617" t="str">
            <v xml:space="preserve"> </v>
          </cell>
          <cell r="W617" t="str">
            <v xml:space="preserve"> </v>
          </cell>
          <cell r="X617" t="str">
            <v xml:space="preserve"> </v>
          </cell>
          <cell r="Y617" t="str">
            <v xml:space="preserve"> </v>
          </cell>
          <cell r="Z617" t="str">
            <v xml:space="preserve"> </v>
          </cell>
          <cell r="AA617" t="str">
            <v xml:space="preserve"> </v>
          </cell>
          <cell r="AB617" t="str">
            <v xml:space="preserve"> </v>
          </cell>
          <cell r="AC617" t="str">
            <v xml:space="preserve"> </v>
          </cell>
          <cell r="AD617" t="str">
            <v>11.5</v>
          </cell>
          <cell r="AE617" t="str">
            <v xml:space="preserve"> </v>
          </cell>
          <cell r="AF617" t="str">
            <v xml:space="preserve"> </v>
          </cell>
          <cell r="AG617" t="str">
            <v xml:space="preserve"> </v>
          </cell>
          <cell r="AH617" t="str">
            <v xml:space="preserve"> </v>
          </cell>
          <cell r="AI617" t="str">
            <v xml:space="preserve"> </v>
          </cell>
          <cell r="AJ617" t="str">
            <v xml:space="preserve"> </v>
          </cell>
          <cell r="AK617" t="str">
            <v xml:space="preserve"> </v>
          </cell>
          <cell r="AL617" t="str">
            <v xml:space="preserve"> </v>
          </cell>
          <cell r="AM617" t="str">
            <v xml:space="preserve"> </v>
          </cell>
          <cell r="AN617" t="str">
            <v xml:space="preserve"> </v>
          </cell>
          <cell r="AO617" t="str">
            <v xml:space="preserve"> </v>
          </cell>
          <cell r="AP617" t="str">
            <v xml:space="preserve"> </v>
          </cell>
          <cell r="AQ617" t="str">
            <v xml:space="preserve"> </v>
          </cell>
          <cell r="AR617" t="str">
            <v xml:space="preserve"> </v>
          </cell>
          <cell r="AS617" t="str">
            <v xml:space="preserve"> </v>
          </cell>
          <cell r="AT617" t="str">
            <v xml:space="preserve"> </v>
          </cell>
          <cell r="AU617" t="str">
            <v xml:space="preserve"> </v>
          </cell>
          <cell r="AV617" t="str">
            <v>10.298</v>
          </cell>
          <cell r="AW617" t="str">
            <v>ACQ</v>
          </cell>
          <cell r="AX617" t="str">
            <v xml:space="preserve"> </v>
          </cell>
          <cell r="AY617" t="str">
            <v xml:space="preserve"> </v>
          </cell>
          <cell r="AZ617" t="str">
            <v xml:space="preserve"> </v>
          </cell>
          <cell r="BA617" t="str">
            <v xml:space="preserve"> </v>
          </cell>
          <cell r="BB617" t="str">
            <v xml:space="preserve"> </v>
          </cell>
          <cell r="BC617" t="str">
            <v xml:space="preserve"> </v>
          </cell>
          <cell r="BD617" t="str">
            <v xml:space="preserve"> </v>
          </cell>
          <cell r="BE617" t="str">
            <v xml:space="preserve"> </v>
          </cell>
          <cell r="BF617" t="str">
            <v xml:space="preserve"> </v>
          </cell>
          <cell r="BG617" t="str">
            <v xml:space="preserve"> </v>
          </cell>
          <cell r="BH617" t="str">
            <v xml:space="preserve"> </v>
          </cell>
          <cell r="BI617" t="str">
            <v xml:space="preserve"> </v>
          </cell>
          <cell r="BJ617" t="str">
            <v xml:space="preserve"> </v>
          </cell>
          <cell r="BK617" t="str">
            <v xml:space="preserve"> </v>
          </cell>
          <cell r="BL617" t="str">
            <v xml:space="preserve"> </v>
          </cell>
          <cell r="BM617" t="str">
            <v xml:space="preserve"> </v>
          </cell>
          <cell r="BN617" t="str">
            <v xml:space="preserve"> </v>
          </cell>
          <cell r="BO617" t="str">
            <v xml:space="preserve"> </v>
          </cell>
          <cell r="BP617" t="str">
            <v xml:space="preserve"> </v>
          </cell>
          <cell r="BQ617" t="str">
            <v xml:space="preserve"> </v>
          </cell>
          <cell r="BR617" t="str">
            <v>5.65</v>
          </cell>
          <cell r="BS617" t="str">
            <v>NACQ</v>
          </cell>
          <cell r="BT617" t="str">
            <v>.5</v>
          </cell>
          <cell r="BU617" t="str">
            <v>7.475</v>
          </cell>
          <cell r="BV617" t="str">
            <v>12.45</v>
          </cell>
        </row>
        <row r="618">
          <cell r="A618">
            <v>21915770</v>
          </cell>
          <cell r="B618" t="str">
            <v>SIEFER</v>
          </cell>
          <cell r="C618" t="str">
            <v>ROMAIN</v>
          </cell>
          <cell r="D618" t="str">
            <v xml:space="preserve"> </v>
          </cell>
          <cell r="E618" t="str">
            <v>9.701</v>
          </cell>
          <cell r="F618" t="str">
            <v>AJ</v>
          </cell>
          <cell r="G618" t="str">
            <v>9.701</v>
          </cell>
          <cell r="H618" t="str">
            <v>AJ</v>
          </cell>
          <cell r="I618" t="str">
            <v>'338/583</v>
          </cell>
          <cell r="J618" t="str">
            <v>10.6</v>
          </cell>
          <cell r="L618">
            <v>10</v>
          </cell>
          <cell r="M618" t="str">
            <v xml:space="preserve"> </v>
          </cell>
          <cell r="N618" t="str">
            <v xml:space="preserve"> </v>
          </cell>
          <cell r="O618" t="str">
            <v xml:space="preserve"> </v>
          </cell>
          <cell r="P618" t="str">
            <v xml:space="preserve"> </v>
          </cell>
          <cell r="Q618" t="str">
            <v xml:space="preserve"> </v>
          </cell>
          <cell r="R618" t="str">
            <v xml:space="preserve"> </v>
          </cell>
          <cell r="S618" t="str">
            <v xml:space="preserve"> </v>
          </cell>
          <cell r="T618">
            <v>10</v>
          </cell>
          <cell r="U618" t="str">
            <v xml:space="preserve"> </v>
          </cell>
          <cell r="V618" t="str">
            <v xml:space="preserve"> </v>
          </cell>
          <cell r="W618" t="str">
            <v xml:space="preserve"> </v>
          </cell>
          <cell r="X618" t="str">
            <v xml:space="preserve"> </v>
          </cell>
          <cell r="Y618" t="str">
            <v xml:space="preserve"> </v>
          </cell>
          <cell r="Z618" t="str">
            <v xml:space="preserve"> </v>
          </cell>
          <cell r="AA618" t="str">
            <v xml:space="preserve"> </v>
          </cell>
          <cell r="AB618" t="str">
            <v xml:space="preserve"> </v>
          </cell>
          <cell r="AC618" t="str">
            <v xml:space="preserve"> </v>
          </cell>
          <cell r="AD618" t="str">
            <v>11.5</v>
          </cell>
          <cell r="AE618" t="str">
            <v xml:space="preserve"> </v>
          </cell>
          <cell r="AF618" t="str">
            <v xml:space="preserve"> </v>
          </cell>
          <cell r="AG618" t="str">
            <v xml:space="preserve"> </v>
          </cell>
          <cell r="AH618" t="str">
            <v xml:space="preserve"> </v>
          </cell>
          <cell r="AI618" t="str">
            <v xml:space="preserve"> </v>
          </cell>
          <cell r="AJ618" t="str">
            <v xml:space="preserve"> </v>
          </cell>
          <cell r="AK618" t="str">
            <v xml:space="preserve"> </v>
          </cell>
          <cell r="AL618" t="str">
            <v>11.5</v>
          </cell>
          <cell r="AM618" t="str">
            <v xml:space="preserve"> </v>
          </cell>
          <cell r="AN618" t="str">
            <v xml:space="preserve"> </v>
          </cell>
          <cell r="AO618" t="str">
            <v xml:space="preserve"> </v>
          </cell>
          <cell r="AP618" t="str">
            <v xml:space="preserve"> </v>
          </cell>
          <cell r="AQ618" t="str">
            <v xml:space="preserve"> </v>
          </cell>
          <cell r="AR618" t="str">
            <v xml:space="preserve"> </v>
          </cell>
          <cell r="AS618" t="str">
            <v xml:space="preserve"> </v>
          </cell>
          <cell r="AT618" t="str">
            <v xml:space="preserve"> </v>
          </cell>
          <cell r="AU618" t="str">
            <v xml:space="preserve"> </v>
          </cell>
          <cell r="AV618" t="str">
            <v>10.408</v>
          </cell>
          <cell r="AW618" t="str">
            <v>ACQ</v>
          </cell>
          <cell r="AX618" t="str">
            <v>10.715</v>
          </cell>
          <cell r="AY618" t="str">
            <v>10.1</v>
          </cell>
          <cell r="AZ618" t="str">
            <v xml:space="preserve"> </v>
          </cell>
          <cell r="BA618">
            <v>12</v>
          </cell>
          <cell r="BB618" t="str">
            <v xml:space="preserve"> </v>
          </cell>
          <cell r="BC618" t="str">
            <v xml:space="preserve"> </v>
          </cell>
          <cell r="BD618" t="str">
            <v>6.3</v>
          </cell>
          <cell r="BE618" t="str">
            <v xml:space="preserve"> </v>
          </cell>
          <cell r="BF618" t="str">
            <v xml:space="preserve"> </v>
          </cell>
          <cell r="BG618" t="str">
            <v xml:space="preserve"> </v>
          </cell>
          <cell r="BH618" t="str">
            <v xml:space="preserve"> </v>
          </cell>
          <cell r="BI618" t="str">
            <v xml:space="preserve"> </v>
          </cell>
          <cell r="BJ618" t="str">
            <v xml:space="preserve"> </v>
          </cell>
          <cell r="BK618" t="str">
            <v xml:space="preserve"> </v>
          </cell>
          <cell r="BL618" t="str">
            <v xml:space="preserve"> </v>
          </cell>
          <cell r="BM618">
            <v>12</v>
          </cell>
          <cell r="BN618" t="str">
            <v xml:space="preserve"> </v>
          </cell>
          <cell r="BO618" t="str">
            <v xml:space="preserve"> </v>
          </cell>
          <cell r="BP618" t="str">
            <v xml:space="preserve"> </v>
          </cell>
          <cell r="BQ618" t="str">
            <v xml:space="preserve"> </v>
          </cell>
          <cell r="BR618" t="str">
            <v>10.557</v>
          </cell>
          <cell r="BS618" t="str">
            <v>ACQ</v>
          </cell>
          <cell r="BT618" t="str">
            <v>12.87</v>
          </cell>
          <cell r="BU618" t="str">
            <v>7.4</v>
          </cell>
          <cell r="BV618" t="str">
            <v>8.8</v>
          </cell>
        </row>
        <row r="619">
          <cell r="A619">
            <v>21910710</v>
          </cell>
          <cell r="B619" t="str">
            <v>SIFFERLEN</v>
          </cell>
          <cell r="C619" t="str">
            <v>CLARA</v>
          </cell>
          <cell r="D619" t="str">
            <v>modif</v>
          </cell>
          <cell r="E619" t="str">
            <v>10.707</v>
          </cell>
          <cell r="F619" t="str">
            <v>ADM</v>
          </cell>
          <cell r="G619" t="str">
            <v>10.877</v>
          </cell>
          <cell r="H619" t="str">
            <v>ADM</v>
          </cell>
          <cell r="I619" t="str">
            <v>'143/583</v>
          </cell>
          <cell r="J619" t="str">
            <v>11.198</v>
          </cell>
          <cell r="L619" t="str">
            <v>12.33</v>
          </cell>
          <cell r="M619" t="str">
            <v xml:space="preserve"> </v>
          </cell>
          <cell r="N619" t="str">
            <v xml:space="preserve"> </v>
          </cell>
          <cell r="O619" t="str">
            <v xml:space="preserve"> </v>
          </cell>
          <cell r="P619" t="str">
            <v xml:space="preserve"> </v>
          </cell>
          <cell r="Q619" t="str">
            <v xml:space="preserve"> </v>
          </cell>
          <cell r="R619" t="str">
            <v xml:space="preserve"> </v>
          </cell>
          <cell r="S619" t="str">
            <v xml:space="preserve"> </v>
          </cell>
          <cell r="T619" t="str">
            <v xml:space="preserve"> </v>
          </cell>
          <cell r="U619" t="str">
            <v xml:space="preserve"> </v>
          </cell>
          <cell r="V619" t="str">
            <v xml:space="preserve"> </v>
          </cell>
          <cell r="W619" t="str">
            <v xml:space="preserve"> </v>
          </cell>
          <cell r="X619" t="str">
            <v xml:space="preserve"> </v>
          </cell>
          <cell r="Y619" t="str">
            <v xml:space="preserve"> </v>
          </cell>
          <cell r="Z619" t="str">
            <v xml:space="preserve"> </v>
          </cell>
          <cell r="AA619" t="str">
            <v xml:space="preserve"> </v>
          </cell>
          <cell r="AB619" t="str">
            <v>12.33</v>
          </cell>
          <cell r="AC619" t="str">
            <v xml:space="preserve"> </v>
          </cell>
          <cell r="AD619" t="str">
            <v>9.5</v>
          </cell>
          <cell r="AE619" t="str">
            <v xml:space="preserve"> </v>
          </cell>
          <cell r="AF619" t="str">
            <v xml:space="preserve"> </v>
          </cell>
          <cell r="AG619" t="str">
            <v xml:space="preserve"> </v>
          </cell>
          <cell r="AH619" t="str">
            <v xml:space="preserve"> </v>
          </cell>
          <cell r="AI619" t="str">
            <v xml:space="preserve"> </v>
          </cell>
          <cell r="AJ619" t="str">
            <v xml:space="preserve"> </v>
          </cell>
          <cell r="AK619" t="str">
            <v xml:space="preserve"> </v>
          </cell>
          <cell r="AL619" t="str">
            <v xml:space="preserve"> </v>
          </cell>
          <cell r="AM619" t="str">
            <v xml:space="preserve"> </v>
          </cell>
          <cell r="AN619" t="str">
            <v xml:space="preserve"> </v>
          </cell>
          <cell r="AO619" t="str">
            <v xml:space="preserve"> </v>
          </cell>
          <cell r="AP619" t="str">
            <v xml:space="preserve"> </v>
          </cell>
          <cell r="AQ619" t="str">
            <v xml:space="preserve"> </v>
          </cell>
          <cell r="AR619" t="str">
            <v xml:space="preserve"> </v>
          </cell>
          <cell r="AS619" t="str">
            <v xml:space="preserve"> </v>
          </cell>
          <cell r="AT619" t="str">
            <v>9.5</v>
          </cell>
          <cell r="AU619" t="str">
            <v xml:space="preserve"> </v>
          </cell>
          <cell r="AV619" t="str">
            <v>10.94</v>
          </cell>
          <cell r="AW619" t="str">
            <v>ACQ</v>
          </cell>
          <cell r="AX619" t="str">
            <v>11.48</v>
          </cell>
          <cell r="AY619" t="str">
            <v>10.4</v>
          </cell>
          <cell r="AZ619" t="str">
            <v xml:space="preserve"> </v>
          </cell>
          <cell r="BA619" t="str">
            <v xml:space="preserve"> </v>
          </cell>
          <cell r="BB619" t="str">
            <v xml:space="preserve"> </v>
          </cell>
          <cell r="BC619">
            <v>12</v>
          </cell>
          <cell r="BD619" t="str">
            <v xml:space="preserve"> </v>
          </cell>
          <cell r="BE619" t="str">
            <v xml:space="preserve"> </v>
          </cell>
          <cell r="BF619" t="str">
            <v xml:space="preserve"> </v>
          </cell>
          <cell r="BG619" t="str">
            <v xml:space="preserve"> </v>
          </cell>
          <cell r="BH619" t="str">
            <v>8.6</v>
          </cell>
          <cell r="BI619" t="str">
            <v xml:space="preserve"> </v>
          </cell>
          <cell r="BJ619" t="str">
            <v xml:space="preserve"> </v>
          </cell>
          <cell r="BK619" t="str">
            <v xml:space="preserve"> </v>
          </cell>
          <cell r="BL619" t="str">
            <v xml:space="preserve"> </v>
          </cell>
          <cell r="BM619" t="str">
            <v>10.6</v>
          </cell>
          <cell r="BN619" t="str">
            <v xml:space="preserve"> </v>
          </cell>
          <cell r="BO619" t="str">
            <v xml:space="preserve"> </v>
          </cell>
          <cell r="BP619" t="str">
            <v xml:space="preserve"> </v>
          </cell>
          <cell r="BQ619" t="str">
            <v xml:space="preserve"> </v>
          </cell>
          <cell r="BR619" t="str">
            <v>10.925</v>
          </cell>
          <cell r="BS619" t="str">
            <v>ACQ</v>
          </cell>
          <cell r="BT619" t="str">
            <v>8.9</v>
          </cell>
          <cell r="BU619" t="str">
            <v>8.475</v>
          </cell>
          <cell r="BV619" t="str">
            <v>9.45</v>
          </cell>
        </row>
        <row r="620">
          <cell r="A620">
            <v>21806493</v>
          </cell>
          <cell r="B620" t="str">
            <v>SILBERNAGEL</v>
          </cell>
          <cell r="C620" t="str">
            <v>LUDOVIC</v>
          </cell>
          <cell r="D620" t="str">
            <v xml:space="preserve"> </v>
          </cell>
          <cell r="E620" t="str">
            <v>10.467</v>
          </cell>
          <cell r="F620" t="str">
            <v>ADM</v>
          </cell>
          <cell r="G620" t="str">
            <v>10.467</v>
          </cell>
          <cell r="H620" t="str">
            <v>ADM</v>
          </cell>
          <cell r="I620" t="str">
            <v>'211/583</v>
          </cell>
          <cell r="J620" t="str">
            <v>10.1</v>
          </cell>
          <cell r="K620" t="str">
            <v>ACQ</v>
          </cell>
          <cell r="L620" t="str">
            <v xml:space="preserve"> </v>
          </cell>
          <cell r="M620" t="str">
            <v xml:space="preserve"> </v>
          </cell>
          <cell r="N620" t="str">
            <v xml:space="preserve"> </v>
          </cell>
          <cell r="O620" t="str">
            <v xml:space="preserve"> </v>
          </cell>
          <cell r="P620" t="str">
            <v xml:space="preserve"> </v>
          </cell>
          <cell r="Q620" t="str">
            <v xml:space="preserve"> </v>
          </cell>
          <cell r="R620" t="str">
            <v xml:space="preserve"> </v>
          </cell>
          <cell r="S620" t="str">
            <v xml:space="preserve"> </v>
          </cell>
          <cell r="T620" t="str">
            <v xml:space="preserve"> </v>
          </cell>
          <cell r="U620" t="str">
            <v xml:space="preserve"> </v>
          </cell>
          <cell r="V620" t="str">
            <v xml:space="preserve"> </v>
          </cell>
          <cell r="W620" t="str">
            <v xml:space="preserve"> </v>
          </cell>
          <cell r="X620" t="str">
            <v xml:space="preserve"> </v>
          </cell>
          <cell r="Y620" t="str">
            <v xml:space="preserve"> </v>
          </cell>
          <cell r="Z620" t="str">
            <v xml:space="preserve"> </v>
          </cell>
          <cell r="AA620" t="str">
            <v xml:space="preserve"> </v>
          </cell>
          <cell r="AB620" t="str">
            <v xml:space="preserve"> </v>
          </cell>
          <cell r="AC620" t="str">
            <v xml:space="preserve"> </v>
          </cell>
          <cell r="AD620" t="str">
            <v xml:space="preserve"> </v>
          </cell>
          <cell r="AE620" t="str">
            <v xml:space="preserve"> </v>
          </cell>
          <cell r="AF620" t="str">
            <v xml:space="preserve"> </v>
          </cell>
          <cell r="AG620" t="str">
            <v xml:space="preserve"> </v>
          </cell>
          <cell r="AH620" t="str">
            <v xml:space="preserve"> </v>
          </cell>
          <cell r="AI620" t="str">
            <v xml:space="preserve"> </v>
          </cell>
          <cell r="AJ620" t="str">
            <v xml:space="preserve"> </v>
          </cell>
          <cell r="AK620" t="str">
            <v xml:space="preserve"> </v>
          </cell>
          <cell r="AL620" t="str">
            <v xml:space="preserve"> </v>
          </cell>
          <cell r="AM620" t="str">
            <v xml:space="preserve"> </v>
          </cell>
          <cell r="AN620" t="str">
            <v xml:space="preserve"> </v>
          </cell>
          <cell r="AO620" t="str">
            <v xml:space="preserve"> </v>
          </cell>
          <cell r="AP620" t="str">
            <v xml:space="preserve"> </v>
          </cell>
          <cell r="AQ620" t="str">
            <v xml:space="preserve"> </v>
          </cell>
          <cell r="AR620" t="str">
            <v xml:space="preserve"> </v>
          </cell>
          <cell r="AS620" t="str">
            <v xml:space="preserve"> </v>
          </cell>
          <cell r="AT620" t="str">
            <v xml:space="preserve"> </v>
          </cell>
          <cell r="AU620" t="str">
            <v xml:space="preserve"> </v>
          </cell>
          <cell r="AV620" t="str">
            <v>10.838</v>
          </cell>
          <cell r="AW620" t="str">
            <v>ACQ</v>
          </cell>
          <cell r="AX620" t="str">
            <v xml:space="preserve"> </v>
          </cell>
          <cell r="AY620" t="str">
            <v xml:space="preserve"> </v>
          </cell>
          <cell r="AZ620" t="str">
            <v xml:space="preserve"> </v>
          </cell>
          <cell r="BA620" t="str">
            <v xml:space="preserve"> </v>
          </cell>
          <cell r="BB620" t="str">
            <v xml:space="preserve"> </v>
          </cell>
          <cell r="BC620" t="str">
            <v xml:space="preserve"> </v>
          </cell>
          <cell r="BD620" t="str">
            <v xml:space="preserve"> </v>
          </cell>
          <cell r="BE620" t="str">
            <v xml:space="preserve"> </v>
          </cell>
          <cell r="BF620" t="str">
            <v xml:space="preserve"> </v>
          </cell>
          <cell r="BG620" t="str">
            <v xml:space="preserve"> </v>
          </cell>
          <cell r="BH620" t="str">
            <v xml:space="preserve"> </v>
          </cell>
          <cell r="BI620" t="str">
            <v xml:space="preserve"> </v>
          </cell>
          <cell r="BJ620" t="str">
            <v xml:space="preserve"> </v>
          </cell>
          <cell r="BK620" t="str">
            <v xml:space="preserve"> </v>
          </cell>
          <cell r="BL620" t="str">
            <v xml:space="preserve"> </v>
          </cell>
          <cell r="BM620" t="str">
            <v xml:space="preserve"> </v>
          </cell>
          <cell r="BN620" t="str">
            <v xml:space="preserve"> </v>
          </cell>
          <cell r="BO620" t="str">
            <v xml:space="preserve"> </v>
          </cell>
          <cell r="BP620" t="str">
            <v xml:space="preserve"> </v>
          </cell>
          <cell r="BQ620" t="str">
            <v xml:space="preserve"> </v>
          </cell>
          <cell r="BR620" t="str">
            <v>10.238</v>
          </cell>
          <cell r="BS620" t="str">
            <v>ACQ</v>
          </cell>
          <cell r="BT620" t="str">
            <v xml:space="preserve"> </v>
          </cell>
          <cell r="BU620" t="str">
            <v xml:space="preserve"> </v>
          </cell>
          <cell r="BV620" t="str">
            <v xml:space="preserve"> </v>
          </cell>
        </row>
        <row r="621">
          <cell r="A621">
            <v>21905890</v>
          </cell>
          <cell r="B621" t="str">
            <v>SKWERES</v>
          </cell>
          <cell r="C621" t="str">
            <v>ROMAIN</v>
          </cell>
          <cell r="D621" t="str">
            <v xml:space="preserve"> </v>
          </cell>
          <cell r="E621" t="str">
            <v>9.594</v>
          </cell>
          <cell r="F621" t="str">
            <v>AJ</v>
          </cell>
          <cell r="G621" t="str">
            <v>9.594</v>
          </cell>
          <cell r="H621" t="str">
            <v>AJ</v>
          </cell>
          <cell r="I621" t="str">
            <v>'355/583</v>
          </cell>
          <cell r="J621" t="str">
            <v>10.55</v>
          </cell>
          <cell r="L621">
            <v>10</v>
          </cell>
          <cell r="M621" t="str">
            <v xml:space="preserve"> </v>
          </cell>
          <cell r="N621" t="str">
            <v xml:space="preserve"> </v>
          </cell>
          <cell r="O621" t="str">
            <v xml:space="preserve"> </v>
          </cell>
          <cell r="P621" t="str">
            <v xml:space="preserve"> </v>
          </cell>
          <cell r="Q621" t="str">
            <v xml:space="preserve"> </v>
          </cell>
          <cell r="R621" t="str">
            <v xml:space="preserve"> </v>
          </cell>
          <cell r="S621">
            <v>10</v>
          </cell>
          <cell r="T621" t="str">
            <v xml:space="preserve"> </v>
          </cell>
          <cell r="U621" t="str">
            <v xml:space="preserve"> </v>
          </cell>
          <cell r="V621" t="str">
            <v xml:space="preserve"> </v>
          </cell>
          <cell r="W621" t="str">
            <v xml:space="preserve"> </v>
          </cell>
          <cell r="X621" t="str">
            <v xml:space="preserve"> </v>
          </cell>
          <cell r="Y621" t="str">
            <v xml:space="preserve"> </v>
          </cell>
          <cell r="Z621" t="str">
            <v xml:space="preserve"> </v>
          </cell>
          <cell r="AA621" t="str">
            <v xml:space="preserve"> </v>
          </cell>
          <cell r="AB621" t="str">
            <v xml:space="preserve"> </v>
          </cell>
          <cell r="AC621" t="str">
            <v xml:space="preserve"> </v>
          </cell>
          <cell r="AD621" t="str">
            <v>11.375</v>
          </cell>
          <cell r="AE621" t="str">
            <v xml:space="preserve"> </v>
          </cell>
          <cell r="AF621" t="str">
            <v xml:space="preserve"> </v>
          </cell>
          <cell r="AG621" t="str">
            <v xml:space="preserve"> </v>
          </cell>
          <cell r="AH621" t="str">
            <v xml:space="preserve"> </v>
          </cell>
          <cell r="AI621" t="str">
            <v xml:space="preserve"> </v>
          </cell>
          <cell r="AJ621" t="str">
            <v xml:space="preserve"> </v>
          </cell>
          <cell r="AK621" t="str">
            <v>11.375</v>
          </cell>
          <cell r="AL621" t="str">
            <v xml:space="preserve"> </v>
          </cell>
          <cell r="AM621" t="str">
            <v xml:space="preserve"> </v>
          </cell>
          <cell r="AN621" t="str">
            <v xml:space="preserve"> </v>
          </cell>
          <cell r="AO621" t="str">
            <v xml:space="preserve"> </v>
          </cell>
          <cell r="AP621" t="str">
            <v xml:space="preserve"> </v>
          </cell>
          <cell r="AQ621" t="str">
            <v xml:space="preserve"> </v>
          </cell>
          <cell r="AR621" t="str">
            <v xml:space="preserve"> </v>
          </cell>
          <cell r="AS621" t="str">
            <v xml:space="preserve"> </v>
          </cell>
          <cell r="AT621" t="str">
            <v xml:space="preserve"> </v>
          </cell>
          <cell r="AU621" t="str">
            <v xml:space="preserve"> </v>
          </cell>
          <cell r="AV621" t="str">
            <v>10.955</v>
          </cell>
          <cell r="AW621" t="str">
            <v>ACQ</v>
          </cell>
          <cell r="AX621" t="str">
            <v>10.61</v>
          </cell>
          <cell r="AY621" t="str">
            <v>11.3</v>
          </cell>
          <cell r="AZ621" t="str">
            <v>9.9</v>
          </cell>
          <cell r="BA621" t="str">
            <v xml:space="preserve"> </v>
          </cell>
          <cell r="BB621" t="str">
            <v xml:space="preserve"> </v>
          </cell>
          <cell r="BC621" t="str">
            <v xml:space="preserve"> </v>
          </cell>
          <cell r="BD621">
            <v>12</v>
          </cell>
          <cell r="BE621" t="str">
            <v xml:space="preserve"> </v>
          </cell>
          <cell r="BF621" t="str">
            <v xml:space="preserve"> </v>
          </cell>
          <cell r="BG621" t="str">
            <v xml:space="preserve"> </v>
          </cell>
          <cell r="BH621" t="str">
            <v xml:space="preserve"> </v>
          </cell>
          <cell r="BI621" t="str">
            <v xml:space="preserve"> </v>
          </cell>
          <cell r="BJ621" t="str">
            <v xml:space="preserve"> </v>
          </cell>
          <cell r="BK621" t="str">
            <v xml:space="preserve"> </v>
          </cell>
          <cell r="BL621" t="str">
            <v xml:space="preserve"> </v>
          </cell>
          <cell r="BM621" t="str">
            <v xml:space="preserve"> </v>
          </cell>
          <cell r="BN621" t="str">
            <v xml:space="preserve"> </v>
          </cell>
          <cell r="BO621" t="str">
            <v xml:space="preserve"> </v>
          </cell>
          <cell r="BP621" t="str">
            <v xml:space="preserve"> </v>
          </cell>
          <cell r="BQ621">
            <v>12</v>
          </cell>
          <cell r="BR621" t="str">
            <v>10.142</v>
          </cell>
          <cell r="BS621" t="str">
            <v>ACQ</v>
          </cell>
          <cell r="BT621" t="str">
            <v>10.5</v>
          </cell>
          <cell r="BU621" t="str">
            <v>7.225</v>
          </cell>
          <cell r="BV621" t="str">
            <v>10.95</v>
          </cell>
        </row>
        <row r="622">
          <cell r="A622">
            <v>21802972</v>
          </cell>
          <cell r="B622" t="str">
            <v>SLOS</v>
          </cell>
          <cell r="C622" t="str">
            <v>OTHILIE</v>
          </cell>
          <cell r="D622" t="str">
            <v xml:space="preserve"> </v>
          </cell>
          <cell r="E622" t="str">
            <v>9.947</v>
          </cell>
          <cell r="F622" t="str">
            <v>AJ</v>
          </cell>
          <cell r="G622" t="str">
            <v>9.947</v>
          </cell>
          <cell r="H622" t="str">
            <v>AJ</v>
          </cell>
          <cell r="I622" t="str">
            <v>'293/583</v>
          </cell>
          <cell r="J622" t="str">
            <v>10.2</v>
          </cell>
          <cell r="K622" t="str">
            <v>ACQ</v>
          </cell>
          <cell r="L622" t="str">
            <v xml:space="preserve"> </v>
          </cell>
          <cell r="M622" t="str">
            <v xml:space="preserve"> </v>
          </cell>
          <cell r="N622" t="str">
            <v xml:space="preserve"> </v>
          </cell>
          <cell r="O622" t="str">
            <v xml:space="preserve"> </v>
          </cell>
          <cell r="P622" t="str">
            <v xml:space="preserve"> </v>
          </cell>
          <cell r="Q622" t="str">
            <v xml:space="preserve"> </v>
          </cell>
          <cell r="R622" t="str">
            <v xml:space="preserve"> </v>
          </cell>
          <cell r="S622" t="str">
            <v xml:space="preserve"> </v>
          </cell>
          <cell r="T622" t="str">
            <v xml:space="preserve"> </v>
          </cell>
          <cell r="U622" t="str">
            <v xml:space="preserve"> </v>
          </cell>
          <cell r="V622" t="str">
            <v xml:space="preserve"> </v>
          </cell>
          <cell r="W622" t="str">
            <v xml:space="preserve"> </v>
          </cell>
          <cell r="X622" t="str">
            <v xml:space="preserve"> </v>
          </cell>
          <cell r="Y622" t="str">
            <v xml:space="preserve"> </v>
          </cell>
          <cell r="Z622" t="str">
            <v xml:space="preserve"> </v>
          </cell>
          <cell r="AA622" t="str">
            <v xml:space="preserve"> </v>
          </cell>
          <cell r="AB622" t="str">
            <v xml:space="preserve"> </v>
          </cell>
          <cell r="AC622" t="str">
            <v xml:space="preserve"> </v>
          </cell>
          <cell r="AD622" t="str">
            <v xml:space="preserve"> </v>
          </cell>
          <cell r="AE622" t="str">
            <v xml:space="preserve"> </v>
          </cell>
          <cell r="AF622" t="str">
            <v xml:space="preserve"> </v>
          </cell>
          <cell r="AG622" t="str">
            <v xml:space="preserve"> </v>
          </cell>
          <cell r="AH622" t="str">
            <v xml:space="preserve"> </v>
          </cell>
          <cell r="AI622" t="str">
            <v xml:space="preserve"> </v>
          </cell>
          <cell r="AJ622" t="str">
            <v xml:space="preserve"> </v>
          </cell>
          <cell r="AK622" t="str">
            <v xml:space="preserve"> </v>
          </cell>
          <cell r="AL622" t="str">
            <v xml:space="preserve"> </v>
          </cell>
          <cell r="AM622" t="str">
            <v xml:space="preserve"> </v>
          </cell>
          <cell r="AN622" t="str">
            <v xml:space="preserve"> </v>
          </cell>
          <cell r="AO622" t="str">
            <v xml:space="preserve"> </v>
          </cell>
          <cell r="AP622" t="str">
            <v xml:space="preserve"> </v>
          </cell>
          <cell r="AQ622" t="str">
            <v xml:space="preserve"> </v>
          </cell>
          <cell r="AR622" t="str">
            <v xml:space="preserve"> </v>
          </cell>
          <cell r="AS622" t="str">
            <v xml:space="preserve"> </v>
          </cell>
          <cell r="AT622" t="str">
            <v xml:space="preserve"> </v>
          </cell>
          <cell r="AU622" t="str">
            <v xml:space="preserve"> </v>
          </cell>
          <cell r="AV622" t="str">
            <v>10.71</v>
          </cell>
          <cell r="AW622" t="str">
            <v>ACQ</v>
          </cell>
          <cell r="AX622" t="str">
            <v xml:space="preserve"> </v>
          </cell>
          <cell r="AY622" t="str">
            <v xml:space="preserve"> </v>
          </cell>
          <cell r="AZ622" t="str">
            <v xml:space="preserve"> </v>
          </cell>
          <cell r="BA622" t="str">
            <v xml:space="preserve"> </v>
          </cell>
          <cell r="BB622" t="str">
            <v xml:space="preserve"> </v>
          </cell>
          <cell r="BC622" t="str">
            <v xml:space="preserve"> </v>
          </cell>
          <cell r="BD622" t="str">
            <v xml:space="preserve"> </v>
          </cell>
          <cell r="BE622" t="str">
            <v xml:space="preserve"> </v>
          </cell>
          <cell r="BF622" t="str">
            <v xml:space="preserve"> </v>
          </cell>
          <cell r="BG622" t="str">
            <v xml:space="preserve"> </v>
          </cell>
          <cell r="BH622" t="str">
            <v xml:space="preserve"> </v>
          </cell>
          <cell r="BI622" t="str">
            <v xml:space="preserve"> </v>
          </cell>
          <cell r="BJ622" t="str">
            <v xml:space="preserve"> </v>
          </cell>
          <cell r="BK622" t="str">
            <v xml:space="preserve"> </v>
          </cell>
          <cell r="BL622" t="str">
            <v xml:space="preserve"> </v>
          </cell>
          <cell r="BM622" t="str">
            <v xml:space="preserve"> </v>
          </cell>
          <cell r="BN622" t="str">
            <v xml:space="preserve"> </v>
          </cell>
          <cell r="BO622" t="str">
            <v xml:space="preserve"> </v>
          </cell>
          <cell r="BP622" t="str">
            <v xml:space="preserve"> </v>
          </cell>
          <cell r="BQ622" t="str">
            <v xml:space="preserve"> </v>
          </cell>
          <cell r="BR622" t="str">
            <v>10.008</v>
          </cell>
          <cell r="BS622" t="str">
            <v>ACQ</v>
          </cell>
          <cell r="BT622" t="str">
            <v xml:space="preserve"> </v>
          </cell>
          <cell r="BU622" t="str">
            <v xml:space="preserve"> </v>
          </cell>
          <cell r="BV622" t="str">
            <v xml:space="preserve"> </v>
          </cell>
        </row>
        <row r="623">
          <cell r="A623">
            <v>21916700</v>
          </cell>
          <cell r="B623" t="str">
            <v>SLOS</v>
          </cell>
          <cell r="C623" t="str">
            <v>ELOUAN</v>
          </cell>
          <cell r="D623" t="str">
            <v xml:space="preserve"> </v>
          </cell>
          <cell r="E623" t="str">
            <v>5.836</v>
          </cell>
          <cell r="F623" t="str">
            <v>AJ</v>
          </cell>
          <cell r="G623" t="str">
            <v>5.836</v>
          </cell>
          <cell r="H623" t="str">
            <v>AJ</v>
          </cell>
          <cell r="I623" t="str">
            <v>'581/583</v>
          </cell>
          <cell r="J623" t="str">
            <v>7.868</v>
          </cell>
          <cell r="L623" t="str">
            <v>6.38</v>
          </cell>
          <cell r="M623" t="str">
            <v xml:space="preserve"> </v>
          </cell>
          <cell r="N623" t="str">
            <v xml:space="preserve"> </v>
          </cell>
          <cell r="O623" t="str">
            <v xml:space="preserve"> </v>
          </cell>
          <cell r="P623" t="str">
            <v xml:space="preserve"> </v>
          </cell>
          <cell r="Q623" t="str">
            <v xml:space="preserve"> </v>
          </cell>
          <cell r="R623" t="str">
            <v xml:space="preserve"> </v>
          </cell>
          <cell r="S623" t="str">
            <v xml:space="preserve"> </v>
          </cell>
          <cell r="T623" t="str">
            <v xml:space="preserve"> </v>
          </cell>
          <cell r="U623" t="str">
            <v xml:space="preserve"> </v>
          </cell>
          <cell r="V623" t="str">
            <v xml:space="preserve"> </v>
          </cell>
          <cell r="W623" t="str">
            <v xml:space="preserve"> </v>
          </cell>
          <cell r="X623" t="str">
            <v xml:space="preserve"> </v>
          </cell>
          <cell r="Y623" t="str">
            <v xml:space="preserve"> </v>
          </cell>
          <cell r="Z623" t="str">
            <v xml:space="preserve"> </v>
          </cell>
          <cell r="AA623" t="str">
            <v xml:space="preserve"> </v>
          </cell>
          <cell r="AB623" t="str">
            <v xml:space="preserve"> </v>
          </cell>
          <cell r="AC623" t="str">
            <v>6.38</v>
          </cell>
          <cell r="AD623" t="str">
            <v>10.1</v>
          </cell>
          <cell r="AE623" t="str">
            <v xml:space="preserve"> </v>
          </cell>
          <cell r="AF623" t="str">
            <v xml:space="preserve"> </v>
          </cell>
          <cell r="AG623" t="str">
            <v xml:space="preserve"> </v>
          </cell>
          <cell r="AH623" t="str">
            <v xml:space="preserve"> </v>
          </cell>
          <cell r="AI623" t="str">
            <v xml:space="preserve"> </v>
          </cell>
          <cell r="AJ623" t="str">
            <v xml:space="preserve"> </v>
          </cell>
          <cell r="AK623" t="str">
            <v xml:space="preserve"> </v>
          </cell>
          <cell r="AL623" t="str">
            <v xml:space="preserve"> </v>
          </cell>
          <cell r="AM623" t="str">
            <v xml:space="preserve"> </v>
          </cell>
          <cell r="AN623" t="str">
            <v xml:space="preserve"> </v>
          </cell>
          <cell r="AO623" t="str">
            <v xml:space="preserve"> </v>
          </cell>
          <cell r="AP623" t="str">
            <v xml:space="preserve"> </v>
          </cell>
          <cell r="AQ623" t="str">
            <v xml:space="preserve"> </v>
          </cell>
          <cell r="AR623" t="str">
            <v xml:space="preserve"> </v>
          </cell>
          <cell r="AS623" t="str">
            <v xml:space="preserve"> </v>
          </cell>
          <cell r="AT623" t="str">
            <v xml:space="preserve"> </v>
          </cell>
          <cell r="AU623" t="str">
            <v>10.1</v>
          </cell>
          <cell r="AV623" t="str">
            <v>8.618</v>
          </cell>
          <cell r="AW623" t="str">
            <v>NACQ</v>
          </cell>
          <cell r="AX623" t="str">
            <v>5.835</v>
          </cell>
          <cell r="AY623" t="str">
            <v>11.4</v>
          </cell>
          <cell r="AZ623" t="str">
            <v xml:space="preserve"> </v>
          </cell>
          <cell r="BA623" t="str">
            <v xml:space="preserve"> </v>
          </cell>
          <cell r="BB623" t="str">
            <v xml:space="preserve"> </v>
          </cell>
          <cell r="BC623" t="str">
            <v xml:space="preserve"> </v>
          </cell>
          <cell r="BD623" t="str">
            <v xml:space="preserve"> </v>
          </cell>
          <cell r="BE623" t="str">
            <v xml:space="preserve"> </v>
          </cell>
          <cell r="BF623" t="str">
            <v xml:space="preserve"> </v>
          </cell>
          <cell r="BG623" t="str">
            <v>12.5</v>
          </cell>
          <cell r="BH623" t="str">
            <v>10.7</v>
          </cell>
          <cell r="BI623" t="str">
            <v xml:space="preserve"> </v>
          </cell>
          <cell r="BJ623" t="str">
            <v xml:space="preserve"> </v>
          </cell>
          <cell r="BK623">
            <v>11</v>
          </cell>
          <cell r="BL623" t="str">
            <v xml:space="preserve"> </v>
          </cell>
          <cell r="BM623" t="str">
            <v xml:space="preserve"> </v>
          </cell>
          <cell r="BN623" t="str">
            <v xml:space="preserve"> </v>
          </cell>
          <cell r="BO623" t="str">
            <v xml:space="preserve"> </v>
          </cell>
          <cell r="BP623" t="str">
            <v xml:space="preserve"> </v>
          </cell>
          <cell r="BQ623" t="str">
            <v xml:space="preserve"> </v>
          </cell>
          <cell r="BR623" t="str">
            <v>4.808</v>
          </cell>
          <cell r="BS623" t="str">
            <v>NACQ</v>
          </cell>
          <cell r="BT623">
            <v>4</v>
          </cell>
          <cell r="BU623" t="str">
            <v>6.65</v>
          </cell>
          <cell r="BV623" t="str">
            <v>10.3</v>
          </cell>
        </row>
        <row r="624">
          <cell r="A624">
            <v>21700564</v>
          </cell>
          <cell r="B624" t="str">
            <v>SOLDAN</v>
          </cell>
          <cell r="C624" t="str">
            <v>MARIE</v>
          </cell>
          <cell r="D624" t="str">
            <v xml:space="preserve"> </v>
          </cell>
          <cell r="E624" t="str">
            <v>8.839</v>
          </cell>
          <cell r="F624" t="str">
            <v>AJ</v>
          </cell>
          <cell r="G624" t="str">
            <v>8.839</v>
          </cell>
          <cell r="H624" t="str">
            <v>AJ</v>
          </cell>
          <cell r="I624" t="str">
            <v>'445/583</v>
          </cell>
          <cell r="J624" t="str">
            <v>12.68</v>
          </cell>
          <cell r="L624">
            <v>11</v>
          </cell>
          <cell r="M624" t="str">
            <v xml:space="preserve"> </v>
          </cell>
          <cell r="N624" t="str">
            <v xml:space="preserve"> </v>
          </cell>
          <cell r="O624" t="str">
            <v xml:space="preserve"> </v>
          </cell>
          <cell r="P624" t="str">
            <v xml:space="preserve"> </v>
          </cell>
          <cell r="Q624" t="str">
            <v xml:space="preserve"> </v>
          </cell>
          <cell r="R624" t="str">
            <v xml:space="preserve"> </v>
          </cell>
          <cell r="S624" t="str">
            <v xml:space="preserve"> </v>
          </cell>
          <cell r="T624" t="str">
            <v xml:space="preserve"> </v>
          </cell>
          <cell r="U624">
            <v>11</v>
          </cell>
          <cell r="V624" t="str">
            <v xml:space="preserve"> </v>
          </cell>
          <cell r="W624" t="str">
            <v xml:space="preserve"> </v>
          </cell>
          <cell r="X624" t="str">
            <v xml:space="preserve"> </v>
          </cell>
          <cell r="Y624" t="str">
            <v xml:space="preserve"> </v>
          </cell>
          <cell r="Z624" t="str">
            <v xml:space="preserve"> </v>
          </cell>
          <cell r="AA624" t="str">
            <v xml:space="preserve"> </v>
          </cell>
          <cell r="AB624" t="str">
            <v xml:space="preserve"> </v>
          </cell>
          <cell r="AC624" t="str">
            <v xml:space="preserve"> </v>
          </cell>
          <cell r="AD624" t="str">
            <v>15.2</v>
          </cell>
          <cell r="AE624" t="str">
            <v xml:space="preserve"> </v>
          </cell>
          <cell r="AF624" t="str">
            <v xml:space="preserve"> </v>
          </cell>
          <cell r="AG624" t="str">
            <v xml:space="preserve"> </v>
          </cell>
          <cell r="AH624" t="str">
            <v xml:space="preserve"> </v>
          </cell>
          <cell r="AI624" t="str">
            <v xml:space="preserve"> </v>
          </cell>
          <cell r="AJ624" t="str">
            <v xml:space="preserve"> </v>
          </cell>
          <cell r="AK624" t="str">
            <v xml:space="preserve"> </v>
          </cell>
          <cell r="AL624" t="str">
            <v xml:space="preserve"> </v>
          </cell>
          <cell r="AM624" t="str">
            <v>15.2</v>
          </cell>
          <cell r="AN624" t="str">
            <v xml:space="preserve"> </v>
          </cell>
          <cell r="AO624" t="str">
            <v xml:space="preserve"> </v>
          </cell>
          <cell r="AP624" t="str">
            <v xml:space="preserve"> </v>
          </cell>
          <cell r="AQ624" t="str">
            <v xml:space="preserve"> </v>
          </cell>
          <cell r="AR624" t="str">
            <v xml:space="preserve"> </v>
          </cell>
          <cell r="AS624" t="str">
            <v xml:space="preserve"> </v>
          </cell>
          <cell r="AT624" t="str">
            <v xml:space="preserve"> </v>
          </cell>
          <cell r="AU624" t="str">
            <v xml:space="preserve"> </v>
          </cell>
          <cell r="AV624" t="str">
            <v>8.74</v>
          </cell>
          <cell r="AW624" t="str">
            <v>NACQ</v>
          </cell>
          <cell r="AX624" t="str">
            <v>7.33</v>
          </cell>
          <cell r="AY624" t="str">
            <v>10.15</v>
          </cell>
          <cell r="AZ624" t="str">
            <v>10.9</v>
          </cell>
          <cell r="BA624" t="str">
            <v xml:space="preserve"> </v>
          </cell>
          <cell r="BB624" t="str">
            <v xml:space="preserve"> </v>
          </cell>
          <cell r="BC624" t="str">
            <v xml:space="preserve"> </v>
          </cell>
          <cell r="BD624" t="str">
            <v xml:space="preserve"> </v>
          </cell>
          <cell r="BE624" t="str">
            <v xml:space="preserve"> </v>
          </cell>
          <cell r="BF624" t="str">
            <v xml:space="preserve"> </v>
          </cell>
          <cell r="BG624" t="str">
            <v xml:space="preserve"> </v>
          </cell>
          <cell r="BH624" t="str">
            <v xml:space="preserve"> </v>
          </cell>
          <cell r="BI624" t="str">
            <v xml:space="preserve"> </v>
          </cell>
          <cell r="BJ624" t="str">
            <v xml:space="preserve"> </v>
          </cell>
          <cell r="BK624" t="str">
            <v>8.25</v>
          </cell>
          <cell r="BL624" t="str">
            <v xml:space="preserve"> </v>
          </cell>
          <cell r="BM624" t="str">
            <v xml:space="preserve"> </v>
          </cell>
          <cell r="BN624" t="str">
            <v>11.3</v>
          </cell>
          <cell r="BO624" t="str">
            <v xml:space="preserve"> </v>
          </cell>
          <cell r="BP624" t="str">
            <v xml:space="preserve"> </v>
          </cell>
          <cell r="BQ624" t="str">
            <v xml:space="preserve"> </v>
          </cell>
          <cell r="BR624" t="str">
            <v>9.833</v>
          </cell>
          <cell r="BS624" t="str">
            <v>NACQ</v>
          </cell>
          <cell r="BT624">
            <v>12.45</v>
          </cell>
          <cell r="BU624" t="str">
            <v>4.5</v>
          </cell>
          <cell r="BV624" t="str">
            <v>DIS</v>
          </cell>
        </row>
        <row r="625">
          <cell r="A625">
            <v>21916286</v>
          </cell>
          <cell r="B625" t="str">
            <v>SONNTAG</v>
          </cell>
          <cell r="C625" t="str">
            <v>JOY</v>
          </cell>
          <cell r="D625" t="str">
            <v xml:space="preserve"> </v>
          </cell>
          <cell r="E625" t="str">
            <v>DEF</v>
          </cell>
          <cell r="F625" t="str">
            <v>DEF</v>
          </cell>
          <cell r="G625" t="str">
            <v>DEF</v>
          </cell>
          <cell r="H625" t="str">
            <v>DEF</v>
          </cell>
          <cell r="J625" t="str">
            <v>DEF</v>
          </cell>
          <cell r="L625" t="str">
            <v>DEF</v>
          </cell>
          <cell r="M625" t="str">
            <v xml:space="preserve"> </v>
          </cell>
          <cell r="N625" t="str">
            <v xml:space="preserve"> </v>
          </cell>
          <cell r="O625" t="str">
            <v xml:space="preserve"> </v>
          </cell>
          <cell r="P625" t="str">
            <v xml:space="preserve"> </v>
          </cell>
          <cell r="Q625" t="str">
            <v xml:space="preserve"> </v>
          </cell>
          <cell r="R625" t="str">
            <v xml:space="preserve"> </v>
          </cell>
          <cell r="S625" t="str">
            <v xml:space="preserve"> </v>
          </cell>
          <cell r="T625" t="str">
            <v>ABI</v>
          </cell>
          <cell r="U625" t="str">
            <v xml:space="preserve"> </v>
          </cell>
          <cell r="V625" t="str">
            <v xml:space="preserve"> </v>
          </cell>
          <cell r="W625" t="str">
            <v xml:space="preserve"> </v>
          </cell>
          <cell r="X625" t="str">
            <v xml:space="preserve"> </v>
          </cell>
          <cell r="Y625" t="str">
            <v xml:space="preserve"> </v>
          </cell>
          <cell r="Z625" t="str">
            <v xml:space="preserve"> </v>
          </cell>
          <cell r="AA625" t="str">
            <v xml:space="preserve"> </v>
          </cell>
          <cell r="AB625" t="str">
            <v xml:space="preserve"> </v>
          </cell>
          <cell r="AC625" t="str">
            <v xml:space="preserve"> </v>
          </cell>
          <cell r="AD625" t="str">
            <v>DEF</v>
          </cell>
          <cell r="AE625" t="str">
            <v xml:space="preserve"> </v>
          </cell>
          <cell r="AF625" t="str">
            <v xml:space="preserve"> </v>
          </cell>
          <cell r="AG625" t="str">
            <v xml:space="preserve"> </v>
          </cell>
          <cell r="AH625" t="str">
            <v xml:space="preserve"> </v>
          </cell>
          <cell r="AI625" t="str">
            <v xml:space="preserve"> </v>
          </cell>
          <cell r="AJ625" t="str">
            <v xml:space="preserve"> </v>
          </cell>
          <cell r="AK625" t="str">
            <v xml:space="preserve"> </v>
          </cell>
          <cell r="AL625" t="str">
            <v>ABI</v>
          </cell>
          <cell r="AM625" t="str">
            <v xml:space="preserve"> </v>
          </cell>
          <cell r="AN625" t="str">
            <v xml:space="preserve"> </v>
          </cell>
          <cell r="AO625" t="str">
            <v xml:space="preserve"> </v>
          </cell>
          <cell r="AP625" t="str">
            <v xml:space="preserve"> </v>
          </cell>
          <cell r="AQ625" t="str">
            <v xml:space="preserve"> </v>
          </cell>
          <cell r="AR625" t="str">
            <v xml:space="preserve"> </v>
          </cell>
          <cell r="AS625" t="str">
            <v xml:space="preserve"> </v>
          </cell>
          <cell r="AT625" t="str">
            <v xml:space="preserve"> </v>
          </cell>
          <cell r="AU625" t="str">
            <v xml:space="preserve"> </v>
          </cell>
          <cell r="AV625" t="str">
            <v>DEF</v>
          </cell>
          <cell r="AW625" t="str">
            <v>DEF</v>
          </cell>
          <cell r="AX625" t="str">
            <v>DEF</v>
          </cell>
          <cell r="AY625" t="str">
            <v>DEF</v>
          </cell>
          <cell r="AZ625" t="str">
            <v xml:space="preserve"> </v>
          </cell>
          <cell r="BA625" t="str">
            <v>ABI</v>
          </cell>
          <cell r="BB625" t="str">
            <v xml:space="preserve"> </v>
          </cell>
          <cell r="BC625" t="str">
            <v xml:space="preserve"> </v>
          </cell>
          <cell r="BD625" t="str">
            <v>ABI</v>
          </cell>
          <cell r="BE625" t="str">
            <v xml:space="preserve"> </v>
          </cell>
          <cell r="BF625" t="str">
            <v xml:space="preserve"> </v>
          </cell>
          <cell r="BG625" t="str">
            <v xml:space="preserve"> </v>
          </cell>
          <cell r="BH625" t="str">
            <v xml:space="preserve"> </v>
          </cell>
          <cell r="BI625" t="str">
            <v xml:space="preserve"> </v>
          </cell>
          <cell r="BJ625" t="str">
            <v xml:space="preserve"> </v>
          </cell>
          <cell r="BK625" t="str">
            <v xml:space="preserve"> </v>
          </cell>
          <cell r="BL625" t="str">
            <v xml:space="preserve"> </v>
          </cell>
          <cell r="BM625" t="str">
            <v>ABI</v>
          </cell>
          <cell r="BN625" t="str">
            <v xml:space="preserve"> </v>
          </cell>
          <cell r="BO625" t="str">
            <v xml:space="preserve"> </v>
          </cell>
          <cell r="BP625" t="str">
            <v xml:space="preserve"> </v>
          </cell>
          <cell r="BQ625" t="str">
            <v xml:space="preserve"> </v>
          </cell>
          <cell r="BR625" t="str">
            <v>DEF</v>
          </cell>
          <cell r="BS625" t="str">
            <v>DEF</v>
          </cell>
          <cell r="BT625" t="str">
            <v>ABI</v>
          </cell>
          <cell r="BU625" t="str">
            <v>DEF</v>
          </cell>
          <cell r="BV625">
            <v>0</v>
          </cell>
        </row>
        <row r="626">
          <cell r="A626">
            <v>21813516</v>
          </cell>
          <cell r="B626" t="str">
            <v>SOW</v>
          </cell>
          <cell r="C626" t="str">
            <v>ABABACAR</v>
          </cell>
          <cell r="D626" t="str">
            <v xml:space="preserve"> </v>
          </cell>
          <cell r="E626" t="str">
            <v>8.296</v>
          </cell>
          <cell r="F626" t="str">
            <v>AJ</v>
          </cell>
          <cell r="G626" t="str">
            <v>8.296</v>
          </cell>
          <cell r="H626" t="str">
            <v>AJ</v>
          </cell>
          <cell r="I626" t="str">
            <v>'501/583</v>
          </cell>
          <cell r="J626" t="str">
            <v>8.72</v>
          </cell>
          <cell r="L626">
            <v>6</v>
          </cell>
          <cell r="M626" t="str">
            <v xml:space="preserve"> </v>
          </cell>
          <cell r="N626" t="str">
            <v xml:space="preserve"> </v>
          </cell>
          <cell r="O626" t="str">
            <v xml:space="preserve"> </v>
          </cell>
          <cell r="P626" t="str">
            <v xml:space="preserve"> </v>
          </cell>
          <cell r="Q626" t="str">
            <v xml:space="preserve"> </v>
          </cell>
          <cell r="R626" t="str">
            <v xml:space="preserve"> </v>
          </cell>
          <cell r="S626" t="str">
            <v xml:space="preserve"> </v>
          </cell>
          <cell r="T626">
            <v>6</v>
          </cell>
          <cell r="U626" t="str">
            <v xml:space="preserve"> </v>
          </cell>
          <cell r="V626" t="str">
            <v xml:space="preserve"> </v>
          </cell>
          <cell r="W626" t="str">
            <v xml:space="preserve"> </v>
          </cell>
          <cell r="X626" t="str">
            <v xml:space="preserve"> </v>
          </cell>
          <cell r="Y626" t="str">
            <v xml:space="preserve"> </v>
          </cell>
          <cell r="Z626" t="str">
            <v xml:space="preserve"> </v>
          </cell>
          <cell r="AA626" t="str">
            <v xml:space="preserve"> </v>
          </cell>
          <cell r="AB626" t="str">
            <v xml:space="preserve"> </v>
          </cell>
          <cell r="AC626" t="str">
            <v xml:space="preserve"> </v>
          </cell>
          <cell r="AD626" t="str">
            <v>12.8</v>
          </cell>
          <cell r="AE626" t="str">
            <v xml:space="preserve"> </v>
          </cell>
          <cell r="AF626" t="str">
            <v xml:space="preserve"> </v>
          </cell>
          <cell r="AG626" t="str">
            <v xml:space="preserve"> </v>
          </cell>
          <cell r="AH626" t="str">
            <v xml:space="preserve"> </v>
          </cell>
          <cell r="AI626" t="str">
            <v xml:space="preserve"> </v>
          </cell>
          <cell r="AJ626" t="str">
            <v xml:space="preserve"> </v>
          </cell>
          <cell r="AK626" t="str">
            <v xml:space="preserve"> </v>
          </cell>
          <cell r="AL626" t="str">
            <v>12.8</v>
          </cell>
          <cell r="AM626" t="str">
            <v xml:space="preserve"> </v>
          </cell>
          <cell r="AN626" t="str">
            <v xml:space="preserve"> </v>
          </cell>
          <cell r="AO626" t="str">
            <v xml:space="preserve"> </v>
          </cell>
          <cell r="AP626" t="str">
            <v xml:space="preserve"> </v>
          </cell>
          <cell r="AQ626" t="str">
            <v xml:space="preserve"> </v>
          </cell>
          <cell r="AR626" t="str">
            <v xml:space="preserve"> </v>
          </cell>
          <cell r="AS626" t="str">
            <v xml:space="preserve"> </v>
          </cell>
          <cell r="AT626" t="str">
            <v xml:space="preserve"> </v>
          </cell>
          <cell r="AU626" t="str">
            <v xml:space="preserve"> </v>
          </cell>
          <cell r="AV626" t="str">
            <v>8.668</v>
          </cell>
          <cell r="AW626" t="str">
            <v>NACQ</v>
          </cell>
          <cell r="AX626" t="str">
            <v>8.335</v>
          </cell>
          <cell r="AY626">
            <v>9</v>
          </cell>
          <cell r="AZ626" t="str">
            <v xml:space="preserve"> </v>
          </cell>
          <cell r="BA626" t="str">
            <v>9.5</v>
          </cell>
          <cell r="BB626">
            <v>11</v>
          </cell>
          <cell r="BC626" t="str">
            <v xml:space="preserve"> </v>
          </cell>
          <cell r="BD626" t="str">
            <v xml:space="preserve"> </v>
          </cell>
          <cell r="BE626" t="str">
            <v xml:space="preserve"> </v>
          </cell>
          <cell r="BF626" t="str">
            <v xml:space="preserve"> </v>
          </cell>
          <cell r="BG626" t="str">
            <v xml:space="preserve"> </v>
          </cell>
          <cell r="BH626" t="str">
            <v xml:space="preserve"> </v>
          </cell>
          <cell r="BI626" t="str">
            <v xml:space="preserve"> </v>
          </cell>
          <cell r="BJ626" t="str">
            <v xml:space="preserve"> </v>
          </cell>
          <cell r="BK626" t="str">
            <v>6.5</v>
          </cell>
          <cell r="BL626" t="str">
            <v xml:space="preserve"> </v>
          </cell>
          <cell r="BM626" t="str">
            <v xml:space="preserve"> </v>
          </cell>
          <cell r="BN626" t="str">
            <v xml:space="preserve"> </v>
          </cell>
          <cell r="BO626" t="str">
            <v xml:space="preserve"> </v>
          </cell>
          <cell r="BP626" t="str">
            <v xml:space="preserve"> </v>
          </cell>
          <cell r="BQ626" t="str">
            <v xml:space="preserve"> </v>
          </cell>
          <cell r="BR626" t="str">
            <v>9.558</v>
          </cell>
          <cell r="BS626" t="str">
            <v>NACQ</v>
          </cell>
          <cell r="BT626" t="str">
            <v>10.05</v>
          </cell>
          <cell r="BU626" t="str">
            <v>5.975</v>
          </cell>
          <cell r="BV626" t="str">
            <v>4.95</v>
          </cell>
        </row>
        <row r="627">
          <cell r="A627">
            <v>21909345</v>
          </cell>
          <cell r="B627" t="str">
            <v>SPANNAGEL</v>
          </cell>
          <cell r="C627" t="str">
            <v>AMELIE</v>
          </cell>
          <cell r="D627" t="str">
            <v xml:space="preserve"> </v>
          </cell>
          <cell r="E627" t="str">
            <v>10.708</v>
          </cell>
          <cell r="F627" t="str">
            <v>ADM</v>
          </cell>
          <cell r="G627" t="str">
            <v>10.708</v>
          </cell>
          <cell r="H627" t="str">
            <v>ADM</v>
          </cell>
          <cell r="I627" t="str">
            <v>'171/583</v>
          </cell>
          <cell r="J627" t="str">
            <v>12.698</v>
          </cell>
          <cell r="L627" t="str">
            <v>10.83</v>
          </cell>
          <cell r="M627" t="str">
            <v>10.83</v>
          </cell>
          <cell r="N627" t="str">
            <v xml:space="preserve"> </v>
          </cell>
          <cell r="O627" t="str">
            <v xml:space="preserve"> </v>
          </cell>
          <cell r="P627" t="str">
            <v xml:space="preserve"> </v>
          </cell>
          <cell r="Q627" t="str">
            <v xml:space="preserve"> </v>
          </cell>
          <cell r="R627" t="str">
            <v xml:space="preserve"> </v>
          </cell>
          <cell r="S627" t="str">
            <v xml:space="preserve"> </v>
          </cell>
          <cell r="T627" t="str">
            <v xml:space="preserve"> </v>
          </cell>
          <cell r="U627" t="str">
            <v xml:space="preserve"> </v>
          </cell>
          <cell r="V627" t="str">
            <v xml:space="preserve"> </v>
          </cell>
          <cell r="W627" t="str">
            <v xml:space="preserve"> </v>
          </cell>
          <cell r="X627" t="str">
            <v xml:space="preserve"> </v>
          </cell>
          <cell r="Y627" t="str">
            <v xml:space="preserve"> </v>
          </cell>
          <cell r="Z627" t="str">
            <v xml:space="preserve"> </v>
          </cell>
          <cell r="AA627" t="str">
            <v xml:space="preserve"> </v>
          </cell>
          <cell r="AB627" t="str">
            <v xml:space="preserve"> </v>
          </cell>
          <cell r="AC627" t="str">
            <v xml:space="preserve"> </v>
          </cell>
          <cell r="AD627" t="str">
            <v>15.5</v>
          </cell>
          <cell r="AE627" t="str">
            <v>15.5</v>
          </cell>
          <cell r="AF627" t="str">
            <v xml:space="preserve"> </v>
          </cell>
          <cell r="AG627" t="str">
            <v xml:space="preserve"> </v>
          </cell>
          <cell r="AH627" t="str">
            <v xml:space="preserve"> </v>
          </cell>
          <cell r="AI627" t="str">
            <v xml:space="preserve"> </v>
          </cell>
          <cell r="AJ627" t="str">
            <v xml:space="preserve"> </v>
          </cell>
          <cell r="AK627" t="str">
            <v xml:space="preserve"> </v>
          </cell>
          <cell r="AL627" t="str">
            <v xml:space="preserve"> </v>
          </cell>
          <cell r="AM627" t="str">
            <v xml:space="preserve"> </v>
          </cell>
          <cell r="AN627" t="str">
            <v xml:space="preserve"> </v>
          </cell>
          <cell r="AO627" t="str">
            <v xml:space="preserve"> </v>
          </cell>
          <cell r="AP627" t="str">
            <v xml:space="preserve"> </v>
          </cell>
          <cell r="AQ627" t="str">
            <v xml:space="preserve"> </v>
          </cell>
          <cell r="AR627" t="str">
            <v xml:space="preserve"> </v>
          </cell>
          <cell r="AS627" t="str">
            <v xml:space="preserve"> </v>
          </cell>
          <cell r="AT627" t="str">
            <v xml:space="preserve"> </v>
          </cell>
          <cell r="AU627" t="str">
            <v xml:space="preserve"> </v>
          </cell>
          <cell r="AV627" t="str">
            <v>12.973</v>
          </cell>
          <cell r="AW627" t="str">
            <v>ACQ</v>
          </cell>
          <cell r="AX627" t="str">
            <v>11.845</v>
          </cell>
          <cell r="AY627" t="str">
            <v>14.1</v>
          </cell>
          <cell r="AZ627" t="str">
            <v xml:space="preserve"> </v>
          </cell>
          <cell r="BA627" t="str">
            <v xml:space="preserve"> </v>
          </cell>
          <cell r="BB627" t="str">
            <v xml:space="preserve"> </v>
          </cell>
          <cell r="BC627" t="str">
            <v xml:space="preserve"> </v>
          </cell>
          <cell r="BD627" t="str">
            <v xml:space="preserve"> </v>
          </cell>
          <cell r="BE627">
            <v>15</v>
          </cell>
          <cell r="BF627">
            <v>15</v>
          </cell>
          <cell r="BG627" t="str">
            <v xml:space="preserve"> </v>
          </cell>
          <cell r="BH627" t="str">
            <v xml:space="preserve"> </v>
          </cell>
          <cell r="BI627" t="str">
            <v xml:space="preserve"> </v>
          </cell>
          <cell r="BJ627" t="str">
            <v>12.3</v>
          </cell>
          <cell r="BK627" t="str">
            <v xml:space="preserve"> </v>
          </cell>
          <cell r="BL627" t="str">
            <v xml:space="preserve"> </v>
          </cell>
          <cell r="BM627" t="str">
            <v xml:space="preserve"> </v>
          </cell>
          <cell r="BN627" t="str">
            <v xml:space="preserve"> </v>
          </cell>
          <cell r="BO627" t="str">
            <v xml:space="preserve"> </v>
          </cell>
          <cell r="BP627" t="str">
            <v xml:space="preserve"> </v>
          </cell>
          <cell r="BQ627" t="str">
            <v xml:space="preserve"> </v>
          </cell>
          <cell r="BR627" t="str">
            <v>7.733</v>
          </cell>
          <cell r="BS627" t="str">
            <v>NACQ</v>
          </cell>
          <cell r="BT627" t="str">
            <v>9.875</v>
          </cell>
          <cell r="BU627" t="str">
            <v>9.325</v>
          </cell>
          <cell r="BV627" t="str">
            <v>14.15</v>
          </cell>
        </row>
        <row r="628">
          <cell r="A628">
            <v>21908948</v>
          </cell>
          <cell r="B628" t="str">
            <v>STEIBLÉ</v>
          </cell>
          <cell r="C628" t="str">
            <v>THIBAULT</v>
          </cell>
          <cell r="D628" t="str">
            <v xml:space="preserve"> </v>
          </cell>
          <cell r="E628" t="str">
            <v>9.771</v>
          </cell>
          <cell r="F628" t="str">
            <v>AJ</v>
          </cell>
          <cell r="G628" t="str">
            <v>9.771</v>
          </cell>
          <cell r="H628" t="str">
            <v>AJ</v>
          </cell>
          <cell r="I628" t="str">
            <v>'326/583</v>
          </cell>
          <cell r="J628" t="str">
            <v>12.39</v>
          </cell>
          <cell r="L628" t="str">
            <v>13.25</v>
          </cell>
          <cell r="M628" t="str">
            <v xml:space="preserve"> </v>
          </cell>
          <cell r="N628" t="str">
            <v xml:space="preserve"> </v>
          </cell>
          <cell r="O628" t="str">
            <v xml:space="preserve"> </v>
          </cell>
          <cell r="P628" t="str">
            <v xml:space="preserve"> </v>
          </cell>
          <cell r="Q628" t="str">
            <v xml:space="preserve"> </v>
          </cell>
          <cell r="R628" t="str">
            <v xml:space="preserve"> </v>
          </cell>
          <cell r="S628" t="str">
            <v xml:space="preserve"> </v>
          </cell>
          <cell r="T628" t="str">
            <v xml:space="preserve"> </v>
          </cell>
          <cell r="U628" t="str">
            <v xml:space="preserve"> </v>
          </cell>
          <cell r="V628" t="str">
            <v xml:space="preserve"> </v>
          </cell>
          <cell r="W628" t="str">
            <v xml:space="preserve"> </v>
          </cell>
          <cell r="X628" t="str">
            <v xml:space="preserve"> </v>
          </cell>
          <cell r="Y628" t="str">
            <v xml:space="preserve"> </v>
          </cell>
          <cell r="Z628" t="str">
            <v xml:space="preserve"> </v>
          </cell>
          <cell r="AA628" t="str">
            <v xml:space="preserve"> </v>
          </cell>
          <cell r="AB628" t="str">
            <v xml:space="preserve"> </v>
          </cell>
          <cell r="AC628" t="str">
            <v>13.25</v>
          </cell>
          <cell r="AD628" t="str">
            <v>11.1</v>
          </cell>
          <cell r="AE628" t="str">
            <v xml:space="preserve"> </v>
          </cell>
          <cell r="AF628" t="str">
            <v xml:space="preserve"> </v>
          </cell>
          <cell r="AG628" t="str">
            <v xml:space="preserve"> </v>
          </cell>
          <cell r="AH628" t="str">
            <v xml:space="preserve"> </v>
          </cell>
          <cell r="AI628" t="str">
            <v xml:space="preserve"> </v>
          </cell>
          <cell r="AJ628" t="str">
            <v xml:space="preserve"> </v>
          </cell>
          <cell r="AK628" t="str">
            <v xml:space="preserve"> </v>
          </cell>
          <cell r="AL628" t="str">
            <v xml:space="preserve"> </v>
          </cell>
          <cell r="AM628" t="str">
            <v xml:space="preserve"> </v>
          </cell>
          <cell r="AN628" t="str">
            <v xml:space="preserve"> </v>
          </cell>
          <cell r="AO628" t="str">
            <v xml:space="preserve"> </v>
          </cell>
          <cell r="AP628" t="str">
            <v xml:space="preserve"> </v>
          </cell>
          <cell r="AQ628" t="str">
            <v xml:space="preserve"> </v>
          </cell>
          <cell r="AR628" t="str">
            <v xml:space="preserve"> </v>
          </cell>
          <cell r="AS628" t="str">
            <v xml:space="preserve"> </v>
          </cell>
          <cell r="AT628" t="str">
            <v xml:space="preserve"> </v>
          </cell>
          <cell r="AU628" t="str">
            <v>11.1</v>
          </cell>
          <cell r="AV628" t="str">
            <v>9.067</v>
          </cell>
          <cell r="AW628" t="str">
            <v>NACQ</v>
          </cell>
          <cell r="AX628">
            <v>9</v>
          </cell>
          <cell r="AY628" t="str">
            <v>9.133</v>
          </cell>
          <cell r="AZ628" t="str">
            <v xml:space="preserve"> </v>
          </cell>
          <cell r="BA628" t="str">
            <v xml:space="preserve"> </v>
          </cell>
          <cell r="BB628" t="str">
            <v xml:space="preserve"> </v>
          </cell>
          <cell r="BC628" t="str">
            <v xml:space="preserve"> </v>
          </cell>
          <cell r="BD628" t="str">
            <v xml:space="preserve"> </v>
          </cell>
          <cell r="BE628" t="str">
            <v xml:space="preserve"> </v>
          </cell>
          <cell r="BF628" t="str">
            <v xml:space="preserve"> </v>
          </cell>
          <cell r="BG628">
            <v>13</v>
          </cell>
          <cell r="BH628" t="str">
            <v>8.4</v>
          </cell>
          <cell r="BI628" t="str">
            <v xml:space="preserve"> </v>
          </cell>
          <cell r="BJ628" t="str">
            <v xml:space="preserve"> </v>
          </cell>
          <cell r="BK628">
            <v>6</v>
          </cell>
          <cell r="BL628" t="str">
            <v xml:space="preserve"> </v>
          </cell>
          <cell r="BM628" t="str">
            <v xml:space="preserve"> </v>
          </cell>
          <cell r="BN628" t="str">
            <v xml:space="preserve"> </v>
          </cell>
          <cell r="BO628" t="str">
            <v xml:space="preserve"> </v>
          </cell>
          <cell r="BP628" t="str">
            <v xml:space="preserve"> </v>
          </cell>
          <cell r="BQ628" t="str">
            <v xml:space="preserve"> </v>
          </cell>
          <cell r="BR628" t="str">
            <v>10.337</v>
          </cell>
          <cell r="BS628" t="str">
            <v>ACQ</v>
          </cell>
          <cell r="BT628" t="str">
            <v>12.62</v>
          </cell>
          <cell r="BU628" t="str">
            <v>7.065</v>
          </cell>
          <cell r="BV628" t="str">
            <v>8.63</v>
          </cell>
        </row>
        <row r="629">
          <cell r="A629">
            <v>21604034</v>
          </cell>
          <cell r="B629" t="str">
            <v>STEPIEN</v>
          </cell>
          <cell r="C629" t="str">
            <v>EMMA</v>
          </cell>
          <cell r="D629" t="str">
            <v xml:space="preserve"> </v>
          </cell>
          <cell r="E629" t="str">
            <v>8.603</v>
          </cell>
          <cell r="F629" t="str">
            <v>AJ</v>
          </cell>
          <cell r="G629" t="str">
            <v>8.603</v>
          </cell>
          <cell r="H629" t="str">
            <v>AJ</v>
          </cell>
          <cell r="I629" t="str">
            <v>'480/583</v>
          </cell>
          <cell r="J629" t="str">
            <v>9.6</v>
          </cell>
          <cell r="L629">
            <v>10</v>
          </cell>
          <cell r="M629" t="str">
            <v xml:space="preserve"> </v>
          </cell>
          <cell r="N629" t="str">
            <v xml:space="preserve"> </v>
          </cell>
          <cell r="O629">
            <v>10</v>
          </cell>
          <cell r="P629" t="str">
            <v xml:space="preserve"> </v>
          </cell>
          <cell r="Q629" t="str">
            <v xml:space="preserve"> </v>
          </cell>
          <cell r="R629" t="str">
            <v xml:space="preserve"> </v>
          </cell>
          <cell r="S629" t="str">
            <v xml:space="preserve"> </v>
          </cell>
          <cell r="T629" t="str">
            <v xml:space="preserve"> </v>
          </cell>
          <cell r="U629" t="str">
            <v xml:space="preserve"> </v>
          </cell>
          <cell r="V629" t="str">
            <v xml:space="preserve"> </v>
          </cell>
          <cell r="W629" t="str">
            <v xml:space="preserve"> </v>
          </cell>
          <cell r="X629" t="str">
            <v xml:space="preserve"> </v>
          </cell>
          <cell r="Y629" t="str">
            <v xml:space="preserve"> </v>
          </cell>
          <cell r="Z629" t="str">
            <v xml:space="preserve"> </v>
          </cell>
          <cell r="AA629" t="str">
            <v xml:space="preserve"> </v>
          </cell>
          <cell r="AB629" t="str">
            <v xml:space="preserve"> </v>
          </cell>
          <cell r="AC629" t="str">
            <v xml:space="preserve"> </v>
          </cell>
          <cell r="AD629">
            <v>9</v>
          </cell>
          <cell r="AE629" t="str">
            <v xml:space="preserve"> </v>
          </cell>
          <cell r="AF629" t="str">
            <v xml:space="preserve"> </v>
          </cell>
          <cell r="AG629">
            <v>9</v>
          </cell>
          <cell r="AH629" t="str">
            <v xml:space="preserve"> </v>
          </cell>
          <cell r="AI629" t="str">
            <v xml:space="preserve"> </v>
          </cell>
          <cell r="AJ629" t="str">
            <v xml:space="preserve"> </v>
          </cell>
          <cell r="AK629" t="str">
            <v xml:space="preserve"> </v>
          </cell>
          <cell r="AL629" t="str">
            <v xml:space="preserve"> </v>
          </cell>
          <cell r="AM629" t="str">
            <v xml:space="preserve"> </v>
          </cell>
          <cell r="AN629" t="str">
            <v xml:space="preserve"> </v>
          </cell>
          <cell r="AO629" t="str">
            <v xml:space="preserve"> </v>
          </cell>
          <cell r="AP629" t="str">
            <v xml:space="preserve"> </v>
          </cell>
          <cell r="AQ629" t="str">
            <v xml:space="preserve"> </v>
          </cell>
          <cell r="AR629" t="str">
            <v xml:space="preserve"> </v>
          </cell>
          <cell r="AS629" t="str">
            <v xml:space="preserve"> </v>
          </cell>
          <cell r="AT629" t="str">
            <v xml:space="preserve"> </v>
          </cell>
          <cell r="AU629" t="str">
            <v xml:space="preserve"> </v>
          </cell>
          <cell r="AV629" t="str">
            <v>9.084</v>
          </cell>
          <cell r="AW629" t="str">
            <v>NACQ</v>
          </cell>
          <cell r="AX629" t="str">
            <v>8.835</v>
          </cell>
          <cell r="AY629" t="str">
            <v>9.333</v>
          </cell>
          <cell r="AZ629" t="str">
            <v xml:space="preserve"> </v>
          </cell>
          <cell r="BA629" t="str">
            <v xml:space="preserve"> </v>
          </cell>
          <cell r="BB629" t="str">
            <v xml:space="preserve"> </v>
          </cell>
          <cell r="BC629" t="str">
            <v xml:space="preserve"> </v>
          </cell>
          <cell r="BD629" t="str">
            <v xml:space="preserve"> </v>
          </cell>
          <cell r="BE629" t="str">
            <v xml:space="preserve"> </v>
          </cell>
          <cell r="BF629" t="str">
            <v xml:space="preserve"> </v>
          </cell>
          <cell r="BG629">
            <v>12</v>
          </cell>
          <cell r="BH629" t="str">
            <v>5.5</v>
          </cell>
          <cell r="BI629" t="str">
            <v xml:space="preserve"> </v>
          </cell>
          <cell r="BJ629" t="str">
            <v xml:space="preserve"> </v>
          </cell>
          <cell r="BK629" t="str">
            <v>10.5</v>
          </cell>
          <cell r="BL629" t="str">
            <v xml:space="preserve"> </v>
          </cell>
          <cell r="BM629" t="str">
            <v xml:space="preserve"> </v>
          </cell>
          <cell r="BN629" t="str">
            <v xml:space="preserve"> </v>
          </cell>
          <cell r="BO629" t="str">
            <v xml:space="preserve"> </v>
          </cell>
          <cell r="BP629" t="str">
            <v xml:space="preserve"> </v>
          </cell>
          <cell r="BQ629" t="str">
            <v xml:space="preserve"> </v>
          </cell>
          <cell r="BR629" t="str">
            <v>8.667</v>
          </cell>
          <cell r="BS629" t="str">
            <v>NACQ</v>
          </cell>
          <cell r="BT629">
            <v>11</v>
          </cell>
          <cell r="BU629" t="str">
            <v>5.5</v>
          </cell>
          <cell r="BV629" t="str">
            <v>DIS</v>
          </cell>
        </row>
        <row r="630">
          <cell r="A630">
            <v>21912440</v>
          </cell>
          <cell r="B630" t="str">
            <v>STOLL</v>
          </cell>
          <cell r="C630" t="str">
            <v>JAUFFREY</v>
          </cell>
          <cell r="D630" t="str">
            <v xml:space="preserve"> </v>
          </cell>
          <cell r="E630" t="str">
            <v>10.846</v>
          </cell>
          <cell r="F630" t="str">
            <v>ADM</v>
          </cell>
          <cell r="G630" t="str">
            <v>10.846</v>
          </cell>
          <cell r="H630" t="str">
            <v>ADM</v>
          </cell>
          <cell r="I630" t="str">
            <v>'149/583</v>
          </cell>
          <cell r="J630" t="str">
            <v>13.22</v>
          </cell>
          <cell r="L630" t="str">
            <v>13.7</v>
          </cell>
          <cell r="M630" t="str">
            <v xml:space="preserve"> </v>
          </cell>
          <cell r="N630" t="str">
            <v xml:space="preserve"> </v>
          </cell>
          <cell r="O630" t="str">
            <v xml:space="preserve"> </v>
          </cell>
          <cell r="P630" t="str">
            <v xml:space="preserve"> </v>
          </cell>
          <cell r="Q630" t="str">
            <v xml:space="preserve"> </v>
          </cell>
          <cell r="R630" t="str">
            <v xml:space="preserve"> </v>
          </cell>
          <cell r="S630" t="str">
            <v xml:space="preserve"> </v>
          </cell>
          <cell r="T630" t="str">
            <v xml:space="preserve"> </v>
          </cell>
          <cell r="U630" t="str">
            <v xml:space="preserve"> </v>
          </cell>
          <cell r="V630" t="str">
            <v xml:space="preserve"> </v>
          </cell>
          <cell r="W630" t="str">
            <v xml:space="preserve"> </v>
          </cell>
          <cell r="X630" t="str">
            <v>13.7</v>
          </cell>
          <cell r="Y630" t="str">
            <v xml:space="preserve"> </v>
          </cell>
          <cell r="Z630" t="str">
            <v xml:space="preserve"> </v>
          </cell>
          <cell r="AA630" t="str">
            <v xml:space="preserve"> </v>
          </cell>
          <cell r="AB630" t="str">
            <v xml:space="preserve"> </v>
          </cell>
          <cell r="AC630" t="str">
            <v xml:space="preserve"> </v>
          </cell>
          <cell r="AD630" t="str">
            <v>12.5</v>
          </cell>
          <cell r="AE630" t="str">
            <v xml:space="preserve"> </v>
          </cell>
          <cell r="AF630" t="str">
            <v xml:space="preserve"> </v>
          </cell>
          <cell r="AG630" t="str">
            <v xml:space="preserve"> </v>
          </cell>
          <cell r="AH630" t="str">
            <v xml:space="preserve"> </v>
          </cell>
          <cell r="AI630" t="str">
            <v xml:space="preserve"> </v>
          </cell>
          <cell r="AJ630" t="str">
            <v xml:space="preserve"> </v>
          </cell>
          <cell r="AK630" t="str">
            <v xml:space="preserve"> </v>
          </cell>
          <cell r="AL630" t="str">
            <v xml:space="preserve"> </v>
          </cell>
          <cell r="AM630" t="str">
            <v xml:space="preserve"> </v>
          </cell>
          <cell r="AN630" t="str">
            <v xml:space="preserve"> </v>
          </cell>
          <cell r="AO630" t="str">
            <v xml:space="preserve"> </v>
          </cell>
          <cell r="AP630" t="str">
            <v>12.5</v>
          </cell>
          <cell r="AQ630" t="str">
            <v xml:space="preserve"> </v>
          </cell>
          <cell r="AR630" t="str">
            <v xml:space="preserve"> </v>
          </cell>
          <cell r="AS630" t="str">
            <v xml:space="preserve"> </v>
          </cell>
          <cell r="AT630" t="str">
            <v xml:space="preserve"> </v>
          </cell>
          <cell r="AU630" t="str">
            <v xml:space="preserve"> </v>
          </cell>
          <cell r="AV630" t="str">
            <v>11.24</v>
          </cell>
          <cell r="AW630" t="str">
            <v>ACQ</v>
          </cell>
          <cell r="AX630" t="str">
            <v>8.83</v>
          </cell>
          <cell r="AY630" t="str">
            <v>13.65</v>
          </cell>
          <cell r="AZ630" t="str">
            <v xml:space="preserve"> </v>
          </cell>
          <cell r="BA630" t="str">
            <v xml:space="preserve"> </v>
          </cell>
          <cell r="BB630" t="str">
            <v xml:space="preserve"> </v>
          </cell>
          <cell r="BC630" t="str">
            <v xml:space="preserve"> </v>
          </cell>
          <cell r="BD630" t="str">
            <v xml:space="preserve"> </v>
          </cell>
          <cell r="BE630" t="str">
            <v>15.5</v>
          </cell>
          <cell r="BF630" t="str">
            <v xml:space="preserve"> </v>
          </cell>
          <cell r="BG630" t="str">
            <v xml:space="preserve"> </v>
          </cell>
          <cell r="BH630" t="str">
            <v xml:space="preserve"> </v>
          </cell>
          <cell r="BI630" t="str">
            <v xml:space="preserve"> </v>
          </cell>
          <cell r="BJ630" t="str">
            <v xml:space="preserve"> </v>
          </cell>
          <cell r="BK630" t="str">
            <v>9.75</v>
          </cell>
          <cell r="BL630" t="str">
            <v xml:space="preserve"> </v>
          </cell>
          <cell r="BM630" t="str">
            <v xml:space="preserve"> </v>
          </cell>
          <cell r="BN630" t="str">
            <v>15.7</v>
          </cell>
          <cell r="BO630" t="str">
            <v xml:space="preserve"> </v>
          </cell>
          <cell r="BP630" t="str">
            <v xml:space="preserve"> </v>
          </cell>
          <cell r="BQ630" t="str">
            <v xml:space="preserve"> </v>
          </cell>
          <cell r="BR630" t="str">
            <v>12.258</v>
          </cell>
          <cell r="BS630" t="str">
            <v>ACQ</v>
          </cell>
          <cell r="BT630" t="str">
            <v>14.25</v>
          </cell>
          <cell r="BU630" t="str">
            <v>12.375</v>
          </cell>
          <cell r="BV630" t="str">
            <v>13.25</v>
          </cell>
        </row>
        <row r="631">
          <cell r="A631">
            <v>21901789</v>
          </cell>
          <cell r="B631" t="str">
            <v>STRIEGEL</v>
          </cell>
          <cell r="C631" t="str">
            <v>NATHAN</v>
          </cell>
          <cell r="D631" t="str">
            <v xml:space="preserve"> </v>
          </cell>
          <cell r="E631" t="str">
            <v>11.001</v>
          </cell>
          <cell r="F631" t="str">
            <v>ADM</v>
          </cell>
          <cell r="G631" t="str">
            <v>11.001</v>
          </cell>
          <cell r="H631" t="str">
            <v>ADM</v>
          </cell>
          <cell r="I631" t="str">
            <v>'129/583</v>
          </cell>
          <cell r="J631" t="str">
            <v>16.4</v>
          </cell>
          <cell r="L631">
            <v>18</v>
          </cell>
          <cell r="M631" t="str">
            <v xml:space="preserve"> </v>
          </cell>
          <cell r="N631" t="str">
            <v xml:space="preserve"> </v>
          </cell>
          <cell r="O631">
            <v>18</v>
          </cell>
          <cell r="P631" t="str">
            <v xml:space="preserve"> </v>
          </cell>
          <cell r="Q631" t="str">
            <v xml:space="preserve"> </v>
          </cell>
          <cell r="R631" t="str">
            <v xml:space="preserve"> </v>
          </cell>
          <cell r="S631" t="str">
            <v xml:space="preserve"> </v>
          </cell>
          <cell r="T631" t="str">
            <v xml:space="preserve"> </v>
          </cell>
          <cell r="U631" t="str">
            <v xml:space="preserve"> </v>
          </cell>
          <cell r="V631" t="str">
            <v xml:space="preserve"> </v>
          </cell>
          <cell r="W631" t="str">
            <v xml:space="preserve"> </v>
          </cell>
          <cell r="X631" t="str">
            <v xml:space="preserve"> </v>
          </cell>
          <cell r="Y631" t="str">
            <v xml:space="preserve"> </v>
          </cell>
          <cell r="Z631" t="str">
            <v xml:space="preserve"> </v>
          </cell>
          <cell r="AA631" t="str">
            <v xml:space="preserve"> </v>
          </cell>
          <cell r="AB631" t="str">
            <v xml:space="preserve"> </v>
          </cell>
          <cell r="AC631" t="str">
            <v xml:space="preserve"> </v>
          </cell>
          <cell r="AD631">
            <v>14</v>
          </cell>
          <cell r="AE631" t="str">
            <v xml:space="preserve"> </v>
          </cell>
          <cell r="AF631" t="str">
            <v xml:space="preserve"> </v>
          </cell>
          <cell r="AG631">
            <v>14</v>
          </cell>
          <cell r="AH631" t="str">
            <v xml:space="preserve"> </v>
          </cell>
          <cell r="AI631" t="str">
            <v xml:space="preserve"> </v>
          </cell>
          <cell r="AJ631" t="str">
            <v xml:space="preserve"> </v>
          </cell>
          <cell r="AK631" t="str">
            <v xml:space="preserve"> </v>
          </cell>
          <cell r="AL631" t="str">
            <v xml:space="preserve"> </v>
          </cell>
          <cell r="AM631" t="str">
            <v xml:space="preserve"> </v>
          </cell>
          <cell r="AN631" t="str">
            <v xml:space="preserve"> </v>
          </cell>
          <cell r="AO631" t="str">
            <v xml:space="preserve"> </v>
          </cell>
          <cell r="AP631" t="str">
            <v xml:space="preserve"> </v>
          </cell>
          <cell r="AQ631" t="str">
            <v xml:space="preserve"> </v>
          </cell>
          <cell r="AR631" t="str">
            <v xml:space="preserve"> </v>
          </cell>
          <cell r="AS631" t="str">
            <v xml:space="preserve"> </v>
          </cell>
          <cell r="AT631" t="str">
            <v xml:space="preserve"> </v>
          </cell>
          <cell r="AU631" t="str">
            <v xml:space="preserve"> </v>
          </cell>
          <cell r="AV631" t="str">
            <v>12.505</v>
          </cell>
          <cell r="AW631" t="str">
            <v>ACQ</v>
          </cell>
          <cell r="AX631" t="str">
            <v>11.81</v>
          </cell>
          <cell r="AY631" t="str">
            <v>13.2</v>
          </cell>
          <cell r="AZ631" t="str">
            <v>14.1</v>
          </cell>
          <cell r="BA631" t="str">
            <v>13.5</v>
          </cell>
          <cell r="BB631" t="str">
            <v xml:space="preserve"> </v>
          </cell>
          <cell r="BC631" t="str">
            <v xml:space="preserve"> </v>
          </cell>
          <cell r="BD631" t="str">
            <v xml:space="preserve"> </v>
          </cell>
          <cell r="BE631" t="str">
            <v xml:space="preserve"> </v>
          </cell>
          <cell r="BF631" t="str">
            <v xml:space="preserve"> </v>
          </cell>
          <cell r="BG631" t="str">
            <v xml:space="preserve"> </v>
          </cell>
          <cell r="BH631" t="str">
            <v xml:space="preserve"> </v>
          </cell>
          <cell r="BI631" t="str">
            <v xml:space="preserve"> </v>
          </cell>
          <cell r="BJ631" t="str">
            <v xml:space="preserve"> </v>
          </cell>
          <cell r="BK631" t="str">
            <v xml:space="preserve"> </v>
          </cell>
          <cell r="BL631" t="str">
            <v xml:space="preserve"> </v>
          </cell>
          <cell r="BM631" t="str">
            <v xml:space="preserve"> </v>
          </cell>
          <cell r="BN631" t="str">
            <v xml:space="preserve"> </v>
          </cell>
          <cell r="BO631" t="str">
            <v xml:space="preserve"> </v>
          </cell>
          <cell r="BP631" t="str">
            <v xml:space="preserve"> </v>
          </cell>
          <cell r="BQ631">
            <v>12</v>
          </cell>
          <cell r="BR631" t="str">
            <v>8.458</v>
          </cell>
          <cell r="BS631" t="str">
            <v>NACQ</v>
          </cell>
          <cell r="BT631">
            <v>9</v>
          </cell>
          <cell r="BU631" t="str">
            <v>8.7</v>
          </cell>
          <cell r="BV631" t="str">
            <v>10.9</v>
          </cell>
        </row>
        <row r="632">
          <cell r="A632">
            <v>21904002</v>
          </cell>
          <cell r="B632" t="str">
            <v>STURM</v>
          </cell>
          <cell r="C632" t="str">
            <v>LÉO</v>
          </cell>
          <cell r="D632" t="str">
            <v xml:space="preserve"> </v>
          </cell>
          <cell r="E632" t="str">
            <v>8.812</v>
          </cell>
          <cell r="F632" t="str">
            <v>AJ</v>
          </cell>
          <cell r="G632" t="str">
            <v>8.812</v>
          </cell>
          <cell r="H632" t="str">
            <v>AJ</v>
          </cell>
          <cell r="I632" t="str">
            <v>'450/583</v>
          </cell>
          <cell r="J632" t="str">
            <v>8.32</v>
          </cell>
          <cell r="L632">
            <v>5</v>
          </cell>
          <cell r="M632" t="str">
            <v xml:space="preserve"> </v>
          </cell>
          <cell r="N632" t="str">
            <v xml:space="preserve"> </v>
          </cell>
          <cell r="O632" t="str">
            <v xml:space="preserve"> </v>
          </cell>
          <cell r="P632" t="str">
            <v xml:space="preserve"> </v>
          </cell>
          <cell r="Q632" t="str">
            <v xml:space="preserve"> </v>
          </cell>
          <cell r="R632" t="str">
            <v xml:space="preserve"> </v>
          </cell>
          <cell r="S632" t="str">
            <v xml:space="preserve"> </v>
          </cell>
          <cell r="T632">
            <v>5</v>
          </cell>
          <cell r="U632" t="str">
            <v xml:space="preserve"> </v>
          </cell>
          <cell r="V632" t="str">
            <v xml:space="preserve"> </v>
          </cell>
          <cell r="W632" t="str">
            <v xml:space="preserve"> </v>
          </cell>
          <cell r="X632" t="str">
            <v xml:space="preserve"> </v>
          </cell>
          <cell r="Y632" t="str">
            <v xml:space="preserve"> </v>
          </cell>
          <cell r="Z632" t="str">
            <v xml:space="preserve"> </v>
          </cell>
          <cell r="AA632" t="str">
            <v xml:space="preserve"> </v>
          </cell>
          <cell r="AB632" t="str">
            <v xml:space="preserve"> </v>
          </cell>
          <cell r="AC632" t="str">
            <v xml:space="preserve"> </v>
          </cell>
          <cell r="AD632" t="str">
            <v>13.3</v>
          </cell>
          <cell r="AE632" t="str">
            <v xml:space="preserve"> </v>
          </cell>
          <cell r="AF632" t="str">
            <v xml:space="preserve"> </v>
          </cell>
          <cell r="AG632" t="str">
            <v xml:space="preserve"> </v>
          </cell>
          <cell r="AH632" t="str">
            <v xml:space="preserve"> </v>
          </cell>
          <cell r="AI632" t="str">
            <v xml:space="preserve"> </v>
          </cell>
          <cell r="AJ632" t="str">
            <v xml:space="preserve"> </v>
          </cell>
          <cell r="AK632" t="str">
            <v xml:space="preserve"> </v>
          </cell>
          <cell r="AL632" t="str">
            <v>13.3</v>
          </cell>
          <cell r="AM632" t="str">
            <v xml:space="preserve"> </v>
          </cell>
          <cell r="AN632" t="str">
            <v xml:space="preserve"> </v>
          </cell>
          <cell r="AO632" t="str">
            <v xml:space="preserve"> </v>
          </cell>
          <cell r="AP632" t="str">
            <v xml:space="preserve"> </v>
          </cell>
          <cell r="AQ632" t="str">
            <v xml:space="preserve"> </v>
          </cell>
          <cell r="AR632" t="str">
            <v xml:space="preserve"> </v>
          </cell>
          <cell r="AS632" t="str">
            <v xml:space="preserve"> </v>
          </cell>
          <cell r="AT632" t="str">
            <v xml:space="preserve"> </v>
          </cell>
          <cell r="AU632" t="str">
            <v xml:space="preserve"> </v>
          </cell>
          <cell r="AV632" t="str">
            <v>11.401</v>
          </cell>
          <cell r="AW632" t="str">
            <v>ACQ</v>
          </cell>
          <cell r="AX632" t="str">
            <v>10.135</v>
          </cell>
          <cell r="AY632" t="str">
            <v>12.667</v>
          </cell>
          <cell r="AZ632" t="str">
            <v xml:space="preserve"> </v>
          </cell>
          <cell r="BA632" t="str">
            <v xml:space="preserve"> </v>
          </cell>
          <cell r="BB632" t="str">
            <v xml:space="preserve"> </v>
          </cell>
          <cell r="BC632" t="str">
            <v xml:space="preserve"> </v>
          </cell>
          <cell r="BD632" t="str">
            <v xml:space="preserve"> </v>
          </cell>
          <cell r="BE632">
            <v>12</v>
          </cell>
          <cell r="BF632">
            <v>14</v>
          </cell>
          <cell r="BG632" t="str">
            <v xml:space="preserve"> </v>
          </cell>
          <cell r="BH632" t="str">
            <v xml:space="preserve"> </v>
          </cell>
          <cell r="BI632" t="str">
            <v xml:space="preserve"> </v>
          </cell>
          <cell r="BJ632">
            <v>12</v>
          </cell>
          <cell r="BK632" t="str">
            <v xml:space="preserve"> </v>
          </cell>
          <cell r="BL632" t="str">
            <v xml:space="preserve"> </v>
          </cell>
          <cell r="BM632" t="str">
            <v xml:space="preserve"> </v>
          </cell>
          <cell r="BN632" t="str">
            <v xml:space="preserve"> </v>
          </cell>
          <cell r="BO632" t="str">
            <v xml:space="preserve"> </v>
          </cell>
          <cell r="BP632" t="str">
            <v xml:space="preserve"> </v>
          </cell>
          <cell r="BQ632" t="str">
            <v xml:space="preserve"> </v>
          </cell>
          <cell r="BR632" t="str">
            <v>8.317</v>
          </cell>
          <cell r="BS632" t="str">
            <v>NACQ</v>
          </cell>
          <cell r="BT632">
            <v>10</v>
          </cell>
          <cell r="BU632" t="str">
            <v>8.05</v>
          </cell>
          <cell r="BV632" t="str">
            <v>11.1</v>
          </cell>
        </row>
        <row r="633">
          <cell r="A633">
            <v>21912971</v>
          </cell>
          <cell r="B633" t="str">
            <v>SUBIGER</v>
          </cell>
          <cell r="C633" t="str">
            <v>CLARA</v>
          </cell>
          <cell r="D633" t="str">
            <v xml:space="preserve"> </v>
          </cell>
          <cell r="E633" t="str">
            <v>DEF</v>
          </cell>
          <cell r="F633" t="str">
            <v>DEF</v>
          </cell>
          <cell r="G633" t="str">
            <v>DEF</v>
          </cell>
          <cell r="H633" t="str">
            <v>DEF</v>
          </cell>
          <cell r="J633" t="str">
            <v>DEF</v>
          </cell>
          <cell r="L633" t="str">
            <v>DEF</v>
          </cell>
          <cell r="M633" t="str">
            <v xml:space="preserve"> </v>
          </cell>
          <cell r="N633" t="str">
            <v xml:space="preserve"> </v>
          </cell>
          <cell r="O633" t="str">
            <v xml:space="preserve"> </v>
          </cell>
          <cell r="P633" t="str">
            <v xml:space="preserve"> </v>
          </cell>
          <cell r="Q633" t="str">
            <v xml:space="preserve"> </v>
          </cell>
          <cell r="R633" t="str">
            <v xml:space="preserve"> </v>
          </cell>
          <cell r="S633" t="str">
            <v xml:space="preserve"> </v>
          </cell>
          <cell r="T633" t="str">
            <v>ABI</v>
          </cell>
          <cell r="U633" t="str">
            <v xml:space="preserve"> </v>
          </cell>
          <cell r="V633" t="str">
            <v xml:space="preserve"> </v>
          </cell>
          <cell r="W633" t="str">
            <v xml:space="preserve"> </v>
          </cell>
          <cell r="X633" t="str">
            <v xml:space="preserve"> </v>
          </cell>
          <cell r="Y633" t="str">
            <v xml:space="preserve"> </v>
          </cell>
          <cell r="Z633" t="str">
            <v xml:space="preserve"> </v>
          </cell>
          <cell r="AA633" t="str">
            <v xml:space="preserve"> </v>
          </cell>
          <cell r="AB633" t="str">
            <v xml:space="preserve"> </v>
          </cell>
          <cell r="AC633" t="str">
            <v xml:space="preserve"> </v>
          </cell>
          <cell r="AD633" t="str">
            <v>DEF</v>
          </cell>
          <cell r="AE633" t="str">
            <v xml:space="preserve"> </v>
          </cell>
          <cell r="AF633" t="str">
            <v xml:space="preserve"> </v>
          </cell>
          <cell r="AG633" t="str">
            <v xml:space="preserve"> </v>
          </cell>
          <cell r="AH633" t="str">
            <v xml:space="preserve"> </v>
          </cell>
          <cell r="AI633" t="str">
            <v xml:space="preserve"> </v>
          </cell>
          <cell r="AJ633" t="str">
            <v xml:space="preserve"> </v>
          </cell>
          <cell r="AK633" t="str">
            <v xml:space="preserve"> </v>
          </cell>
          <cell r="AL633" t="str">
            <v>ABI</v>
          </cell>
          <cell r="AM633" t="str">
            <v xml:space="preserve"> </v>
          </cell>
          <cell r="AN633" t="str">
            <v xml:space="preserve"> </v>
          </cell>
          <cell r="AO633" t="str">
            <v xml:space="preserve"> </v>
          </cell>
          <cell r="AP633" t="str">
            <v xml:space="preserve"> </v>
          </cell>
          <cell r="AQ633" t="str">
            <v xml:space="preserve"> </v>
          </cell>
          <cell r="AR633" t="str">
            <v xml:space="preserve"> </v>
          </cell>
          <cell r="AS633" t="str">
            <v xml:space="preserve"> </v>
          </cell>
          <cell r="AT633" t="str">
            <v xml:space="preserve"> </v>
          </cell>
          <cell r="AU633" t="str">
            <v xml:space="preserve"> </v>
          </cell>
          <cell r="AV633" t="str">
            <v>DEF</v>
          </cell>
          <cell r="AW633" t="str">
            <v>DEF</v>
          </cell>
          <cell r="AX633" t="str">
            <v>DEF</v>
          </cell>
          <cell r="AY633" t="str">
            <v>DEF</v>
          </cell>
          <cell r="AZ633" t="str">
            <v xml:space="preserve"> </v>
          </cell>
          <cell r="BA633" t="str">
            <v>ABI</v>
          </cell>
          <cell r="BB633" t="str">
            <v xml:space="preserve"> </v>
          </cell>
          <cell r="BC633" t="str">
            <v xml:space="preserve"> </v>
          </cell>
          <cell r="BD633" t="str">
            <v>ABI</v>
          </cell>
          <cell r="BE633" t="str">
            <v xml:space="preserve"> </v>
          </cell>
          <cell r="BF633" t="str">
            <v xml:space="preserve"> </v>
          </cell>
          <cell r="BG633" t="str">
            <v xml:space="preserve"> </v>
          </cell>
          <cell r="BH633" t="str">
            <v xml:space="preserve"> </v>
          </cell>
          <cell r="BI633" t="str">
            <v xml:space="preserve"> </v>
          </cell>
          <cell r="BJ633" t="str">
            <v xml:space="preserve"> </v>
          </cell>
          <cell r="BK633" t="str">
            <v xml:space="preserve"> </v>
          </cell>
          <cell r="BL633" t="str">
            <v xml:space="preserve"> </v>
          </cell>
          <cell r="BM633" t="str">
            <v>ABI</v>
          </cell>
          <cell r="BN633" t="str">
            <v xml:space="preserve"> </v>
          </cell>
          <cell r="BO633" t="str">
            <v xml:space="preserve"> </v>
          </cell>
          <cell r="BP633" t="str">
            <v xml:space="preserve"> </v>
          </cell>
          <cell r="BQ633" t="str">
            <v xml:space="preserve"> </v>
          </cell>
          <cell r="BR633" t="str">
            <v>DEF</v>
          </cell>
          <cell r="BS633" t="str">
            <v>DEF</v>
          </cell>
          <cell r="BT633" t="str">
            <v>ABI</v>
          </cell>
          <cell r="BU633" t="str">
            <v>DEF</v>
          </cell>
          <cell r="BV633">
            <v>0</v>
          </cell>
        </row>
        <row r="634">
          <cell r="A634">
            <v>21900628</v>
          </cell>
          <cell r="B634" t="str">
            <v>SUTTER</v>
          </cell>
          <cell r="C634" t="str">
            <v>VICTOR</v>
          </cell>
          <cell r="D634" t="str">
            <v xml:space="preserve"> </v>
          </cell>
          <cell r="E634" t="str">
            <v>12.837</v>
          </cell>
          <cell r="F634" t="str">
            <v>ADM</v>
          </cell>
          <cell r="G634" t="str">
            <v>12.837</v>
          </cell>
          <cell r="H634" t="str">
            <v>ADM</v>
          </cell>
          <cell r="I634" t="str">
            <v>'25/583</v>
          </cell>
          <cell r="J634" t="str">
            <v>11.92</v>
          </cell>
          <cell r="L634">
            <v>11</v>
          </cell>
          <cell r="M634" t="str">
            <v xml:space="preserve"> </v>
          </cell>
          <cell r="N634" t="str">
            <v xml:space="preserve"> </v>
          </cell>
          <cell r="O634" t="str">
            <v xml:space="preserve"> </v>
          </cell>
          <cell r="P634" t="str">
            <v xml:space="preserve"> </v>
          </cell>
          <cell r="Q634" t="str">
            <v xml:space="preserve"> </v>
          </cell>
          <cell r="R634" t="str">
            <v xml:space="preserve"> </v>
          </cell>
          <cell r="S634" t="str">
            <v xml:space="preserve"> </v>
          </cell>
          <cell r="T634">
            <v>11</v>
          </cell>
          <cell r="U634" t="str">
            <v xml:space="preserve"> </v>
          </cell>
          <cell r="V634" t="str">
            <v xml:space="preserve"> </v>
          </cell>
          <cell r="W634" t="str">
            <v xml:space="preserve"> </v>
          </cell>
          <cell r="X634" t="str">
            <v xml:space="preserve"> </v>
          </cell>
          <cell r="Y634" t="str">
            <v xml:space="preserve"> </v>
          </cell>
          <cell r="Z634" t="str">
            <v xml:space="preserve"> </v>
          </cell>
          <cell r="AA634" t="str">
            <v xml:space="preserve"> </v>
          </cell>
          <cell r="AB634" t="str">
            <v xml:space="preserve"> </v>
          </cell>
          <cell r="AC634" t="str">
            <v xml:space="preserve"> </v>
          </cell>
          <cell r="AD634" t="str">
            <v>13.3</v>
          </cell>
          <cell r="AE634" t="str">
            <v xml:space="preserve"> </v>
          </cell>
          <cell r="AF634" t="str">
            <v xml:space="preserve"> </v>
          </cell>
          <cell r="AG634" t="str">
            <v xml:space="preserve"> </v>
          </cell>
          <cell r="AH634" t="str">
            <v xml:space="preserve"> </v>
          </cell>
          <cell r="AI634" t="str">
            <v xml:space="preserve"> </v>
          </cell>
          <cell r="AJ634" t="str">
            <v xml:space="preserve"> </v>
          </cell>
          <cell r="AK634" t="str">
            <v xml:space="preserve"> </v>
          </cell>
          <cell r="AL634" t="str">
            <v>13.3</v>
          </cell>
          <cell r="AM634" t="str">
            <v xml:space="preserve"> </v>
          </cell>
          <cell r="AN634" t="str">
            <v xml:space="preserve"> </v>
          </cell>
          <cell r="AO634" t="str">
            <v xml:space="preserve"> </v>
          </cell>
          <cell r="AP634" t="str">
            <v xml:space="preserve"> </v>
          </cell>
          <cell r="AQ634" t="str">
            <v xml:space="preserve"> </v>
          </cell>
          <cell r="AR634" t="str">
            <v xml:space="preserve"> </v>
          </cell>
          <cell r="AS634" t="str">
            <v xml:space="preserve"> </v>
          </cell>
          <cell r="AT634" t="str">
            <v xml:space="preserve"> </v>
          </cell>
          <cell r="AU634" t="str">
            <v xml:space="preserve"> </v>
          </cell>
          <cell r="AV634" t="str">
            <v>12.355</v>
          </cell>
          <cell r="AW634" t="str">
            <v>ACQ</v>
          </cell>
          <cell r="AX634" t="str">
            <v>12.21</v>
          </cell>
          <cell r="AY634" t="str">
            <v>12.5</v>
          </cell>
          <cell r="AZ634" t="str">
            <v xml:space="preserve"> </v>
          </cell>
          <cell r="BA634" t="str">
            <v>13.5</v>
          </cell>
          <cell r="BB634" t="str">
            <v xml:space="preserve"> </v>
          </cell>
          <cell r="BC634" t="str">
            <v xml:space="preserve"> </v>
          </cell>
          <cell r="BD634" t="str">
            <v xml:space="preserve"> </v>
          </cell>
          <cell r="BE634" t="str">
            <v xml:space="preserve"> </v>
          </cell>
          <cell r="BF634" t="str">
            <v xml:space="preserve"> </v>
          </cell>
          <cell r="BG634" t="str">
            <v xml:space="preserve"> </v>
          </cell>
          <cell r="BH634" t="str">
            <v xml:space="preserve"> </v>
          </cell>
          <cell r="BI634" t="str">
            <v xml:space="preserve"> </v>
          </cell>
          <cell r="BJ634" t="str">
            <v xml:space="preserve"> </v>
          </cell>
          <cell r="BK634" t="str">
            <v xml:space="preserve"> </v>
          </cell>
          <cell r="BL634" t="str">
            <v xml:space="preserve"> </v>
          </cell>
          <cell r="BM634" t="str">
            <v xml:space="preserve"> </v>
          </cell>
          <cell r="BN634" t="str">
            <v xml:space="preserve"> </v>
          </cell>
          <cell r="BO634" t="str">
            <v xml:space="preserve"> </v>
          </cell>
          <cell r="BP634">
            <v>10</v>
          </cell>
          <cell r="BQ634">
            <v>14</v>
          </cell>
          <cell r="BR634" t="str">
            <v>11.892</v>
          </cell>
          <cell r="BS634" t="str">
            <v>ACQ</v>
          </cell>
          <cell r="BT634" t="str">
            <v>11.25</v>
          </cell>
          <cell r="BU634" t="str">
            <v>9.75</v>
          </cell>
          <cell r="BV634" t="str">
            <v>8.5</v>
          </cell>
        </row>
        <row r="635">
          <cell r="A635">
            <v>21907847</v>
          </cell>
          <cell r="B635" t="str">
            <v>SUTTER</v>
          </cell>
          <cell r="C635" t="str">
            <v>MAX</v>
          </cell>
          <cell r="D635" t="str">
            <v xml:space="preserve"> </v>
          </cell>
          <cell r="E635" t="str">
            <v>9.719</v>
          </cell>
          <cell r="F635" t="str">
            <v>AJ</v>
          </cell>
          <cell r="G635" t="str">
            <v>9.719</v>
          </cell>
          <cell r="H635" t="str">
            <v>AJ</v>
          </cell>
          <cell r="I635" t="str">
            <v>'335/583</v>
          </cell>
          <cell r="J635" t="str">
            <v>10.5</v>
          </cell>
          <cell r="L635" t="str">
            <v>10.5</v>
          </cell>
          <cell r="M635" t="str">
            <v xml:space="preserve"> </v>
          </cell>
          <cell r="N635" t="str">
            <v xml:space="preserve"> </v>
          </cell>
          <cell r="O635" t="str">
            <v xml:space="preserve"> </v>
          </cell>
          <cell r="P635" t="str">
            <v xml:space="preserve"> </v>
          </cell>
          <cell r="Q635" t="str">
            <v xml:space="preserve"> </v>
          </cell>
          <cell r="R635" t="str">
            <v xml:space="preserve"> </v>
          </cell>
          <cell r="S635" t="str">
            <v xml:space="preserve"> </v>
          </cell>
          <cell r="T635" t="str">
            <v xml:space="preserve"> </v>
          </cell>
          <cell r="U635" t="str">
            <v xml:space="preserve"> </v>
          </cell>
          <cell r="V635" t="str">
            <v xml:space="preserve"> </v>
          </cell>
          <cell r="W635" t="str">
            <v xml:space="preserve"> </v>
          </cell>
          <cell r="X635" t="str">
            <v xml:space="preserve"> </v>
          </cell>
          <cell r="Y635" t="str">
            <v xml:space="preserve"> </v>
          </cell>
          <cell r="Z635" t="str">
            <v>10.5</v>
          </cell>
          <cell r="AA635" t="str">
            <v xml:space="preserve"> </v>
          </cell>
          <cell r="AB635" t="str">
            <v xml:space="preserve"> </v>
          </cell>
          <cell r="AC635" t="str">
            <v xml:space="preserve"> </v>
          </cell>
          <cell r="AD635" t="str">
            <v>10.5</v>
          </cell>
          <cell r="AE635" t="str">
            <v xml:space="preserve"> </v>
          </cell>
          <cell r="AF635" t="str">
            <v xml:space="preserve"> </v>
          </cell>
          <cell r="AG635" t="str">
            <v xml:space="preserve"> </v>
          </cell>
          <cell r="AH635" t="str">
            <v xml:space="preserve"> </v>
          </cell>
          <cell r="AI635" t="str">
            <v xml:space="preserve"> </v>
          </cell>
          <cell r="AJ635" t="str">
            <v xml:space="preserve"> </v>
          </cell>
          <cell r="AK635" t="str">
            <v xml:space="preserve"> </v>
          </cell>
          <cell r="AL635" t="str">
            <v xml:space="preserve"> </v>
          </cell>
          <cell r="AM635" t="str">
            <v xml:space="preserve"> </v>
          </cell>
          <cell r="AN635" t="str">
            <v xml:space="preserve"> </v>
          </cell>
          <cell r="AO635" t="str">
            <v xml:space="preserve"> </v>
          </cell>
          <cell r="AP635" t="str">
            <v xml:space="preserve"> </v>
          </cell>
          <cell r="AQ635" t="str">
            <v xml:space="preserve"> </v>
          </cell>
          <cell r="AR635" t="str">
            <v>10.5</v>
          </cell>
          <cell r="AS635" t="str">
            <v xml:space="preserve"> </v>
          </cell>
          <cell r="AT635" t="str">
            <v xml:space="preserve"> </v>
          </cell>
          <cell r="AU635" t="str">
            <v xml:space="preserve"> </v>
          </cell>
          <cell r="AV635" t="str">
            <v>10.085</v>
          </cell>
          <cell r="AW635" t="str">
            <v>ACQ</v>
          </cell>
          <cell r="AX635" t="str">
            <v>7.67</v>
          </cell>
          <cell r="AY635" t="str">
            <v>12.5</v>
          </cell>
          <cell r="AZ635" t="str">
            <v xml:space="preserve"> </v>
          </cell>
          <cell r="BA635" t="str">
            <v xml:space="preserve"> </v>
          </cell>
          <cell r="BB635" t="str">
            <v xml:space="preserve"> </v>
          </cell>
          <cell r="BC635" t="str">
            <v>14.25</v>
          </cell>
          <cell r="BD635" t="str">
            <v xml:space="preserve"> </v>
          </cell>
          <cell r="BE635" t="str">
            <v xml:space="preserve"> </v>
          </cell>
          <cell r="BF635" t="str">
            <v xml:space="preserve"> </v>
          </cell>
          <cell r="BG635" t="str">
            <v xml:space="preserve"> </v>
          </cell>
          <cell r="BH635" t="str">
            <v>11.25</v>
          </cell>
          <cell r="BI635" t="str">
            <v xml:space="preserve"> </v>
          </cell>
          <cell r="BJ635" t="str">
            <v xml:space="preserve"> </v>
          </cell>
          <cell r="BK635" t="str">
            <v xml:space="preserve"> </v>
          </cell>
          <cell r="BL635" t="str">
            <v xml:space="preserve"> </v>
          </cell>
          <cell r="BM635">
            <v>12</v>
          </cell>
          <cell r="BN635" t="str">
            <v xml:space="preserve"> </v>
          </cell>
          <cell r="BO635" t="str">
            <v xml:space="preserve"> </v>
          </cell>
          <cell r="BP635" t="str">
            <v xml:space="preserve"> </v>
          </cell>
          <cell r="BQ635" t="str">
            <v xml:space="preserve"> </v>
          </cell>
          <cell r="BR635" t="str">
            <v>10.008</v>
          </cell>
          <cell r="BS635" t="str">
            <v>ACQ</v>
          </cell>
          <cell r="BT635" t="str">
            <v>9.3</v>
          </cell>
          <cell r="BU635" t="str">
            <v>9.25</v>
          </cell>
          <cell r="BV635">
            <v>12</v>
          </cell>
        </row>
        <row r="636">
          <cell r="A636">
            <v>21812029</v>
          </cell>
          <cell r="B636" t="str">
            <v>SZYMANSKI</v>
          </cell>
          <cell r="C636" t="str">
            <v>AXEL</v>
          </cell>
          <cell r="D636" t="str">
            <v xml:space="preserve"> </v>
          </cell>
          <cell r="E636" t="str">
            <v>9.325</v>
          </cell>
          <cell r="F636" t="str">
            <v>AJ</v>
          </cell>
          <cell r="G636" t="str">
            <v>9.325</v>
          </cell>
          <cell r="H636" t="str">
            <v>AJ</v>
          </cell>
          <cell r="I636" t="str">
            <v>'394/583</v>
          </cell>
          <cell r="J636" t="str">
            <v>10.6</v>
          </cell>
          <cell r="K636" t="str">
            <v>ACQ</v>
          </cell>
          <cell r="L636" t="str">
            <v xml:space="preserve"> </v>
          </cell>
          <cell r="M636" t="str">
            <v xml:space="preserve"> </v>
          </cell>
          <cell r="N636" t="str">
            <v xml:space="preserve"> </v>
          </cell>
          <cell r="O636" t="str">
            <v xml:space="preserve"> </v>
          </cell>
          <cell r="P636" t="str">
            <v xml:space="preserve"> </v>
          </cell>
          <cell r="Q636" t="str">
            <v xml:space="preserve"> </v>
          </cell>
          <cell r="R636" t="str">
            <v xml:space="preserve"> </v>
          </cell>
          <cell r="S636" t="str">
            <v xml:space="preserve"> </v>
          </cell>
          <cell r="T636" t="str">
            <v xml:space="preserve"> </v>
          </cell>
          <cell r="U636" t="str">
            <v xml:space="preserve"> </v>
          </cell>
          <cell r="V636" t="str">
            <v xml:space="preserve"> </v>
          </cell>
          <cell r="W636" t="str">
            <v xml:space="preserve"> </v>
          </cell>
          <cell r="X636" t="str">
            <v xml:space="preserve"> </v>
          </cell>
          <cell r="Y636" t="str">
            <v xml:space="preserve"> </v>
          </cell>
          <cell r="Z636" t="str">
            <v xml:space="preserve"> </v>
          </cell>
          <cell r="AA636" t="str">
            <v xml:space="preserve"> </v>
          </cell>
          <cell r="AB636" t="str">
            <v xml:space="preserve"> </v>
          </cell>
          <cell r="AC636" t="str">
            <v xml:space="preserve"> </v>
          </cell>
          <cell r="AD636" t="str">
            <v xml:space="preserve"> </v>
          </cell>
          <cell r="AE636" t="str">
            <v xml:space="preserve"> </v>
          </cell>
          <cell r="AF636" t="str">
            <v xml:space="preserve"> </v>
          </cell>
          <cell r="AG636" t="str">
            <v xml:space="preserve"> </v>
          </cell>
          <cell r="AH636" t="str">
            <v xml:space="preserve"> </v>
          </cell>
          <cell r="AI636" t="str">
            <v xml:space="preserve"> </v>
          </cell>
          <cell r="AJ636" t="str">
            <v xml:space="preserve"> </v>
          </cell>
          <cell r="AK636" t="str">
            <v xml:space="preserve"> </v>
          </cell>
          <cell r="AL636" t="str">
            <v xml:space="preserve"> </v>
          </cell>
          <cell r="AM636" t="str">
            <v xml:space="preserve"> </v>
          </cell>
          <cell r="AN636" t="str">
            <v xml:space="preserve"> </v>
          </cell>
          <cell r="AO636" t="str">
            <v xml:space="preserve"> </v>
          </cell>
          <cell r="AP636" t="str">
            <v xml:space="preserve"> </v>
          </cell>
          <cell r="AQ636" t="str">
            <v xml:space="preserve"> </v>
          </cell>
          <cell r="AR636" t="str">
            <v xml:space="preserve"> </v>
          </cell>
          <cell r="AS636" t="str">
            <v xml:space="preserve"> </v>
          </cell>
          <cell r="AT636" t="str">
            <v xml:space="preserve"> </v>
          </cell>
          <cell r="AU636" t="str">
            <v xml:space="preserve"> </v>
          </cell>
          <cell r="AV636" t="str">
            <v>10.961</v>
          </cell>
          <cell r="AW636" t="str">
            <v>ACQ</v>
          </cell>
          <cell r="AX636" t="str">
            <v>9.835</v>
          </cell>
          <cell r="AY636" t="str">
            <v>12.087</v>
          </cell>
          <cell r="AZ636" t="str">
            <v>13.1</v>
          </cell>
          <cell r="BA636">
            <v>12</v>
          </cell>
          <cell r="BB636" t="str">
            <v xml:space="preserve"> </v>
          </cell>
          <cell r="BC636" t="str">
            <v xml:space="preserve"> </v>
          </cell>
          <cell r="BD636" t="str">
            <v xml:space="preserve"> </v>
          </cell>
          <cell r="BE636" t="str">
            <v xml:space="preserve"> </v>
          </cell>
          <cell r="BF636" t="str">
            <v xml:space="preserve"> </v>
          </cell>
          <cell r="BG636" t="str">
            <v xml:space="preserve"> </v>
          </cell>
          <cell r="BH636" t="str">
            <v xml:space="preserve"> </v>
          </cell>
          <cell r="BI636" t="str">
            <v xml:space="preserve"> </v>
          </cell>
          <cell r="BJ636" t="str">
            <v xml:space="preserve"> </v>
          </cell>
          <cell r="BK636" t="str">
            <v xml:space="preserve"> </v>
          </cell>
          <cell r="BL636" t="str">
            <v xml:space="preserve"> </v>
          </cell>
          <cell r="BM636" t="str">
            <v xml:space="preserve"> </v>
          </cell>
          <cell r="BN636" t="str">
            <v xml:space="preserve"> </v>
          </cell>
          <cell r="BO636" t="str">
            <v>11.16</v>
          </cell>
          <cell r="BP636" t="str">
            <v xml:space="preserve"> </v>
          </cell>
          <cell r="BQ636" t="str">
            <v xml:space="preserve"> </v>
          </cell>
          <cell r="BR636" t="str">
            <v>7.483</v>
          </cell>
          <cell r="BS636" t="str">
            <v>NACQ</v>
          </cell>
          <cell r="BT636" t="str">
            <v>8.75</v>
          </cell>
          <cell r="BU636" t="str">
            <v>7.85</v>
          </cell>
          <cell r="BV636" t="str">
            <v>10.2</v>
          </cell>
        </row>
        <row r="637">
          <cell r="A637">
            <v>21803419</v>
          </cell>
          <cell r="B637" t="str">
            <v>TAHOUR</v>
          </cell>
          <cell r="C637" t="str">
            <v>AYOUB</v>
          </cell>
          <cell r="D637" t="str">
            <v xml:space="preserve"> </v>
          </cell>
          <cell r="E637" t="str">
            <v>10.317</v>
          </cell>
          <cell r="F637" t="str">
            <v>ADM</v>
          </cell>
          <cell r="G637" t="str">
            <v>10.317</v>
          </cell>
          <cell r="H637" t="str">
            <v>ADM</v>
          </cell>
          <cell r="I637" t="str">
            <v>'236/583</v>
          </cell>
          <cell r="J637" t="str">
            <v>10.15</v>
          </cell>
          <cell r="K637" t="str">
            <v>ACQ</v>
          </cell>
          <cell r="L637" t="str">
            <v xml:space="preserve"> </v>
          </cell>
          <cell r="M637" t="str">
            <v xml:space="preserve"> </v>
          </cell>
          <cell r="N637" t="str">
            <v xml:space="preserve"> </v>
          </cell>
          <cell r="O637" t="str">
            <v xml:space="preserve"> </v>
          </cell>
          <cell r="P637" t="str">
            <v xml:space="preserve"> </v>
          </cell>
          <cell r="Q637" t="str">
            <v xml:space="preserve"> </v>
          </cell>
          <cell r="R637" t="str">
            <v xml:space="preserve"> </v>
          </cell>
          <cell r="S637" t="str">
            <v xml:space="preserve"> </v>
          </cell>
          <cell r="T637" t="str">
            <v xml:space="preserve"> </v>
          </cell>
          <cell r="U637" t="str">
            <v xml:space="preserve"> </v>
          </cell>
          <cell r="V637" t="str">
            <v xml:space="preserve"> </v>
          </cell>
          <cell r="W637" t="str">
            <v xml:space="preserve"> </v>
          </cell>
          <cell r="X637" t="str">
            <v xml:space="preserve"> </v>
          </cell>
          <cell r="Y637" t="str">
            <v xml:space="preserve"> </v>
          </cell>
          <cell r="Z637" t="str">
            <v xml:space="preserve"> </v>
          </cell>
          <cell r="AA637" t="str">
            <v xml:space="preserve"> </v>
          </cell>
          <cell r="AB637" t="str">
            <v xml:space="preserve"> </v>
          </cell>
          <cell r="AC637" t="str">
            <v xml:space="preserve"> </v>
          </cell>
          <cell r="AD637" t="str">
            <v xml:space="preserve"> </v>
          </cell>
          <cell r="AE637" t="str">
            <v xml:space="preserve"> </v>
          </cell>
          <cell r="AF637" t="str">
            <v xml:space="preserve"> </v>
          </cell>
          <cell r="AG637" t="str">
            <v xml:space="preserve"> </v>
          </cell>
          <cell r="AH637" t="str">
            <v xml:space="preserve"> </v>
          </cell>
          <cell r="AI637" t="str">
            <v xml:space="preserve"> </v>
          </cell>
          <cell r="AJ637" t="str">
            <v xml:space="preserve"> </v>
          </cell>
          <cell r="AK637" t="str">
            <v xml:space="preserve"> </v>
          </cell>
          <cell r="AL637" t="str">
            <v xml:space="preserve"> </v>
          </cell>
          <cell r="AM637" t="str">
            <v xml:space="preserve"> </v>
          </cell>
          <cell r="AN637" t="str">
            <v xml:space="preserve"> </v>
          </cell>
          <cell r="AO637" t="str">
            <v xml:space="preserve"> </v>
          </cell>
          <cell r="AP637" t="str">
            <v xml:space="preserve"> </v>
          </cell>
          <cell r="AQ637" t="str">
            <v xml:space="preserve"> </v>
          </cell>
          <cell r="AR637" t="str">
            <v xml:space="preserve"> </v>
          </cell>
          <cell r="AS637" t="str">
            <v xml:space="preserve"> </v>
          </cell>
          <cell r="AT637" t="str">
            <v xml:space="preserve"> </v>
          </cell>
          <cell r="AU637" t="str">
            <v xml:space="preserve"> </v>
          </cell>
          <cell r="AV637" t="str">
            <v>11.118</v>
          </cell>
          <cell r="AW637" t="str">
            <v>ACQ</v>
          </cell>
          <cell r="AX637" t="str">
            <v>10.335</v>
          </cell>
          <cell r="AY637" t="str">
            <v>11.9</v>
          </cell>
          <cell r="AZ637" t="str">
            <v xml:space="preserve"> </v>
          </cell>
          <cell r="BA637" t="str">
            <v xml:space="preserve"> </v>
          </cell>
          <cell r="BB637" t="str">
            <v xml:space="preserve"> </v>
          </cell>
          <cell r="BC637" t="str">
            <v xml:space="preserve"> </v>
          </cell>
          <cell r="BD637" t="str">
            <v xml:space="preserve"> </v>
          </cell>
          <cell r="BE637" t="str">
            <v xml:space="preserve"> </v>
          </cell>
          <cell r="BF637" t="str">
            <v xml:space="preserve"> </v>
          </cell>
          <cell r="BG637" t="str">
            <v xml:space="preserve"> </v>
          </cell>
          <cell r="BH637" t="str">
            <v xml:space="preserve"> </v>
          </cell>
          <cell r="BI637" t="str">
            <v xml:space="preserve"> </v>
          </cell>
          <cell r="BJ637" t="str">
            <v xml:space="preserve"> </v>
          </cell>
          <cell r="BK637" t="str">
            <v xml:space="preserve"> </v>
          </cell>
          <cell r="BL637" t="str">
            <v xml:space="preserve"> </v>
          </cell>
          <cell r="BM637" t="str">
            <v xml:space="preserve"> </v>
          </cell>
          <cell r="BN637" t="str">
            <v xml:space="preserve"> </v>
          </cell>
          <cell r="BO637" t="str">
            <v xml:space="preserve"> </v>
          </cell>
          <cell r="BP637" t="str">
            <v xml:space="preserve"> </v>
          </cell>
          <cell r="BQ637" t="str">
            <v xml:space="preserve"> </v>
          </cell>
          <cell r="BR637" t="str">
            <v>10.275</v>
          </cell>
          <cell r="BS637" t="str">
            <v>ACQ</v>
          </cell>
          <cell r="BT637" t="str">
            <v>11.5</v>
          </cell>
          <cell r="BU637" t="str">
            <v>8.925</v>
          </cell>
          <cell r="BV637" t="str">
            <v>10.35</v>
          </cell>
        </row>
        <row r="638">
          <cell r="A638">
            <v>21813637</v>
          </cell>
          <cell r="B638" t="str">
            <v>TALERICO</v>
          </cell>
          <cell r="C638" t="str">
            <v>CLÉMENT</v>
          </cell>
          <cell r="D638" t="str">
            <v xml:space="preserve"> </v>
          </cell>
          <cell r="E638" t="str">
            <v>10.383</v>
          </cell>
          <cell r="F638" t="str">
            <v>ADM</v>
          </cell>
          <cell r="G638" t="str">
            <v>10.383</v>
          </cell>
          <cell r="H638" t="str">
            <v>ADM</v>
          </cell>
          <cell r="I638" t="str">
            <v>'224/583</v>
          </cell>
          <cell r="J638" t="str">
            <v>8.8</v>
          </cell>
          <cell r="L638">
            <v>8</v>
          </cell>
          <cell r="M638" t="str">
            <v xml:space="preserve"> </v>
          </cell>
          <cell r="N638" t="str">
            <v xml:space="preserve"> </v>
          </cell>
          <cell r="O638" t="str">
            <v xml:space="preserve"> </v>
          </cell>
          <cell r="P638" t="str">
            <v xml:space="preserve"> </v>
          </cell>
          <cell r="Q638" t="str">
            <v xml:space="preserve"> </v>
          </cell>
          <cell r="R638">
            <v>8</v>
          </cell>
          <cell r="S638" t="str">
            <v xml:space="preserve"> </v>
          </cell>
          <cell r="T638" t="str">
            <v xml:space="preserve"> </v>
          </cell>
          <cell r="U638" t="str">
            <v xml:space="preserve"> </v>
          </cell>
          <cell r="V638" t="str">
            <v xml:space="preserve"> </v>
          </cell>
          <cell r="W638" t="str">
            <v xml:space="preserve"> </v>
          </cell>
          <cell r="X638" t="str">
            <v xml:space="preserve"> </v>
          </cell>
          <cell r="Y638" t="str">
            <v xml:space="preserve"> </v>
          </cell>
          <cell r="Z638" t="str">
            <v xml:space="preserve"> </v>
          </cell>
          <cell r="AA638" t="str">
            <v xml:space="preserve"> </v>
          </cell>
          <cell r="AB638" t="str">
            <v xml:space="preserve"> </v>
          </cell>
          <cell r="AC638" t="str">
            <v xml:space="preserve"> </v>
          </cell>
          <cell r="AD638">
            <v>10</v>
          </cell>
          <cell r="AE638" t="str">
            <v xml:space="preserve"> </v>
          </cell>
          <cell r="AF638" t="str">
            <v xml:space="preserve"> </v>
          </cell>
          <cell r="AG638" t="str">
            <v xml:space="preserve"> </v>
          </cell>
          <cell r="AH638" t="str">
            <v xml:space="preserve"> </v>
          </cell>
          <cell r="AI638" t="str">
            <v xml:space="preserve"> </v>
          </cell>
          <cell r="AJ638">
            <v>10</v>
          </cell>
          <cell r="AK638" t="str">
            <v xml:space="preserve"> </v>
          </cell>
          <cell r="AL638" t="str">
            <v xml:space="preserve"> </v>
          </cell>
          <cell r="AM638" t="str">
            <v xml:space="preserve"> </v>
          </cell>
          <cell r="AN638" t="str">
            <v xml:space="preserve"> </v>
          </cell>
          <cell r="AO638" t="str">
            <v xml:space="preserve"> </v>
          </cell>
          <cell r="AP638" t="str">
            <v xml:space="preserve"> </v>
          </cell>
          <cell r="AQ638" t="str">
            <v xml:space="preserve"> </v>
          </cell>
          <cell r="AR638" t="str">
            <v xml:space="preserve"> </v>
          </cell>
          <cell r="AS638" t="str">
            <v xml:space="preserve"> </v>
          </cell>
          <cell r="AT638" t="str">
            <v xml:space="preserve"> </v>
          </cell>
          <cell r="AU638" t="str">
            <v xml:space="preserve"> </v>
          </cell>
          <cell r="AV638" t="str">
            <v>12.127</v>
          </cell>
          <cell r="AW638" t="str">
            <v>ACQ</v>
          </cell>
          <cell r="AX638" t="str">
            <v>10.17</v>
          </cell>
          <cell r="AY638" t="str">
            <v>14.083</v>
          </cell>
          <cell r="AZ638" t="str">
            <v xml:space="preserve"> </v>
          </cell>
          <cell r="BA638" t="str">
            <v xml:space="preserve"> </v>
          </cell>
          <cell r="BB638" t="str">
            <v xml:space="preserve"> </v>
          </cell>
          <cell r="BC638" t="str">
            <v xml:space="preserve"> </v>
          </cell>
          <cell r="BD638" t="str">
            <v xml:space="preserve"> </v>
          </cell>
          <cell r="BE638" t="str">
            <v xml:space="preserve"> </v>
          </cell>
          <cell r="BF638" t="str">
            <v xml:space="preserve"> </v>
          </cell>
          <cell r="BG638" t="str">
            <v xml:space="preserve"> </v>
          </cell>
          <cell r="BH638" t="str">
            <v>16.75</v>
          </cell>
          <cell r="BI638" t="str">
            <v xml:space="preserve"> </v>
          </cell>
          <cell r="BJ638" t="str">
            <v xml:space="preserve"> </v>
          </cell>
          <cell r="BK638" t="str">
            <v>14.5</v>
          </cell>
          <cell r="BL638">
            <v>11</v>
          </cell>
          <cell r="BM638" t="str">
            <v xml:space="preserve"> </v>
          </cell>
          <cell r="BN638" t="str">
            <v xml:space="preserve"> </v>
          </cell>
          <cell r="BO638" t="str">
            <v xml:space="preserve"> </v>
          </cell>
          <cell r="BP638" t="str">
            <v xml:space="preserve"> </v>
          </cell>
          <cell r="BQ638" t="str">
            <v xml:space="preserve"> </v>
          </cell>
          <cell r="BR638" t="str">
            <v>9.435</v>
          </cell>
          <cell r="BS638" t="str">
            <v>NACQ</v>
          </cell>
          <cell r="BT638" t="str">
            <v>5.63</v>
          </cell>
          <cell r="BU638" t="str">
            <v>10.475</v>
          </cell>
          <cell r="BV638" t="str">
            <v>13.95</v>
          </cell>
        </row>
        <row r="639">
          <cell r="A639">
            <v>21911480</v>
          </cell>
          <cell r="B639" t="str">
            <v>TELLIER</v>
          </cell>
          <cell r="C639" t="str">
            <v>LUCINE</v>
          </cell>
          <cell r="D639" t="str">
            <v xml:space="preserve"> </v>
          </cell>
          <cell r="E639" t="str">
            <v>11.093</v>
          </cell>
          <cell r="F639" t="str">
            <v>ADM</v>
          </cell>
          <cell r="G639" t="str">
            <v>11.093</v>
          </cell>
          <cell r="H639" t="str">
            <v>ADM</v>
          </cell>
          <cell r="I639" t="str">
            <v>'125/583</v>
          </cell>
          <cell r="J639" t="str">
            <v>10.2</v>
          </cell>
          <cell r="L639">
            <v>13</v>
          </cell>
          <cell r="M639" t="str">
            <v xml:space="preserve"> </v>
          </cell>
          <cell r="N639" t="str">
            <v xml:space="preserve"> </v>
          </cell>
          <cell r="O639" t="str">
            <v xml:space="preserve"> </v>
          </cell>
          <cell r="P639" t="str">
            <v xml:space="preserve"> </v>
          </cell>
          <cell r="Q639" t="str">
            <v xml:space="preserve"> </v>
          </cell>
          <cell r="R639" t="str">
            <v xml:space="preserve"> </v>
          </cell>
          <cell r="S639" t="str">
            <v xml:space="preserve"> </v>
          </cell>
          <cell r="T639" t="str">
            <v xml:space="preserve"> </v>
          </cell>
          <cell r="U639" t="str">
            <v xml:space="preserve"> </v>
          </cell>
          <cell r="V639" t="str">
            <v xml:space="preserve"> </v>
          </cell>
          <cell r="W639" t="str">
            <v xml:space="preserve"> </v>
          </cell>
          <cell r="X639" t="str">
            <v xml:space="preserve"> </v>
          </cell>
          <cell r="Y639">
            <v>13</v>
          </cell>
          <cell r="Z639" t="str">
            <v xml:space="preserve"> </v>
          </cell>
          <cell r="AA639" t="str">
            <v xml:space="preserve"> </v>
          </cell>
          <cell r="AB639" t="str">
            <v xml:space="preserve"> </v>
          </cell>
          <cell r="AC639" t="str">
            <v xml:space="preserve"> </v>
          </cell>
          <cell r="AD639">
            <v>6</v>
          </cell>
          <cell r="AE639" t="str">
            <v xml:space="preserve"> </v>
          </cell>
          <cell r="AF639" t="str">
            <v xml:space="preserve"> </v>
          </cell>
          <cell r="AG639" t="str">
            <v xml:space="preserve"> </v>
          </cell>
          <cell r="AH639" t="str">
            <v xml:space="preserve"> </v>
          </cell>
          <cell r="AI639" t="str">
            <v xml:space="preserve"> </v>
          </cell>
          <cell r="AJ639" t="str">
            <v xml:space="preserve"> </v>
          </cell>
          <cell r="AK639" t="str">
            <v xml:space="preserve"> </v>
          </cell>
          <cell r="AL639" t="str">
            <v xml:space="preserve"> </v>
          </cell>
          <cell r="AM639" t="str">
            <v xml:space="preserve"> </v>
          </cell>
          <cell r="AN639" t="str">
            <v xml:space="preserve"> </v>
          </cell>
          <cell r="AO639" t="str">
            <v xml:space="preserve"> </v>
          </cell>
          <cell r="AP639" t="str">
            <v xml:space="preserve"> </v>
          </cell>
          <cell r="AQ639">
            <v>6</v>
          </cell>
          <cell r="AR639" t="str">
            <v xml:space="preserve"> </v>
          </cell>
          <cell r="AS639" t="str">
            <v xml:space="preserve"> </v>
          </cell>
          <cell r="AT639" t="str">
            <v xml:space="preserve"> </v>
          </cell>
          <cell r="AU639" t="str">
            <v xml:space="preserve"> </v>
          </cell>
          <cell r="AV639" t="str">
            <v>10.204</v>
          </cell>
          <cell r="AW639" t="str">
            <v>ACQ</v>
          </cell>
          <cell r="AX639" t="str">
            <v>10.49</v>
          </cell>
          <cell r="AY639" t="str">
            <v>9.917</v>
          </cell>
          <cell r="AZ639" t="str">
            <v xml:space="preserve"> </v>
          </cell>
          <cell r="BA639" t="str">
            <v xml:space="preserve"> </v>
          </cell>
          <cell r="BB639">
            <v>7</v>
          </cell>
          <cell r="BC639" t="str">
            <v>10.25</v>
          </cell>
          <cell r="BD639" t="str">
            <v xml:space="preserve"> </v>
          </cell>
          <cell r="BE639" t="str">
            <v>12.5</v>
          </cell>
          <cell r="BF639" t="str">
            <v xml:space="preserve"> </v>
          </cell>
          <cell r="BG639" t="str">
            <v xml:space="preserve"> </v>
          </cell>
          <cell r="BH639" t="str">
            <v xml:space="preserve"> </v>
          </cell>
          <cell r="BI639" t="str">
            <v xml:space="preserve"> </v>
          </cell>
          <cell r="BJ639" t="str">
            <v xml:space="preserve"> </v>
          </cell>
          <cell r="BK639" t="str">
            <v xml:space="preserve"> </v>
          </cell>
          <cell r="BL639" t="str">
            <v xml:space="preserve"> </v>
          </cell>
          <cell r="BM639" t="str">
            <v xml:space="preserve"> </v>
          </cell>
          <cell r="BN639" t="str">
            <v xml:space="preserve"> </v>
          </cell>
          <cell r="BO639" t="str">
            <v xml:space="preserve"> </v>
          </cell>
          <cell r="BP639" t="str">
            <v xml:space="preserve"> </v>
          </cell>
          <cell r="BQ639" t="str">
            <v xml:space="preserve"> </v>
          </cell>
          <cell r="BR639" t="str">
            <v>9.267</v>
          </cell>
          <cell r="BS639" t="str">
            <v>NACQ</v>
          </cell>
          <cell r="BT639">
            <v>8</v>
          </cell>
          <cell r="BU639" t="str">
            <v>8.525</v>
          </cell>
          <cell r="BV639" t="str">
            <v>10.05</v>
          </cell>
        </row>
        <row r="640">
          <cell r="A640">
            <v>21805506</v>
          </cell>
          <cell r="B640" t="str">
            <v>TEMSAMANI BOURAS</v>
          </cell>
          <cell r="C640" t="str">
            <v>ALI</v>
          </cell>
          <cell r="D640" t="str">
            <v xml:space="preserve"> </v>
          </cell>
          <cell r="E640" t="str">
            <v>10.761</v>
          </cell>
          <cell r="F640" t="str">
            <v>ADM</v>
          </cell>
          <cell r="G640" t="str">
            <v>10.761</v>
          </cell>
          <cell r="H640" t="str">
            <v>ADM</v>
          </cell>
          <cell r="I640" t="str">
            <v>'164/583</v>
          </cell>
          <cell r="J640" t="str">
            <v>10.1</v>
          </cell>
          <cell r="L640" t="str">
            <v>8.5</v>
          </cell>
          <cell r="M640" t="str">
            <v xml:space="preserve"> </v>
          </cell>
          <cell r="N640" t="str">
            <v xml:space="preserve"> </v>
          </cell>
          <cell r="O640" t="str">
            <v xml:space="preserve"> </v>
          </cell>
          <cell r="P640" t="str">
            <v xml:space="preserve"> </v>
          </cell>
          <cell r="Q640" t="str">
            <v xml:space="preserve"> </v>
          </cell>
          <cell r="R640" t="str">
            <v xml:space="preserve"> </v>
          </cell>
          <cell r="S640" t="str">
            <v>8.5</v>
          </cell>
          <cell r="T640" t="str">
            <v xml:space="preserve"> </v>
          </cell>
          <cell r="U640" t="str">
            <v xml:space="preserve"> </v>
          </cell>
          <cell r="V640" t="str">
            <v xml:space="preserve"> </v>
          </cell>
          <cell r="W640" t="str">
            <v xml:space="preserve"> </v>
          </cell>
          <cell r="X640" t="str">
            <v xml:space="preserve"> </v>
          </cell>
          <cell r="Y640" t="str">
            <v xml:space="preserve"> </v>
          </cell>
          <cell r="Z640" t="str">
            <v xml:space="preserve"> </v>
          </cell>
          <cell r="AA640" t="str">
            <v xml:space="preserve"> </v>
          </cell>
          <cell r="AB640" t="str">
            <v xml:space="preserve"> </v>
          </cell>
          <cell r="AC640" t="str">
            <v xml:space="preserve"> </v>
          </cell>
          <cell r="AD640" t="str">
            <v>12.5</v>
          </cell>
          <cell r="AE640" t="str">
            <v xml:space="preserve"> </v>
          </cell>
          <cell r="AF640" t="str">
            <v xml:space="preserve"> </v>
          </cell>
          <cell r="AG640" t="str">
            <v xml:space="preserve"> </v>
          </cell>
          <cell r="AH640" t="str">
            <v xml:space="preserve"> </v>
          </cell>
          <cell r="AI640" t="str">
            <v xml:space="preserve"> </v>
          </cell>
          <cell r="AJ640" t="str">
            <v xml:space="preserve"> </v>
          </cell>
          <cell r="AK640" t="str">
            <v xml:space="preserve"> </v>
          </cell>
          <cell r="AL640" t="str">
            <v xml:space="preserve"> </v>
          </cell>
          <cell r="AM640" t="str">
            <v xml:space="preserve"> </v>
          </cell>
          <cell r="AN640" t="str">
            <v xml:space="preserve"> </v>
          </cell>
          <cell r="AO640" t="str">
            <v xml:space="preserve"> </v>
          </cell>
          <cell r="AP640" t="str">
            <v xml:space="preserve"> </v>
          </cell>
          <cell r="AQ640" t="str">
            <v xml:space="preserve"> </v>
          </cell>
          <cell r="AR640" t="str">
            <v xml:space="preserve"> </v>
          </cell>
          <cell r="AS640" t="str">
            <v xml:space="preserve"> </v>
          </cell>
          <cell r="AT640" t="str">
            <v xml:space="preserve"> </v>
          </cell>
          <cell r="AU640" t="str">
            <v xml:space="preserve"> </v>
          </cell>
          <cell r="AV640" t="str">
            <v>10.242</v>
          </cell>
          <cell r="AW640" t="str">
            <v>ACQ</v>
          </cell>
          <cell r="AX640" t="str">
            <v xml:space="preserve"> </v>
          </cell>
          <cell r="AY640" t="str">
            <v xml:space="preserve"> </v>
          </cell>
          <cell r="AZ640" t="str">
            <v xml:space="preserve"> </v>
          </cell>
          <cell r="BA640" t="str">
            <v xml:space="preserve"> </v>
          </cell>
          <cell r="BB640" t="str">
            <v xml:space="preserve"> </v>
          </cell>
          <cell r="BC640" t="str">
            <v xml:space="preserve"> </v>
          </cell>
          <cell r="BD640" t="str">
            <v xml:space="preserve"> </v>
          </cell>
          <cell r="BE640" t="str">
            <v xml:space="preserve"> </v>
          </cell>
          <cell r="BF640" t="str">
            <v xml:space="preserve"> </v>
          </cell>
          <cell r="BG640" t="str">
            <v xml:space="preserve"> </v>
          </cell>
          <cell r="BH640" t="str">
            <v xml:space="preserve"> </v>
          </cell>
          <cell r="BI640" t="str">
            <v xml:space="preserve"> </v>
          </cell>
          <cell r="BJ640" t="str">
            <v xml:space="preserve"> </v>
          </cell>
          <cell r="BK640" t="str">
            <v xml:space="preserve"> </v>
          </cell>
          <cell r="BL640" t="str">
            <v xml:space="preserve"> </v>
          </cell>
          <cell r="BM640" t="str">
            <v xml:space="preserve"> </v>
          </cell>
          <cell r="BN640" t="str">
            <v xml:space="preserve"> </v>
          </cell>
          <cell r="BO640" t="str">
            <v xml:space="preserve"> </v>
          </cell>
          <cell r="BP640" t="str">
            <v xml:space="preserve"> </v>
          </cell>
          <cell r="BQ640" t="str">
            <v xml:space="preserve"> </v>
          </cell>
          <cell r="BR640" t="str">
            <v>8.402</v>
          </cell>
          <cell r="BS640" t="str">
            <v>NACQ</v>
          </cell>
          <cell r="BT640" t="str">
            <v>8.63</v>
          </cell>
          <cell r="BU640" t="str">
            <v>9.45</v>
          </cell>
          <cell r="BV640" t="str">
            <v>10.9</v>
          </cell>
        </row>
        <row r="641">
          <cell r="A641">
            <v>21917714</v>
          </cell>
          <cell r="B641" t="str">
            <v>TEYSSIER</v>
          </cell>
          <cell r="C641" t="str">
            <v>CAMILLE</v>
          </cell>
          <cell r="D641" t="str">
            <v>modif</v>
          </cell>
          <cell r="E641" t="str">
            <v>8.904</v>
          </cell>
          <cell r="F641" t="str">
            <v>AJ</v>
          </cell>
          <cell r="G641" t="str">
            <v>9.304</v>
          </cell>
          <cell r="H641" t="str">
            <v>AJ</v>
          </cell>
          <cell r="I641" t="str">
            <v>'396/583</v>
          </cell>
          <cell r="J641" t="str">
            <v>9.2</v>
          </cell>
          <cell r="L641">
            <v>10</v>
          </cell>
          <cell r="M641" t="str">
            <v xml:space="preserve"> </v>
          </cell>
          <cell r="N641" t="str">
            <v xml:space="preserve"> </v>
          </cell>
          <cell r="O641">
            <v>10</v>
          </cell>
          <cell r="P641" t="str">
            <v xml:space="preserve"> </v>
          </cell>
          <cell r="Q641" t="str">
            <v xml:space="preserve"> </v>
          </cell>
          <cell r="R641" t="str">
            <v xml:space="preserve"> </v>
          </cell>
          <cell r="S641" t="str">
            <v xml:space="preserve"> </v>
          </cell>
          <cell r="T641" t="str">
            <v xml:space="preserve"> </v>
          </cell>
          <cell r="U641" t="str">
            <v xml:space="preserve"> </v>
          </cell>
          <cell r="V641" t="str">
            <v xml:space="preserve"> </v>
          </cell>
          <cell r="W641" t="str">
            <v xml:space="preserve"> </v>
          </cell>
          <cell r="X641" t="str">
            <v xml:space="preserve"> </v>
          </cell>
          <cell r="Y641" t="str">
            <v xml:space="preserve"> </v>
          </cell>
          <cell r="Z641" t="str">
            <v xml:space="preserve"> </v>
          </cell>
          <cell r="AA641" t="str">
            <v xml:space="preserve"> </v>
          </cell>
          <cell r="AB641" t="str">
            <v xml:space="preserve"> </v>
          </cell>
          <cell r="AC641" t="str">
            <v xml:space="preserve"> </v>
          </cell>
          <cell r="AD641">
            <v>8</v>
          </cell>
          <cell r="AE641" t="str">
            <v xml:space="preserve"> </v>
          </cell>
          <cell r="AF641" t="str">
            <v xml:space="preserve"> </v>
          </cell>
          <cell r="AG641">
            <v>8</v>
          </cell>
          <cell r="AH641" t="str">
            <v xml:space="preserve"> </v>
          </cell>
          <cell r="AI641" t="str">
            <v xml:space="preserve"> </v>
          </cell>
          <cell r="AJ641" t="str">
            <v xml:space="preserve"> </v>
          </cell>
          <cell r="AK641" t="str">
            <v xml:space="preserve"> </v>
          </cell>
          <cell r="AL641" t="str">
            <v xml:space="preserve"> </v>
          </cell>
          <cell r="AM641" t="str">
            <v xml:space="preserve"> </v>
          </cell>
          <cell r="AN641" t="str">
            <v xml:space="preserve"> </v>
          </cell>
          <cell r="AO641" t="str">
            <v xml:space="preserve"> </v>
          </cell>
          <cell r="AP641" t="str">
            <v xml:space="preserve"> </v>
          </cell>
          <cell r="AQ641" t="str">
            <v xml:space="preserve"> </v>
          </cell>
          <cell r="AR641" t="str">
            <v xml:space="preserve"> </v>
          </cell>
          <cell r="AS641" t="str">
            <v xml:space="preserve"> </v>
          </cell>
          <cell r="AT641" t="str">
            <v xml:space="preserve"> </v>
          </cell>
          <cell r="AU641" t="str">
            <v xml:space="preserve"> </v>
          </cell>
          <cell r="AV641" t="str">
            <v>10.308</v>
          </cell>
          <cell r="AW641" t="str">
            <v>ACQ</v>
          </cell>
          <cell r="AX641" t="str">
            <v>11.365</v>
          </cell>
          <cell r="AY641" t="str">
            <v>9.25</v>
          </cell>
          <cell r="AZ641">
            <v>8</v>
          </cell>
          <cell r="BA641">
            <v>8</v>
          </cell>
          <cell r="BB641" t="str">
            <v xml:space="preserve"> </v>
          </cell>
          <cell r="BC641" t="str">
            <v xml:space="preserve"> </v>
          </cell>
          <cell r="BD641" t="str">
            <v xml:space="preserve"> </v>
          </cell>
          <cell r="BE641" t="str">
            <v xml:space="preserve"> </v>
          </cell>
          <cell r="BF641" t="str">
            <v xml:space="preserve"> </v>
          </cell>
          <cell r="BG641" t="str">
            <v xml:space="preserve"> </v>
          </cell>
          <cell r="BH641" t="str">
            <v xml:space="preserve"> </v>
          </cell>
          <cell r="BI641" t="str">
            <v xml:space="preserve"> </v>
          </cell>
          <cell r="BJ641" t="str">
            <v xml:space="preserve"> </v>
          </cell>
          <cell r="BK641" t="str">
            <v xml:space="preserve"> </v>
          </cell>
          <cell r="BL641" t="str">
            <v xml:space="preserve"> </v>
          </cell>
          <cell r="BM641" t="str">
            <v xml:space="preserve"> </v>
          </cell>
          <cell r="BN641" t="str">
            <v xml:space="preserve"> </v>
          </cell>
          <cell r="BO641" t="str">
            <v xml:space="preserve"> </v>
          </cell>
          <cell r="BP641" t="str">
            <v xml:space="preserve"> </v>
          </cell>
          <cell r="BQ641" t="str">
            <v>11.75</v>
          </cell>
          <cell r="BR641" t="str">
            <v>8.158</v>
          </cell>
          <cell r="BS641" t="str">
            <v>NACQ</v>
          </cell>
          <cell r="BT641" t="str">
            <v>11.375</v>
          </cell>
          <cell r="BU641">
            <v>5</v>
          </cell>
          <cell r="BV641" t="str">
            <v>DIS</v>
          </cell>
        </row>
        <row r="642">
          <cell r="A642">
            <v>21913934</v>
          </cell>
          <cell r="B642" t="str">
            <v>THAL</v>
          </cell>
          <cell r="C642" t="str">
            <v>QUENTIN</v>
          </cell>
          <cell r="D642" t="str">
            <v>modif</v>
          </cell>
          <cell r="E642" t="str">
            <v>DEF</v>
          </cell>
          <cell r="F642" t="str">
            <v>DEF</v>
          </cell>
          <cell r="G642" t="str">
            <v>7.112</v>
          </cell>
          <cell r="H642" t="str">
            <v>AJ</v>
          </cell>
          <cell r="I642" t="str">
            <v>'562/583</v>
          </cell>
          <cell r="J642" t="str">
            <v>6.8</v>
          </cell>
          <cell r="L642">
            <v>5</v>
          </cell>
          <cell r="M642" t="str">
            <v xml:space="preserve"> </v>
          </cell>
          <cell r="N642" t="str">
            <v xml:space="preserve"> </v>
          </cell>
          <cell r="O642" t="str">
            <v xml:space="preserve"> </v>
          </cell>
          <cell r="P642" t="str">
            <v xml:space="preserve"> </v>
          </cell>
          <cell r="Q642" t="str">
            <v xml:space="preserve"> </v>
          </cell>
          <cell r="R642" t="str">
            <v xml:space="preserve"> </v>
          </cell>
          <cell r="S642">
            <v>5</v>
          </cell>
          <cell r="T642" t="str">
            <v xml:space="preserve"> </v>
          </cell>
          <cell r="U642" t="str">
            <v xml:space="preserve"> </v>
          </cell>
          <cell r="V642" t="str">
            <v xml:space="preserve"> </v>
          </cell>
          <cell r="W642" t="str">
            <v xml:space="preserve"> </v>
          </cell>
          <cell r="X642" t="str">
            <v xml:space="preserve"> </v>
          </cell>
          <cell r="Y642" t="str">
            <v xml:space="preserve"> </v>
          </cell>
          <cell r="Z642" t="str">
            <v xml:space="preserve"> </v>
          </cell>
          <cell r="AA642" t="str">
            <v xml:space="preserve"> </v>
          </cell>
          <cell r="AB642" t="str">
            <v xml:space="preserve"> </v>
          </cell>
          <cell r="AC642" t="str">
            <v xml:space="preserve"> </v>
          </cell>
          <cell r="AD642" t="str">
            <v>9.5</v>
          </cell>
          <cell r="AE642" t="str">
            <v xml:space="preserve"> </v>
          </cell>
          <cell r="AF642" t="str">
            <v xml:space="preserve"> </v>
          </cell>
          <cell r="AG642" t="str">
            <v xml:space="preserve"> </v>
          </cell>
          <cell r="AH642" t="str">
            <v xml:space="preserve"> </v>
          </cell>
          <cell r="AI642" t="str">
            <v xml:space="preserve"> </v>
          </cell>
          <cell r="AJ642" t="str">
            <v xml:space="preserve"> </v>
          </cell>
          <cell r="AK642" t="str">
            <v>9.5</v>
          </cell>
          <cell r="AL642" t="str">
            <v xml:space="preserve"> </v>
          </cell>
          <cell r="AM642" t="str">
            <v xml:space="preserve"> </v>
          </cell>
          <cell r="AN642" t="str">
            <v xml:space="preserve"> </v>
          </cell>
          <cell r="AO642" t="str">
            <v xml:space="preserve"> </v>
          </cell>
          <cell r="AP642" t="str">
            <v xml:space="preserve"> </v>
          </cell>
          <cell r="AQ642" t="str">
            <v xml:space="preserve"> </v>
          </cell>
          <cell r="AR642" t="str">
            <v xml:space="preserve"> </v>
          </cell>
          <cell r="AS642" t="str">
            <v xml:space="preserve"> </v>
          </cell>
          <cell r="AT642" t="str">
            <v xml:space="preserve"> </v>
          </cell>
          <cell r="AU642" t="str">
            <v xml:space="preserve"> </v>
          </cell>
          <cell r="AV642" t="str">
            <v>11.546</v>
          </cell>
          <cell r="AW642" t="str">
            <v>ACQ</v>
          </cell>
          <cell r="AX642" t="str">
            <v>10.025</v>
          </cell>
          <cell r="AY642" t="str">
            <v>13.067</v>
          </cell>
          <cell r="AZ642" t="str">
            <v>15.4</v>
          </cell>
          <cell r="BA642" t="str">
            <v xml:space="preserve"> </v>
          </cell>
          <cell r="BB642" t="str">
            <v xml:space="preserve"> </v>
          </cell>
          <cell r="BC642" t="str">
            <v xml:space="preserve"> </v>
          </cell>
          <cell r="BD642" t="str">
            <v>13.3</v>
          </cell>
          <cell r="BE642" t="str">
            <v xml:space="preserve"> </v>
          </cell>
          <cell r="BF642" t="str">
            <v xml:space="preserve"> </v>
          </cell>
          <cell r="BG642" t="str">
            <v xml:space="preserve"> </v>
          </cell>
          <cell r="BH642" t="str">
            <v xml:space="preserve"> </v>
          </cell>
          <cell r="BI642" t="str">
            <v xml:space="preserve"> </v>
          </cell>
          <cell r="BJ642" t="str">
            <v xml:space="preserve"> </v>
          </cell>
          <cell r="BK642" t="str">
            <v xml:space="preserve"> </v>
          </cell>
          <cell r="BL642" t="str">
            <v xml:space="preserve"> </v>
          </cell>
          <cell r="BM642" t="str">
            <v xml:space="preserve"> </v>
          </cell>
          <cell r="BN642" t="str">
            <v xml:space="preserve"> </v>
          </cell>
          <cell r="BO642" t="str">
            <v xml:space="preserve"> </v>
          </cell>
          <cell r="BP642" t="str">
            <v xml:space="preserve"> </v>
          </cell>
          <cell r="BQ642" t="str">
            <v>10.5</v>
          </cell>
          <cell r="BR642" t="str">
            <v>7.283</v>
          </cell>
          <cell r="BS642" t="str">
            <v>NACQ</v>
          </cell>
          <cell r="BT642" t="str">
            <v>9.5</v>
          </cell>
          <cell r="BU642" t="str">
            <v>6.975</v>
          </cell>
          <cell r="BV642" t="str">
            <v>11.45</v>
          </cell>
        </row>
        <row r="643">
          <cell r="A643">
            <v>21904070</v>
          </cell>
          <cell r="B643" t="str">
            <v>THIEBAUT</v>
          </cell>
          <cell r="C643" t="str">
            <v>MARINE</v>
          </cell>
          <cell r="D643" t="str">
            <v xml:space="preserve"> </v>
          </cell>
          <cell r="E643" t="str">
            <v>11.201</v>
          </cell>
          <cell r="F643" t="str">
            <v>ADM</v>
          </cell>
          <cell r="G643" t="str">
            <v>11.201</v>
          </cell>
          <cell r="H643" t="str">
            <v>ADM</v>
          </cell>
          <cell r="I643" t="str">
            <v>'110/583</v>
          </cell>
          <cell r="J643" t="str">
            <v>14.2</v>
          </cell>
          <cell r="L643">
            <v>15</v>
          </cell>
          <cell r="M643" t="str">
            <v xml:space="preserve"> </v>
          </cell>
          <cell r="N643" t="str">
            <v xml:space="preserve"> </v>
          </cell>
          <cell r="O643">
            <v>15</v>
          </cell>
          <cell r="P643" t="str">
            <v xml:space="preserve"> </v>
          </cell>
          <cell r="Q643" t="str">
            <v xml:space="preserve"> </v>
          </cell>
          <cell r="R643" t="str">
            <v xml:space="preserve"> </v>
          </cell>
          <cell r="S643" t="str">
            <v xml:space="preserve"> </v>
          </cell>
          <cell r="T643" t="str">
            <v xml:space="preserve"> </v>
          </cell>
          <cell r="U643" t="str">
            <v xml:space="preserve"> </v>
          </cell>
          <cell r="V643" t="str">
            <v xml:space="preserve"> </v>
          </cell>
          <cell r="W643" t="str">
            <v xml:space="preserve"> </v>
          </cell>
          <cell r="X643" t="str">
            <v xml:space="preserve"> </v>
          </cell>
          <cell r="Y643" t="str">
            <v xml:space="preserve"> </v>
          </cell>
          <cell r="Z643" t="str">
            <v xml:space="preserve"> </v>
          </cell>
          <cell r="AA643" t="str">
            <v xml:space="preserve"> </v>
          </cell>
          <cell r="AB643" t="str">
            <v xml:space="preserve"> </v>
          </cell>
          <cell r="AC643" t="str">
            <v xml:space="preserve"> </v>
          </cell>
          <cell r="AD643">
            <v>13</v>
          </cell>
          <cell r="AE643" t="str">
            <v xml:space="preserve"> </v>
          </cell>
          <cell r="AF643" t="str">
            <v xml:space="preserve"> </v>
          </cell>
          <cell r="AG643">
            <v>13</v>
          </cell>
          <cell r="AH643" t="str">
            <v xml:space="preserve"> </v>
          </cell>
          <cell r="AI643" t="str">
            <v xml:space="preserve"> </v>
          </cell>
          <cell r="AJ643" t="str">
            <v xml:space="preserve"> </v>
          </cell>
          <cell r="AK643" t="str">
            <v xml:space="preserve"> </v>
          </cell>
          <cell r="AL643" t="str">
            <v xml:space="preserve"> </v>
          </cell>
          <cell r="AM643" t="str">
            <v xml:space="preserve"> </v>
          </cell>
          <cell r="AN643" t="str">
            <v xml:space="preserve"> </v>
          </cell>
          <cell r="AO643" t="str">
            <v xml:space="preserve"> </v>
          </cell>
          <cell r="AP643" t="str">
            <v xml:space="preserve"> </v>
          </cell>
          <cell r="AQ643" t="str">
            <v xml:space="preserve"> </v>
          </cell>
          <cell r="AR643" t="str">
            <v xml:space="preserve"> </v>
          </cell>
          <cell r="AS643" t="str">
            <v xml:space="preserve"> </v>
          </cell>
          <cell r="AT643" t="str">
            <v xml:space="preserve"> </v>
          </cell>
          <cell r="AU643" t="str">
            <v xml:space="preserve"> </v>
          </cell>
          <cell r="AV643" t="str">
            <v>13.034</v>
          </cell>
          <cell r="AW643" t="str">
            <v>ACQ</v>
          </cell>
          <cell r="AX643" t="str">
            <v>14.3</v>
          </cell>
          <cell r="AY643" t="str">
            <v>11.767</v>
          </cell>
          <cell r="AZ643" t="str">
            <v xml:space="preserve"> </v>
          </cell>
          <cell r="BA643" t="str">
            <v xml:space="preserve"> </v>
          </cell>
          <cell r="BB643" t="str">
            <v xml:space="preserve"> </v>
          </cell>
          <cell r="BC643" t="str">
            <v xml:space="preserve"> </v>
          </cell>
          <cell r="BD643">
            <v>12</v>
          </cell>
          <cell r="BE643" t="str">
            <v xml:space="preserve"> </v>
          </cell>
          <cell r="BF643" t="str">
            <v xml:space="preserve"> </v>
          </cell>
          <cell r="BG643" t="str">
            <v xml:space="preserve"> </v>
          </cell>
          <cell r="BH643" t="str">
            <v xml:space="preserve"> </v>
          </cell>
          <cell r="BI643" t="str">
            <v xml:space="preserve"> </v>
          </cell>
          <cell r="BJ643" t="str">
            <v xml:space="preserve"> </v>
          </cell>
          <cell r="BK643" t="str">
            <v xml:space="preserve"> </v>
          </cell>
          <cell r="BL643" t="str">
            <v xml:space="preserve"> </v>
          </cell>
          <cell r="BM643" t="str">
            <v xml:space="preserve"> </v>
          </cell>
          <cell r="BN643" t="str">
            <v>11.3</v>
          </cell>
          <cell r="BO643" t="str">
            <v xml:space="preserve"> </v>
          </cell>
          <cell r="BP643">
            <v>12</v>
          </cell>
          <cell r="BQ643" t="str">
            <v xml:space="preserve"> </v>
          </cell>
          <cell r="BR643" t="str">
            <v>10.975</v>
          </cell>
          <cell r="BS643" t="str">
            <v>ACQ</v>
          </cell>
          <cell r="BT643" t="str">
            <v>13.25</v>
          </cell>
          <cell r="BU643" t="str">
            <v>7.6</v>
          </cell>
          <cell r="BV643" t="str">
            <v>8.7</v>
          </cell>
        </row>
        <row r="644">
          <cell r="A644">
            <v>21915551</v>
          </cell>
          <cell r="B644" t="str">
            <v>THIEFFIN</v>
          </cell>
          <cell r="C644" t="str">
            <v>DIMITRI</v>
          </cell>
          <cell r="D644" t="str">
            <v xml:space="preserve"> </v>
          </cell>
          <cell r="E644" t="str">
            <v>DEF</v>
          </cell>
          <cell r="F644" t="str">
            <v>DEF</v>
          </cell>
          <cell r="G644" t="str">
            <v>DEF</v>
          </cell>
          <cell r="H644" t="str">
            <v>DEF</v>
          </cell>
          <cell r="J644" t="str">
            <v>DEF</v>
          </cell>
          <cell r="L644" t="str">
            <v>DEF</v>
          </cell>
          <cell r="M644" t="str">
            <v xml:space="preserve"> </v>
          </cell>
          <cell r="N644" t="str">
            <v xml:space="preserve"> </v>
          </cell>
          <cell r="O644" t="str">
            <v xml:space="preserve"> </v>
          </cell>
          <cell r="P644" t="str">
            <v xml:space="preserve"> </v>
          </cell>
          <cell r="Q644" t="str">
            <v xml:space="preserve"> </v>
          </cell>
          <cell r="R644" t="str">
            <v xml:space="preserve"> </v>
          </cell>
          <cell r="S644" t="str">
            <v xml:space="preserve"> </v>
          </cell>
          <cell r="T644" t="str">
            <v xml:space="preserve"> </v>
          </cell>
          <cell r="U644" t="str">
            <v xml:space="preserve"> </v>
          </cell>
          <cell r="V644" t="str">
            <v xml:space="preserve"> </v>
          </cell>
          <cell r="W644" t="str">
            <v xml:space="preserve"> </v>
          </cell>
          <cell r="X644" t="str">
            <v xml:space="preserve"> </v>
          </cell>
          <cell r="Y644" t="str">
            <v xml:space="preserve"> </v>
          </cell>
          <cell r="Z644" t="str">
            <v>ABI</v>
          </cell>
          <cell r="AA644" t="str">
            <v xml:space="preserve"> </v>
          </cell>
          <cell r="AB644" t="str">
            <v xml:space="preserve"> </v>
          </cell>
          <cell r="AC644" t="str">
            <v xml:space="preserve"> </v>
          </cell>
          <cell r="AD644" t="str">
            <v>DEF</v>
          </cell>
          <cell r="AE644" t="str">
            <v xml:space="preserve"> </v>
          </cell>
          <cell r="AF644" t="str">
            <v xml:space="preserve"> </v>
          </cell>
          <cell r="AG644" t="str">
            <v xml:space="preserve"> </v>
          </cell>
          <cell r="AH644" t="str">
            <v xml:space="preserve"> </v>
          </cell>
          <cell r="AI644" t="str">
            <v xml:space="preserve"> </v>
          </cell>
          <cell r="AJ644" t="str">
            <v xml:space="preserve"> </v>
          </cell>
          <cell r="AK644" t="str">
            <v xml:space="preserve"> </v>
          </cell>
          <cell r="AL644" t="str">
            <v xml:space="preserve"> </v>
          </cell>
          <cell r="AM644" t="str">
            <v xml:space="preserve"> </v>
          </cell>
          <cell r="AN644" t="str">
            <v xml:space="preserve"> </v>
          </cell>
          <cell r="AO644" t="str">
            <v xml:space="preserve"> </v>
          </cell>
          <cell r="AP644" t="str">
            <v xml:space="preserve"> </v>
          </cell>
          <cell r="AQ644" t="str">
            <v xml:space="preserve"> </v>
          </cell>
          <cell r="AR644" t="str">
            <v>ABI</v>
          </cell>
          <cell r="AS644" t="str">
            <v xml:space="preserve"> </v>
          </cell>
          <cell r="AT644" t="str">
            <v xml:space="preserve"> </v>
          </cell>
          <cell r="AU644" t="str">
            <v xml:space="preserve"> </v>
          </cell>
          <cell r="AV644" t="str">
            <v>DEF</v>
          </cell>
          <cell r="AW644" t="str">
            <v>DEF</v>
          </cell>
          <cell r="AX644" t="str">
            <v>DEF</v>
          </cell>
          <cell r="AY644" t="str">
            <v>DEF</v>
          </cell>
          <cell r="AZ644" t="str">
            <v xml:space="preserve"> </v>
          </cell>
          <cell r="BA644" t="str">
            <v xml:space="preserve"> </v>
          </cell>
          <cell r="BB644" t="str">
            <v xml:space="preserve"> </v>
          </cell>
          <cell r="BC644" t="str">
            <v>ABI</v>
          </cell>
          <cell r="BD644" t="str">
            <v xml:space="preserve"> </v>
          </cell>
          <cell r="BE644" t="str">
            <v>ABI</v>
          </cell>
          <cell r="BF644" t="str">
            <v xml:space="preserve"> </v>
          </cell>
          <cell r="BG644" t="str">
            <v xml:space="preserve"> </v>
          </cell>
          <cell r="BH644" t="str">
            <v xml:space="preserve"> </v>
          </cell>
          <cell r="BI644" t="str">
            <v xml:space="preserve"> </v>
          </cell>
          <cell r="BJ644" t="str">
            <v xml:space="preserve"> </v>
          </cell>
          <cell r="BK644" t="str">
            <v xml:space="preserve"> </v>
          </cell>
          <cell r="BL644" t="str">
            <v>ABI</v>
          </cell>
          <cell r="BM644" t="str">
            <v xml:space="preserve"> </v>
          </cell>
          <cell r="BN644" t="str">
            <v xml:space="preserve"> </v>
          </cell>
          <cell r="BO644" t="str">
            <v xml:space="preserve"> </v>
          </cell>
          <cell r="BP644" t="str">
            <v xml:space="preserve"> </v>
          </cell>
          <cell r="BQ644" t="str">
            <v xml:space="preserve"> </v>
          </cell>
          <cell r="BR644" t="str">
            <v>DEF</v>
          </cell>
          <cell r="BS644" t="str">
            <v>DEF</v>
          </cell>
          <cell r="BT644" t="str">
            <v>2.875</v>
          </cell>
          <cell r="BU644" t="str">
            <v>DEF</v>
          </cell>
          <cell r="BV644">
            <v>0</v>
          </cell>
        </row>
        <row r="645">
          <cell r="A645">
            <v>21910806</v>
          </cell>
          <cell r="B645" t="str">
            <v>THOMANN</v>
          </cell>
          <cell r="C645" t="str">
            <v>CAROLINA</v>
          </cell>
          <cell r="D645" t="str">
            <v>modif</v>
          </cell>
          <cell r="E645" t="str">
            <v>DEF</v>
          </cell>
          <cell r="F645" t="str">
            <v>DEF</v>
          </cell>
          <cell r="G645" t="str">
            <v>9.456</v>
          </cell>
          <cell r="H645" t="str">
            <v>AJ</v>
          </cell>
          <cell r="I645" t="str">
            <v>'373/583</v>
          </cell>
          <cell r="J645">
            <v>7</v>
          </cell>
          <cell r="L645" t="str">
            <v>DIS</v>
          </cell>
          <cell r="M645" t="str">
            <v xml:space="preserve"> </v>
          </cell>
          <cell r="N645" t="str">
            <v xml:space="preserve"> </v>
          </cell>
          <cell r="O645" t="str">
            <v xml:space="preserve"> </v>
          </cell>
          <cell r="P645" t="str">
            <v xml:space="preserve"> </v>
          </cell>
          <cell r="Q645" t="str">
            <v xml:space="preserve"> </v>
          </cell>
          <cell r="R645" t="str">
            <v xml:space="preserve"> </v>
          </cell>
          <cell r="S645" t="str">
            <v xml:space="preserve"> </v>
          </cell>
          <cell r="T645" t="str">
            <v xml:space="preserve"> </v>
          </cell>
          <cell r="U645" t="str">
            <v xml:space="preserve"> </v>
          </cell>
          <cell r="V645" t="str">
            <v>DIS</v>
          </cell>
          <cell r="W645" t="str">
            <v xml:space="preserve"> </v>
          </cell>
          <cell r="X645" t="str">
            <v xml:space="preserve"> </v>
          </cell>
          <cell r="Y645" t="str">
            <v xml:space="preserve"> </v>
          </cell>
          <cell r="Z645" t="str">
            <v xml:space="preserve"> </v>
          </cell>
          <cell r="AA645" t="str">
            <v xml:space="preserve"> </v>
          </cell>
          <cell r="AB645" t="str">
            <v xml:space="preserve"> </v>
          </cell>
          <cell r="AC645" t="str">
            <v xml:space="preserve"> </v>
          </cell>
          <cell r="AD645">
            <v>7</v>
          </cell>
          <cell r="AE645" t="str">
            <v xml:space="preserve"> </v>
          </cell>
          <cell r="AF645" t="str">
            <v xml:space="preserve"> </v>
          </cell>
          <cell r="AG645" t="str">
            <v xml:space="preserve"> </v>
          </cell>
          <cell r="AH645" t="str">
            <v xml:space="preserve"> </v>
          </cell>
          <cell r="AI645" t="str">
            <v xml:space="preserve"> </v>
          </cell>
          <cell r="AJ645" t="str">
            <v xml:space="preserve"> </v>
          </cell>
          <cell r="AK645" t="str">
            <v xml:space="preserve"> </v>
          </cell>
          <cell r="AL645" t="str">
            <v xml:space="preserve"> </v>
          </cell>
          <cell r="AM645" t="str">
            <v xml:space="preserve"> </v>
          </cell>
          <cell r="AN645">
            <v>7</v>
          </cell>
          <cell r="AO645" t="str">
            <v xml:space="preserve"> </v>
          </cell>
          <cell r="AP645" t="str">
            <v xml:space="preserve"> </v>
          </cell>
          <cell r="AQ645" t="str">
            <v xml:space="preserve"> </v>
          </cell>
          <cell r="AR645" t="str">
            <v xml:space="preserve"> </v>
          </cell>
          <cell r="AS645" t="str">
            <v xml:space="preserve"> </v>
          </cell>
          <cell r="AT645" t="str">
            <v xml:space="preserve"> </v>
          </cell>
          <cell r="AU645" t="str">
            <v xml:space="preserve"> </v>
          </cell>
          <cell r="AV645" t="str">
            <v>11.219</v>
          </cell>
          <cell r="AW645" t="str">
            <v>ACQ</v>
          </cell>
          <cell r="AX645" t="str">
            <v>11.605</v>
          </cell>
          <cell r="AY645" t="str">
            <v>10.833</v>
          </cell>
          <cell r="AZ645" t="str">
            <v xml:space="preserve"> </v>
          </cell>
          <cell r="BA645" t="str">
            <v xml:space="preserve"> </v>
          </cell>
          <cell r="BB645" t="str">
            <v xml:space="preserve"> </v>
          </cell>
          <cell r="BC645" t="str">
            <v xml:space="preserve"> </v>
          </cell>
          <cell r="BD645" t="str">
            <v xml:space="preserve"> </v>
          </cell>
          <cell r="BE645" t="str">
            <v xml:space="preserve"> </v>
          </cell>
          <cell r="BF645">
            <v>14</v>
          </cell>
          <cell r="BG645" t="str">
            <v>13.5</v>
          </cell>
          <cell r="BH645" t="str">
            <v xml:space="preserve"> </v>
          </cell>
          <cell r="BI645" t="str">
            <v xml:space="preserve"> </v>
          </cell>
          <cell r="BJ645" t="str">
            <v xml:space="preserve"> </v>
          </cell>
          <cell r="BK645">
            <v>5</v>
          </cell>
          <cell r="BL645" t="str">
            <v xml:space="preserve"> </v>
          </cell>
          <cell r="BM645" t="str">
            <v xml:space="preserve"> </v>
          </cell>
          <cell r="BN645" t="str">
            <v xml:space="preserve"> </v>
          </cell>
          <cell r="BO645" t="str">
            <v xml:space="preserve"> </v>
          </cell>
          <cell r="BP645" t="str">
            <v xml:space="preserve"> </v>
          </cell>
          <cell r="BQ645" t="str">
            <v xml:space="preserve"> </v>
          </cell>
          <cell r="BR645" t="str">
            <v>9.752</v>
          </cell>
          <cell r="BS645" t="str">
            <v>NACQ</v>
          </cell>
          <cell r="BT645" t="str">
            <v>9.88</v>
          </cell>
          <cell r="BU645" t="str">
            <v>7.6</v>
          </cell>
          <cell r="BV645" t="str">
            <v>9.2</v>
          </cell>
        </row>
        <row r="646">
          <cell r="A646">
            <v>21803548</v>
          </cell>
          <cell r="B646" t="str">
            <v>THOMAS</v>
          </cell>
          <cell r="C646" t="str">
            <v>ELIOTT</v>
          </cell>
          <cell r="D646" t="str">
            <v xml:space="preserve"> </v>
          </cell>
          <cell r="E646" t="str">
            <v>10.627</v>
          </cell>
          <cell r="F646" t="str">
            <v>ADM</v>
          </cell>
          <cell r="G646" t="str">
            <v>10.627</v>
          </cell>
          <cell r="H646" t="str">
            <v>ADM</v>
          </cell>
          <cell r="I646" t="str">
            <v>'186/583</v>
          </cell>
          <cell r="J646" t="str">
            <v>12.2</v>
          </cell>
          <cell r="K646" t="str">
            <v>ACQ</v>
          </cell>
          <cell r="L646" t="str">
            <v xml:space="preserve"> </v>
          </cell>
          <cell r="M646" t="str">
            <v xml:space="preserve"> </v>
          </cell>
          <cell r="N646" t="str">
            <v xml:space="preserve"> </v>
          </cell>
          <cell r="O646" t="str">
            <v xml:space="preserve"> </v>
          </cell>
          <cell r="P646" t="str">
            <v xml:space="preserve"> </v>
          </cell>
          <cell r="Q646" t="str">
            <v xml:space="preserve"> </v>
          </cell>
          <cell r="R646" t="str">
            <v xml:space="preserve"> </v>
          </cell>
          <cell r="S646" t="str">
            <v xml:space="preserve"> </v>
          </cell>
          <cell r="T646" t="str">
            <v xml:space="preserve"> </v>
          </cell>
          <cell r="U646" t="str">
            <v xml:space="preserve"> </v>
          </cell>
          <cell r="V646" t="str">
            <v xml:space="preserve"> </v>
          </cell>
          <cell r="W646" t="str">
            <v xml:space="preserve"> </v>
          </cell>
          <cell r="X646" t="str">
            <v xml:space="preserve"> </v>
          </cell>
          <cell r="Y646" t="str">
            <v xml:space="preserve"> </v>
          </cell>
          <cell r="Z646" t="str">
            <v xml:space="preserve"> </v>
          </cell>
          <cell r="AA646" t="str">
            <v xml:space="preserve"> </v>
          </cell>
          <cell r="AB646" t="str">
            <v xml:space="preserve"> </v>
          </cell>
          <cell r="AC646" t="str">
            <v xml:space="preserve"> </v>
          </cell>
          <cell r="AD646" t="str">
            <v xml:space="preserve"> </v>
          </cell>
          <cell r="AE646" t="str">
            <v xml:space="preserve"> </v>
          </cell>
          <cell r="AF646" t="str">
            <v xml:space="preserve"> </v>
          </cell>
          <cell r="AG646" t="str">
            <v xml:space="preserve"> </v>
          </cell>
          <cell r="AH646" t="str">
            <v xml:space="preserve"> </v>
          </cell>
          <cell r="AI646" t="str">
            <v xml:space="preserve"> </v>
          </cell>
          <cell r="AJ646" t="str">
            <v xml:space="preserve"> </v>
          </cell>
          <cell r="AK646" t="str">
            <v xml:space="preserve"> </v>
          </cell>
          <cell r="AL646" t="str">
            <v xml:space="preserve"> </v>
          </cell>
          <cell r="AM646" t="str">
            <v xml:space="preserve"> </v>
          </cell>
          <cell r="AN646" t="str">
            <v xml:space="preserve"> </v>
          </cell>
          <cell r="AO646" t="str">
            <v xml:space="preserve"> </v>
          </cell>
          <cell r="AP646" t="str">
            <v xml:space="preserve"> </v>
          </cell>
          <cell r="AQ646" t="str">
            <v xml:space="preserve"> </v>
          </cell>
          <cell r="AR646" t="str">
            <v xml:space="preserve"> </v>
          </cell>
          <cell r="AS646" t="str">
            <v xml:space="preserve"> </v>
          </cell>
          <cell r="AT646" t="str">
            <v xml:space="preserve"> </v>
          </cell>
          <cell r="AU646" t="str">
            <v xml:space="preserve"> </v>
          </cell>
          <cell r="AV646" t="str">
            <v>11.105</v>
          </cell>
          <cell r="AW646" t="str">
            <v>ACQ</v>
          </cell>
          <cell r="AX646" t="str">
            <v>11.635</v>
          </cell>
          <cell r="AY646" t="str">
            <v>10.575</v>
          </cell>
          <cell r="AZ646" t="str">
            <v xml:space="preserve"> </v>
          </cell>
          <cell r="BA646" t="str">
            <v xml:space="preserve"> </v>
          </cell>
          <cell r="BB646" t="str">
            <v xml:space="preserve"> </v>
          </cell>
          <cell r="BC646" t="str">
            <v xml:space="preserve"> </v>
          </cell>
          <cell r="BD646" t="str">
            <v xml:space="preserve"> </v>
          </cell>
          <cell r="BE646" t="str">
            <v xml:space="preserve"> </v>
          </cell>
          <cell r="BF646" t="str">
            <v xml:space="preserve"> </v>
          </cell>
          <cell r="BG646" t="str">
            <v xml:space="preserve"> </v>
          </cell>
          <cell r="BH646" t="str">
            <v xml:space="preserve"> </v>
          </cell>
          <cell r="BI646" t="str">
            <v xml:space="preserve"> </v>
          </cell>
          <cell r="BJ646" t="str">
            <v xml:space="preserve"> </v>
          </cell>
          <cell r="BK646" t="str">
            <v xml:space="preserve"> </v>
          </cell>
          <cell r="BL646" t="str">
            <v xml:space="preserve"> </v>
          </cell>
          <cell r="BM646" t="str">
            <v xml:space="preserve"> </v>
          </cell>
          <cell r="BN646" t="str">
            <v xml:space="preserve"> </v>
          </cell>
          <cell r="BO646" t="str">
            <v xml:space="preserve"> </v>
          </cell>
          <cell r="BP646" t="str">
            <v xml:space="preserve"> </v>
          </cell>
          <cell r="BQ646" t="str">
            <v xml:space="preserve"> </v>
          </cell>
          <cell r="BR646" t="str">
            <v>11.658</v>
          </cell>
          <cell r="BS646" t="str">
            <v>ACQ</v>
          </cell>
          <cell r="BT646" t="str">
            <v>10.1</v>
          </cell>
          <cell r="BU646" t="str">
            <v>10.45</v>
          </cell>
          <cell r="BV646" t="str">
            <v>12.9</v>
          </cell>
        </row>
        <row r="647">
          <cell r="A647">
            <v>21914750</v>
          </cell>
          <cell r="B647" t="str">
            <v>TOOMARI</v>
          </cell>
          <cell r="C647" t="str">
            <v>JONATHAN</v>
          </cell>
          <cell r="D647" t="str">
            <v xml:space="preserve"> </v>
          </cell>
          <cell r="E647" t="str">
            <v>DEF</v>
          </cell>
          <cell r="F647" t="str">
            <v>DEF</v>
          </cell>
          <cell r="G647" t="str">
            <v>DEF</v>
          </cell>
          <cell r="H647" t="str">
            <v>DEF</v>
          </cell>
          <cell r="J647" t="str">
            <v>DEF</v>
          </cell>
          <cell r="L647" t="str">
            <v>DEF</v>
          </cell>
          <cell r="M647" t="str">
            <v>ABI</v>
          </cell>
          <cell r="N647" t="str">
            <v xml:space="preserve"> </v>
          </cell>
          <cell r="O647" t="str">
            <v xml:space="preserve"> </v>
          </cell>
          <cell r="P647" t="str">
            <v xml:space="preserve"> </v>
          </cell>
          <cell r="Q647" t="str">
            <v xml:space="preserve"> </v>
          </cell>
          <cell r="R647" t="str">
            <v xml:space="preserve"> </v>
          </cell>
          <cell r="S647" t="str">
            <v xml:space="preserve"> </v>
          </cell>
          <cell r="T647" t="str">
            <v xml:space="preserve"> </v>
          </cell>
          <cell r="U647" t="str">
            <v xml:space="preserve"> </v>
          </cell>
          <cell r="V647" t="str">
            <v xml:space="preserve"> </v>
          </cell>
          <cell r="W647" t="str">
            <v xml:space="preserve"> </v>
          </cell>
          <cell r="X647" t="str">
            <v xml:space="preserve"> </v>
          </cell>
          <cell r="Y647" t="str">
            <v xml:space="preserve"> </v>
          </cell>
          <cell r="Z647" t="str">
            <v xml:space="preserve"> </v>
          </cell>
          <cell r="AA647" t="str">
            <v xml:space="preserve"> </v>
          </cell>
          <cell r="AB647" t="str">
            <v xml:space="preserve"> </v>
          </cell>
          <cell r="AC647" t="str">
            <v xml:space="preserve"> </v>
          </cell>
          <cell r="AD647" t="str">
            <v>DEF</v>
          </cell>
          <cell r="AE647" t="str">
            <v>ABI</v>
          </cell>
          <cell r="AF647" t="str">
            <v xml:space="preserve"> </v>
          </cell>
          <cell r="AG647" t="str">
            <v xml:space="preserve"> </v>
          </cell>
          <cell r="AH647" t="str">
            <v xml:space="preserve"> </v>
          </cell>
          <cell r="AI647" t="str">
            <v xml:space="preserve"> </v>
          </cell>
          <cell r="AJ647" t="str">
            <v xml:space="preserve"> </v>
          </cell>
          <cell r="AK647" t="str">
            <v xml:space="preserve"> </v>
          </cell>
          <cell r="AL647" t="str">
            <v xml:space="preserve"> </v>
          </cell>
          <cell r="AM647" t="str">
            <v xml:space="preserve"> </v>
          </cell>
          <cell r="AN647" t="str">
            <v xml:space="preserve"> </v>
          </cell>
          <cell r="AO647" t="str">
            <v xml:space="preserve"> </v>
          </cell>
          <cell r="AP647" t="str">
            <v xml:space="preserve"> </v>
          </cell>
          <cell r="AQ647" t="str">
            <v xml:space="preserve"> </v>
          </cell>
          <cell r="AR647" t="str">
            <v xml:space="preserve"> </v>
          </cell>
          <cell r="AS647" t="str">
            <v xml:space="preserve"> </v>
          </cell>
          <cell r="AT647" t="str">
            <v xml:space="preserve"> </v>
          </cell>
          <cell r="AU647" t="str">
            <v xml:space="preserve"> </v>
          </cell>
          <cell r="AV647" t="str">
            <v>DEF</v>
          </cell>
          <cell r="AW647" t="str">
            <v>DEF</v>
          </cell>
          <cell r="AX647" t="str">
            <v>DEF</v>
          </cell>
          <cell r="AY647" t="str">
            <v>DEF</v>
          </cell>
          <cell r="AZ647" t="str">
            <v xml:space="preserve"> </v>
          </cell>
          <cell r="BA647" t="str">
            <v xml:space="preserve"> </v>
          </cell>
          <cell r="BB647" t="str">
            <v xml:space="preserve"> </v>
          </cell>
          <cell r="BC647" t="str">
            <v>ABI</v>
          </cell>
          <cell r="BD647" t="str">
            <v xml:space="preserve"> </v>
          </cell>
          <cell r="BE647" t="str">
            <v>ABI</v>
          </cell>
          <cell r="BF647" t="str">
            <v xml:space="preserve"> </v>
          </cell>
          <cell r="BG647" t="str">
            <v xml:space="preserve"> </v>
          </cell>
          <cell r="BH647" t="str">
            <v xml:space="preserve"> </v>
          </cell>
          <cell r="BI647" t="str">
            <v xml:space="preserve"> </v>
          </cell>
          <cell r="BJ647" t="str">
            <v xml:space="preserve"> </v>
          </cell>
          <cell r="BK647" t="str">
            <v xml:space="preserve"> </v>
          </cell>
          <cell r="BL647" t="str">
            <v>ABI</v>
          </cell>
          <cell r="BM647" t="str">
            <v xml:space="preserve"> </v>
          </cell>
          <cell r="BN647" t="str">
            <v xml:space="preserve"> </v>
          </cell>
          <cell r="BO647" t="str">
            <v xml:space="preserve"> </v>
          </cell>
          <cell r="BP647" t="str">
            <v xml:space="preserve"> </v>
          </cell>
          <cell r="BQ647" t="str">
            <v xml:space="preserve"> </v>
          </cell>
          <cell r="BR647" t="str">
            <v>DEF</v>
          </cell>
          <cell r="BS647" t="str">
            <v>DEF</v>
          </cell>
          <cell r="BT647" t="str">
            <v>ABI</v>
          </cell>
          <cell r="BU647" t="str">
            <v>DEF</v>
          </cell>
          <cell r="BV647">
            <v>0</v>
          </cell>
        </row>
        <row r="648">
          <cell r="A648">
            <v>21717185</v>
          </cell>
          <cell r="B648" t="str">
            <v>TOUAHRIA</v>
          </cell>
          <cell r="C648" t="str">
            <v>YOUNES</v>
          </cell>
          <cell r="D648" t="str">
            <v>modif</v>
          </cell>
          <cell r="E648" t="str">
            <v>DEF</v>
          </cell>
          <cell r="F648" t="str">
            <v>DEF</v>
          </cell>
          <cell r="G648" t="str">
            <v>9.453</v>
          </cell>
          <cell r="H648" t="str">
            <v>AJ</v>
          </cell>
          <cell r="I648" t="str">
            <v>'374/583</v>
          </cell>
          <cell r="J648" t="str">
            <v>11.6</v>
          </cell>
          <cell r="K648" t="str">
            <v>ACQ</v>
          </cell>
          <cell r="L648" t="str">
            <v xml:space="preserve"> </v>
          </cell>
          <cell r="M648" t="str">
            <v xml:space="preserve"> </v>
          </cell>
          <cell r="N648" t="str">
            <v xml:space="preserve"> </v>
          </cell>
          <cell r="O648" t="str">
            <v xml:space="preserve"> </v>
          </cell>
          <cell r="P648" t="str">
            <v xml:space="preserve"> </v>
          </cell>
          <cell r="Q648" t="str">
            <v xml:space="preserve"> </v>
          </cell>
          <cell r="R648" t="str">
            <v xml:space="preserve"> </v>
          </cell>
          <cell r="S648" t="str">
            <v xml:space="preserve"> </v>
          </cell>
          <cell r="T648" t="str">
            <v xml:space="preserve"> </v>
          </cell>
          <cell r="U648" t="str">
            <v xml:space="preserve"> </v>
          </cell>
          <cell r="V648" t="str">
            <v xml:space="preserve"> </v>
          </cell>
          <cell r="W648" t="str">
            <v xml:space="preserve"> </v>
          </cell>
          <cell r="X648" t="str">
            <v xml:space="preserve"> </v>
          </cell>
          <cell r="Y648" t="str">
            <v xml:space="preserve"> </v>
          </cell>
          <cell r="Z648" t="str">
            <v xml:space="preserve"> </v>
          </cell>
          <cell r="AA648" t="str">
            <v xml:space="preserve"> </v>
          </cell>
          <cell r="AB648" t="str">
            <v xml:space="preserve"> </v>
          </cell>
          <cell r="AC648" t="str">
            <v xml:space="preserve"> </v>
          </cell>
          <cell r="AD648" t="str">
            <v xml:space="preserve"> </v>
          </cell>
          <cell r="AE648" t="str">
            <v xml:space="preserve"> </v>
          </cell>
          <cell r="AF648" t="str">
            <v xml:space="preserve"> </v>
          </cell>
          <cell r="AG648" t="str">
            <v xml:space="preserve"> </v>
          </cell>
          <cell r="AH648" t="str">
            <v xml:space="preserve"> </v>
          </cell>
          <cell r="AI648" t="str">
            <v xml:space="preserve"> </v>
          </cell>
          <cell r="AJ648" t="str">
            <v xml:space="preserve"> </v>
          </cell>
          <cell r="AK648" t="str">
            <v xml:space="preserve"> </v>
          </cell>
          <cell r="AL648" t="str">
            <v xml:space="preserve"> </v>
          </cell>
          <cell r="AM648" t="str">
            <v xml:space="preserve"> </v>
          </cell>
          <cell r="AN648" t="str">
            <v xml:space="preserve"> </v>
          </cell>
          <cell r="AO648" t="str">
            <v xml:space="preserve"> </v>
          </cell>
          <cell r="AP648" t="str">
            <v xml:space="preserve"> </v>
          </cell>
          <cell r="AQ648" t="str">
            <v xml:space="preserve"> </v>
          </cell>
          <cell r="AR648" t="str">
            <v xml:space="preserve"> </v>
          </cell>
          <cell r="AS648" t="str">
            <v xml:space="preserve"> </v>
          </cell>
          <cell r="AT648" t="str">
            <v xml:space="preserve"> </v>
          </cell>
          <cell r="AU648" t="str">
            <v xml:space="preserve"> </v>
          </cell>
          <cell r="AV648" t="str">
            <v>10.428</v>
          </cell>
          <cell r="AW648" t="str">
            <v>ACQ</v>
          </cell>
          <cell r="AX648" t="str">
            <v>10.455</v>
          </cell>
          <cell r="AY648" t="str">
            <v>10.4</v>
          </cell>
          <cell r="AZ648" t="str">
            <v xml:space="preserve"> </v>
          </cell>
          <cell r="BA648" t="str">
            <v xml:space="preserve"> </v>
          </cell>
          <cell r="BB648" t="str">
            <v xml:space="preserve"> </v>
          </cell>
          <cell r="BC648" t="str">
            <v xml:space="preserve"> </v>
          </cell>
          <cell r="BD648" t="str">
            <v xml:space="preserve"> </v>
          </cell>
          <cell r="BE648" t="str">
            <v xml:space="preserve"> </v>
          </cell>
          <cell r="BF648" t="str">
            <v xml:space="preserve"> </v>
          </cell>
          <cell r="BG648">
            <v>16</v>
          </cell>
          <cell r="BH648" t="str">
            <v>4.8</v>
          </cell>
          <cell r="BI648" t="str">
            <v xml:space="preserve"> </v>
          </cell>
          <cell r="BJ648" t="str">
            <v xml:space="preserve"> </v>
          </cell>
          <cell r="BK648" t="str">
            <v>DIS</v>
          </cell>
          <cell r="BL648" t="str">
            <v xml:space="preserve"> </v>
          </cell>
          <cell r="BM648" t="str">
            <v xml:space="preserve"> </v>
          </cell>
          <cell r="BN648" t="str">
            <v xml:space="preserve"> </v>
          </cell>
          <cell r="BO648" t="str">
            <v xml:space="preserve"> </v>
          </cell>
          <cell r="BP648" t="str">
            <v xml:space="preserve"> </v>
          </cell>
          <cell r="BQ648" t="str">
            <v xml:space="preserve"> </v>
          </cell>
          <cell r="BR648" t="str">
            <v>8.732</v>
          </cell>
          <cell r="BS648" t="str">
            <v>NACQ</v>
          </cell>
          <cell r="BT648">
            <v>12</v>
          </cell>
          <cell r="BU648" t="str">
            <v>8.47</v>
          </cell>
          <cell r="BV648" t="str">
            <v>11.44</v>
          </cell>
        </row>
        <row r="649">
          <cell r="A649">
            <v>21713882</v>
          </cell>
          <cell r="B649" t="str">
            <v>TOURE</v>
          </cell>
          <cell r="C649" t="str">
            <v>ISMAEL</v>
          </cell>
          <cell r="D649" t="str">
            <v xml:space="preserve"> </v>
          </cell>
          <cell r="E649" t="str">
            <v>DEF</v>
          </cell>
          <cell r="F649" t="str">
            <v>DEF</v>
          </cell>
          <cell r="G649" t="str">
            <v>DEF</v>
          </cell>
          <cell r="H649" t="str">
            <v>DEF</v>
          </cell>
          <cell r="J649">
            <v>12.2</v>
          </cell>
          <cell r="K649" t="str">
            <v>ACQ</v>
          </cell>
          <cell r="L649" t="str">
            <v xml:space="preserve"> </v>
          </cell>
          <cell r="M649" t="str">
            <v xml:space="preserve"> </v>
          </cell>
          <cell r="N649" t="str">
            <v xml:space="preserve"> </v>
          </cell>
          <cell r="O649" t="str">
            <v xml:space="preserve"> </v>
          </cell>
          <cell r="P649" t="str">
            <v xml:space="preserve"> </v>
          </cell>
          <cell r="Q649" t="str">
            <v xml:space="preserve"> </v>
          </cell>
          <cell r="R649" t="str">
            <v xml:space="preserve"> </v>
          </cell>
          <cell r="S649" t="str">
            <v xml:space="preserve"> </v>
          </cell>
          <cell r="T649" t="str">
            <v xml:space="preserve"> </v>
          </cell>
          <cell r="U649" t="str">
            <v xml:space="preserve"> </v>
          </cell>
          <cell r="V649" t="str">
            <v xml:space="preserve"> </v>
          </cell>
          <cell r="W649" t="str">
            <v xml:space="preserve"> </v>
          </cell>
          <cell r="X649" t="str">
            <v xml:space="preserve"> </v>
          </cell>
          <cell r="Y649" t="str">
            <v xml:space="preserve"> </v>
          </cell>
          <cell r="Z649" t="str">
            <v xml:space="preserve"> </v>
          </cell>
          <cell r="AA649" t="str">
            <v xml:space="preserve"> </v>
          </cell>
          <cell r="AB649" t="str">
            <v xml:space="preserve"> </v>
          </cell>
          <cell r="AC649" t="str">
            <v xml:space="preserve"> </v>
          </cell>
          <cell r="AD649" t="str">
            <v xml:space="preserve"> </v>
          </cell>
          <cell r="AE649" t="str">
            <v xml:space="preserve"> </v>
          </cell>
          <cell r="AF649" t="str">
            <v xml:space="preserve"> </v>
          </cell>
          <cell r="AG649" t="str">
            <v xml:space="preserve"> </v>
          </cell>
          <cell r="AH649" t="str">
            <v xml:space="preserve"> </v>
          </cell>
          <cell r="AI649" t="str">
            <v xml:space="preserve"> </v>
          </cell>
          <cell r="AJ649" t="str">
            <v xml:space="preserve"> </v>
          </cell>
          <cell r="AK649" t="str">
            <v xml:space="preserve"> </v>
          </cell>
          <cell r="AL649" t="str">
            <v xml:space="preserve"> </v>
          </cell>
          <cell r="AM649" t="str">
            <v xml:space="preserve"> </v>
          </cell>
          <cell r="AN649" t="str">
            <v xml:space="preserve"> </v>
          </cell>
          <cell r="AO649" t="str">
            <v xml:space="preserve"> </v>
          </cell>
          <cell r="AP649" t="str">
            <v xml:space="preserve"> </v>
          </cell>
          <cell r="AQ649" t="str">
            <v xml:space="preserve"> </v>
          </cell>
          <cell r="AR649" t="str">
            <v xml:space="preserve"> </v>
          </cell>
          <cell r="AS649" t="str">
            <v xml:space="preserve"> </v>
          </cell>
          <cell r="AT649" t="str">
            <v xml:space="preserve"> </v>
          </cell>
          <cell r="AU649" t="str">
            <v xml:space="preserve"> </v>
          </cell>
          <cell r="AV649" t="str">
            <v>DEF</v>
          </cell>
          <cell r="AW649" t="str">
            <v>DEF</v>
          </cell>
          <cell r="AX649" t="str">
            <v>DEF</v>
          </cell>
          <cell r="AY649" t="str">
            <v>10.1</v>
          </cell>
          <cell r="AZ649" t="str">
            <v xml:space="preserve"> </v>
          </cell>
          <cell r="BA649" t="str">
            <v xml:space="preserve"> </v>
          </cell>
          <cell r="BB649" t="str">
            <v xml:space="preserve"> </v>
          </cell>
          <cell r="BC649" t="str">
            <v xml:space="preserve"> </v>
          </cell>
          <cell r="BD649" t="str">
            <v xml:space="preserve"> </v>
          </cell>
          <cell r="BE649" t="str">
            <v xml:space="preserve"> </v>
          </cell>
          <cell r="BF649" t="str">
            <v xml:space="preserve"> </v>
          </cell>
          <cell r="BG649" t="str">
            <v xml:space="preserve"> </v>
          </cell>
          <cell r="BH649" t="str">
            <v xml:space="preserve"> </v>
          </cell>
          <cell r="BI649" t="str">
            <v xml:space="preserve"> </v>
          </cell>
          <cell r="BJ649" t="str">
            <v xml:space="preserve"> </v>
          </cell>
          <cell r="BK649" t="str">
            <v xml:space="preserve"> </v>
          </cell>
          <cell r="BL649" t="str">
            <v xml:space="preserve"> </v>
          </cell>
          <cell r="BM649" t="str">
            <v xml:space="preserve"> </v>
          </cell>
          <cell r="BN649" t="str">
            <v xml:space="preserve"> </v>
          </cell>
          <cell r="BO649" t="str">
            <v xml:space="preserve"> </v>
          </cell>
          <cell r="BP649" t="str">
            <v xml:space="preserve"> </v>
          </cell>
          <cell r="BQ649" t="str">
            <v xml:space="preserve"> </v>
          </cell>
          <cell r="BR649" t="str">
            <v>10.142</v>
          </cell>
          <cell r="BS649" t="str">
            <v>ACQ</v>
          </cell>
          <cell r="BT649" t="str">
            <v xml:space="preserve"> </v>
          </cell>
          <cell r="BU649" t="str">
            <v xml:space="preserve"> </v>
          </cell>
          <cell r="BV649" t="str">
            <v xml:space="preserve"> </v>
          </cell>
        </row>
        <row r="650">
          <cell r="A650">
            <v>21908157</v>
          </cell>
          <cell r="B650" t="str">
            <v>TOURNOIS</v>
          </cell>
          <cell r="C650" t="str">
            <v>LUAN</v>
          </cell>
          <cell r="D650" t="str">
            <v xml:space="preserve"> </v>
          </cell>
          <cell r="E650" t="str">
            <v>DEF</v>
          </cell>
          <cell r="F650" t="str">
            <v>DEF</v>
          </cell>
          <cell r="G650" t="str">
            <v>DEF</v>
          </cell>
          <cell r="H650" t="str">
            <v>DEF</v>
          </cell>
          <cell r="J650" t="str">
            <v>DEF</v>
          </cell>
          <cell r="L650" t="str">
            <v>DEF</v>
          </cell>
          <cell r="M650" t="str">
            <v xml:space="preserve"> </v>
          </cell>
          <cell r="N650" t="str">
            <v xml:space="preserve"> </v>
          </cell>
          <cell r="O650" t="str">
            <v xml:space="preserve"> </v>
          </cell>
          <cell r="P650" t="str">
            <v xml:space="preserve"> </v>
          </cell>
          <cell r="Q650" t="str">
            <v xml:space="preserve"> </v>
          </cell>
          <cell r="R650" t="str">
            <v xml:space="preserve"> </v>
          </cell>
          <cell r="S650" t="str">
            <v>ABI</v>
          </cell>
          <cell r="T650" t="str">
            <v xml:space="preserve"> </v>
          </cell>
          <cell r="U650" t="str">
            <v xml:space="preserve"> </v>
          </cell>
          <cell r="V650" t="str">
            <v xml:space="preserve"> </v>
          </cell>
          <cell r="W650" t="str">
            <v xml:space="preserve"> </v>
          </cell>
          <cell r="X650" t="str">
            <v xml:space="preserve"> </v>
          </cell>
          <cell r="Y650" t="str">
            <v xml:space="preserve"> </v>
          </cell>
          <cell r="Z650" t="str">
            <v xml:space="preserve"> </v>
          </cell>
          <cell r="AA650" t="str">
            <v xml:space="preserve"> </v>
          </cell>
          <cell r="AB650" t="str">
            <v xml:space="preserve"> </v>
          </cell>
          <cell r="AC650" t="str">
            <v xml:space="preserve"> </v>
          </cell>
          <cell r="AD650" t="str">
            <v>DEF</v>
          </cell>
          <cell r="AE650" t="str">
            <v xml:space="preserve"> </v>
          </cell>
          <cell r="AF650" t="str">
            <v xml:space="preserve"> </v>
          </cell>
          <cell r="AG650" t="str">
            <v xml:space="preserve"> </v>
          </cell>
          <cell r="AH650" t="str">
            <v xml:space="preserve"> </v>
          </cell>
          <cell r="AI650" t="str">
            <v xml:space="preserve"> </v>
          </cell>
          <cell r="AJ650" t="str">
            <v xml:space="preserve"> </v>
          </cell>
          <cell r="AK650" t="str">
            <v>ABI</v>
          </cell>
          <cell r="AL650" t="str">
            <v xml:space="preserve"> </v>
          </cell>
          <cell r="AM650" t="str">
            <v xml:space="preserve"> </v>
          </cell>
          <cell r="AN650" t="str">
            <v xml:space="preserve"> </v>
          </cell>
          <cell r="AO650" t="str">
            <v xml:space="preserve"> </v>
          </cell>
          <cell r="AP650" t="str">
            <v xml:space="preserve"> </v>
          </cell>
          <cell r="AQ650" t="str">
            <v xml:space="preserve"> </v>
          </cell>
          <cell r="AR650" t="str">
            <v xml:space="preserve"> </v>
          </cell>
          <cell r="AS650" t="str">
            <v xml:space="preserve"> </v>
          </cell>
          <cell r="AT650" t="str">
            <v xml:space="preserve"> </v>
          </cell>
          <cell r="AU650" t="str">
            <v xml:space="preserve"> </v>
          </cell>
          <cell r="AV650" t="str">
            <v>DEF</v>
          </cell>
          <cell r="AW650" t="str">
            <v>DEF</v>
          </cell>
          <cell r="AX650" t="str">
            <v>DEF</v>
          </cell>
          <cell r="AY650" t="str">
            <v>DEF</v>
          </cell>
          <cell r="AZ650" t="str">
            <v>ABI</v>
          </cell>
          <cell r="BA650" t="str">
            <v>ABI</v>
          </cell>
          <cell r="BB650" t="str">
            <v xml:space="preserve"> </v>
          </cell>
          <cell r="BC650" t="str">
            <v xml:space="preserve"> </v>
          </cell>
          <cell r="BD650" t="str">
            <v xml:space="preserve"> </v>
          </cell>
          <cell r="BE650" t="str">
            <v xml:space="preserve"> </v>
          </cell>
          <cell r="BF650" t="str">
            <v xml:space="preserve"> </v>
          </cell>
          <cell r="BG650" t="str">
            <v xml:space="preserve"> </v>
          </cell>
          <cell r="BH650" t="str">
            <v xml:space="preserve"> </v>
          </cell>
          <cell r="BI650" t="str">
            <v xml:space="preserve"> </v>
          </cell>
          <cell r="BJ650" t="str">
            <v xml:space="preserve"> </v>
          </cell>
          <cell r="BK650" t="str">
            <v xml:space="preserve"> </v>
          </cell>
          <cell r="BL650" t="str">
            <v xml:space="preserve"> </v>
          </cell>
          <cell r="BM650" t="str">
            <v xml:space="preserve"> </v>
          </cell>
          <cell r="BN650" t="str">
            <v xml:space="preserve"> </v>
          </cell>
          <cell r="BO650" t="str">
            <v>ABI</v>
          </cell>
          <cell r="BP650" t="str">
            <v xml:space="preserve"> </v>
          </cell>
          <cell r="BQ650" t="str">
            <v xml:space="preserve"> </v>
          </cell>
          <cell r="BR650" t="str">
            <v>DEF</v>
          </cell>
          <cell r="BS650" t="str">
            <v>DEF</v>
          </cell>
          <cell r="BT650" t="str">
            <v>ABI</v>
          </cell>
          <cell r="BU650" t="str">
            <v>DEF</v>
          </cell>
          <cell r="BV650">
            <v>0</v>
          </cell>
        </row>
        <row r="651">
          <cell r="A651">
            <v>21810952</v>
          </cell>
          <cell r="B651" t="str">
            <v>TOUSSAINT</v>
          </cell>
          <cell r="C651" t="str">
            <v>STÉPHANIE</v>
          </cell>
          <cell r="D651" t="str">
            <v xml:space="preserve"> </v>
          </cell>
          <cell r="E651" t="str">
            <v>9.13</v>
          </cell>
          <cell r="F651" t="str">
            <v>AJ</v>
          </cell>
          <cell r="G651" t="str">
            <v>9.13</v>
          </cell>
          <cell r="H651" t="str">
            <v>AJ</v>
          </cell>
          <cell r="I651" t="str">
            <v>'410/583</v>
          </cell>
          <cell r="J651" t="str">
            <v>9.6</v>
          </cell>
          <cell r="L651">
            <v>10</v>
          </cell>
          <cell r="M651" t="str">
            <v xml:space="preserve"> </v>
          </cell>
          <cell r="N651" t="str">
            <v xml:space="preserve"> </v>
          </cell>
          <cell r="O651" t="str">
            <v xml:space="preserve"> </v>
          </cell>
          <cell r="P651" t="str">
            <v xml:space="preserve"> </v>
          </cell>
          <cell r="Q651" t="str">
            <v xml:space="preserve"> </v>
          </cell>
          <cell r="R651" t="str">
            <v xml:space="preserve"> </v>
          </cell>
          <cell r="S651" t="str">
            <v xml:space="preserve"> </v>
          </cell>
          <cell r="T651" t="str">
            <v xml:space="preserve"> </v>
          </cell>
          <cell r="U651">
            <v>10</v>
          </cell>
          <cell r="V651" t="str">
            <v xml:space="preserve"> </v>
          </cell>
          <cell r="W651" t="str">
            <v xml:space="preserve"> </v>
          </cell>
          <cell r="X651" t="str">
            <v xml:space="preserve"> </v>
          </cell>
          <cell r="Y651" t="str">
            <v xml:space="preserve"> </v>
          </cell>
          <cell r="Z651" t="str">
            <v xml:space="preserve"> </v>
          </cell>
          <cell r="AA651" t="str">
            <v xml:space="preserve"> </v>
          </cell>
          <cell r="AB651" t="str">
            <v xml:space="preserve"> </v>
          </cell>
          <cell r="AC651" t="str">
            <v xml:space="preserve"> </v>
          </cell>
          <cell r="AD651">
            <v>9</v>
          </cell>
          <cell r="AE651" t="str">
            <v xml:space="preserve"> </v>
          </cell>
          <cell r="AF651" t="str">
            <v xml:space="preserve"> </v>
          </cell>
          <cell r="AG651" t="str">
            <v xml:space="preserve"> </v>
          </cell>
          <cell r="AH651" t="str">
            <v xml:space="preserve"> </v>
          </cell>
          <cell r="AI651" t="str">
            <v xml:space="preserve"> </v>
          </cell>
          <cell r="AJ651" t="str">
            <v xml:space="preserve"> </v>
          </cell>
          <cell r="AK651" t="str">
            <v xml:space="preserve"> </v>
          </cell>
          <cell r="AL651" t="str">
            <v xml:space="preserve"> </v>
          </cell>
          <cell r="AM651">
            <v>9</v>
          </cell>
          <cell r="AN651" t="str">
            <v xml:space="preserve"> </v>
          </cell>
          <cell r="AO651" t="str">
            <v xml:space="preserve"> </v>
          </cell>
          <cell r="AP651" t="str">
            <v xml:space="preserve"> </v>
          </cell>
          <cell r="AQ651" t="str">
            <v xml:space="preserve"> </v>
          </cell>
          <cell r="AR651" t="str">
            <v xml:space="preserve"> </v>
          </cell>
          <cell r="AS651" t="str">
            <v xml:space="preserve"> </v>
          </cell>
          <cell r="AT651" t="str">
            <v xml:space="preserve"> </v>
          </cell>
          <cell r="AU651" t="str">
            <v xml:space="preserve"> </v>
          </cell>
          <cell r="AV651" t="str">
            <v>8.833</v>
          </cell>
          <cell r="AW651" t="str">
            <v>NACQ</v>
          </cell>
          <cell r="AX651" t="str">
            <v>8.165</v>
          </cell>
          <cell r="AY651" t="str">
            <v>9.5</v>
          </cell>
          <cell r="AZ651" t="str">
            <v xml:space="preserve"> </v>
          </cell>
          <cell r="BA651" t="str">
            <v xml:space="preserve"> </v>
          </cell>
          <cell r="BB651" t="str">
            <v xml:space="preserve"> </v>
          </cell>
          <cell r="BC651" t="str">
            <v xml:space="preserve"> </v>
          </cell>
          <cell r="BD651">
            <v>5</v>
          </cell>
          <cell r="BE651">
            <v>14</v>
          </cell>
          <cell r="BF651" t="str">
            <v xml:space="preserve"> </v>
          </cell>
          <cell r="BG651" t="str">
            <v xml:space="preserve"> </v>
          </cell>
          <cell r="BH651" t="str">
            <v xml:space="preserve"> </v>
          </cell>
          <cell r="BI651" t="str">
            <v>9.5</v>
          </cell>
          <cell r="BJ651" t="str">
            <v xml:space="preserve"> </v>
          </cell>
          <cell r="BK651" t="str">
            <v xml:space="preserve"> </v>
          </cell>
          <cell r="BL651" t="str">
            <v xml:space="preserve"> </v>
          </cell>
          <cell r="BM651" t="str">
            <v xml:space="preserve"> </v>
          </cell>
          <cell r="BN651" t="str">
            <v xml:space="preserve"> </v>
          </cell>
          <cell r="BO651" t="str">
            <v xml:space="preserve"> </v>
          </cell>
          <cell r="BP651" t="str">
            <v xml:space="preserve"> </v>
          </cell>
          <cell r="BQ651" t="str">
            <v xml:space="preserve"> </v>
          </cell>
          <cell r="BR651" t="str">
            <v>9.15</v>
          </cell>
          <cell r="BS651" t="str">
            <v>NACQ</v>
          </cell>
          <cell r="BT651">
            <v>11</v>
          </cell>
          <cell r="BU651" t="str">
            <v>7.125</v>
          </cell>
          <cell r="BV651" t="str">
            <v>9.25</v>
          </cell>
        </row>
        <row r="652">
          <cell r="A652">
            <v>21907954</v>
          </cell>
          <cell r="B652" t="str">
            <v>TRAJAN</v>
          </cell>
          <cell r="C652" t="str">
            <v>TRISTAN</v>
          </cell>
          <cell r="D652" t="str">
            <v xml:space="preserve"> </v>
          </cell>
          <cell r="E652" t="str">
            <v>11.169</v>
          </cell>
          <cell r="F652" t="str">
            <v>ADM</v>
          </cell>
          <cell r="G652" t="str">
            <v>11.169</v>
          </cell>
          <cell r="H652" t="str">
            <v>ADM</v>
          </cell>
          <cell r="I652" t="str">
            <v>'113/583</v>
          </cell>
          <cell r="J652" t="str">
            <v>13.8</v>
          </cell>
          <cell r="L652">
            <v>11</v>
          </cell>
          <cell r="M652" t="str">
            <v xml:space="preserve"> </v>
          </cell>
          <cell r="N652" t="str">
            <v xml:space="preserve"> </v>
          </cell>
          <cell r="O652" t="str">
            <v xml:space="preserve"> </v>
          </cell>
          <cell r="P652" t="str">
            <v xml:space="preserve"> </v>
          </cell>
          <cell r="Q652" t="str">
            <v xml:space="preserve"> </v>
          </cell>
          <cell r="R652">
            <v>11</v>
          </cell>
          <cell r="S652" t="str">
            <v xml:space="preserve"> </v>
          </cell>
          <cell r="T652" t="str">
            <v xml:space="preserve"> </v>
          </cell>
          <cell r="U652" t="str">
            <v xml:space="preserve"> </v>
          </cell>
          <cell r="V652" t="str">
            <v xml:space="preserve"> </v>
          </cell>
          <cell r="W652" t="str">
            <v xml:space="preserve"> </v>
          </cell>
          <cell r="X652" t="str">
            <v xml:space="preserve"> </v>
          </cell>
          <cell r="Y652" t="str">
            <v xml:space="preserve"> </v>
          </cell>
          <cell r="Z652" t="str">
            <v xml:space="preserve"> </v>
          </cell>
          <cell r="AA652" t="str">
            <v xml:space="preserve"> </v>
          </cell>
          <cell r="AB652" t="str">
            <v xml:space="preserve"> </v>
          </cell>
          <cell r="AC652" t="str">
            <v xml:space="preserve"> </v>
          </cell>
          <cell r="AD652">
            <v>18</v>
          </cell>
          <cell r="AE652" t="str">
            <v xml:space="preserve"> </v>
          </cell>
          <cell r="AF652" t="str">
            <v xml:space="preserve"> </v>
          </cell>
          <cell r="AG652" t="str">
            <v xml:space="preserve"> </v>
          </cell>
          <cell r="AH652" t="str">
            <v xml:space="preserve"> </v>
          </cell>
          <cell r="AI652" t="str">
            <v xml:space="preserve"> </v>
          </cell>
          <cell r="AJ652">
            <v>18</v>
          </cell>
          <cell r="AK652" t="str">
            <v xml:space="preserve"> </v>
          </cell>
          <cell r="AL652" t="str">
            <v xml:space="preserve"> </v>
          </cell>
          <cell r="AM652" t="str">
            <v xml:space="preserve"> </v>
          </cell>
          <cell r="AN652" t="str">
            <v xml:space="preserve"> </v>
          </cell>
          <cell r="AO652" t="str">
            <v xml:space="preserve"> </v>
          </cell>
          <cell r="AP652" t="str">
            <v xml:space="preserve"> </v>
          </cell>
          <cell r="AQ652" t="str">
            <v xml:space="preserve"> </v>
          </cell>
          <cell r="AR652" t="str">
            <v xml:space="preserve"> </v>
          </cell>
          <cell r="AS652" t="str">
            <v xml:space="preserve"> </v>
          </cell>
          <cell r="AT652" t="str">
            <v xml:space="preserve"> </v>
          </cell>
          <cell r="AU652" t="str">
            <v xml:space="preserve"> </v>
          </cell>
          <cell r="AV652" t="str">
            <v>12.654</v>
          </cell>
          <cell r="AW652" t="str">
            <v>ACQ</v>
          </cell>
          <cell r="AX652" t="str">
            <v>13.225</v>
          </cell>
          <cell r="AY652" t="str">
            <v>12.083</v>
          </cell>
          <cell r="AZ652" t="str">
            <v xml:space="preserve"> </v>
          </cell>
          <cell r="BA652" t="str">
            <v xml:space="preserve"> </v>
          </cell>
          <cell r="BB652" t="str">
            <v xml:space="preserve"> </v>
          </cell>
          <cell r="BC652" t="str">
            <v xml:space="preserve"> </v>
          </cell>
          <cell r="BD652" t="str">
            <v xml:space="preserve"> </v>
          </cell>
          <cell r="BE652" t="str">
            <v xml:space="preserve"> </v>
          </cell>
          <cell r="BF652" t="str">
            <v xml:space="preserve"> </v>
          </cell>
          <cell r="BG652" t="str">
            <v xml:space="preserve"> </v>
          </cell>
          <cell r="BH652" t="str">
            <v>18.25</v>
          </cell>
          <cell r="BI652" t="str">
            <v xml:space="preserve"> </v>
          </cell>
          <cell r="BJ652" t="str">
            <v xml:space="preserve"> </v>
          </cell>
          <cell r="BK652" t="str">
            <v>6.5</v>
          </cell>
          <cell r="BL652" t="str">
            <v>11.5</v>
          </cell>
          <cell r="BM652" t="str">
            <v xml:space="preserve"> </v>
          </cell>
          <cell r="BN652" t="str">
            <v xml:space="preserve"> </v>
          </cell>
          <cell r="BO652" t="str">
            <v xml:space="preserve"> </v>
          </cell>
          <cell r="BP652" t="str">
            <v xml:space="preserve"> </v>
          </cell>
          <cell r="BQ652" t="str">
            <v xml:space="preserve"> </v>
          </cell>
          <cell r="BR652" t="str">
            <v>10.242</v>
          </cell>
          <cell r="BS652" t="str">
            <v>ACQ</v>
          </cell>
          <cell r="BT652" t="str">
            <v>6.75</v>
          </cell>
          <cell r="BU652" t="str">
            <v>9.8</v>
          </cell>
          <cell r="BV652" t="str">
            <v>13.6</v>
          </cell>
        </row>
        <row r="653">
          <cell r="A653">
            <v>21911255</v>
          </cell>
          <cell r="B653" t="str">
            <v>TRARI</v>
          </cell>
          <cell r="C653" t="str">
            <v>YASSIN</v>
          </cell>
          <cell r="D653" t="str">
            <v xml:space="preserve"> </v>
          </cell>
          <cell r="E653" t="str">
            <v>DEF</v>
          </cell>
          <cell r="F653" t="str">
            <v>DEF</v>
          </cell>
          <cell r="G653" t="str">
            <v>DEF</v>
          </cell>
          <cell r="H653" t="str">
            <v>DEF</v>
          </cell>
          <cell r="J653" t="str">
            <v xml:space="preserve"> </v>
          </cell>
          <cell r="K653" t="str">
            <v xml:space="preserve"> </v>
          </cell>
          <cell r="L653" t="str">
            <v xml:space="preserve"> </v>
          </cell>
          <cell r="M653" t="str">
            <v xml:space="preserve"> </v>
          </cell>
          <cell r="N653" t="str">
            <v xml:space="preserve"> </v>
          </cell>
          <cell r="O653" t="str">
            <v xml:space="preserve"> </v>
          </cell>
          <cell r="P653" t="str">
            <v xml:space="preserve"> </v>
          </cell>
          <cell r="Q653" t="str">
            <v xml:space="preserve"> </v>
          </cell>
          <cell r="R653" t="str">
            <v xml:space="preserve"> </v>
          </cell>
          <cell r="S653" t="str">
            <v xml:space="preserve"> </v>
          </cell>
          <cell r="T653" t="str">
            <v xml:space="preserve"> </v>
          </cell>
          <cell r="U653" t="str">
            <v xml:space="preserve"> </v>
          </cell>
          <cell r="V653" t="str">
            <v xml:space="preserve"> </v>
          </cell>
          <cell r="W653" t="str">
            <v xml:space="preserve"> </v>
          </cell>
          <cell r="X653" t="str">
            <v xml:space="preserve"> </v>
          </cell>
          <cell r="Y653" t="str">
            <v xml:space="preserve"> </v>
          </cell>
          <cell r="Z653" t="str">
            <v xml:space="preserve"> </v>
          </cell>
          <cell r="AA653" t="str">
            <v xml:space="preserve"> </v>
          </cell>
          <cell r="AB653" t="str">
            <v xml:space="preserve"> </v>
          </cell>
          <cell r="AC653" t="str">
            <v xml:space="preserve"> </v>
          </cell>
          <cell r="AD653" t="str">
            <v xml:space="preserve"> </v>
          </cell>
          <cell r="AE653" t="str">
            <v xml:space="preserve"> </v>
          </cell>
          <cell r="AF653" t="str">
            <v xml:space="preserve"> </v>
          </cell>
          <cell r="AG653" t="str">
            <v xml:space="preserve"> </v>
          </cell>
          <cell r="AH653" t="str">
            <v xml:space="preserve"> </v>
          </cell>
          <cell r="AI653" t="str">
            <v xml:space="preserve"> </v>
          </cell>
          <cell r="AJ653" t="str">
            <v xml:space="preserve"> </v>
          </cell>
          <cell r="AK653" t="str">
            <v xml:space="preserve"> </v>
          </cell>
          <cell r="AL653" t="str">
            <v xml:space="preserve"> </v>
          </cell>
          <cell r="AM653" t="str">
            <v xml:space="preserve"> </v>
          </cell>
          <cell r="AN653" t="str">
            <v xml:space="preserve"> </v>
          </cell>
          <cell r="AO653" t="str">
            <v xml:space="preserve"> </v>
          </cell>
          <cell r="AP653" t="str">
            <v xml:space="preserve"> </v>
          </cell>
          <cell r="AQ653" t="str">
            <v xml:space="preserve"> </v>
          </cell>
          <cell r="AR653" t="str">
            <v xml:space="preserve"> </v>
          </cell>
          <cell r="AS653" t="str">
            <v xml:space="preserve"> </v>
          </cell>
          <cell r="AT653" t="str">
            <v xml:space="preserve"> </v>
          </cell>
          <cell r="AU653" t="str">
            <v xml:space="preserve"> </v>
          </cell>
          <cell r="AV653" t="str">
            <v xml:space="preserve"> </v>
          </cell>
          <cell r="AW653" t="str">
            <v xml:space="preserve"> </v>
          </cell>
          <cell r="AX653" t="str">
            <v xml:space="preserve"> </v>
          </cell>
          <cell r="AY653" t="str">
            <v xml:space="preserve"> </v>
          </cell>
          <cell r="AZ653" t="str">
            <v xml:space="preserve"> </v>
          </cell>
          <cell r="BA653" t="str">
            <v xml:space="preserve"> </v>
          </cell>
          <cell r="BB653" t="str">
            <v xml:space="preserve"> </v>
          </cell>
          <cell r="BC653" t="str">
            <v xml:space="preserve"> </v>
          </cell>
          <cell r="BD653" t="str">
            <v xml:space="preserve"> </v>
          </cell>
          <cell r="BE653" t="str">
            <v xml:space="preserve"> </v>
          </cell>
          <cell r="BF653" t="str">
            <v xml:space="preserve"> </v>
          </cell>
          <cell r="BG653" t="str">
            <v xml:space="preserve"> </v>
          </cell>
          <cell r="BH653" t="str">
            <v xml:space="preserve"> </v>
          </cell>
          <cell r="BI653" t="str">
            <v xml:space="preserve"> </v>
          </cell>
          <cell r="BJ653" t="str">
            <v xml:space="preserve"> </v>
          </cell>
          <cell r="BK653" t="str">
            <v xml:space="preserve"> </v>
          </cell>
          <cell r="BL653" t="str">
            <v xml:space="preserve"> </v>
          </cell>
          <cell r="BM653" t="str">
            <v xml:space="preserve"> </v>
          </cell>
          <cell r="BN653" t="str">
            <v xml:space="preserve"> </v>
          </cell>
          <cell r="BO653" t="str">
            <v xml:space="preserve"> </v>
          </cell>
          <cell r="BP653" t="str">
            <v xml:space="preserve"> </v>
          </cell>
          <cell r="BQ653" t="str">
            <v xml:space="preserve"> </v>
          </cell>
          <cell r="BR653" t="str">
            <v xml:space="preserve"> </v>
          </cell>
          <cell r="BS653" t="str">
            <v xml:space="preserve"> </v>
          </cell>
          <cell r="BT653" t="str">
            <v xml:space="preserve"> </v>
          </cell>
          <cell r="BU653" t="str">
            <v xml:space="preserve"> </v>
          </cell>
          <cell r="BV653" t="str">
            <v xml:space="preserve"> </v>
          </cell>
        </row>
        <row r="654">
          <cell r="A654">
            <v>21905457</v>
          </cell>
          <cell r="B654" t="str">
            <v>TREHET</v>
          </cell>
          <cell r="C654" t="str">
            <v>GAËTAN</v>
          </cell>
          <cell r="D654" t="str">
            <v xml:space="preserve"> </v>
          </cell>
          <cell r="E654" t="str">
            <v>9.922</v>
          </cell>
          <cell r="F654" t="str">
            <v>AJ</v>
          </cell>
          <cell r="G654" t="str">
            <v>9.922</v>
          </cell>
          <cell r="H654" t="str">
            <v>AJ</v>
          </cell>
          <cell r="I654" t="str">
            <v>'299/583</v>
          </cell>
          <cell r="J654" t="str">
            <v>11.75</v>
          </cell>
          <cell r="L654">
            <v>12</v>
          </cell>
          <cell r="M654" t="str">
            <v xml:space="preserve"> </v>
          </cell>
          <cell r="N654" t="str">
            <v xml:space="preserve"> </v>
          </cell>
          <cell r="O654" t="str">
            <v xml:space="preserve"> </v>
          </cell>
          <cell r="P654" t="str">
            <v xml:space="preserve"> </v>
          </cell>
          <cell r="Q654" t="str">
            <v xml:space="preserve"> </v>
          </cell>
          <cell r="R654" t="str">
            <v xml:space="preserve"> </v>
          </cell>
          <cell r="S654">
            <v>12</v>
          </cell>
          <cell r="T654" t="str">
            <v xml:space="preserve"> </v>
          </cell>
          <cell r="U654" t="str">
            <v xml:space="preserve"> </v>
          </cell>
          <cell r="V654" t="str">
            <v xml:space="preserve"> </v>
          </cell>
          <cell r="W654" t="str">
            <v xml:space="preserve"> </v>
          </cell>
          <cell r="X654" t="str">
            <v xml:space="preserve"> </v>
          </cell>
          <cell r="Y654" t="str">
            <v xml:space="preserve"> </v>
          </cell>
          <cell r="Z654" t="str">
            <v xml:space="preserve"> </v>
          </cell>
          <cell r="AA654" t="str">
            <v xml:space="preserve"> </v>
          </cell>
          <cell r="AB654" t="str">
            <v xml:space="preserve"> </v>
          </cell>
          <cell r="AC654" t="str">
            <v xml:space="preserve"> </v>
          </cell>
          <cell r="AD654" t="str">
            <v>11.375</v>
          </cell>
          <cell r="AE654" t="str">
            <v xml:space="preserve"> </v>
          </cell>
          <cell r="AF654" t="str">
            <v xml:space="preserve"> </v>
          </cell>
          <cell r="AG654" t="str">
            <v xml:space="preserve"> </v>
          </cell>
          <cell r="AH654" t="str">
            <v xml:space="preserve"> </v>
          </cell>
          <cell r="AI654" t="str">
            <v xml:space="preserve"> </v>
          </cell>
          <cell r="AJ654" t="str">
            <v xml:space="preserve"> </v>
          </cell>
          <cell r="AK654" t="str">
            <v>11.375</v>
          </cell>
          <cell r="AL654" t="str">
            <v xml:space="preserve"> </v>
          </cell>
          <cell r="AM654" t="str">
            <v xml:space="preserve"> </v>
          </cell>
          <cell r="AN654" t="str">
            <v xml:space="preserve"> </v>
          </cell>
          <cell r="AO654" t="str">
            <v xml:space="preserve"> </v>
          </cell>
          <cell r="AP654" t="str">
            <v xml:space="preserve"> </v>
          </cell>
          <cell r="AQ654" t="str">
            <v xml:space="preserve"> </v>
          </cell>
          <cell r="AR654" t="str">
            <v xml:space="preserve"> </v>
          </cell>
          <cell r="AS654" t="str">
            <v xml:space="preserve"> </v>
          </cell>
          <cell r="AT654" t="str">
            <v xml:space="preserve"> </v>
          </cell>
          <cell r="AU654" t="str">
            <v xml:space="preserve"> </v>
          </cell>
          <cell r="AV654" t="str">
            <v>12.522</v>
          </cell>
          <cell r="AW654" t="str">
            <v>ACQ</v>
          </cell>
          <cell r="AX654" t="str">
            <v>11.89</v>
          </cell>
          <cell r="AY654" t="str">
            <v>13.153</v>
          </cell>
          <cell r="AZ654" t="str">
            <v>11.9</v>
          </cell>
          <cell r="BA654" t="str">
            <v>14.5</v>
          </cell>
          <cell r="BB654" t="str">
            <v xml:space="preserve"> </v>
          </cell>
          <cell r="BC654" t="str">
            <v xml:space="preserve"> </v>
          </cell>
          <cell r="BD654" t="str">
            <v xml:space="preserve"> </v>
          </cell>
          <cell r="BE654" t="str">
            <v xml:space="preserve"> </v>
          </cell>
          <cell r="BF654" t="str">
            <v xml:space="preserve"> </v>
          </cell>
          <cell r="BG654" t="str">
            <v xml:space="preserve"> </v>
          </cell>
          <cell r="BH654" t="str">
            <v xml:space="preserve"> </v>
          </cell>
          <cell r="BI654" t="str">
            <v xml:space="preserve"> </v>
          </cell>
          <cell r="BJ654" t="str">
            <v xml:space="preserve"> </v>
          </cell>
          <cell r="BK654" t="str">
            <v xml:space="preserve"> </v>
          </cell>
          <cell r="BL654" t="str">
            <v xml:space="preserve"> </v>
          </cell>
          <cell r="BM654" t="str">
            <v xml:space="preserve"> </v>
          </cell>
          <cell r="BN654" t="str">
            <v xml:space="preserve"> </v>
          </cell>
          <cell r="BO654" t="str">
            <v>13.06</v>
          </cell>
          <cell r="BP654" t="str">
            <v xml:space="preserve"> </v>
          </cell>
          <cell r="BQ654" t="str">
            <v xml:space="preserve"> </v>
          </cell>
          <cell r="BR654" t="str">
            <v>9.142</v>
          </cell>
          <cell r="BS654" t="str">
            <v>NACQ</v>
          </cell>
          <cell r="BT654" t="str">
            <v>11.25</v>
          </cell>
          <cell r="BU654" t="str">
            <v>8.975</v>
          </cell>
          <cell r="BV654" t="str">
            <v>11.45</v>
          </cell>
        </row>
        <row r="655">
          <cell r="A655">
            <v>21905742</v>
          </cell>
          <cell r="B655" t="str">
            <v>TRENTINI</v>
          </cell>
          <cell r="C655" t="str">
            <v>COLINE</v>
          </cell>
          <cell r="D655" t="str">
            <v>modif</v>
          </cell>
          <cell r="E655" t="str">
            <v>8.633</v>
          </cell>
          <cell r="F655" t="str">
            <v>AJ</v>
          </cell>
          <cell r="G655" t="str">
            <v>8.783</v>
          </cell>
          <cell r="H655" t="str">
            <v>AJ</v>
          </cell>
          <cell r="I655" t="str">
            <v>'457/583</v>
          </cell>
          <cell r="J655">
            <v>12</v>
          </cell>
          <cell r="L655">
            <v>13</v>
          </cell>
          <cell r="M655" t="str">
            <v xml:space="preserve"> </v>
          </cell>
          <cell r="N655" t="str">
            <v xml:space="preserve"> </v>
          </cell>
          <cell r="O655" t="str">
            <v xml:space="preserve"> </v>
          </cell>
          <cell r="P655" t="str">
            <v xml:space="preserve"> </v>
          </cell>
          <cell r="Q655" t="str">
            <v xml:space="preserve"> </v>
          </cell>
          <cell r="R655" t="str">
            <v xml:space="preserve"> </v>
          </cell>
          <cell r="S655" t="str">
            <v xml:space="preserve"> </v>
          </cell>
          <cell r="T655" t="str">
            <v xml:space="preserve"> </v>
          </cell>
          <cell r="U655" t="str">
            <v xml:space="preserve"> </v>
          </cell>
          <cell r="V655" t="str">
            <v xml:space="preserve"> </v>
          </cell>
          <cell r="W655" t="str">
            <v xml:space="preserve"> </v>
          </cell>
          <cell r="X655" t="str">
            <v xml:space="preserve"> </v>
          </cell>
          <cell r="Y655" t="str">
            <v xml:space="preserve"> </v>
          </cell>
          <cell r="Z655" t="str">
            <v xml:space="preserve"> </v>
          </cell>
          <cell r="AA655" t="str">
            <v xml:space="preserve"> </v>
          </cell>
          <cell r="AB655">
            <v>13</v>
          </cell>
          <cell r="AC655" t="str">
            <v xml:space="preserve"> </v>
          </cell>
          <cell r="AD655" t="str">
            <v>10.5</v>
          </cell>
          <cell r="AE655" t="str">
            <v xml:space="preserve"> </v>
          </cell>
          <cell r="AF655" t="str">
            <v xml:space="preserve"> </v>
          </cell>
          <cell r="AG655" t="str">
            <v xml:space="preserve"> </v>
          </cell>
          <cell r="AH655" t="str">
            <v xml:space="preserve"> </v>
          </cell>
          <cell r="AI655" t="str">
            <v xml:space="preserve"> </v>
          </cell>
          <cell r="AJ655" t="str">
            <v xml:space="preserve"> </v>
          </cell>
          <cell r="AK655" t="str">
            <v xml:space="preserve"> </v>
          </cell>
          <cell r="AL655" t="str">
            <v xml:space="preserve"> </v>
          </cell>
          <cell r="AM655" t="str">
            <v xml:space="preserve"> </v>
          </cell>
          <cell r="AN655" t="str">
            <v xml:space="preserve"> </v>
          </cell>
          <cell r="AO655" t="str">
            <v xml:space="preserve"> </v>
          </cell>
          <cell r="AP655" t="str">
            <v xml:space="preserve"> </v>
          </cell>
          <cell r="AQ655" t="str">
            <v xml:space="preserve"> </v>
          </cell>
          <cell r="AR655" t="str">
            <v xml:space="preserve"> </v>
          </cell>
          <cell r="AS655" t="str">
            <v xml:space="preserve"> </v>
          </cell>
          <cell r="AT655" t="str">
            <v>10.5</v>
          </cell>
          <cell r="AU655" t="str">
            <v xml:space="preserve"> </v>
          </cell>
          <cell r="AV655" t="str">
            <v>9.809</v>
          </cell>
          <cell r="AW655" t="str">
            <v>NACQ</v>
          </cell>
          <cell r="AX655" t="str">
            <v>10.85</v>
          </cell>
          <cell r="AY655" t="str">
            <v>8.767</v>
          </cell>
          <cell r="AZ655" t="str">
            <v>10.8</v>
          </cell>
          <cell r="BA655" t="str">
            <v xml:space="preserve"> </v>
          </cell>
          <cell r="BB655" t="str">
            <v xml:space="preserve"> </v>
          </cell>
          <cell r="BC655" t="str">
            <v xml:space="preserve"> </v>
          </cell>
          <cell r="BD655" t="str">
            <v xml:space="preserve"> </v>
          </cell>
          <cell r="BE655" t="str">
            <v xml:space="preserve"> </v>
          </cell>
          <cell r="BF655" t="str">
            <v xml:space="preserve"> </v>
          </cell>
          <cell r="BG655" t="str">
            <v xml:space="preserve"> </v>
          </cell>
          <cell r="BH655" t="str">
            <v xml:space="preserve"> </v>
          </cell>
          <cell r="BI655">
            <v>8</v>
          </cell>
          <cell r="BJ655" t="str">
            <v xml:space="preserve"> </v>
          </cell>
          <cell r="BK655" t="str">
            <v>7.5</v>
          </cell>
          <cell r="BL655" t="str">
            <v xml:space="preserve"> </v>
          </cell>
          <cell r="BM655" t="str">
            <v xml:space="preserve"> </v>
          </cell>
          <cell r="BN655" t="str">
            <v xml:space="preserve"> </v>
          </cell>
          <cell r="BO655" t="str">
            <v xml:space="preserve"> </v>
          </cell>
          <cell r="BP655" t="str">
            <v xml:space="preserve"> </v>
          </cell>
          <cell r="BQ655" t="str">
            <v xml:space="preserve"> </v>
          </cell>
          <cell r="BR655" t="str">
            <v>8.642</v>
          </cell>
          <cell r="BS655" t="str">
            <v>NACQ</v>
          </cell>
          <cell r="BT655">
            <v>10</v>
          </cell>
          <cell r="BU655" t="str">
            <v>7.225</v>
          </cell>
          <cell r="BV655" t="str">
            <v>9.45</v>
          </cell>
        </row>
        <row r="656">
          <cell r="A656">
            <v>21907926</v>
          </cell>
          <cell r="B656" t="str">
            <v>TRIPODI</v>
          </cell>
          <cell r="C656" t="str">
            <v>MATTÉO</v>
          </cell>
          <cell r="D656" t="str">
            <v xml:space="preserve"> </v>
          </cell>
          <cell r="E656" t="str">
            <v>9.398</v>
          </cell>
          <cell r="F656" t="str">
            <v>AJ</v>
          </cell>
          <cell r="G656" t="str">
            <v>9.398</v>
          </cell>
          <cell r="H656" t="str">
            <v>AJ</v>
          </cell>
          <cell r="I656" t="str">
            <v>'380/583</v>
          </cell>
          <cell r="J656" t="str">
            <v>10.65</v>
          </cell>
          <cell r="L656" t="str">
            <v>8.5</v>
          </cell>
          <cell r="M656" t="str">
            <v xml:space="preserve"> </v>
          </cell>
          <cell r="N656" t="str">
            <v xml:space="preserve"> </v>
          </cell>
          <cell r="O656" t="str">
            <v xml:space="preserve"> </v>
          </cell>
          <cell r="P656" t="str">
            <v xml:space="preserve"> </v>
          </cell>
          <cell r="Q656" t="str">
            <v xml:space="preserve"> </v>
          </cell>
          <cell r="R656" t="str">
            <v xml:space="preserve"> </v>
          </cell>
          <cell r="S656" t="str">
            <v>8.5</v>
          </cell>
          <cell r="T656" t="str">
            <v xml:space="preserve"> </v>
          </cell>
          <cell r="U656" t="str">
            <v xml:space="preserve"> </v>
          </cell>
          <cell r="V656" t="str">
            <v xml:space="preserve"> </v>
          </cell>
          <cell r="W656" t="str">
            <v xml:space="preserve"> </v>
          </cell>
          <cell r="X656" t="str">
            <v xml:space="preserve"> </v>
          </cell>
          <cell r="Y656" t="str">
            <v xml:space="preserve"> </v>
          </cell>
          <cell r="Z656" t="str">
            <v xml:space="preserve"> </v>
          </cell>
          <cell r="AA656" t="str">
            <v xml:space="preserve"> </v>
          </cell>
          <cell r="AB656" t="str">
            <v xml:space="preserve"> </v>
          </cell>
          <cell r="AC656" t="str">
            <v xml:space="preserve"> </v>
          </cell>
          <cell r="AD656" t="str">
            <v>13.875</v>
          </cell>
          <cell r="AE656" t="str">
            <v xml:space="preserve"> </v>
          </cell>
          <cell r="AF656" t="str">
            <v xml:space="preserve"> </v>
          </cell>
          <cell r="AG656" t="str">
            <v xml:space="preserve"> </v>
          </cell>
          <cell r="AH656" t="str">
            <v xml:space="preserve"> </v>
          </cell>
          <cell r="AI656" t="str">
            <v xml:space="preserve"> </v>
          </cell>
          <cell r="AJ656" t="str">
            <v xml:space="preserve"> </v>
          </cell>
          <cell r="AK656" t="str">
            <v>13.875</v>
          </cell>
          <cell r="AL656" t="str">
            <v xml:space="preserve"> </v>
          </cell>
          <cell r="AM656" t="str">
            <v xml:space="preserve"> </v>
          </cell>
          <cell r="AN656" t="str">
            <v xml:space="preserve"> </v>
          </cell>
          <cell r="AO656" t="str">
            <v xml:space="preserve"> </v>
          </cell>
          <cell r="AP656" t="str">
            <v xml:space="preserve"> </v>
          </cell>
          <cell r="AQ656" t="str">
            <v xml:space="preserve"> </v>
          </cell>
          <cell r="AR656" t="str">
            <v xml:space="preserve"> </v>
          </cell>
          <cell r="AS656" t="str">
            <v xml:space="preserve"> </v>
          </cell>
          <cell r="AT656" t="str">
            <v xml:space="preserve"> </v>
          </cell>
          <cell r="AU656" t="str">
            <v xml:space="preserve"> </v>
          </cell>
          <cell r="AV656" t="str">
            <v>10.214</v>
          </cell>
          <cell r="AW656" t="str">
            <v>ACQ</v>
          </cell>
          <cell r="AX656" t="str">
            <v>7.33</v>
          </cell>
          <cell r="AY656" t="str">
            <v>13.097</v>
          </cell>
          <cell r="AZ656" t="str">
            <v xml:space="preserve"> </v>
          </cell>
          <cell r="BA656" t="str">
            <v xml:space="preserve"> </v>
          </cell>
          <cell r="BB656" t="str">
            <v xml:space="preserve"> </v>
          </cell>
          <cell r="BC656" t="str">
            <v xml:space="preserve"> </v>
          </cell>
          <cell r="BD656" t="str">
            <v xml:space="preserve"> </v>
          </cell>
          <cell r="BE656" t="str">
            <v xml:space="preserve"> </v>
          </cell>
          <cell r="BF656" t="str">
            <v xml:space="preserve"> </v>
          </cell>
          <cell r="BG656" t="str">
            <v xml:space="preserve"> </v>
          </cell>
          <cell r="BH656" t="str">
            <v xml:space="preserve"> </v>
          </cell>
          <cell r="BI656" t="str">
            <v xml:space="preserve"> </v>
          </cell>
          <cell r="BJ656" t="str">
            <v>11.8</v>
          </cell>
          <cell r="BK656" t="str">
            <v xml:space="preserve"> </v>
          </cell>
          <cell r="BL656" t="str">
            <v xml:space="preserve"> </v>
          </cell>
          <cell r="BM656" t="str">
            <v>15.5</v>
          </cell>
          <cell r="BN656" t="str">
            <v xml:space="preserve"> </v>
          </cell>
          <cell r="BO656" t="str">
            <v>11.99</v>
          </cell>
          <cell r="BP656" t="str">
            <v xml:space="preserve"> </v>
          </cell>
          <cell r="BQ656" t="str">
            <v xml:space="preserve"> </v>
          </cell>
          <cell r="BR656" t="str">
            <v>9.913</v>
          </cell>
          <cell r="BS656" t="str">
            <v>NACQ</v>
          </cell>
          <cell r="BT656" t="str">
            <v>10.19</v>
          </cell>
          <cell r="BU656" t="str">
            <v>7.825</v>
          </cell>
          <cell r="BV656" t="str">
            <v>11.65</v>
          </cell>
        </row>
        <row r="657">
          <cell r="A657">
            <v>21903347</v>
          </cell>
          <cell r="B657" t="str">
            <v>TROESCH</v>
          </cell>
          <cell r="C657" t="str">
            <v>ARNAUD</v>
          </cell>
          <cell r="D657" t="str">
            <v>modif</v>
          </cell>
          <cell r="E657" t="str">
            <v>DEF</v>
          </cell>
          <cell r="F657" t="str">
            <v>DEF</v>
          </cell>
          <cell r="G657" t="str">
            <v>10.494</v>
          </cell>
          <cell r="H657" t="str">
            <v>ADM</v>
          </cell>
          <cell r="I657" t="str">
            <v>'205/583</v>
          </cell>
          <cell r="J657" t="str">
            <v>13.44</v>
          </cell>
          <cell r="L657">
            <v>14</v>
          </cell>
          <cell r="M657" t="str">
            <v xml:space="preserve"> </v>
          </cell>
          <cell r="N657" t="str">
            <v xml:space="preserve"> </v>
          </cell>
          <cell r="O657" t="str">
            <v xml:space="preserve"> </v>
          </cell>
          <cell r="P657" t="str">
            <v xml:space="preserve"> </v>
          </cell>
          <cell r="Q657" t="str">
            <v xml:space="preserve"> </v>
          </cell>
          <cell r="R657" t="str">
            <v xml:space="preserve"> </v>
          </cell>
          <cell r="S657" t="str">
            <v xml:space="preserve"> </v>
          </cell>
          <cell r="T657">
            <v>14</v>
          </cell>
          <cell r="U657" t="str">
            <v xml:space="preserve"> </v>
          </cell>
          <cell r="V657" t="str">
            <v xml:space="preserve"> </v>
          </cell>
          <cell r="W657" t="str">
            <v xml:space="preserve"> </v>
          </cell>
          <cell r="X657" t="str">
            <v xml:space="preserve"> </v>
          </cell>
          <cell r="Y657" t="str">
            <v xml:space="preserve"> </v>
          </cell>
          <cell r="Z657" t="str">
            <v xml:space="preserve"> </v>
          </cell>
          <cell r="AA657" t="str">
            <v xml:space="preserve"> </v>
          </cell>
          <cell r="AB657" t="str">
            <v xml:space="preserve"> </v>
          </cell>
          <cell r="AC657" t="str">
            <v xml:space="preserve"> </v>
          </cell>
          <cell r="AD657" t="str">
            <v>12.6</v>
          </cell>
          <cell r="AE657" t="str">
            <v xml:space="preserve"> </v>
          </cell>
          <cell r="AF657" t="str">
            <v xml:space="preserve"> </v>
          </cell>
          <cell r="AG657" t="str">
            <v xml:space="preserve"> </v>
          </cell>
          <cell r="AH657" t="str">
            <v xml:space="preserve"> </v>
          </cell>
          <cell r="AI657" t="str">
            <v xml:space="preserve"> </v>
          </cell>
          <cell r="AJ657" t="str">
            <v xml:space="preserve"> </v>
          </cell>
          <cell r="AK657" t="str">
            <v xml:space="preserve"> </v>
          </cell>
          <cell r="AL657" t="str">
            <v>12.6</v>
          </cell>
          <cell r="AM657" t="str">
            <v xml:space="preserve"> </v>
          </cell>
          <cell r="AN657" t="str">
            <v xml:space="preserve"> </v>
          </cell>
          <cell r="AO657" t="str">
            <v xml:space="preserve"> </v>
          </cell>
          <cell r="AP657" t="str">
            <v xml:space="preserve"> </v>
          </cell>
          <cell r="AQ657" t="str">
            <v xml:space="preserve"> </v>
          </cell>
          <cell r="AR657" t="str">
            <v xml:space="preserve"> </v>
          </cell>
          <cell r="AS657" t="str">
            <v xml:space="preserve"> </v>
          </cell>
          <cell r="AT657" t="str">
            <v xml:space="preserve"> </v>
          </cell>
          <cell r="AU657" t="str">
            <v xml:space="preserve"> </v>
          </cell>
          <cell r="AV657" t="str">
            <v>9.894</v>
          </cell>
          <cell r="AW657" t="str">
            <v>NACQ</v>
          </cell>
          <cell r="AX657" t="str">
            <v>11.62</v>
          </cell>
          <cell r="AY657" t="str">
            <v>8.167</v>
          </cell>
          <cell r="AZ657" t="str">
            <v xml:space="preserve"> </v>
          </cell>
          <cell r="BA657">
            <v>11</v>
          </cell>
          <cell r="BB657" t="str">
            <v xml:space="preserve"> </v>
          </cell>
          <cell r="BC657" t="str">
            <v xml:space="preserve"> </v>
          </cell>
          <cell r="BD657" t="str">
            <v>3.5</v>
          </cell>
          <cell r="BE657" t="str">
            <v xml:space="preserve"> </v>
          </cell>
          <cell r="BF657" t="str">
            <v xml:space="preserve"> </v>
          </cell>
          <cell r="BG657" t="str">
            <v xml:space="preserve"> </v>
          </cell>
          <cell r="BH657" t="str">
            <v xml:space="preserve"> </v>
          </cell>
          <cell r="BI657" t="str">
            <v xml:space="preserve"> </v>
          </cell>
          <cell r="BJ657" t="str">
            <v xml:space="preserve"> </v>
          </cell>
          <cell r="BK657" t="str">
            <v xml:space="preserve"> </v>
          </cell>
          <cell r="BL657" t="str">
            <v xml:space="preserve"> </v>
          </cell>
          <cell r="BM657">
            <v>10</v>
          </cell>
          <cell r="BN657" t="str">
            <v xml:space="preserve"> </v>
          </cell>
          <cell r="BO657" t="str">
            <v xml:space="preserve"> </v>
          </cell>
          <cell r="BP657" t="str">
            <v xml:space="preserve"> </v>
          </cell>
          <cell r="BQ657" t="str">
            <v xml:space="preserve"> </v>
          </cell>
          <cell r="BR657" t="str">
            <v>11.927</v>
          </cell>
          <cell r="BS657" t="str">
            <v>ACQ</v>
          </cell>
          <cell r="BT657" t="str">
            <v>14.75</v>
          </cell>
          <cell r="BU657" t="str">
            <v>10.03</v>
          </cell>
          <cell r="BV657" t="str">
            <v>11.56</v>
          </cell>
        </row>
        <row r="658">
          <cell r="A658">
            <v>21909263</v>
          </cell>
          <cell r="B658" t="str">
            <v>TUPAIA</v>
          </cell>
          <cell r="C658" t="str">
            <v>TEURA'ITERA'I</v>
          </cell>
          <cell r="D658" t="str">
            <v>modif</v>
          </cell>
          <cell r="E658" t="str">
            <v>DEF</v>
          </cell>
          <cell r="F658" t="str">
            <v>DEF</v>
          </cell>
          <cell r="G658" t="str">
            <v>8.798</v>
          </cell>
          <cell r="H658" t="str">
            <v>AJ</v>
          </cell>
          <cell r="I658" t="str">
            <v>'453/583</v>
          </cell>
          <cell r="J658" t="str">
            <v>10.302</v>
          </cell>
          <cell r="L658" t="str">
            <v>5.17</v>
          </cell>
          <cell r="M658" t="str">
            <v>5.17</v>
          </cell>
          <cell r="N658" t="str">
            <v xml:space="preserve"> </v>
          </cell>
          <cell r="O658" t="str">
            <v xml:space="preserve"> </v>
          </cell>
          <cell r="P658" t="str">
            <v xml:space="preserve"> </v>
          </cell>
          <cell r="Q658" t="str">
            <v xml:space="preserve"> </v>
          </cell>
          <cell r="R658" t="str">
            <v xml:space="preserve"> </v>
          </cell>
          <cell r="S658" t="str">
            <v xml:space="preserve"> </v>
          </cell>
          <cell r="T658" t="str">
            <v xml:space="preserve"> </v>
          </cell>
          <cell r="U658" t="str">
            <v xml:space="preserve"> </v>
          </cell>
          <cell r="V658" t="str">
            <v xml:space="preserve"> </v>
          </cell>
          <cell r="W658" t="str">
            <v xml:space="preserve"> </v>
          </cell>
          <cell r="X658" t="str">
            <v xml:space="preserve"> </v>
          </cell>
          <cell r="Y658" t="str">
            <v xml:space="preserve"> </v>
          </cell>
          <cell r="Z658" t="str">
            <v xml:space="preserve"> </v>
          </cell>
          <cell r="AA658" t="str">
            <v xml:space="preserve"> </v>
          </cell>
          <cell r="AB658" t="str">
            <v xml:space="preserve"> </v>
          </cell>
          <cell r="AC658" t="str">
            <v xml:space="preserve"> </v>
          </cell>
          <cell r="AD658">
            <v>18</v>
          </cell>
          <cell r="AE658">
            <v>18</v>
          </cell>
          <cell r="AF658" t="str">
            <v xml:space="preserve"> </v>
          </cell>
          <cell r="AG658" t="str">
            <v xml:space="preserve"> </v>
          </cell>
          <cell r="AH658" t="str">
            <v xml:space="preserve"> </v>
          </cell>
          <cell r="AI658" t="str">
            <v xml:space="preserve"> </v>
          </cell>
          <cell r="AJ658" t="str">
            <v xml:space="preserve"> </v>
          </cell>
          <cell r="AK658" t="str">
            <v xml:space="preserve"> </v>
          </cell>
          <cell r="AL658" t="str">
            <v xml:space="preserve"> </v>
          </cell>
          <cell r="AM658" t="str">
            <v xml:space="preserve"> </v>
          </cell>
          <cell r="AN658" t="str">
            <v xml:space="preserve"> </v>
          </cell>
          <cell r="AO658" t="str">
            <v xml:space="preserve"> </v>
          </cell>
          <cell r="AP658" t="str">
            <v xml:space="preserve"> </v>
          </cell>
          <cell r="AQ658" t="str">
            <v xml:space="preserve"> </v>
          </cell>
          <cell r="AR658" t="str">
            <v xml:space="preserve"> </v>
          </cell>
          <cell r="AS658" t="str">
            <v xml:space="preserve"> </v>
          </cell>
          <cell r="AT658" t="str">
            <v xml:space="preserve"> </v>
          </cell>
          <cell r="AU658" t="str">
            <v xml:space="preserve"> </v>
          </cell>
          <cell r="AV658" t="str">
            <v>12.625</v>
          </cell>
          <cell r="AW658" t="str">
            <v>ACQ</v>
          </cell>
          <cell r="AX658">
            <v>9</v>
          </cell>
          <cell r="AY658" t="str">
            <v>16.25</v>
          </cell>
          <cell r="AZ658" t="str">
            <v xml:space="preserve"> </v>
          </cell>
          <cell r="BA658" t="str">
            <v xml:space="preserve"> </v>
          </cell>
          <cell r="BB658" t="str">
            <v xml:space="preserve"> </v>
          </cell>
          <cell r="BC658" t="str">
            <v>15.5</v>
          </cell>
          <cell r="BD658" t="str">
            <v xml:space="preserve"> </v>
          </cell>
          <cell r="BE658" t="str">
            <v>DIS</v>
          </cell>
          <cell r="BF658" t="str">
            <v xml:space="preserve"> </v>
          </cell>
          <cell r="BG658" t="str">
            <v xml:space="preserve"> </v>
          </cell>
          <cell r="BH658" t="str">
            <v xml:space="preserve"> </v>
          </cell>
          <cell r="BI658" t="str">
            <v xml:space="preserve"> </v>
          </cell>
          <cell r="BJ658" t="str">
            <v xml:space="preserve"> </v>
          </cell>
          <cell r="BK658" t="str">
            <v xml:space="preserve"> </v>
          </cell>
          <cell r="BL658">
            <v>17</v>
          </cell>
          <cell r="BM658" t="str">
            <v xml:space="preserve"> </v>
          </cell>
          <cell r="BN658" t="str">
            <v xml:space="preserve"> </v>
          </cell>
          <cell r="BO658" t="str">
            <v xml:space="preserve"> </v>
          </cell>
          <cell r="BP658" t="str">
            <v xml:space="preserve"> </v>
          </cell>
          <cell r="BQ658" t="str">
            <v xml:space="preserve"> </v>
          </cell>
          <cell r="BR658" t="str">
            <v>9.342</v>
          </cell>
          <cell r="BS658" t="str">
            <v>NACQ</v>
          </cell>
          <cell r="BT658" t="str">
            <v>8.75</v>
          </cell>
          <cell r="BU658" t="str">
            <v>8.875</v>
          </cell>
          <cell r="BV658" t="str">
            <v>12.25</v>
          </cell>
        </row>
        <row r="659">
          <cell r="A659">
            <v>21905247</v>
          </cell>
          <cell r="B659" t="str">
            <v>TURGUT</v>
          </cell>
          <cell r="C659" t="str">
            <v>KEREM</v>
          </cell>
          <cell r="D659" t="str">
            <v xml:space="preserve"> </v>
          </cell>
          <cell r="E659" t="str">
            <v>6.36</v>
          </cell>
          <cell r="F659" t="str">
            <v>AJ</v>
          </cell>
          <cell r="G659" t="str">
            <v>6.36</v>
          </cell>
          <cell r="H659" t="str">
            <v>AJ</v>
          </cell>
          <cell r="I659" t="str">
            <v>'576/583</v>
          </cell>
          <cell r="J659" t="str">
            <v>5.5</v>
          </cell>
          <cell r="L659" t="str">
            <v>4.5</v>
          </cell>
          <cell r="M659" t="str">
            <v xml:space="preserve"> </v>
          </cell>
          <cell r="N659" t="str">
            <v xml:space="preserve"> </v>
          </cell>
          <cell r="O659" t="str">
            <v xml:space="preserve"> </v>
          </cell>
          <cell r="P659" t="str">
            <v xml:space="preserve"> </v>
          </cell>
          <cell r="Q659" t="str">
            <v xml:space="preserve"> </v>
          </cell>
          <cell r="R659" t="str">
            <v xml:space="preserve"> </v>
          </cell>
          <cell r="S659" t="str">
            <v xml:space="preserve"> </v>
          </cell>
          <cell r="T659" t="str">
            <v xml:space="preserve"> </v>
          </cell>
          <cell r="U659" t="str">
            <v xml:space="preserve"> </v>
          </cell>
          <cell r="V659" t="str">
            <v>4.5</v>
          </cell>
          <cell r="W659" t="str">
            <v xml:space="preserve"> </v>
          </cell>
          <cell r="X659" t="str">
            <v xml:space="preserve"> </v>
          </cell>
          <cell r="Y659" t="str">
            <v xml:space="preserve"> </v>
          </cell>
          <cell r="Z659" t="str">
            <v xml:space="preserve"> </v>
          </cell>
          <cell r="AA659" t="str">
            <v xml:space="preserve"> </v>
          </cell>
          <cell r="AB659" t="str">
            <v xml:space="preserve"> </v>
          </cell>
          <cell r="AC659" t="str">
            <v xml:space="preserve"> </v>
          </cell>
          <cell r="AD659">
            <v>7</v>
          </cell>
          <cell r="AE659" t="str">
            <v xml:space="preserve"> </v>
          </cell>
          <cell r="AF659" t="str">
            <v xml:space="preserve"> </v>
          </cell>
          <cell r="AG659" t="str">
            <v xml:space="preserve"> </v>
          </cell>
          <cell r="AH659" t="str">
            <v xml:space="preserve"> </v>
          </cell>
          <cell r="AI659" t="str">
            <v xml:space="preserve"> </v>
          </cell>
          <cell r="AJ659" t="str">
            <v xml:space="preserve"> </v>
          </cell>
          <cell r="AK659" t="str">
            <v xml:space="preserve"> </v>
          </cell>
          <cell r="AL659" t="str">
            <v xml:space="preserve"> </v>
          </cell>
          <cell r="AM659" t="str">
            <v xml:space="preserve"> </v>
          </cell>
          <cell r="AN659">
            <v>7</v>
          </cell>
          <cell r="AO659" t="str">
            <v xml:space="preserve"> </v>
          </cell>
          <cell r="AP659" t="str">
            <v xml:space="preserve"> </v>
          </cell>
          <cell r="AQ659" t="str">
            <v xml:space="preserve"> </v>
          </cell>
          <cell r="AR659" t="str">
            <v xml:space="preserve"> </v>
          </cell>
          <cell r="AS659" t="str">
            <v xml:space="preserve"> </v>
          </cell>
          <cell r="AT659" t="str">
            <v xml:space="preserve"> </v>
          </cell>
          <cell r="AU659" t="str">
            <v xml:space="preserve"> </v>
          </cell>
          <cell r="AV659" t="str">
            <v>6.734</v>
          </cell>
          <cell r="AW659" t="str">
            <v>NACQ</v>
          </cell>
          <cell r="AX659" t="str">
            <v>6.335</v>
          </cell>
          <cell r="AY659" t="str">
            <v>7.133</v>
          </cell>
          <cell r="AZ659" t="str">
            <v xml:space="preserve"> </v>
          </cell>
          <cell r="BA659" t="str">
            <v xml:space="preserve"> </v>
          </cell>
          <cell r="BB659" t="str">
            <v xml:space="preserve"> </v>
          </cell>
          <cell r="BC659" t="str">
            <v xml:space="preserve"> </v>
          </cell>
          <cell r="BD659" t="str">
            <v xml:space="preserve"> </v>
          </cell>
          <cell r="BE659" t="str">
            <v xml:space="preserve"> </v>
          </cell>
          <cell r="BF659" t="str">
            <v xml:space="preserve"> </v>
          </cell>
          <cell r="BG659" t="str">
            <v xml:space="preserve"> </v>
          </cell>
          <cell r="BH659" t="str">
            <v>8.4</v>
          </cell>
          <cell r="BI659" t="str">
            <v xml:space="preserve"> </v>
          </cell>
          <cell r="BJ659" t="str">
            <v xml:space="preserve"> </v>
          </cell>
          <cell r="BK659">
            <v>0</v>
          </cell>
          <cell r="BL659">
            <v>13</v>
          </cell>
          <cell r="BM659" t="str">
            <v xml:space="preserve"> </v>
          </cell>
          <cell r="BN659" t="str">
            <v xml:space="preserve"> </v>
          </cell>
          <cell r="BO659" t="str">
            <v xml:space="preserve"> </v>
          </cell>
          <cell r="BP659" t="str">
            <v xml:space="preserve"> </v>
          </cell>
          <cell r="BQ659" t="str">
            <v xml:space="preserve"> </v>
          </cell>
          <cell r="BR659" t="str">
            <v>6.408</v>
          </cell>
          <cell r="BS659" t="str">
            <v>NACQ</v>
          </cell>
          <cell r="BT659" t="str">
            <v>2.75</v>
          </cell>
          <cell r="BU659" t="str">
            <v>6.2</v>
          </cell>
          <cell r="BV659" t="str">
            <v>7.9</v>
          </cell>
        </row>
        <row r="660">
          <cell r="A660">
            <v>21815924</v>
          </cell>
          <cell r="B660" t="str">
            <v>TURLURE</v>
          </cell>
          <cell r="C660" t="str">
            <v>LUCAS</v>
          </cell>
          <cell r="D660" t="str">
            <v xml:space="preserve"> </v>
          </cell>
          <cell r="E660" t="str">
            <v>8.75</v>
          </cell>
          <cell r="F660" t="str">
            <v>AJ</v>
          </cell>
          <cell r="G660" t="str">
            <v>8.75</v>
          </cell>
          <cell r="H660" t="str">
            <v>AJ</v>
          </cell>
          <cell r="I660" t="str">
            <v>'464/583</v>
          </cell>
          <cell r="J660" t="str">
            <v>12.1</v>
          </cell>
          <cell r="K660" t="str">
            <v>ACQ</v>
          </cell>
          <cell r="L660" t="str">
            <v xml:space="preserve"> </v>
          </cell>
          <cell r="M660" t="str">
            <v xml:space="preserve"> </v>
          </cell>
          <cell r="N660" t="str">
            <v xml:space="preserve"> </v>
          </cell>
          <cell r="O660" t="str">
            <v xml:space="preserve"> </v>
          </cell>
          <cell r="P660" t="str">
            <v xml:space="preserve"> </v>
          </cell>
          <cell r="Q660" t="str">
            <v xml:space="preserve"> </v>
          </cell>
          <cell r="R660" t="str">
            <v xml:space="preserve"> </v>
          </cell>
          <cell r="S660" t="str">
            <v xml:space="preserve"> </v>
          </cell>
          <cell r="T660" t="str">
            <v xml:space="preserve"> </v>
          </cell>
          <cell r="U660" t="str">
            <v xml:space="preserve"> </v>
          </cell>
          <cell r="V660" t="str">
            <v xml:space="preserve"> </v>
          </cell>
          <cell r="W660" t="str">
            <v xml:space="preserve"> </v>
          </cell>
          <cell r="X660" t="str">
            <v xml:space="preserve"> </v>
          </cell>
          <cell r="Y660" t="str">
            <v xml:space="preserve"> </v>
          </cell>
          <cell r="Z660" t="str">
            <v xml:space="preserve"> </v>
          </cell>
          <cell r="AA660" t="str">
            <v xml:space="preserve"> </v>
          </cell>
          <cell r="AB660" t="str">
            <v xml:space="preserve"> </v>
          </cell>
          <cell r="AC660" t="str">
            <v xml:space="preserve"> </v>
          </cell>
          <cell r="AD660" t="str">
            <v xml:space="preserve"> </v>
          </cell>
          <cell r="AE660" t="str">
            <v xml:space="preserve"> </v>
          </cell>
          <cell r="AF660" t="str">
            <v xml:space="preserve"> </v>
          </cell>
          <cell r="AG660" t="str">
            <v xml:space="preserve"> </v>
          </cell>
          <cell r="AH660" t="str">
            <v xml:space="preserve"> </v>
          </cell>
          <cell r="AI660" t="str">
            <v xml:space="preserve"> </v>
          </cell>
          <cell r="AJ660" t="str">
            <v xml:space="preserve"> </v>
          </cell>
          <cell r="AK660" t="str">
            <v xml:space="preserve"> </v>
          </cell>
          <cell r="AL660" t="str">
            <v xml:space="preserve"> </v>
          </cell>
          <cell r="AM660" t="str">
            <v xml:space="preserve"> </v>
          </cell>
          <cell r="AN660" t="str">
            <v xml:space="preserve"> </v>
          </cell>
          <cell r="AO660" t="str">
            <v xml:space="preserve"> </v>
          </cell>
          <cell r="AP660" t="str">
            <v xml:space="preserve"> </v>
          </cell>
          <cell r="AQ660" t="str">
            <v xml:space="preserve"> </v>
          </cell>
          <cell r="AR660" t="str">
            <v xml:space="preserve"> </v>
          </cell>
          <cell r="AS660" t="str">
            <v xml:space="preserve"> </v>
          </cell>
          <cell r="AT660" t="str">
            <v xml:space="preserve"> </v>
          </cell>
          <cell r="AU660" t="str">
            <v xml:space="preserve"> </v>
          </cell>
          <cell r="AV660" t="str">
            <v>11.068</v>
          </cell>
          <cell r="AW660" t="str">
            <v>ACQ</v>
          </cell>
          <cell r="AX660" t="str">
            <v>8.385</v>
          </cell>
          <cell r="AY660" t="str">
            <v>13.75</v>
          </cell>
          <cell r="AZ660" t="str">
            <v xml:space="preserve"> </v>
          </cell>
          <cell r="BA660" t="str">
            <v>13.5</v>
          </cell>
          <cell r="BB660">
            <v>14</v>
          </cell>
          <cell r="BC660" t="str">
            <v xml:space="preserve"> </v>
          </cell>
          <cell r="BD660" t="str">
            <v xml:space="preserve"> </v>
          </cell>
          <cell r="BE660" t="str">
            <v xml:space="preserve"> </v>
          </cell>
          <cell r="BF660" t="str">
            <v xml:space="preserve"> </v>
          </cell>
          <cell r="BG660" t="str">
            <v xml:space="preserve"> </v>
          </cell>
          <cell r="BH660" t="str">
            <v xml:space="preserve"> </v>
          </cell>
          <cell r="BI660" t="str">
            <v xml:space="preserve"> </v>
          </cell>
          <cell r="BJ660" t="str">
            <v xml:space="preserve"> </v>
          </cell>
          <cell r="BK660" t="str">
            <v>DIS</v>
          </cell>
          <cell r="BL660" t="str">
            <v xml:space="preserve"> </v>
          </cell>
          <cell r="BM660" t="str">
            <v xml:space="preserve"> </v>
          </cell>
          <cell r="BN660" t="str">
            <v xml:space="preserve"> </v>
          </cell>
          <cell r="BO660" t="str">
            <v xml:space="preserve"> </v>
          </cell>
          <cell r="BP660" t="str">
            <v xml:space="preserve"> </v>
          </cell>
          <cell r="BQ660" t="str">
            <v xml:space="preserve"> </v>
          </cell>
          <cell r="BR660" t="str">
            <v>9.208</v>
          </cell>
          <cell r="BS660" t="str">
            <v>NACQ</v>
          </cell>
          <cell r="BT660" t="str">
            <v>9.5</v>
          </cell>
          <cell r="BU660" t="str">
            <v>8.025</v>
          </cell>
          <cell r="BV660" t="str">
            <v>10.05</v>
          </cell>
        </row>
        <row r="661">
          <cell r="A661">
            <v>21919563</v>
          </cell>
          <cell r="B661" t="str">
            <v>UHL</v>
          </cell>
          <cell r="C661" t="str">
            <v>MAXENCE</v>
          </cell>
          <cell r="D661" t="str">
            <v xml:space="preserve"> </v>
          </cell>
          <cell r="E661" t="str">
            <v>ABJ</v>
          </cell>
          <cell r="F661" t="str">
            <v>DEF</v>
          </cell>
          <cell r="G661" t="str">
            <v>ABJ</v>
          </cell>
          <cell r="H661" t="str">
            <v>DEF</v>
          </cell>
          <cell r="J661" t="str">
            <v xml:space="preserve"> </v>
          </cell>
          <cell r="K661" t="str">
            <v xml:space="preserve"> </v>
          </cell>
          <cell r="L661" t="str">
            <v xml:space="preserve"> </v>
          </cell>
          <cell r="M661" t="str">
            <v xml:space="preserve"> </v>
          </cell>
          <cell r="N661" t="str">
            <v xml:space="preserve"> </v>
          </cell>
          <cell r="O661" t="str">
            <v xml:space="preserve"> </v>
          </cell>
          <cell r="P661" t="str">
            <v xml:space="preserve"> </v>
          </cell>
          <cell r="Q661" t="str">
            <v xml:space="preserve"> </v>
          </cell>
          <cell r="R661" t="str">
            <v xml:space="preserve"> </v>
          </cell>
          <cell r="S661" t="str">
            <v xml:space="preserve"> </v>
          </cell>
          <cell r="T661" t="str">
            <v xml:space="preserve"> </v>
          </cell>
          <cell r="U661" t="str">
            <v xml:space="preserve"> </v>
          </cell>
          <cell r="V661" t="str">
            <v xml:space="preserve"> </v>
          </cell>
          <cell r="W661" t="str">
            <v xml:space="preserve"> </v>
          </cell>
          <cell r="X661" t="str">
            <v xml:space="preserve"> </v>
          </cell>
          <cell r="Y661" t="str">
            <v xml:space="preserve"> </v>
          </cell>
          <cell r="Z661" t="str">
            <v xml:space="preserve"> </v>
          </cell>
          <cell r="AA661" t="str">
            <v xml:space="preserve"> </v>
          </cell>
          <cell r="AB661" t="str">
            <v xml:space="preserve"> </v>
          </cell>
          <cell r="AC661" t="str">
            <v xml:space="preserve"> </v>
          </cell>
          <cell r="AD661" t="str">
            <v xml:space="preserve"> </v>
          </cell>
          <cell r="AE661" t="str">
            <v xml:space="preserve"> </v>
          </cell>
          <cell r="AF661" t="str">
            <v xml:space="preserve"> </v>
          </cell>
          <cell r="AG661" t="str">
            <v xml:space="preserve"> </v>
          </cell>
          <cell r="AH661" t="str">
            <v xml:space="preserve"> </v>
          </cell>
          <cell r="AI661" t="str">
            <v xml:space="preserve"> </v>
          </cell>
          <cell r="AJ661" t="str">
            <v xml:space="preserve"> </v>
          </cell>
          <cell r="AK661" t="str">
            <v xml:space="preserve"> </v>
          </cell>
          <cell r="AL661" t="str">
            <v xml:space="preserve"> </v>
          </cell>
          <cell r="AM661" t="str">
            <v xml:space="preserve"> </v>
          </cell>
          <cell r="AN661" t="str">
            <v xml:space="preserve"> </v>
          </cell>
          <cell r="AO661" t="str">
            <v xml:space="preserve"> </v>
          </cell>
          <cell r="AP661" t="str">
            <v xml:space="preserve"> </v>
          </cell>
          <cell r="AQ661" t="str">
            <v xml:space="preserve"> </v>
          </cell>
          <cell r="AR661" t="str">
            <v xml:space="preserve"> </v>
          </cell>
          <cell r="AS661" t="str">
            <v xml:space="preserve"> </v>
          </cell>
          <cell r="AT661" t="str">
            <v xml:space="preserve"> </v>
          </cell>
          <cell r="AU661" t="str">
            <v xml:space="preserve"> </v>
          </cell>
          <cell r="AV661" t="str">
            <v xml:space="preserve"> </v>
          </cell>
          <cell r="AW661" t="str">
            <v xml:space="preserve"> </v>
          </cell>
          <cell r="AX661" t="str">
            <v xml:space="preserve"> </v>
          </cell>
          <cell r="AY661" t="str">
            <v xml:space="preserve"> </v>
          </cell>
          <cell r="AZ661" t="str">
            <v xml:space="preserve"> </v>
          </cell>
          <cell r="BA661" t="str">
            <v xml:space="preserve"> </v>
          </cell>
          <cell r="BB661" t="str">
            <v xml:space="preserve"> </v>
          </cell>
          <cell r="BC661" t="str">
            <v xml:space="preserve"> </v>
          </cell>
          <cell r="BD661" t="str">
            <v xml:space="preserve"> </v>
          </cell>
          <cell r="BE661" t="str">
            <v xml:space="preserve"> </v>
          </cell>
          <cell r="BF661" t="str">
            <v xml:space="preserve"> </v>
          </cell>
          <cell r="BG661" t="str">
            <v xml:space="preserve"> </v>
          </cell>
          <cell r="BH661" t="str">
            <v xml:space="preserve"> </v>
          </cell>
          <cell r="BI661" t="str">
            <v xml:space="preserve"> </v>
          </cell>
          <cell r="BJ661" t="str">
            <v xml:space="preserve"> </v>
          </cell>
          <cell r="BK661" t="str">
            <v xml:space="preserve"> </v>
          </cell>
          <cell r="BL661" t="str">
            <v xml:space="preserve"> </v>
          </cell>
          <cell r="BM661" t="str">
            <v xml:space="preserve"> </v>
          </cell>
          <cell r="BN661" t="str">
            <v xml:space="preserve"> </v>
          </cell>
          <cell r="BO661" t="str">
            <v xml:space="preserve"> </v>
          </cell>
          <cell r="BP661" t="str">
            <v xml:space="preserve"> </v>
          </cell>
          <cell r="BQ661" t="str">
            <v xml:space="preserve"> </v>
          </cell>
          <cell r="BR661" t="str">
            <v xml:space="preserve"> </v>
          </cell>
          <cell r="BS661" t="str">
            <v xml:space="preserve"> </v>
          </cell>
          <cell r="BT661" t="str">
            <v xml:space="preserve"> </v>
          </cell>
          <cell r="BU661" t="str">
            <v xml:space="preserve"> </v>
          </cell>
          <cell r="BV661" t="str">
            <v xml:space="preserve"> </v>
          </cell>
        </row>
        <row r="662">
          <cell r="A662">
            <v>21903877</v>
          </cell>
          <cell r="B662" t="str">
            <v>UNTEREINER</v>
          </cell>
          <cell r="C662" t="str">
            <v>LUCIE</v>
          </cell>
          <cell r="D662" t="str">
            <v xml:space="preserve"> </v>
          </cell>
          <cell r="E662" t="str">
            <v>11.456</v>
          </cell>
          <cell r="F662" t="str">
            <v>ADM</v>
          </cell>
          <cell r="G662" t="str">
            <v>11.456</v>
          </cell>
          <cell r="H662" t="str">
            <v>ADM</v>
          </cell>
          <cell r="I662" t="str">
            <v>'88/583</v>
          </cell>
          <cell r="J662" t="str">
            <v>11.8</v>
          </cell>
          <cell r="L662">
            <v>13</v>
          </cell>
          <cell r="M662" t="str">
            <v xml:space="preserve"> </v>
          </cell>
          <cell r="N662" t="str">
            <v xml:space="preserve"> </v>
          </cell>
          <cell r="O662" t="str">
            <v xml:space="preserve"> </v>
          </cell>
          <cell r="P662" t="str">
            <v xml:space="preserve"> </v>
          </cell>
          <cell r="Q662" t="str">
            <v xml:space="preserve"> </v>
          </cell>
          <cell r="R662" t="str">
            <v xml:space="preserve"> </v>
          </cell>
          <cell r="S662">
            <v>13</v>
          </cell>
          <cell r="T662" t="str">
            <v xml:space="preserve"> </v>
          </cell>
          <cell r="U662" t="str">
            <v xml:space="preserve"> </v>
          </cell>
          <cell r="V662" t="str">
            <v xml:space="preserve"> </v>
          </cell>
          <cell r="W662" t="str">
            <v xml:space="preserve"> </v>
          </cell>
          <cell r="X662" t="str">
            <v xml:space="preserve"> </v>
          </cell>
          <cell r="Y662" t="str">
            <v xml:space="preserve"> </v>
          </cell>
          <cell r="Z662" t="str">
            <v xml:space="preserve"> </v>
          </cell>
          <cell r="AA662" t="str">
            <v xml:space="preserve"> </v>
          </cell>
          <cell r="AB662" t="str">
            <v xml:space="preserve"> </v>
          </cell>
          <cell r="AC662" t="str">
            <v xml:space="preserve"> </v>
          </cell>
          <cell r="AD662">
            <v>10</v>
          </cell>
          <cell r="AE662" t="str">
            <v xml:space="preserve"> </v>
          </cell>
          <cell r="AF662" t="str">
            <v xml:space="preserve"> </v>
          </cell>
          <cell r="AG662" t="str">
            <v xml:space="preserve"> </v>
          </cell>
          <cell r="AH662" t="str">
            <v xml:space="preserve"> </v>
          </cell>
          <cell r="AI662" t="str">
            <v xml:space="preserve"> </v>
          </cell>
          <cell r="AJ662" t="str">
            <v xml:space="preserve"> </v>
          </cell>
          <cell r="AK662">
            <v>10</v>
          </cell>
          <cell r="AL662" t="str">
            <v xml:space="preserve"> </v>
          </cell>
          <cell r="AM662" t="str">
            <v xml:space="preserve"> </v>
          </cell>
          <cell r="AN662" t="str">
            <v xml:space="preserve"> </v>
          </cell>
          <cell r="AO662" t="str">
            <v xml:space="preserve"> </v>
          </cell>
          <cell r="AP662" t="str">
            <v xml:space="preserve"> </v>
          </cell>
          <cell r="AQ662" t="str">
            <v xml:space="preserve"> </v>
          </cell>
          <cell r="AR662" t="str">
            <v xml:space="preserve"> </v>
          </cell>
          <cell r="AS662" t="str">
            <v xml:space="preserve"> </v>
          </cell>
          <cell r="AT662" t="str">
            <v xml:space="preserve"> </v>
          </cell>
          <cell r="AU662" t="str">
            <v xml:space="preserve"> </v>
          </cell>
          <cell r="AV662" t="str">
            <v>12.52</v>
          </cell>
          <cell r="AW662" t="str">
            <v>ACQ</v>
          </cell>
          <cell r="AX662" t="str">
            <v>11.87</v>
          </cell>
          <cell r="AY662" t="str">
            <v>13.17</v>
          </cell>
          <cell r="AZ662" t="str">
            <v xml:space="preserve"> </v>
          </cell>
          <cell r="BA662" t="str">
            <v xml:space="preserve"> </v>
          </cell>
          <cell r="BB662" t="str">
            <v xml:space="preserve"> </v>
          </cell>
          <cell r="BC662" t="str">
            <v xml:space="preserve"> </v>
          </cell>
          <cell r="BD662" t="str">
            <v xml:space="preserve"> </v>
          </cell>
          <cell r="BE662" t="str">
            <v xml:space="preserve"> </v>
          </cell>
          <cell r="BF662" t="str">
            <v xml:space="preserve"> </v>
          </cell>
          <cell r="BG662" t="str">
            <v xml:space="preserve"> </v>
          </cell>
          <cell r="BH662" t="str">
            <v xml:space="preserve"> </v>
          </cell>
          <cell r="BI662" t="str">
            <v xml:space="preserve"> </v>
          </cell>
          <cell r="BJ662" t="str">
            <v>12.2</v>
          </cell>
          <cell r="BK662" t="str">
            <v xml:space="preserve"> </v>
          </cell>
          <cell r="BL662" t="str">
            <v xml:space="preserve"> </v>
          </cell>
          <cell r="BM662">
            <v>12</v>
          </cell>
          <cell r="BN662" t="str">
            <v xml:space="preserve"> </v>
          </cell>
          <cell r="BO662" t="str">
            <v>15.31</v>
          </cell>
          <cell r="BP662" t="str">
            <v xml:space="preserve"> </v>
          </cell>
          <cell r="BQ662" t="str">
            <v xml:space="preserve"> </v>
          </cell>
          <cell r="BR662" t="str">
            <v>9.978</v>
          </cell>
          <cell r="BS662" t="str">
            <v>NACQ</v>
          </cell>
          <cell r="BT662" t="str">
            <v>11.06</v>
          </cell>
          <cell r="BU662" t="str">
            <v>9.825</v>
          </cell>
          <cell r="BV662" t="str">
            <v>12.65</v>
          </cell>
        </row>
        <row r="663">
          <cell r="A663">
            <v>21817253</v>
          </cell>
          <cell r="B663" t="str">
            <v>VALANTIN</v>
          </cell>
          <cell r="C663" t="str">
            <v>XAVIER</v>
          </cell>
          <cell r="D663" t="str">
            <v xml:space="preserve"> </v>
          </cell>
          <cell r="E663" t="str">
            <v>8.658</v>
          </cell>
          <cell r="F663" t="str">
            <v>AJ</v>
          </cell>
          <cell r="G663" t="str">
            <v>8.658</v>
          </cell>
          <cell r="H663" t="str">
            <v>AJ</v>
          </cell>
          <cell r="I663" t="str">
            <v>'476/583</v>
          </cell>
          <cell r="J663" t="str">
            <v>10.4</v>
          </cell>
          <cell r="K663" t="str">
            <v>ACQ</v>
          </cell>
          <cell r="L663" t="str">
            <v xml:space="preserve"> </v>
          </cell>
          <cell r="M663" t="str">
            <v xml:space="preserve"> </v>
          </cell>
          <cell r="N663" t="str">
            <v xml:space="preserve"> </v>
          </cell>
          <cell r="O663" t="str">
            <v xml:space="preserve"> </v>
          </cell>
          <cell r="P663" t="str">
            <v xml:space="preserve"> </v>
          </cell>
          <cell r="Q663" t="str">
            <v xml:space="preserve"> </v>
          </cell>
          <cell r="R663" t="str">
            <v xml:space="preserve"> </v>
          </cell>
          <cell r="S663" t="str">
            <v xml:space="preserve"> </v>
          </cell>
          <cell r="T663" t="str">
            <v xml:space="preserve"> </v>
          </cell>
          <cell r="U663" t="str">
            <v xml:space="preserve"> </v>
          </cell>
          <cell r="V663" t="str">
            <v xml:space="preserve"> </v>
          </cell>
          <cell r="W663" t="str">
            <v xml:space="preserve"> </v>
          </cell>
          <cell r="X663" t="str">
            <v xml:space="preserve"> </v>
          </cell>
          <cell r="Y663" t="str">
            <v xml:space="preserve"> </v>
          </cell>
          <cell r="Z663" t="str">
            <v xml:space="preserve"> </v>
          </cell>
          <cell r="AA663" t="str">
            <v xml:space="preserve"> </v>
          </cell>
          <cell r="AB663" t="str">
            <v xml:space="preserve"> </v>
          </cell>
          <cell r="AC663" t="str">
            <v xml:space="preserve"> </v>
          </cell>
          <cell r="AD663" t="str">
            <v xml:space="preserve"> </v>
          </cell>
          <cell r="AE663" t="str">
            <v xml:space="preserve"> </v>
          </cell>
          <cell r="AF663" t="str">
            <v xml:space="preserve"> </v>
          </cell>
          <cell r="AG663" t="str">
            <v xml:space="preserve"> </v>
          </cell>
          <cell r="AH663" t="str">
            <v xml:space="preserve"> </v>
          </cell>
          <cell r="AI663" t="str">
            <v xml:space="preserve"> </v>
          </cell>
          <cell r="AJ663" t="str">
            <v xml:space="preserve"> </v>
          </cell>
          <cell r="AK663" t="str">
            <v xml:space="preserve"> </v>
          </cell>
          <cell r="AL663" t="str">
            <v xml:space="preserve"> </v>
          </cell>
          <cell r="AM663" t="str">
            <v xml:space="preserve"> </v>
          </cell>
          <cell r="AN663" t="str">
            <v xml:space="preserve"> </v>
          </cell>
          <cell r="AO663" t="str">
            <v xml:space="preserve"> </v>
          </cell>
          <cell r="AP663" t="str">
            <v xml:space="preserve"> </v>
          </cell>
          <cell r="AQ663" t="str">
            <v xml:space="preserve"> </v>
          </cell>
          <cell r="AR663" t="str">
            <v xml:space="preserve"> </v>
          </cell>
          <cell r="AS663" t="str">
            <v xml:space="preserve"> </v>
          </cell>
          <cell r="AT663" t="str">
            <v xml:space="preserve"> </v>
          </cell>
          <cell r="AU663" t="str">
            <v xml:space="preserve"> </v>
          </cell>
          <cell r="AV663" t="str">
            <v>9.88</v>
          </cell>
          <cell r="AW663" t="str">
            <v>NACQ</v>
          </cell>
          <cell r="AX663" t="str">
            <v>9.185</v>
          </cell>
          <cell r="AY663" t="str">
            <v>10.575</v>
          </cell>
          <cell r="AZ663" t="str">
            <v xml:space="preserve"> </v>
          </cell>
          <cell r="BA663" t="str">
            <v xml:space="preserve"> </v>
          </cell>
          <cell r="BB663" t="str">
            <v xml:space="preserve"> </v>
          </cell>
          <cell r="BC663" t="str">
            <v xml:space="preserve"> </v>
          </cell>
          <cell r="BD663" t="str">
            <v xml:space="preserve"> </v>
          </cell>
          <cell r="BE663" t="str">
            <v xml:space="preserve"> </v>
          </cell>
          <cell r="BF663" t="str">
            <v xml:space="preserve"> </v>
          </cell>
          <cell r="BG663" t="str">
            <v xml:space="preserve"> </v>
          </cell>
          <cell r="BH663" t="str">
            <v xml:space="preserve"> </v>
          </cell>
          <cell r="BI663" t="str">
            <v xml:space="preserve"> </v>
          </cell>
          <cell r="BJ663" t="str">
            <v xml:space="preserve"> </v>
          </cell>
          <cell r="BK663" t="str">
            <v xml:space="preserve"> </v>
          </cell>
          <cell r="BL663" t="str">
            <v xml:space="preserve"> </v>
          </cell>
          <cell r="BM663" t="str">
            <v xml:space="preserve"> </v>
          </cell>
          <cell r="BN663" t="str">
            <v xml:space="preserve"> </v>
          </cell>
          <cell r="BO663" t="str">
            <v xml:space="preserve"> </v>
          </cell>
          <cell r="BP663" t="str">
            <v xml:space="preserve"> </v>
          </cell>
          <cell r="BQ663" t="str">
            <v xml:space="preserve"> </v>
          </cell>
          <cell r="BR663" t="str">
            <v>8.958</v>
          </cell>
          <cell r="BS663" t="str">
            <v>NACQ</v>
          </cell>
          <cell r="BT663">
            <v>10</v>
          </cell>
          <cell r="BU663" t="str">
            <v>6.875</v>
          </cell>
          <cell r="BV663" t="str">
            <v>9.25</v>
          </cell>
        </row>
        <row r="664">
          <cell r="A664">
            <v>21705758</v>
          </cell>
          <cell r="B664" t="str">
            <v>VALENTIN</v>
          </cell>
          <cell r="C664" t="str">
            <v>LUDOVIC</v>
          </cell>
          <cell r="D664" t="str">
            <v xml:space="preserve"> </v>
          </cell>
          <cell r="E664" t="str">
            <v>10.396</v>
          </cell>
          <cell r="F664" t="str">
            <v>ADM</v>
          </cell>
          <cell r="G664" t="str">
            <v>10.396</v>
          </cell>
          <cell r="H664" t="str">
            <v>ADM</v>
          </cell>
          <cell r="I664" t="str">
            <v>'222/583</v>
          </cell>
          <cell r="J664">
            <v>10.198</v>
          </cell>
          <cell r="K664" t="str">
            <v>ACQ</v>
          </cell>
          <cell r="L664" t="str">
            <v xml:space="preserve"> </v>
          </cell>
          <cell r="M664" t="str">
            <v xml:space="preserve"> </v>
          </cell>
          <cell r="N664" t="str">
            <v xml:space="preserve"> </v>
          </cell>
          <cell r="O664" t="str">
            <v xml:space="preserve"> </v>
          </cell>
          <cell r="P664" t="str">
            <v xml:space="preserve"> </v>
          </cell>
          <cell r="Q664" t="str">
            <v xml:space="preserve"> </v>
          </cell>
          <cell r="R664" t="str">
            <v xml:space="preserve"> </v>
          </cell>
          <cell r="S664" t="str">
            <v xml:space="preserve"> </v>
          </cell>
          <cell r="T664" t="str">
            <v xml:space="preserve"> </v>
          </cell>
          <cell r="U664" t="str">
            <v xml:space="preserve"> </v>
          </cell>
          <cell r="V664" t="str">
            <v xml:space="preserve"> </v>
          </cell>
          <cell r="W664" t="str">
            <v xml:space="preserve"> </v>
          </cell>
          <cell r="X664" t="str">
            <v xml:space="preserve"> </v>
          </cell>
          <cell r="Y664" t="str">
            <v xml:space="preserve"> </v>
          </cell>
          <cell r="Z664" t="str">
            <v xml:space="preserve"> </v>
          </cell>
          <cell r="AA664" t="str">
            <v xml:space="preserve"> </v>
          </cell>
          <cell r="AB664" t="str">
            <v xml:space="preserve"> </v>
          </cell>
          <cell r="AC664" t="str">
            <v xml:space="preserve"> </v>
          </cell>
          <cell r="AD664" t="str">
            <v xml:space="preserve"> </v>
          </cell>
          <cell r="AE664" t="str">
            <v xml:space="preserve"> </v>
          </cell>
          <cell r="AF664" t="str">
            <v xml:space="preserve"> </v>
          </cell>
          <cell r="AG664" t="str">
            <v xml:space="preserve"> </v>
          </cell>
          <cell r="AH664" t="str">
            <v xml:space="preserve"> </v>
          </cell>
          <cell r="AI664" t="str">
            <v xml:space="preserve"> </v>
          </cell>
          <cell r="AJ664" t="str">
            <v xml:space="preserve"> </v>
          </cell>
          <cell r="AK664" t="str">
            <v xml:space="preserve"> </v>
          </cell>
          <cell r="AL664" t="str">
            <v xml:space="preserve"> </v>
          </cell>
          <cell r="AM664" t="str">
            <v xml:space="preserve"> </v>
          </cell>
          <cell r="AN664" t="str">
            <v xml:space="preserve"> </v>
          </cell>
          <cell r="AO664" t="str">
            <v xml:space="preserve"> </v>
          </cell>
          <cell r="AP664" t="str">
            <v xml:space="preserve"> </v>
          </cell>
          <cell r="AQ664" t="str">
            <v xml:space="preserve"> </v>
          </cell>
          <cell r="AR664" t="str">
            <v xml:space="preserve"> </v>
          </cell>
          <cell r="AS664" t="str">
            <v xml:space="preserve"> </v>
          </cell>
          <cell r="AT664" t="str">
            <v xml:space="preserve"> </v>
          </cell>
          <cell r="AU664" t="str">
            <v xml:space="preserve"> </v>
          </cell>
          <cell r="AV664">
            <v>11.002000000000001</v>
          </cell>
          <cell r="AW664" t="str">
            <v>ACQ</v>
          </cell>
          <cell r="AX664" t="str">
            <v xml:space="preserve"> </v>
          </cell>
          <cell r="AY664" t="str">
            <v xml:space="preserve"> </v>
          </cell>
          <cell r="AZ664" t="str">
            <v xml:space="preserve"> </v>
          </cell>
          <cell r="BA664" t="str">
            <v xml:space="preserve"> </v>
          </cell>
          <cell r="BB664" t="str">
            <v xml:space="preserve"> </v>
          </cell>
          <cell r="BC664" t="str">
            <v xml:space="preserve"> </v>
          </cell>
          <cell r="BD664" t="str">
            <v xml:space="preserve"> </v>
          </cell>
          <cell r="BE664" t="str">
            <v xml:space="preserve"> </v>
          </cell>
          <cell r="BF664" t="str">
            <v xml:space="preserve"> </v>
          </cell>
          <cell r="BG664" t="str">
            <v xml:space="preserve"> </v>
          </cell>
          <cell r="BH664" t="str">
            <v xml:space="preserve"> </v>
          </cell>
          <cell r="BI664" t="str">
            <v xml:space="preserve"> </v>
          </cell>
          <cell r="BJ664" t="str">
            <v xml:space="preserve"> </v>
          </cell>
          <cell r="BK664" t="str">
            <v xml:space="preserve"> </v>
          </cell>
          <cell r="BL664" t="str">
            <v xml:space="preserve"> </v>
          </cell>
          <cell r="BM664" t="str">
            <v xml:space="preserve"> </v>
          </cell>
          <cell r="BN664" t="str">
            <v xml:space="preserve"> </v>
          </cell>
          <cell r="BO664" t="str">
            <v xml:space="preserve"> </v>
          </cell>
          <cell r="BP664" t="str">
            <v xml:space="preserve"> </v>
          </cell>
          <cell r="BQ664" t="str">
            <v xml:space="preserve"> </v>
          </cell>
          <cell r="BR664" t="str">
            <v>9.7</v>
          </cell>
          <cell r="BS664" t="str">
            <v>NACQ</v>
          </cell>
          <cell r="BT664">
            <v>10</v>
          </cell>
          <cell r="BU664" t="str">
            <v>8.25</v>
          </cell>
          <cell r="BV664">
            <v>11</v>
          </cell>
        </row>
        <row r="665">
          <cell r="A665">
            <v>21802210</v>
          </cell>
          <cell r="B665" t="str">
            <v>VASSEUR</v>
          </cell>
          <cell r="C665" t="str">
            <v>CÉLIA</v>
          </cell>
          <cell r="D665" t="str">
            <v xml:space="preserve"> </v>
          </cell>
          <cell r="E665" t="str">
            <v>10.476</v>
          </cell>
          <cell r="F665" t="str">
            <v>ADM</v>
          </cell>
          <cell r="G665" t="str">
            <v>10.476</v>
          </cell>
          <cell r="H665" t="str">
            <v>ADM</v>
          </cell>
          <cell r="I665" t="str">
            <v>'208/583</v>
          </cell>
          <cell r="J665" t="str">
            <v>14.68</v>
          </cell>
          <cell r="L665">
            <v>12</v>
          </cell>
          <cell r="M665" t="str">
            <v xml:space="preserve"> </v>
          </cell>
          <cell r="N665" t="str">
            <v xml:space="preserve"> </v>
          </cell>
          <cell r="O665" t="str">
            <v xml:space="preserve"> </v>
          </cell>
          <cell r="P665" t="str">
            <v xml:space="preserve"> </v>
          </cell>
          <cell r="Q665" t="str">
            <v xml:space="preserve"> </v>
          </cell>
          <cell r="R665" t="str">
            <v xml:space="preserve"> </v>
          </cell>
          <cell r="S665" t="str">
            <v xml:space="preserve"> </v>
          </cell>
          <cell r="T665" t="str">
            <v xml:space="preserve"> </v>
          </cell>
          <cell r="U665">
            <v>12</v>
          </cell>
          <cell r="V665" t="str">
            <v xml:space="preserve"> </v>
          </cell>
          <cell r="W665" t="str">
            <v xml:space="preserve"> </v>
          </cell>
          <cell r="X665" t="str">
            <v xml:space="preserve"> </v>
          </cell>
          <cell r="Y665" t="str">
            <v xml:space="preserve"> </v>
          </cell>
          <cell r="Z665" t="str">
            <v xml:space="preserve"> </v>
          </cell>
          <cell r="AA665" t="str">
            <v xml:space="preserve"> </v>
          </cell>
          <cell r="AB665" t="str">
            <v xml:space="preserve"> </v>
          </cell>
          <cell r="AC665" t="str">
            <v xml:space="preserve"> </v>
          </cell>
          <cell r="AD665" t="str">
            <v>18.7</v>
          </cell>
          <cell r="AE665" t="str">
            <v xml:space="preserve"> </v>
          </cell>
          <cell r="AF665" t="str">
            <v xml:space="preserve"> </v>
          </cell>
          <cell r="AG665" t="str">
            <v xml:space="preserve"> </v>
          </cell>
          <cell r="AH665" t="str">
            <v xml:space="preserve"> </v>
          </cell>
          <cell r="AI665" t="str">
            <v xml:space="preserve"> </v>
          </cell>
          <cell r="AJ665" t="str">
            <v xml:space="preserve"> </v>
          </cell>
          <cell r="AK665" t="str">
            <v xml:space="preserve"> </v>
          </cell>
          <cell r="AL665" t="str">
            <v xml:space="preserve"> </v>
          </cell>
          <cell r="AM665" t="str">
            <v>18.7</v>
          </cell>
          <cell r="AN665" t="str">
            <v xml:space="preserve"> </v>
          </cell>
          <cell r="AO665" t="str">
            <v xml:space="preserve"> </v>
          </cell>
          <cell r="AP665" t="str">
            <v xml:space="preserve"> </v>
          </cell>
          <cell r="AQ665" t="str">
            <v xml:space="preserve"> </v>
          </cell>
          <cell r="AR665" t="str">
            <v xml:space="preserve"> </v>
          </cell>
          <cell r="AS665" t="str">
            <v xml:space="preserve"> </v>
          </cell>
          <cell r="AT665" t="str">
            <v xml:space="preserve"> </v>
          </cell>
          <cell r="AU665" t="str">
            <v xml:space="preserve"> </v>
          </cell>
          <cell r="AV665" t="str">
            <v>9.55</v>
          </cell>
          <cell r="AW665" t="str">
            <v>NACQ</v>
          </cell>
          <cell r="AX665" t="str">
            <v>13.1</v>
          </cell>
          <cell r="AY665">
            <v>6</v>
          </cell>
          <cell r="AZ665">
            <v>6</v>
          </cell>
          <cell r="BA665" t="str">
            <v xml:space="preserve"> </v>
          </cell>
          <cell r="BB665" t="str">
            <v xml:space="preserve"> </v>
          </cell>
          <cell r="BC665" t="str">
            <v xml:space="preserve"> </v>
          </cell>
          <cell r="BD665" t="str">
            <v xml:space="preserve"> </v>
          </cell>
          <cell r="BE665" t="str">
            <v xml:space="preserve"> </v>
          </cell>
          <cell r="BF665" t="str">
            <v xml:space="preserve"> </v>
          </cell>
          <cell r="BG665" t="str">
            <v xml:space="preserve"> </v>
          </cell>
          <cell r="BH665" t="str">
            <v xml:space="preserve"> </v>
          </cell>
          <cell r="BI665" t="str">
            <v xml:space="preserve"> </v>
          </cell>
          <cell r="BJ665" t="str">
            <v xml:space="preserve"> </v>
          </cell>
          <cell r="BK665" t="str">
            <v>2.5</v>
          </cell>
          <cell r="BL665" t="str">
            <v xml:space="preserve"> </v>
          </cell>
          <cell r="BM665" t="str">
            <v xml:space="preserve"> </v>
          </cell>
          <cell r="BN665" t="str">
            <v>9.5</v>
          </cell>
          <cell r="BO665" t="str">
            <v xml:space="preserve"> </v>
          </cell>
          <cell r="BP665" t="str">
            <v xml:space="preserve"> </v>
          </cell>
          <cell r="BQ665" t="str">
            <v xml:space="preserve"> </v>
          </cell>
          <cell r="BR665" t="str">
            <v>12.297</v>
          </cell>
          <cell r="BS665" t="str">
            <v>ACQ</v>
          </cell>
          <cell r="BT665" t="str">
            <v>12.5</v>
          </cell>
          <cell r="BU665" t="str">
            <v>10.44</v>
          </cell>
          <cell r="BV665" t="str">
            <v>10.88</v>
          </cell>
        </row>
        <row r="666">
          <cell r="A666">
            <v>21903150</v>
          </cell>
          <cell r="B666" t="str">
            <v>VATTAUT</v>
          </cell>
          <cell r="C666" t="str">
            <v>LUCIE</v>
          </cell>
          <cell r="D666" t="str">
            <v xml:space="preserve"> </v>
          </cell>
          <cell r="E666" t="str">
            <v>9.851</v>
          </cell>
          <cell r="F666" t="str">
            <v>AJ</v>
          </cell>
          <cell r="G666" t="str">
            <v>9.851</v>
          </cell>
          <cell r="H666" t="str">
            <v>AJ</v>
          </cell>
          <cell r="I666" t="str">
            <v>'309/583</v>
          </cell>
          <cell r="J666" t="str">
            <v>13.3</v>
          </cell>
          <cell r="L666" t="str">
            <v>10.3</v>
          </cell>
          <cell r="M666" t="str">
            <v xml:space="preserve"> </v>
          </cell>
          <cell r="N666" t="str">
            <v xml:space="preserve"> </v>
          </cell>
          <cell r="O666" t="str">
            <v xml:space="preserve"> </v>
          </cell>
          <cell r="P666" t="str">
            <v xml:space="preserve"> </v>
          </cell>
          <cell r="Q666" t="str">
            <v xml:space="preserve"> </v>
          </cell>
          <cell r="R666" t="str">
            <v xml:space="preserve"> </v>
          </cell>
          <cell r="S666" t="str">
            <v xml:space="preserve"> </v>
          </cell>
          <cell r="T666" t="str">
            <v xml:space="preserve"> </v>
          </cell>
          <cell r="U666" t="str">
            <v>10.3</v>
          </cell>
          <cell r="V666" t="str">
            <v xml:space="preserve"> </v>
          </cell>
          <cell r="W666" t="str">
            <v xml:space="preserve"> </v>
          </cell>
          <cell r="X666" t="str">
            <v xml:space="preserve"> </v>
          </cell>
          <cell r="Y666" t="str">
            <v xml:space="preserve"> </v>
          </cell>
          <cell r="Z666" t="str">
            <v xml:space="preserve"> </v>
          </cell>
          <cell r="AA666" t="str">
            <v xml:space="preserve"> </v>
          </cell>
          <cell r="AB666" t="str">
            <v xml:space="preserve"> </v>
          </cell>
          <cell r="AC666" t="str">
            <v xml:space="preserve"> </v>
          </cell>
          <cell r="AD666" t="str">
            <v>17.8</v>
          </cell>
          <cell r="AE666" t="str">
            <v xml:space="preserve"> </v>
          </cell>
          <cell r="AF666" t="str">
            <v xml:space="preserve"> </v>
          </cell>
          <cell r="AG666" t="str">
            <v xml:space="preserve"> </v>
          </cell>
          <cell r="AH666" t="str">
            <v xml:space="preserve"> </v>
          </cell>
          <cell r="AI666" t="str">
            <v xml:space="preserve"> </v>
          </cell>
          <cell r="AJ666" t="str">
            <v xml:space="preserve"> </v>
          </cell>
          <cell r="AK666" t="str">
            <v xml:space="preserve"> </v>
          </cell>
          <cell r="AL666" t="str">
            <v xml:space="preserve"> </v>
          </cell>
          <cell r="AM666" t="str">
            <v>17.8</v>
          </cell>
          <cell r="AN666" t="str">
            <v xml:space="preserve"> </v>
          </cell>
          <cell r="AO666" t="str">
            <v xml:space="preserve"> </v>
          </cell>
          <cell r="AP666" t="str">
            <v xml:space="preserve"> </v>
          </cell>
          <cell r="AQ666" t="str">
            <v xml:space="preserve"> </v>
          </cell>
          <cell r="AR666" t="str">
            <v xml:space="preserve"> </v>
          </cell>
          <cell r="AS666" t="str">
            <v xml:space="preserve"> </v>
          </cell>
          <cell r="AT666" t="str">
            <v xml:space="preserve"> </v>
          </cell>
          <cell r="AU666" t="str">
            <v xml:space="preserve"> </v>
          </cell>
          <cell r="AV666" t="str">
            <v>13.249</v>
          </cell>
          <cell r="AW666" t="str">
            <v>ACQ</v>
          </cell>
          <cell r="AX666" t="str">
            <v>10.665</v>
          </cell>
          <cell r="AY666" t="str">
            <v>15.833</v>
          </cell>
          <cell r="AZ666" t="str">
            <v xml:space="preserve"> </v>
          </cell>
          <cell r="BA666" t="str">
            <v xml:space="preserve"> </v>
          </cell>
          <cell r="BB666" t="str">
            <v xml:space="preserve"> </v>
          </cell>
          <cell r="BC666" t="str">
            <v xml:space="preserve"> </v>
          </cell>
          <cell r="BD666" t="str">
            <v xml:space="preserve"> </v>
          </cell>
          <cell r="BE666" t="str">
            <v xml:space="preserve"> </v>
          </cell>
          <cell r="BF666" t="str">
            <v>15.5</v>
          </cell>
          <cell r="BG666">
            <v>12</v>
          </cell>
          <cell r="BH666" t="str">
            <v xml:space="preserve"> </v>
          </cell>
          <cell r="BI666" t="str">
            <v xml:space="preserve"> </v>
          </cell>
          <cell r="BJ666" t="str">
            <v xml:space="preserve"> </v>
          </cell>
          <cell r="BK666">
            <v>20</v>
          </cell>
          <cell r="BL666" t="str">
            <v xml:space="preserve"> </v>
          </cell>
          <cell r="BM666" t="str">
            <v xml:space="preserve"> </v>
          </cell>
          <cell r="BN666" t="str">
            <v xml:space="preserve"> </v>
          </cell>
          <cell r="BO666" t="str">
            <v xml:space="preserve"> </v>
          </cell>
          <cell r="BP666" t="str">
            <v xml:space="preserve"> </v>
          </cell>
          <cell r="BQ666" t="str">
            <v xml:space="preserve"> </v>
          </cell>
          <cell r="BR666" t="str">
            <v>10.26</v>
          </cell>
          <cell r="BS666" t="str">
            <v>ACQ</v>
          </cell>
          <cell r="BT666" t="str">
            <v>10.13</v>
          </cell>
          <cell r="BU666" t="str">
            <v>8.825</v>
          </cell>
          <cell r="BV666" t="str">
            <v>13.15</v>
          </cell>
        </row>
        <row r="667">
          <cell r="A667">
            <v>21907904</v>
          </cell>
          <cell r="B667" t="str">
            <v>VERDIER</v>
          </cell>
          <cell r="C667" t="str">
            <v>NOÉMIE</v>
          </cell>
          <cell r="D667" t="str">
            <v xml:space="preserve"> </v>
          </cell>
          <cell r="E667" t="str">
            <v>11.724</v>
          </cell>
          <cell r="F667" t="str">
            <v>ADM</v>
          </cell>
          <cell r="G667" t="str">
            <v>11.724</v>
          </cell>
          <cell r="H667" t="str">
            <v>ADM</v>
          </cell>
          <cell r="I667" t="str">
            <v>'59/583</v>
          </cell>
          <cell r="J667" t="str">
            <v>13.25</v>
          </cell>
          <cell r="L667" t="str">
            <v>12.75</v>
          </cell>
          <cell r="M667" t="str">
            <v xml:space="preserve"> </v>
          </cell>
          <cell r="N667" t="str">
            <v xml:space="preserve"> </v>
          </cell>
          <cell r="O667" t="str">
            <v xml:space="preserve"> </v>
          </cell>
          <cell r="P667" t="str">
            <v xml:space="preserve"> </v>
          </cell>
          <cell r="Q667" t="str">
            <v>12.75</v>
          </cell>
          <cell r="R667" t="str">
            <v xml:space="preserve"> </v>
          </cell>
          <cell r="S667" t="str">
            <v xml:space="preserve"> </v>
          </cell>
          <cell r="T667" t="str">
            <v xml:space="preserve"> </v>
          </cell>
          <cell r="U667" t="str">
            <v xml:space="preserve"> </v>
          </cell>
          <cell r="V667" t="str">
            <v xml:space="preserve"> </v>
          </cell>
          <cell r="W667" t="str">
            <v xml:space="preserve"> </v>
          </cell>
          <cell r="X667" t="str">
            <v xml:space="preserve"> </v>
          </cell>
          <cell r="Y667" t="str">
            <v xml:space="preserve"> </v>
          </cell>
          <cell r="Z667" t="str">
            <v xml:space="preserve"> </v>
          </cell>
          <cell r="AA667" t="str">
            <v xml:space="preserve"> </v>
          </cell>
          <cell r="AB667" t="str">
            <v xml:space="preserve"> </v>
          </cell>
          <cell r="AC667" t="str">
            <v xml:space="preserve"> </v>
          </cell>
          <cell r="AD667">
            <v>14</v>
          </cell>
          <cell r="AE667" t="str">
            <v xml:space="preserve"> </v>
          </cell>
          <cell r="AF667" t="str">
            <v xml:space="preserve"> </v>
          </cell>
          <cell r="AG667" t="str">
            <v xml:space="preserve"> </v>
          </cell>
          <cell r="AH667" t="str">
            <v xml:space="preserve"> </v>
          </cell>
          <cell r="AI667">
            <v>14</v>
          </cell>
          <cell r="AJ667" t="str">
            <v xml:space="preserve"> </v>
          </cell>
          <cell r="AK667" t="str">
            <v xml:space="preserve"> </v>
          </cell>
          <cell r="AL667" t="str">
            <v xml:space="preserve"> </v>
          </cell>
          <cell r="AM667" t="str">
            <v xml:space="preserve"> </v>
          </cell>
          <cell r="AN667" t="str">
            <v xml:space="preserve"> </v>
          </cell>
          <cell r="AO667" t="str">
            <v xml:space="preserve"> </v>
          </cell>
          <cell r="AP667" t="str">
            <v xml:space="preserve"> </v>
          </cell>
          <cell r="AQ667" t="str">
            <v xml:space="preserve"> </v>
          </cell>
          <cell r="AR667" t="str">
            <v xml:space="preserve"> </v>
          </cell>
          <cell r="AS667" t="str">
            <v xml:space="preserve"> </v>
          </cell>
          <cell r="AT667" t="str">
            <v xml:space="preserve"> </v>
          </cell>
          <cell r="AU667" t="str">
            <v xml:space="preserve"> </v>
          </cell>
          <cell r="AV667" t="str">
            <v>12.501</v>
          </cell>
          <cell r="AW667" t="str">
            <v>ACQ</v>
          </cell>
          <cell r="AX667" t="str">
            <v>11.785</v>
          </cell>
          <cell r="AY667" t="str">
            <v>13.217</v>
          </cell>
          <cell r="AZ667" t="str">
            <v xml:space="preserve"> </v>
          </cell>
          <cell r="BA667" t="str">
            <v xml:space="preserve"> </v>
          </cell>
          <cell r="BB667" t="str">
            <v xml:space="preserve"> </v>
          </cell>
          <cell r="BC667" t="str">
            <v xml:space="preserve"> </v>
          </cell>
          <cell r="BD667" t="str">
            <v xml:space="preserve"> </v>
          </cell>
          <cell r="BE667" t="str">
            <v>15.5</v>
          </cell>
          <cell r="BF667" t="str">
            <v xml:space="preserve"> </v>
          </cell>
          <cell r="BG667" t="str">
            <v xml:space="preserve"> </v>
          </cell>
          <cell r="BH667" t="str">
            <v xml:space="preserve"> </v>
          </cell>
          <cell r="BI667" t="str">
            <v xml:space="preserve"> </v>
          </cell>
          <cell r="BJ667" t="str">
            <v xml:space="preserve"> </v>
          </cell>
          <cell r="BK667" t="str">
            <v>11.75</v>
          </cell>
          <cell r="BL667" t="str">
            <v xml:space="preserve"> </v>
          </cell>
          <cell r="BM667" t="str">
            <v xml:space="preserve"> </v>
          </cell>
          <cell r="BN667" t="str">
            <v>12.4</v>
          </cell>
          <cell r="BO667" t="str">
            <v xml:space="preserve"> </v>
          </cell>
          <cell r="BP667" t="str">
            <v xml:space="preserve"> </v>
          </cell>
          <cell r="BQ667" t="str">
            <v xml:space="preserve"> </v>
          </cell>
          <cell r="BR667" t="str">
            <v>11.683</v>
          </cell>
          <cell r="BS667" t="str">
            <v>ACQ</v>
          </cell>
          <cell r="BT667" t="str">
            <v>15.25</v>
          </cell>
          <cell r="BU667" t="str">
            <v>8.9</v>
          </cell>
          <cell r="BV667" t="str">
            <v>11.8</v>
          </cell>
        </row>
        <row r="668">
          <cell r="A668">
            <v>21905647</v>
          </cell>
          <cell r="B668" t="str">
            <v>VERPOORT</v>
          </cell>
          <cell r="C668" t="str">
            <v>NATHAN</v>
          </cell>
          <cell r="D668" t="str">
            <v xml:space="preserve"> </v>
          </cell>
          <cell r="E668" t="str">
            <v>10.379</v>
          </cell>
          <cell r="F668" t="str">
            <v>ADM</v>
          </cell>
          <cell r="G668" t="str">
            <v>10.379</v>
          </cell>
          <cell r="H668" t="str">
            <v>ADM</v>
          </cell>
          <cell r="I668" t="str">
            <v>'225/583</v>
          </cell>
          <cell r="J668" t="str">
            <v>12.9</v>
          </cell>
          <cell r="L668" t="str">
            <v>13.5</v>
          </cell>
          <cell r="M668" t="str">
            <v xml:space="preserve"> </v>
          </cell>
          <cell r="N668" t="str">
            <v xml:space="preserve"> </v>
          </cell>
          <cell r="O668" t="str">
            <v>13.5</v>
          </cell>
          <cell r="P668" t="str">
            <v xml:space="preserve"> </v>
          </cell>
          <cell r="Q668" t="str">
            <v xml:space="preserve"> </v>
          </cell>
          <cell r="R668" t="str">
            <v xml:space="preserve"> </v>
          </cell>
          <cell r="S668" t="str">
            <v xml:space="preserve"> </v>
          </cell>
          <cell r="T668" t="str">
            <v xml:space="preserve"> </v>
          </cell>
          <cell r="U668" t="str">
            <v xml:space="preserve"> </v>
          </cell>
          <cell r="V668" t="str">
            <v xml:space="preserve"> </v>
          </cell>
          <cell r="W668" t="str">
            <v xml:space="preserve"> </v>
          </cell>
          <cell r="X668" t="str">
            <v xml:space="preserve"> </v>
          </cell>
          <cell r="Y668" t="str">
            <v xml:space="preserve"> </v>
          </cell>
          <cell r="Z668" t="str">
            <v xml:space="preserve"> </v>
          </cell>
          <cell r="AA668" t="str">
            <v xml:space="preserve"> </v>
          </cell>
          <cell r="AB668" t="str">
            <v xml:space="preserve"> </v>
          </cell>
          <cell r="AC668" t="str">
            <v xml:space="preserve"> </v>
          </cell>
          <cell r="AD668">
            <v>12</v>
          </cell>
          <cell r="AE668" t="str">
            <v xml:space="preserve"> </v>
          </cell>
          <cell r="AF668" t="str">
            <v xml:space="preserve"> </v>
          </cell>
          <cell r="AG668">
            <v>12</v>
          </cell>
          <cell r="AH668" t="str">
            <v xml:space="preserve"> </v>
          </cell>
          <cell r="AI668" t="str">
            <v xml:space="preserve"> </v>
          </cell>
          <cell r="AJ668" t="str">
            <v xml:space="preserve"> </v>
          </cell>
          <cell r="AK668" t="str">
            <v xml:space="preserve"> </v>
          </cell>
          <cell r="AL668" t="str">
            <v xml:space="preserve"> </v>
          </cell>
          <cell r="AM668" t="str">
            <v xml:space="preserve"> </v>
          </cell>
          <cell r="AN668" t="str">
            <v xml:space="preserve"> </v>
          </cell>
          <cell r="AO668" t="str">
            <v xml:space="preserve"> </v>
          </cell>
          <cell r="AP668" t="str">
            <v xml:space="preserve"> </v>
          </cell>
          <cell r="AQ668" t="str">
            <v xml:space="preserve"> </v>
          </cell>
          <cell r="AR668" t="str">
            <v xml:space="preserve"> </v>
          </cell>
          <cell r="AS668" t="str">
            <v xml:space="preserve"> </v>
          </cell>
          <cell r="AT668" t="str">
            <v xml:space="preserve"> </v>
          </cell>
          <cell r="AU668" t="str">
            <v xml:space="preserve"> </v>
          </cell>
          <cell r="AV668" t="str">
            <v>11.85</v>
          </cell>
          <cell r="AW668" t="str">
            <v>ACQ</v>
          </cell>
          <cell r="AX668" t="str">
            <v>10.4</v>
          </cell>
          <cell r="AY668" t="str">
            <v>13.3</v>
          </cell>
          <cell r="AZ668" t="str">
            <v xml:space="preserve"> </v>
          </cell>
          <cell r="BA668" t="str">
            <v xml:space="preserve"> </v>
          </cell>
          <cell r="BB668" t="str">
            <v xml:space="preserve"> </v>
          </cell>
          <cell r="BC668" t="str">
            <v xml:space="preserve"> </v>
          </cell>
          <cell r="BD668" t="str">
            <v xml:space="preserve"> </v>
          </cell>
          <cell r="BE668" t="str">
            <v xml:space="preserve"> </v>
          </cell>
          <cell r="BF668" t="str">
            <v xml:space="preserve"> </v>
          </cell>
          <cell r="BG668" t="str">
            <v>16.5</v>
          </cell>
          <cell r="BH668" t="str">
            <v>14.4</v>
          </cell>
          <cell r="BI668" t="str">
            <v xml:space="preserve"> </v>
          </cell>
          <cell r="BJ668" t="str">
            <v xml:space="preserve"> </v>
          </cell>
          <cell r="BK668">
            <v>9</v>
          </cell>
          <cell r="BL668" t="str">
            <v xml:space="preserve"> </v>
          </cell>
          <cell r="BM668" t="str">
            <v xml:space="preserve"> </v>
          </cell>
          <cell r="BN668" t="str">
            <v xml:space="preserve"> </v>
          </cell>
          <cell r="BO668" t="str">
            <v xml:space="preserve"> </v>
          </cell>
          <cell r="BP668" t="str">
            <v xml:space="preserve"> </v>
          </cell>
          <cell r="BQ668" t="str">
            <v xml:space="preserve"> </v>
          </cell>
          <cell r="BR668" t="str">
            <v>9.632</v>
          </cell>
          <cell r="BS668" t="str">
            <v>NACQ</v>
          </cell>
          <cell r="BT668" t="str">
            <v>11.62</v>
          </cell>
          <cell r="BU668" t="str">
            <v>8.15</v>
          </cell>
          <cell r="BV668" t="str">
            <v>12.3</v>
          </cell>
        </row>
        <row r="669">
          <cell r="A669">
            <v>21903464</v>
          </cell>
          <cell r="B669" t="str">
            <v>VIÉ</v>
          </cell>
          <cell r="C669" t="str">
            <v>THIBAUT</v>
          </cell>
          <cell r="D669" t="str">
            <v xml:space="preserve"> </v>
          </cell>
          <cell r="E669" t="str">
            <v>9.891</v>
          </cell>
          <cell r="F669" t="str">
            <v>AJ</v>
          </cell>
          <cell r="G669" t="str">
            <v>9.891</v>
          </cell>
          <cell r="H669" t="str">
            <v>AJ</v>
          </cell>
          <cell r="I669" t="str">
            <v>'304/583</v>
          </cell>
          <cell r="J669" t="str">
            <v>12.25</v>
          </cell>
          <cell r="L669" t="str">
            <v>10.5</v>
          </cell>
          <cell r="M669" t="str">
            <v xml:space="preserve"> </v>
          </cell>
          <cell r="N669" t="str">
            <v xml:space="preserve"> </v>
          </cell>
          <cell r="O669" t="str">
            <v xml:space="preserve"> </v>
          </cell>
          <cell r="P669" t="str">
            <v xml:space="preserve"> </v>
          </cell>
          <cell r="Q669" t="str">
            <v xml:space="preserve"> </v>
          </cell>
          <cell r="R669" t="str">
            <v xml:space="preserve"> </v>
          </cell>
          <cell r="S669" t="str">
            <v>10.5</v>
          </cell>
          <cell r="T669" t="str">
            <v xml:space="preserve"> </v>
          </cell>
          <cell r="U669" t="str">
            <v xml:space="preserve"> </v>
          </cell>
          <cell r="V669" t="str">
            <v xml:space="preserve"> </v>
          </cell>
          <cell r="W669" t="str">
            <v xml:space="preserve"> </v>
          </cell>
          <cell r="X669" t="str">
            <v xml:space="preserve"> </v>
          </cell>
          <cell r="Y669" t="str">
            <v xml:space="preserve"> </v>
          </cell>
          <cell r="Z669" t="str">
            <v xml:space="preserve"> </v>
          </cell>
          <cell r="AA669" t="str">
            <v xml:space="preserve"> </v>
          </cell>
          <cell r="AB669" t="str">
            <v xml:space="preserve"> </v>
          </cell>
          <cell r="AC669" t="str">
            <v xml:space="preserve"> </v>
          </cell>
          <cell r="AD669" t="str">
            <v>14.875</v>
          </cell>
          <cell r="AE669" t="str">
            <v xml:space="preserve"> </v>
          </cell>
          <cell r="AF669" t="str">
            <v xml:space="preserve"> </v>
          </cell>
          <cell r="AG669" t="str">
            <v xml:space="preserve"> </v>
          </cell>
          <cell r="AH669" t="str">
            <v xml:space="preserve"> </v>
          </cell>
          <cell r="AI669" t="str">
            <v xml:space="preserve"> </v>
          </cell>
          <cell r="AJ669" t="str">
            <v xml:space="preserve"> </v>
          </cell>
          <cell r="AK669" t="str">
            <v>14.875</v>
          </cell>
          <cell r="AL669" t="str">
            <v xml:space="preserve"> </v>
          </cell>
          <cell r="AM669" t="str">
            <v xml:space="preserve"> </v>
          </cell>
          <cell r="AN669" t="str">
            <v xml:space="preserve"> </v>
          </cell>
          <cell r="AO669" t="str">
            <v xml:space="preserve"> </v>
          </cell>
          <cell r="AP669" t="str">
            <v xml:space="preserve"> </v>
          </cell>
          <cell r="AQ669" t="str">
            <v xml:space="preserve"> </v>
          </cell>
          <cell r="AR669" t="str">
            <v xml:space="preserve"> </v>
          </cell>
          <cell r="AS669" t="str">
            <v xml:space="preserve"> </v>
          </cell>
          <cell r="AT669" t="str">
            <v xml:space="preserve"> </v>
          </cell>
          <cell r="AU669" t="str">
            <v xml:space="preserve"> </v>
          </cell>
          <cell r="AV669" t="str">
            <v>12.144</v>
          </cell>
          <cell r="AW669" t="str">
            <v>ACQ</v>
          </cell>
          <cell r="AX669" t="str">
            <v>10.665</v>
          </cell>
          <cell r="AY669" t="str">
            <v>13.623</v>
          </cell>
          <cell r="AZ669" t="str">
            <v xml:space="preserve"> </v>
          </cell>
          <cell r="BA669" t="str">
            <v xml:space="preserve"> </v>
          </cell>
          <cell r="BB669" t="str">
            <v xml:space="preserve"> </v>
          </cell>
          <cell r="BC669" t="str">
            <v xml:space="preserve"> </v>
          </cell>
          <cell r="BD669" t="str">
            <v xml:space="preserve"> </v>
          </cell>
          <cell r="BE669" t="str">
            <v xml:space="preserve"> </v>
          </cell>
          <cell r="BF669" t="str">
            <v xml:space="preserve"> </v>
          </cell>
          <cell r="BG669" t="str">
            <v xml:space="preserve"> </v>
          </cell>
          <cell r="BH669" t="str">
            <v xml:space="preserve"> </v>
          </cell>
          <cell r="BI669" t="str">
            <v xml:space="preserve"> </v>
          </cell>
          <cell r="BJ669" t="str">
            <v>12.3</v>
          </cell>
          <cell r="BK669" t="str">
            <v xml:space="preserve"> </v>
          </cell>
          <cell r="BL669" t="str">
            <v xml:space="preserve"> </v>
          </cell>
          <cell r="BM669">
            <v>16</v>
          </cell>
          <cell r="BN669" t="str">
            <v xml:space="preserve"> </v>
          </cell>
          <cell r="BO669" t="str">
            <v>12.57</v>
          </cell>
          <cell r="BP669" t="str">
            <v xml:space="preserve"> </v>
          </cell>
          <cell r="BQ669" t="str">
            <v xml:space="preserve"> </v>
          </cell>
          <cell r="BR669" t="str">
            <v>9.762</v>
          </cell>
          <cell r="BS669" t="str">
            <v>NACQ</v>
          </cell>
          <cell r="BT669" t="str">
            <v>10.41</v>
          </cell>
          <cell r="BU669" t="str">
            <v>8.2</v>
          </cell>
          <cell r="BV669" t="str">
            <v>10.9</v>
          </cell>
        </row>
        <row r="670">
          <cell r="A670">
            <v>21901020</v>
          </cell>
          <cell r="B670" t="str">
            <v>VILACA</v>
          </cell>
          <cell r="C670" t="str">
            <v>HUGO</v>
          </cell>
          <cell r="D670" t="str">
            <v>modif</v>
          </cell>
          <cell r="E670" t="str">
            <v>DEF</v>
          </cell>
          <cell r="F670" t="str">
            <v>DEF</v>
          </cell>
          <cell r="G670" t="str">
            <v>9.648</v>
          </cell>
          <cell r="H670" t="str">
            <v>AJ</v>
          </cell>
          <cell r="I670" t="str">
            <v>'348/583</v>
          </cell>
          <cell r="J670" t="str">
            <v>16.2</v>
          </cell>
          <cell r="L670">
            <v>15</v>
          </cell>
          <cell r="M670" t="str">
            <v xml:space="preserve"> </v>
          </cell>
          <cell r="N670" t="str">
            <v xml:space="preserve"> </v>
          </cell>
          <cell r="O670" t="str">
            <v xml:space="preserve"> </v>
          </cell>
          <cell r="P670" t="str">
            <v xml:space="preserve"> </v>
          </cell>
          <cell r="Q670" t="str">
            <v xml:space="preserve"> </v>
          </cell>
          <cell r="R670" t="str">
            <v xml:space="preserve"> </v>
          </cell>
          <cell r="S670" t="str">
            <v xml:space="preserve"> </v>
          </cell>
          <cell r="T670" t="str">
            <v xml:space="preserve"> </v>
          </cell>
          <cell r="U670" t="str">
            <v xml:space="preserve"> </v>
          </cell>
          <cell r="V670" t="str">
            <v xml:space="preserve"> </v>
          </cell>
          <cell r="W670" t="str">
            <v xml:space="preserve"> </v>
          </cell>
          <cell r="X670">
            <v>15</v>
          </cell>
          <cell r="Y670" t="str">
            <v xml:space="preserve"> </v>
          </cell>
          <cell r="Z670" t="str">
            <v xml:space="preserve"> </v>
          </cell>
          <cell r="AA670" t="str">
            <v xml:space="preserve"> </v>
          </cell>
          <cell r="AB670" t="str">
            <v xml:space="preserve"> </v>
          </cell>
          <cell r="AC670" t="str">
            <v xml:space="preserve"> </v>
          </cell>
          <cell r="AD670">
            <v>18</v>
          </cell>
          <cell r="AE670" t="str">
            <v xml:space="preserve"> </v>
          </cell>
          <cell r="AF670" t="str">
            <v xml:space="preserve"> </v>
          </cell>
          <cell r="AG670" t="str">
            <v xml:space="preserve"> </v>
          </cell>
          <cell r="AH670" t="str">
            <v xml:space="preserve"> </v>
          </cell>
          <cell r="AI670" t="str">
            <v xml:space="preserve"> </v>
          </cell>
          <cell r="AJ670" t="str">
            <v xml:space="preserve"> </v>
          </cell>
          <cell r="AK670" t="str">
            <v xml:space="preserve"> </v>
          </cell>
          <cell r="AL670" t="str">
            <v xml:space="preserve"> </v>
          </cell>
          <cell r="AM670" t="str">
            <v xml:space="preserve"> </v>
          </cell>
          <cell r="AN670" t="str">
            <v xml:space="preserve"> </v>
          </cell>
          <cell r="AO670" t="str">
            <v xml:space="preserve"> </v>
          </cell>
          <cell r="AP670">
            <v>18</v>
          </cell>
          <cell r="AQ670" t="str">
            <v xml:space="preserve"> </v>
          </cell>
          <cell r="AR670" t="str">
            <v xml:space="preserve"> </v>
          </cell>
          <cell r="AS670" t="str">
            <v xml:space="preserve"> </v>
          </cell>
          <cell r="AT670" t="str">
            <v xml:space="preserve"> </v>
          </cell>
          <cell r="AU670" t="str">
            <v xml:space="preserve"> </v>
          </cell>
          <cell r="AV670" t="str">
            <v>12.115</v>
          </cell>
          <cell r="AW670" t="str">
            <v>ACQ</v>
          </cell>
          <cell r="AX670" t="str">
            <v>8.83</v>
          </cell>
          <cell r="AY670" t="str">
            <v>15.4</v>
          </cell>
          <cell r="AZ670" t="str">
            <v xml:space="preserve"> </v>
          </cell>
          <cell r="BA670" t="str">
            <v xml:space="preserve"> </v>
          </cell>
          <cell r="BB670" t="str">
            <v xml:space="preserve"> </v>
          </cell>
          <cell r="BC670" t="str">
            <v xml:space="preserve"> </v>
          </cell>
          <cell r="BD670" t="str">
            <v xml:space="preserve"> </v>
          </cell>
          <cell r="BE670" t="str">
            <v xml:space="preserve"> </v>
          </cell>
          <cell r="BF670" t="str">
            <v xml:space="preserve"> </v>
          </cell>
          <cell r="BG670" t="str">
            <v xml:space="preserve"> </v>
          </cell>
          <cell r="BH670" t="str">
            <v>15.3</v>
          </cell>
          <cell r="BI670" t="str">
            <v xml:space="preserve"> </v>
          </cell>
          <cell r="BJ670" t="str">
            <v xml:space="preserve"> </v>
          </cell>
          <cell r="BK670" t="str">
            <v>DIS</v>
          </cell>
          <cell r="BL670" t="str">
            <v>15.5</v>
          </cell>
          <cell r="BM670" t="str">
            <v xml:space="preserve"> </v>
          </cell>
          <cell r="BN670" t="str">
            <v xml:space="preserve"> </v>
          </cell>
          <cell r="BO670" t="str">
            <v xml:space="preserve"> </v>
          </cell>
          <cell r="BP670" t="str">
            <v xml:space="preserve"> </v>
          </cell>
          <cell r="BQ670" t="str">
            <v xml:space="preserve"> </v>
          </cell>
          <cell r="BR670" t="str">
            <v>8.357</v>
          </cell>
          <cell r="BS670" t="str">
            <v>NACQ</v>
          </cell>
          <cell r="BT670" t="str">
            <v>11.25</v>
          </cell>
          <cell r="BU670" t="str">
            <v>10.22</v>
          </cell>
          <cell r="BV670" t="str">
            <v>11.44</v>
          </cell>
        </row>
        <row r="671">
          <cell r="A671">
            <v>21901515</v>
          </cell>
          <cell r="B671" t="str">
            <v>VIVIER</v>
          </cell>
          <cell r="C671" t="str">
            <v>MARGOT</v>
          </cell>
          <cell r="D671" t="str">
            <v xml:space="preserve"> </v>
          </cell>
          <cell r="E671" t="str">
            <v>10.536</v>
          </cell>
          <cell r="F671" t="str">
            <v>ADM</v>
          </cell>
          <cell r="G671" t="str">
            <v>10.536</v>
          </cell>
          <cell r="H671" t="str">
            <v>ADM</v>
          </cell>
          <cell r="I671" t="str">
            <v>'200/583</v>
          </cell>
          <cell r="J671" t="str">
            <v>11.84</v>
          </cell>
          <cell r="L671" t="str">
            <v>11.4</v>
          </cell>
          <cell r="M671" t="str">
            <v xml:space="preserve"> </v>
          </cell>
          <cell r="N671" t="str">
            <v xml:space="preserve"> </v>
          </cell>
          <cell r="O671" t="str">
            <v xml:space="preserve"> </v>
          </cell>
          <cell r="P671" t="str">
            <v xml:space="preserve"> </v>
          </cell>
          <cell r="Q671" t="str">
            <v xml:space="preserve"> </v>
          </cell>
          <cell r="R671" t="str">
            <v xml:space="preserve"> </v>
          </cell>
          <cell r="S671" t="str">
            <v xml:space="preserve"> </v>
          </cell>
          <cell r="T671" t="str">
            <v xml:space="preserve"> </v>
          </cell>
          <cell r="U671" t="str">
            <v xml:space="preserve"> </v>
          </cell>
          <cell r="V671" t="str">
            <v xml:space="preserve"> </v>
          </cell>
          <cell r="W671" t="str">
            <v xml:space="preserve"> </v>
          </cell>
          <cell r="X671" t="str">
            <v>11.4</v>
          </cell>
          <cell r="Y671" t="str">
            <v xml:space="preserve"> </v>
          </cell>
          <cell r="Z671" t="str">
            <v xml:space="preserve"> </v>
          </cell>
          <cell r="AA671" t="str">
            <v xml:space="preserve"> </v>
          </cell>
          <cell r="AB671" t="str">
            <v xml:space="preserve"> </v>
          </cell>
          <cell r="AC671" t="str">
            <v xml:space="preserve"> </v>
          </cell>
          <cell r="AD671" t="str">
            <v>12.5</v>
          </cell>
          <cell r="AE671" t="str">
            <v xml:space="preserve"> </v>
          </cell>
          <cell r="AF671" t="str">
            <v xml:space="preserve"> </v>
          </cell>
          <cell r="AG671" t="str">
            <v xml:space="preserve"> </v>
          </cell>
          <cell r="AH671" t="str">
            <v xml:space="preserve"> </v>
          </cell>
          <cell r="AI671" t="str">
            <v xml:space="preserve"> </v>
          </cell>
          <cell r="AJ671" t="str">
            <v xml:space="preserve"> </v>
          </cell>
          <cell r="AK671" t="str">
            <v xml:space="preserve"> </v>
          </cell>
          <cell r="AL671" t="str">
            <v xml:space="preserve"> </v>
          </cell>
          <cell r="AM671" t="str">
            <v xml:space="preserve"> </v>
          </cell>
          <cell r="AN671" t="str">
            <v xml:space="preserve"> </v>
          </cell>
          <cell r="AO671" t="str">
            <v xml:space="preserve"> </v>
          </cell>
          <cell r="AP671" t="str">
            <v>12.5</v>
          </cell>
          <cell r="AQ671" t="str">
            <v xml:space="preserve"> </v>
          </cell>
          <cell r="AR671" t="str">
            <v xml:space="preserve"> </v>
          </cell>
          <cell r="AS671" t="str">
            <v xml:space="preserve"> </v>
          </cell>
          <cell r="AT671" t="str">
            <v xml:space="preserve"> </v>
          </cell>
          <cell r="AU671" t="str">
            <v xml:space="preserve"> </v>
          </cell>
          <cell r="AV671" t="str">
            <v>11.667</v>
          </cell>
          <cell r="AW671" t="str">
            <v>ACQ</v>
          </cell>
          <cell r="AX671">
            <v>10</v>
          </cell>
          <cell r="AY671" t="str">
            <v>13.333</v>
          </cell>
          <cell r="AZ671" t="str">
            <v xml:space="preserve"> </v>
          </cell>
          <cell r="BA671" t="str">
            <v xml:space="preserve"> </v>
          </cell>
          <cell r="BB671" t="str">
            <v xml:space="preserve"> </v>
          </cell>
          <cell r="BC671" t="str">
            <v xml:space="preserve"> </v>
          </cell>
          <cell r="BD671" t="str">
            <v xml:space="preserve"> </v>
          </cell>
          <cell r="BE671" t="str">
            <v xml:space="preserve"> </v>
          </cell>
          <cell r="BF671" t="str">
            <v xml:space="preserve"> </v>
          </cell>
          <cell r="BG671" t="str">
            <v xml:space="preserve"> </v>
          </cell>
          <cell r="BH671">
            <v>16</v>
          </cell>
          <cell r="BI671" t="str">
            <v xml:space="preserve"> </v>
          </cell>
          <cell r="BJ671" t="str">
            <v xml:space="preserve"> </v>
          </cell>
          <cell r="BK671" t="str">
            <v>10.5</v>
          </cell>
          <cell r="BL671" t="str">
            <v>13.5</v>
          </cell>
          <cell r="BM671" t="str">
            <v xml:space="preserve"> </v>
          </cell>
          <cell r="BN671" t="str">
            <v xml:space="preserve"> </v>
          </cell>
          <cell r="BO671" t="str">
            <v xml:space="preserve"> </v>
          </cell>
          <cell r="BP671" t="str">
            <v xml:space="preserve"> </v>
          </cell>
          <cell r="BQ671" t="str">
            <v xml:space="preserve"> </v>
          </cell>
          <cell r="BR671" t="str">
            <v>10.75</v>
          </cell>
          <cell r="BS671" t="str">
            <v>ACQ</v>
          </cell>
          <cell r="BT671" t="str">
            <v>12.25</v>
          </cell>
          <cell r="BU671" t="str">
            <v>9.45</v>
          </cell>
          <cell r="BV671" t="str">
            <v>11.9</v>
          </cell>
        </row>
        <row r="672">
          <cell r="A672">
            <v>21905124</v>
          </cell>
          <cell r="B672" t="str">
            <v>VOGT-SCHILB</v>
          </cell>
          <cell r="C672" t="str">
            <v>PAUL</v>
          </cell>
          <cell r="D672" t="str">
            <v xml:space="preserve"> </v>
          </cell>
          <cell r="E672" t="str">
            <v>9.368</v>
          </cell>
          <cell r="F672" t="str">
            <v>AJ</v>
          </cell>
          <cell r="G672" t="str">
            <v>9.368</v>
          </cell>
          <cell r="H672" t="str">
            <v>AJ</v>
          </cell>
          <cell r="I672" t="str">
            <v>'388/583</v>
          </cell>
          <cell r="J672" t="str">
            <v>14.4</v>
          </cell>
          <cell r="L672">
            <v>15</v>
          </cell>
          <cell r="M672" t="str">
            <v xml:space="preserve"> </v>
          </cell>
          <cell r="N672" t="str">
            <v xml:space="preserve"> </v>
          </cell>
          <cell r="O672">
            <v>15</v>
          </cell>
          <cell r="P672" t="str">
            <v xml:space="preserve"> </v>
          </cell>
          <cell r="Q672" t="str">
            <v xml:space="preserve"> </v>
          </cell>
          <cell r="R672" t="str">
            <v xml:space="preserve"> </v>
          </cell>
          <cell r="S672" t="str">
            <v xml:space="preserve"> </v>
          </cell>
          <cell r="T672" t="str">
            <v xml:space="preserve"> </v>
          </cell>
          <cell r="U672" t="str">
            <v xml:space="preserve"> </v>
          </cell>
          <cell r="V672" t="str">
            <v xml:space="preserve"> </v>
          </cell>
          <cell r="W672" t="str">
            <v xml:space="preserve"> </v>
          </cell>
          <cell r="X672" t="str">
            <v xml:space="preserve"> </v>
          </cell>
          <cell r="Y672" t="str">
            <v xml:space="preserve"> </v>
          </cell>
          <cell r="Z672" t="str">
            <v xml:space="preserve"> </v>
          </cell>
          <cell r="AA672" t="str">
            <v xml:space="preserve"> </v>
          </cell>
          <cell r="AB672" t="str">
            <v xml:space="preserve"> </v>
          </cell>
          <cell r="AC672" t="str">
            <v xml:space="preserve"> </v>
          </cell>
          <cell r="AD672" t="str">
            <v>13.5</v>
          </cell>
          <cell r="AE672" t="str">
            <v xml:space="preserve"> </v>
          </cell>
          <cell r="AF672" t="str">
            <v xml:space="preserve"> </v>
          </cell>
          <cell r="AG672" t="str">
            <v>13.5</v>
          </cell>
          <cell r="AH672" t="str">
            <v xml:space="preserve"> </v>
          </cell>
          <cell r="AI672" t="str">
            <v xml:space="preserve"> </v>
          </cell>
          <cell r="AJ672" t="str">
            <v xml:space="preserve"> </v>
          </cell>
          <cell r="AK672" t="str">
            <v xml:space="preserve"> </v>
          </cell>
          <cell r="AL672" t="str">
            <v xml:space="preserve"> </v>
          </cell>
          <cell r="AM672" t="str">
            <v xml:space="preserve"> </v>
          </cell>
          <cell r="AN672" t="str">
            <v xml:space="preserve"> </v>
          </cell>
          <cell r="AO672" t="str">
            <v xml:space="preserve"> </v>
          </cell>
          <cell r="AP672" t="str">
            <v xml:space="preserve"> </v>
          </cell>
          <cell r="AQ672" t="str">
            <v xml:space="preserve"> </v>
          </cell>
          <cell r="AR672" t="str">
            <v xml:space="preserve"> </v>
          </cell>
          <cell r="AS672" t="str">
            <v xml:space="preserve"> </v>
          </cell>
          <cell r="AT672" t="str">
            <v xml:space="preserve"> </v>
          </cell>
          <cell r="AU672" t="str">
            <v xml:space="preserve"> </v>
          </cell>
          <cell r="AV672" t="str">
            <v>9.349</v>
          </cell>
          <cell r="AW672" t="str">
            <v>NACQ</v>
          </cell>
          <cell r="AX672" t="str">
            <v>7.83</v>
          </cell>
          <cell r="AY672" t="str">
            <v>10.867</v>
          </cell>
          <cell r="AZ672" t="str">
            <v xml:space="preserve"> </v>
          </cell>
          <cell r="BA672" t="str">
            <v xml:space="preserve"> </v>
          </cell>
          <cell r="BB672" t="str">
            <v xml:space="preserve"> </v>
          </cell>
          <cell r="BC672" t="str">
            <v xml:space="preserve"> </v>
          </cell>
          <cell r="BD672" t="str">
            <v xml:space="preserve"> </v>
          </cell>
          <cell r="BE672" t="str">
            <v xml:space="preserve"> </v>
          </cell>
          <cell r="BF672" t="str">
            <v xml:space="preserve"> </v>
          </cell>
          <cell r="BG672">
            <v>16</v>
          </cell>
          <cell r="BH672" t="str">
            <v>6.6</v>
          </cell>
          <cell r="BI672" t="str">
            <v xml:space="preserve"> </v>
          </cell>
          <cell r="BJ672" t="str">
            <v xml:space="preserve"> </v>
          </cell>
          <cell r="BK672">
            <v>10</v>
          </cell>
          <cell r="BL672" t="str">
            <v xml:space="preserve"> </v>
          </cell>
          <cell r="BM672" t="str">
            <v xml:space="preserve"> </v>
          </cell>
          <cell r="BN672" t="str">
            <v xml:space="preserve"> </v>
          </cell>
          <cell r="BO672" t="str">
            <v xml:space="preserve"> </v>
          </cell>
          <cell r="BP672" t="str">
            <v xml:space="preserve"> </v>
          </cell>
          <cell r="BQ672" t="str">
            <v xml:space="preserve"> </v>
          </cell>
          <cell r="BR672" t="str">
            <v>10.208</v>
          </cell>
          <cell r="BS672" t="str">
            <v>ACQ</v>
          </cell>
          <cell r="BT672" t="str">
            <v>10.6</v>
          </cell>
          <cell r="BU672" t="str">
            <v>7.475</v>
          </cell>
          <cell r="BV672" t="str">
            <v>9.95</v>
          </cell>
        </row>
        <row r="673">
          <cell r="A673">
            <v>21909342</v>
          </cell>
          <cell r="B673" t="str">
            <v>VOLK</v>
          </cell>
          <cell r="C673" t="str">
            <v>GAUTHIER</v>
          </cell>
          <cell r="D673" t="str">
            <v xml:space="preserve"> </v>
          </cell>
          <cell r="E673" t="str">
            <v>9.501</v>
          </cell>
          <cell r="F673" t="str">
            <v>AJ</v>
          </cell>
          <cell r="G673" t="str">
            <v>9.501</v>
          </cell>
          <cell r="H673" t="str">
            <v>AJ</v>
          </cell>
          <cell r="I673" t="str">
            <v>'366/583</v>
          </cell>
          <cell r="J673" t="str">
            <v>6.2</v>
          </cell>
          <cell r="L673">
            <v>5</v>
          </cell>
          <cell r="M673" t="str">
            <v xml:space="preserve"> </v>
          </cell>
          <cell r="N673" t="str">
            <v xml:space="preserve"> </v>
          </cell>
          <cell r="O673" t="str">
            <v xml:space="preserve"> </v>
          </cell>
          <cell r="P673" t="str">
            <v xml:space="preserve"> </v>
          </cell>
          <cell r="Q673" t="str">
            <v xml:space="preserve"> </v>
          </cell>
          <cell r="R673" t="str">
            <v xml:space="preserve"> </v>
          </cell>
          <cell r="S673" t="str">
            <v xml:space="preserve"> </v>
          </cell>
          <cell r="T673" t="str">
            <v xml:space="preserve"> </v>
          </cell>
          <cell r="U673" t="str">
            <v xml:space="preserve"> </v>
          </cell>
          <cell r="V673">
            <v>5</v>
          </cell>
          <cell r="W673" t="str">
            <v xml:space="preserve"> </v>
          </cell>
          <cell r="X673" t="str">
            <v xml:space="preserve"> </v>
          </cell>
          <cell r="Y673" t="str">
            <v xml:space="preserve"> </v>
          </cell>
          <cell r="Z673" t="str">
            <v xml:space="preserve"> </v>
          </cell>
          <cell r="AA673" t="str">
            <v xml:space="preserve"> </v>
          </cell>
          <cell r="AB673" t="str">
            <v xml:space="preserve"> </v>
          </cell>
          <cell r="AC673" t="str">
            <v xml:space="preserve"> </v>
          </cell>
          <cell r="AD673">
            <v>8</v>
          </cell>
          <cell r="AE673" t="str">
            <v xml:space="preserve"> </v>
          </cell>
          <cell r="AF673" t="str">
            <v xml:space="preserve"> </v>
          </cell>
          <cell r="AG673" t="str">
            <v xml:space="preserve"> </v>
          </cell>
          <cell r="AH673" t="str">
            <v xml:space="preserve"> </v>
          </cell>
          <cell r="AI673" t="str">
            <v xml:space="preserve"> </v>
          </cell>
          <cell r="AJ673" t="str">
            <v xml:space="preserve"> </v>
          </cell>
          <cell r="AK673" t="str">
            <v xml:space="preserve"> </v>
          </cell>
          <cell r="AL673" t="str">
            <v xml:space="preserve"> </v>
          </cell>
          <cell r="AM673" t="str">
            <v xml:space="preserve"> </v>
          </cell>
          <cell r="AN673">
            <v>8</v>
          </cell>
          <cell r="AO673" t="str">
            <v xml:space="preserve"> </v>
          </cell>
          <cell r="AP673" t="str">
            <v xml:space="preserve"> </v>
          </cell>
          <cell r="AQ673" t="str">
            <v xml:space="preserve"> </v>
          </cell>
          <cell r="AR673" t="str">
            <v xml:space="preserve"> </v>
          </cell>
          <cell r="AS673" t="str">
            <v xml:space="preserve"> </v>
          </cell>
          <cell r="AT673" t="str">
            <v xml:space="preserve"> </v>
          </cell>
          <cell r="AU673" t="str">
            <v xml:space="preserve"> </v>
          </cell>
          <cell r="AV673" t="str">
            <v>12.699</v>
          </cell>
          <cell r="AW673" t="str">
            <v>ACQ</v>
          </cell>
          <cell r="AX673" t="str">
            <v>11.43</v>
          </cell>
          <cell r="AY673" t="str">
            <v>13.967</v>
          </cell>
          <cell r="AZ673" t="str">
            <v>16.9</v>
          </cell>
          <cell r="BA673" t="str">
            <v>11.5</v>
          </cell>
          <cell r="BB673" t="str">
            <v xml:space="preserve"> </v>
          </cell>
          <cell r="BC673" t="str">
            <v xml:space="preserve"> </v>
          </cell>
          <cell r="BD673" t="str">
            <v xml:space="preserve"> </v>
          </cell>
          <cell r="BE673" t="str">
            <v xml:space="preserve"> </v>
          </cell>
          <cell r="BF673" t="str">
            <v xml:space="preserve"> </v>
          </cell>
          <cell r="BG673" t="str">
            <v xml:space="preserve"> </v>
          </cell>
          <cell r="BH673" t="str">
            <v xml:space="preserve"> </v>
          </cell>
          <cell r="BI673" t="str">
            <v xml:space="preserve"> </v>
          </cell>
          <cell r="BJ673" t="str">
            <v xml:space="preserve"> </v>
          </cell>
          <cell r="BK673" t="str">
            <v xml:space="preserve"> </v>
          </cell>
          <cell r="BL673" t="str">
            <v xml:space="preserve"> </v>
          </cell>
          <cell r="BM673" t="str">
            <v xml:space="preserve"> </v>
          </cell>
          <cell r="BN673" t="str">
            <v xml:space="preserve"> </v>
          </cell>
          <cell r="BO673" t="str">
            <v xml:space="preserve"> </v>
          </cell>
          <cell r="BP673" t="str">
            <v xml:space="preserve"> </v>
          </cell>
          <cell r="BQ673" t="str">
            <v>13.5</v>
          </cell>
          <cell r="BR673" t="str">
            <v>10.117</v>
          </cell>
          <cell r="BS673" t="str">
            <v>ACQ</v>
          </cell>
          <cell r="BT673" t="str">
            <v>10.25</v>
          </cell>
          <cell r="BU673" t="str">
            <v>9.9</v>
          </cell>
          <cell r="BV673" t="str">
            <v>13.3</v>
          </cell>
        </row>
        <row r="674">
          <cell r="A674">
            <v>21804448</v>
          </cell>
          <cell r="B674" t="str">
            <v>WAERZEGGERS</v>
          </cell>
          <cell r="C674" t="str">
            <v>MATTHIEU</v>
          </cell>
          <cell r="D674" t="str">
            <v xml:space="preserve"> </v>
          </cell>
          <cell r="E674" t="str">
            <v>9.561</v>
          </cell>
          <cell r="F674" t="str">
            <v>AJ</v>
          </cell>
          <cell r="G674" t="str">
            <v>9.561</v>
          </cell>
          <cell r="H674" t="str">
            <v>AJ</v>
          </cell>
          <cell r="I674" t="str">
            <v>'358/583</v>
          </cell>
          <cell r="J674" t="str">
            <v>10.398</v>
          </cell>
          <cell r="K674" t="str">
            <v>ACQ</v>
          </cell>
          <cell r="L674" t="str">
            <v xml:space="preserve"> </v>
          </cell>
          <cell r="M674" t="str">
            <v xml:space="preserve"> </v>
          </cell>
          <cell r="N674" t="str">
            <v xml:space="preserve"> </v>
          </cell>
          <cell r="O674" t="str">
            <v xml:space="preserve"> </v>
          </cell>
          <cell r="P674" t="str">
            <v xml:space="preserve"> </v>
          </cell>
          <cell r="Q674" t="str">
            <v xml:space="preserve"> </v>
          </cell>
          <cell r="R674" t="str">
            <v xml:space="preserve"> </v>
          </cell>
          <cell r="S674" t="str">
            <v xml:space="preserve"> </v>
          </cell>
          <cell r="T674" t="str">
            <v xml:space="preserve"> </v>
          </cell>
          <cell r="U674" t="str">
            <v xml:space="preserve"> </v>
          </cell>
          <cell r="V674" t="str">
            <v xml:space="preserve"> </v>
          </cell>
          <cell r="W674" t="str">
            <v xml:space="preserve"> </v>
          </cell>
          <cell r="X674" t="str">
            <v xml:space="preserve"> </v>
          </cell>
          <cell r="Y674" t="str">
            <v xml:space="preserve"> </v>
          </cell>
          <cell r="Z674" t="str">
            <v xml:space="preserve"> </v>
          </cell>
          <cell r="AA674" t="str">
            <v xml:space="preserve"> </v>
          </cell>
          <cell r="AB674" t="str">
            <v xml:space="preserve"> </v>
          </cell>
          <cell r="AC674" t="str">
            <v xml:space="preserve"> </v>
          </cell>
          <cell r="AD674" t="str">
            <v xml:space="preserve"> </v>
          </cell>
          <cell r="AE674" t="str">
            <v xml:space="preserve"> </v>
          </cell>
          <cell r="AF674" t="str">
            <v xml:space="preserve"> </v>
          </cell>
          <cell r="AG674" t="str">
            <v xml:space="preserve"> </v>
          </cell>
          <cell r="AH674" t="str">
            <v xml:space="preserve"> </v>
          </cell>
          <cell r="AI674" t="str">
            <v xml:space="preserve"> </v>
          </cell>
          <cell r="AJ674" t="str">
            <v xml:space="preserve"> </v>
          </cell>
          <cell r="AK674" t="str">
            <v xml:space="preserve"> </v>
          </cell>
          <cell r="AL674" t="str">
            <v xml:space="preserve"> </v>
          </cell>
          <cell r="AM674" t="str">
            <v xml:space="preserve"> </v>
          </cell>
          <cell r="AN674" t="str">
            <v xml:space="preserve"> </v>
          </cell>
          <cell r="AO674" t="str">
            <v xml:space="preserve"> </v>
          </cell>
          <cell r="AP674" t="str">
            <v xml:space="preserve"> </v>
          </cell>
          <cell r="AQ674" t="str">
            <v xml:space="preserve"> </v>
          </cell>
          <cell r="AR674" t="str">
            <v xml:space="preserve"> </v>
          </cell>
          <cell r="AS674" t="str">
            <v xml:space="preserve"> </v>
          </cell>
          <cell r="AT674" t="str">
            <v xml:space="preserve"> </v>
          </cell>
          <cell r="AU674" t="str">
            <v xml:space="preserve"> </v>
          </cell>
          <cell r="AV674" t="str">
            <v>10.978</v>
          </cell>
          <cell r="AW674" t="str">
            <v>ACQ</v>
          </cell>
          <cell r="AX674" t="str">
            <v xml:space="preserve"> </v>
          </cell>
          <cell r="AY674" t="str">
            <v xml:space="preserve"> </v>
          </cell>
          <cell r="AZ674" t="str">
            <v xml:space="preserve"> </v>
          </cell>
          <cell r="BA674" t="str">
            <v xml:space="preserve"> </v>
          </cell>
          <cell r="BB674" t="str">
            <v xml:space="preserve"> </v>
          </cell>
          <cell r="BC674" t="str">
            <v xml:space="preserve"> </v>
          </cell>
          <cell r="BD674" t="str">
            <v xml:space="preserve"> </v>
          </cell>
          <cell r="BE674" t="str">
            <v xml:space="preserve"> </v>
          </cell>
          <cell r="BF674" t="str">
            <v xml:space="preserve"> </v>
          </cell>
          <cell r="BG674" t="str">
            <v xml:space="preserve"> </v>
          </cell>
          <cell r="BH674" t="str">
            <v xml:space="preserve"> </v>
          </cell>
          <cell r="BI674" t="str">
            <v xml:space="preserve"> </v>
          </cell>
          <cell r="BJ674" t="str">
            <v xml:space="preserve"> </v>
          </cell>
          <cell r="BK674" t="str">
            <v xml:space="preserve"> </v>
          </cell>
          <cell r="BL674" t="str">
            <v xml:space="preserve"> </v>
          </cell>
          <cell r="BM674" t="str">
            <v xml:space="preserve"> </v>
          </cell>
          <cell r="BN674" t="str">
            <v xml:space="preserve"> </v>
          </cell>
          <cell r="BO674" t="str">
            <v xml:space="preserve"> </v>
          </cell>
          <cell r="BP674" t="str">
            <v xml:space="preserve"> </v>
          </cell>
          <cell r="BQ674" t="str">
            <v xml:space="preserve"> </v>
          </cell>
          <cell r="BR674" t="str">
            <v>7.192</v>
          </cell>
          <cell r="BS674" t="str">
            <v>NACQ</v>
          </cell>
          <cell r="BT674">
            <v>9</v>
          </cell>
          <cell r="BU674" t="str">
            <v>8.025</v>
          </cell>
          <cell r="BV674" t="str">
            <v>11.05</v>
          </cell>
        </row>
        <row r="675">
          <cell r="A675">
            <v>21912107</v>
          </cell>
          <cell r="B675" t="str">
            <v>WAGNER</v>
          </cell>
          <cell r="C675" t="str">
            <v>JORIS</v>
          </cell>
          <cell r="D675" t="str">
            <v xml:space="preserve"> </v>
          </cell>
          <cell r="E675" t="str">
            <v xml:space="preserve"> </v>
          </cell>
          <cell r="F675" t="str">
            <v xml:space="preserve"> </v>
          </cell>
          <cell r="G675" t="str">
            <v xml:space="preserve"> </v>
          </cell>
          <cell r="H675" t="str">
            <v xml:space="preserve"> </v>
          </cell>
          <cell r="I675" t="str">
            <v xml:space="preserve"> </v>
          </cell>
          <cell r="J675" t="str">
            <v>16.8</v>
          </cell>
          <cell r="L675">
            <v>16</v>
          </cell>
          <cell r="M675" t="str">
            <v xml:space="preserve"> </v>
          </cell>
          <cell r="N675" t="str">
            <v xml:space="preserve"> </v>
          </cell>
          <cell r="O675">
            <v>16</v>
          </cell>
          <cell r="P675" t="str">
            <v xml:space="preserve"> </v>
          </cell>
          <cell r="Q675" t="str">
            <v xml:space="preserve"> </v>
          </cell>
          <cell r="R675" t="str">
            <v xml:space="preserve"> </v>
          </cell>
          <cell r="S675" t="str">
            <v xml:space="preserve"> </v>
          </cell>
          <cell r="T675" t="str">
            <v xml:space="preserve"> </v>
          </cell>
          <cell r="U675" t="str">
            <v xml:space="preserve"> </v>
          </cell>
          <cell r="V675" t="str">
            <v xml:space="preserve"> </v>
          </cell>
          <cell r="W675" t="str">
            <v xml:space="preserve"> </v>
          </cell>
          <cell r="X675" t="str">
            <v xml:space="preserve"> </v>
          </cell>
          <cell r="Y675" t="str">
            <v xml:space="preserve"> </v>
          </cell>
          <cell r="Z675" t="str">
            <v xml:space="preserve"> </v>
          </cell>
          <cell r="AA675" t="str">
            <v xml:space="preserve"> </v>
          </cell>
          <cell r="AB675" t="str">
            <v xml:space="preserve"> </v>
          </cell>
          <cell r="AC675" t="str">
            <v xml:space="preserve"> </v>
          </cell>
          <cell r="AD675">
            <v>18</v>
          </cell>
          <cell r="AE675" t="str">
            <v xml:space="preserve"> </v>
          </cell>
          <cell r="AF675" t="str">
            <v xml:space="preserve"> </v>
          </cell>
          <cell r="AG675">
            <v>18</v>
          </cell>
          <cell r="AH675" t="str">
            <v xml:space="preserve"> </v>
          </cell>
          <cell r="AI675" t="str">
            <v xml:space="preserve"> </v>
          </cell>
          <cell r="AJ675" t="str">
            <v xml:space="preserve"> </v>
          </cell>
          <cell r="AK675" t="str">
            <v xml:space="preserve"> </v>
          </cell>
          <cell r="AL675" t="str">
            <v xml:space="preserve"> </v>
          </cell>
          <cell r="AM675" t="str">
            <v xml:space="preserve"> </v>
          </cell>
          <cell r="AN675" t="str">
            <v xml:space="preserve"> </v>
          </cell>
          <cell r="AO675" t="str">
            <v xml:space="preserve"> </v>
          </cell>
          <cell r="AP675" t="str">
            <v xml:space="preserve"> </v>
          </cell>
          <cell r="AQ675" t="str">
            <v xml:space="preserve"> </v>
          </cell>
          <cell r="AR675" t="str">
            <v xml:space="preserve"> </v>
          </cell>
          <cell r="AS675" t="str">
            <v xml:space="preserve"> </v>
          </cell>
          <cell r="AT675" t="str">
            <v xml:space="preserve"> </v>
          </cell>
          <cell r="AU675" t="str">
            <v xml:space="preserve"> </v>
          </cell>
          <cell r="AV675" t="str">
            <v xml:space="preserve"> </v>
          </cell>
          <cell r="AW675" t="str">
            <v xml:space="preserve"> </v>
          </cell>
          <cell r="AX675" t="str">
            <v xml:space="preserve"> </v>
          </cell>
          <cell r="AY675" t="str">
            <v xml:space="preserve"> </v>
          </cell>
          <cell r="AZ675" t="str">
            <v xml:space="preserve"> </v>
          </cell>
          <cell r="BA675" t="str">
            <v xml:space="preserve"> </v>
          </cell>
          <cell r="BB675" t="str">
            <v xml:space="preserve"> </v>
          </cell>
          <cell r="BC675" t="str">
            <v xml:space="preserve"> </v>
          </cell>
          <cell r="BD675" t="str">
            <v xml:space="preserve"> </v>
          </cell>
          <cell r="BE675" t="str">
            <v xml:space="preserve"> </v>
          </cell>
          <cell r="BF675" t="str">
            <v xml:space="preserve"> </v>
          </cell>
          <cell r="BG675" t="str">
            <v xml:space="preserve"> </v>
          </cell>
          <cell r="BH675" t="str">
            <v xml:space="preserve"> </v>
          </cell>
          <cell r="BI675" t="str">
            <v xml:space="preserve"> </v>
          </cell>
          <cell r="BJ675" t="str">
            <v xml:space="preserve"> </v>
          </cell>
          <cell r="BK675" t="str">
            <v xml:space="preserve"> </v>
          </cell>
          <cell r="BL675" t="str">
            <v xml:space="preserve"> </v>
          </cell>
          <cell r="BM675" t="str">
            <v xml:space="preserve"> </v>
          </cell>
          <cell r="BN675" t="str">
            <v xml:space="preserve"> </v>
          </cell>
          <cell r="BO675" t="str">
            <v xml:space="preserve"> </v>
          </cell>
          <cell r="BP675" t="str">
            <v xml:space="preserve"> </v>
          </cell>
          <cell r="BQ675" t="str">
            <v xml:space="preserve"> </v>
          </cell>
          <cell r="BR675" t="str">
            <v>11.167</v>
          </cell>
          <cell r="BS675" t="str">
            <v>ACQ</v>
          </cell>
          <cell r="BT675" t="str">
            <v>10.5</v>
          </cell>
          <cell r="BU675" t="str">
            <v>11.2</v>
          </cell>
          <cell r="BV675" t="str">
            <v>13.9</v>
          </cell>
        </row>
        <row r="676">
          <cell r="A676">
            <v>21908468</v>
          </cell>
          <cell r="B676" t="str">
            <v>WAGNER</v>
          </cell>
          <cell r="C676" t="str">
            <v>SIMON</v>
          </cell>
          <cell r="D676" t="str">
            <v xml:space="preserve"> </v>
          </cell>
          <cell r="E676" t="str">
            <v>11.29</v>
          </cell>
          <cell r="F676" t="str">
            <v>ADM</v>
          </cell>
          <cell r="G676" t="str">
            <v>11.29</v>
          </cell>
          <cell r="H676" t="str">
            <v>ADM</v>
          </cell>
          <cell r="I676" t="str">
            <v>'102/583</v>
          </cell>
          <cell r="J676" t="str">
            <v>16.5</v>
          </cell>
          <cell r="L676" t="str">
            <v>16.5</v>
          </cell>
          <cell r="M676" t="str">
            <v xml:space="preserve"> </v>
          </cell>
          <cell r="N676" t="str">
            <v xml:space="preserve"> </v>
          </cell>
          <cell r="O676" t="str">
            <v xml:space="preserve"> </v>
          </cell>
          <cell r="P676" t="str">
            <v xml:space="preserve"> </v>
          </cell>
          <cell r="Q676" t="str">
            <v xml:space="preserve"> </v>
          </cell>
          <cell r="R676" t="str">
            <v xml:space="preserve"> </v>
          </cell>
          <cell r="S676" t="str">
            <v xml:space="preserve"> </v>
          </cell>
          <cell r="T676" t="str">
            <v xml:space="preserve"> </v>
          </cell>
          <cell r="U676" t="str">
            <v xml:space="preserve"> </v>
          </cell>
          <cell r="V676" t="str">
            <v xml:space="preserve"> </v>
          </cell>
          <cell r="W676" t="str">
            <v xml:space="preserve"> </v>
          </cell>
          <cell r="X676" t="str">
            <v xml:space="preserve"> </v>
          </cell>
          <cell r="Y676" t="str">
            <v xml:space="preserve"> </v>
          </cell>
          <cell r="Z676" t="str">
            <v xml:space="preserve"> </v>
          </cell>
          <cell r="AA676" t="str">
            <v xml:space="preserve"> </v>
          </cell>
          <cell r="AB676" t="str">
            <v>16.5</v>
          </cell>
          <cell r="AC676" t="str">
            <v xml:space="preserve"> </v>
          </cell>
          <cell r="AD676" t="str">
            <v>16.5</v>
          </cell>
          <cell r="AE676" t="str">
            <v xml:space="preserve"> </v>
          </cell>
          <cell r="AF676" t="str">
            <v xml:space="preserve"> </v>
          </cell>
          <cell r="AG676" t="str">
            <v xml:space="preserve"> </v>
          </cell>
          <cell r="AH676" t="str">
            <v xml:space="preserve"> </v>
          </cell>
          <cell r="AI676" t="str">
            <v xml:space="preserve"> </v>
          </cell>
          <cell r="AJ676" t="str">
            <v xml:space="preserve"> </v>
          </cell>
          <cell r="AK676" t="str">
            <v xml:space="preserve"> </v>
          </cell>
          <cell r="AL676" t="str">
            <v xml:space="preserve"> </v>
          </cell>
          <cell r="AM676" t="str">
            <v xml:space="preserve"> </v>
          </cell>
          <cell r="AN676" t="str">
            <v xml:space="preserve"> </v>
          </cell>
          <cell r="AO676" t="str">
            <v xml:space="preserve"> </v>
          </cell>
          <cell r="AP676" t="str">
            <v xml:space="preserve"> </v>
          </cell>
          <cell r="AQ676" t="str">
            <v xml:space="preserve"> </v>
          </cell>
          <cell r="AR676" t="str">
            <v xml:space="preserve"> </v>
          </cell>
          <cell r="AS676" t="str">
            <v xml:space="preserve"> </v>
          </cell>
          <cell r="AT676" t="str">
            <v>16.5</v>
          </cell>
          <cell r="AU676" t="str">
            <v xml:space="preserve"> </v>
          </cell>
          <cell r="AV676" t="str">
            <v>11.983</v>
          </cell>
          <cell r="AW676" t="str">
            <v>ACQ</v>
          </cell>
          <cell r="AX676" t="str">
            <v>9.665</v>
          </cell>
          <cell r="AY676" t="str">
            <v>14.3</v>
          </cell>
          <cell r="AZ676" t="str">
            <v>15.4</v>
          </cell>
          <cell r="BA676" t="str">
            <v xml:space="preserve"> </v>
          </cell>
          <cell r="BB676" t="str">
            <v xml:space="preserve"> </v>
          </cell>
          <cell r="BC676" t="str">
            <v xml:space="preserve"> </v>
          </cell>
          <cell r="BD676" t="str">
            <v xml:space="preserve"> </v>
          </cell>
          <cell r="BE676" t="str">
            <v xml:space="preserve"> </v>
          </cell>
          <cell r="BF676" t="str">
            <v xml:space="preserve"> </v>
          </cell>
          <cell r="BG676" t="str">
            <v xml:space="preserve"> </v>
          </cell>
          <cell r="BH676" t="str">
            <v xml:space="preserve"> </v>
          </cell>
          <cell r="BI676">
            <v>12</v>
          </cell>
          <cell r="BJ676" t="str">
            <v xml:space="preserve"> </v>
          </cell>
          <cell r="BK676" t="str">
            <v>15.5</v>
          </cell>
          <cell r="BL676" t="str">
            <v xml:space="preserve"> </v>
          </cell>
          <cell r="BM676" t="str">
            <v xml:space="preserve"> </v>
          </cell>
          <cell r="BN676" t="str">
            <v xml:space="preserve"> </v>
          </cell>
          <cell r="BO676" t="str">
            <v xml:space="preserve"> </v>
          </cell>
          <cell r="BP676" t="str">
            <v xml:space="preserve"> </v>
          </cell>
          <cell r="BQ676" t="str">
            <v xml:space="preserve"> </v>
          </cell>
          <cell r="BR676" t="str">
            <v>9.567</v>
          </cell>
          <cell r="BS676" t="str">
            <v>NACQ</v>
          </cell>
          <cell r="BT676">
            <v>12</v>
          </cell>
          <cell r="BU676" t="str">
            <v>8.8</v>
          </cell>
          <cell r="BV676" t="str">
            <v>12.1</v>
          </cell>
        </row>
        <row r="677">
          <cell r="A677">
            <v>21903829</v>
          </cell>
          <cell r="B677" t="str">
            <v>WAHL</v>
          </cell>
          <cell r="C677" t="str">
            <v>MANON</v>
          </cell>
          <cell r="D677" t="str">
            <v xml:space="preserve"> </v>
          </cell>
          <cell r="E677" t="str">
            <v>13.121</v>
          </cell>
          <cell r="F677" t="str">
            <v>ADM</v>
          </cell>
          <cell r="G677" t="str">
            <v>13.121</v>
          </cell>
          <cell r="H677" t="str">
            <v>ADM</v>
          </cell>
          <cell r="I677" t="str">
            <v>'19/583</v>
          </cell>
          <cell r="J677" t="str">
            <v>14.55</v>
          </cell>
          <cell r="L677" t="str">
            <v>12.5</v>
          </cell>
          <cell r="M677" t="str">
            <v xml:space="preserve"> </v>
          </cell>
          <cell r="N677" t="str">
            <v xml:space="preserve"> </v>
          </cell>
          <cell r="O677" t="str">
            <v xml:space="preserve"> </v>
          </cell>
          <cell r="P677" t="str">
            <v xml:space="preserve"> </v>
          </cell>
          <cell r="Q677" t="str">
            <v xml:space="preserve"> </v>
          </cell>
          <cell r="R677" t="str">
            <v xml:space="preserve"> </v>
          </cell>
          <cell r="S677" t="str">
            <v>12.5</v>
          </cell>
          <cell r="T677" t="str">
            <v xml:space="preserve"> </v>
          </cell>
          <cell r="U677" t="str">
            <v xml:space="preserve"> </v>
          </cell>
          <cell r="V677" t="str">
            <v xml:space="preserve"> </v>
          </cell>
          <cell r="W677" t="str">
            <v xml:space="preserve"> </v>
          </cell>
          <cell r="X677" t="str">
            <v xml:space="preserve"> </v>
          </cell>
          <cell r="Y677" t="str">
            <v xml:space="preserve"> </v>
          </cell>
          <cell r="Z677" t="str">
            <v xml:space="preserve"> </v>
          </cell>
          <cell r="AA677" t="str">
            <v xml:space="preserve"> </v>
          </cell>
          <cell r="AB677" t="str">
            <v xml:space="preserve"> </v>
          </cell>
          <cell r="AC677" t="str">
            <v xml:space="preserve"> </v>
          </cell>
          <cell r="AD677" t="str">
            <v>17.625</v>
          </cell>
          <cell r="AE677" t="str">
            <v xml:space="preserve"> </v>
          </cell>
          <cell r="AF677" t="str">
            <v xml:space="preserve"> </v>
          </cell>
          <cell r="AG677" t="str">
            <v xml:space="preserve"> </v>
          </cell>
          <cell r="AH677" t="str">
            <v xml:space="preserve"> </v>
          </cell>
          <cell r="AI677" t="str">
            <v xml:space="preserve"> </v>
          </cell>
          <cell r="AJ677" t="str">
            <v xml:space="preserve"> </v>
          </cell>
          <cell r="AK677" t="str">
            <v>17.625</v>
          </cell>
          <cell r="AL677" t="str">
            <v xml:space="preserve"> </v>
          </cell>
          <cell r="AM677" t="str">
            <v xml:space="preserve"> </v>
          </cell>
          <cell r="AN677" t="str">
            <v xml:space="preserve"> </v>
          </cell>
          <cell r="AO677" t="str">
            <v xml:space="preserve"> </v>
          </cell>
          <cell r="AP677" t="str">
            <v xml:space="preserve"> </v>
          </cell>
          <cell r="AQ677" t="str">
            <v xml:space="preserve"> </v>
          </cell>
          <cell r="AR677" t="str">
            <v xml:space="preserve"> </v>
          </cell>
          <cell r="AS677" t="str">
            <v xml:space="preserve"> </v>
          </cell>
          <cell r="AT677" t="str">
            <v xml:space="preserve"> </v>
          </cell>
          <cell r="AU677" t="str">
            <v xml:space="preserve"> </v>
          </cell>
          <cell r="AV677" t="str">
            <v>12.603</v>
          </cell>
          <cell r="AW677" t="str">
            <v>ACQ</v>
          </cell>
          <cell r="AX677" t="str">
            <v>12.155</v>
          </cell>
          <cell r="AY677" t="str">
            <v>13.05</v>
          </cell>
          <cell r="AZ677" t="str">
            <v xml:space="preserve"> </v>
          </cell>
          <cell r="BA677" t="str">
            <v xml:space="preserve"> </v>
          </cell>
          <cell r="BB677" t="str">
            <v xml:space="preserve"> </v>
          </cell>
          <cell r="BC677" t="str">
            <v xml:space="preserve"> </v>
          </cell>
          <cell r="BD677" t="str">
            <v xml:space="preserve"> </v>
          </cell>
          <cell r="BE677" t="str">
            <v xml:space="preserve"> </v>
          </cell>
          <cell r="BF677" t="str">
            <v xml:space="preserve"> </v>
          </cell>
          <cell r="BG677" t="str">
            <v xml:space="preserve"> </v>
          </cell>
          <cell r="BH677" t="str">
            <v xml:space="preserve"> </v>
          </cell>
          <cell r="BI677" t="str">
            <v xml:space="preserve"> </v>
          </cell>
          <cell r="BJ677" t="str">
            <v>14.5</v>
          </cell>
          <cell r="BK677" t="str">
            <v xml:space="preserve"> </v>
          </cell>
          <cell r="BL677" t="str">
            <v xml:space="preserve"> </v>
          </cell>
          <cell r="BM677" t="str">
            <v xml:space="preserve"> </v>
          </cell>
          <cell r="BN677" t="str">
            <v>11.6</v>
          </cell>
          <cell r="BO677" t="str">
            <v xml:space="preserve"> </v>
          </cell>
          <cell r="BP677" t="str">
            <v>DIS</v>
          </cell>
          <cell r="BQ677" t="str">
            <v xml:space="preserve"> </v>
          </cell>
          <cell r="BR677" t="str">
            <v>12.933</v>
          </cell>
          <cell r="BS677" t="str">
            <v>ACQ</v>
          </cell>
          <cell r="BT677" t="str">
            <v>13.25</v>
          </cell>
          <cell r="BU677" t="str">
            <v>10.275</v>
          </cell>
          <cell r="BV677" t="str">
            <v>12.05</v>
          </cell>
        </row>
        <row r="678">
          <cell r="A678">
            <v>21909024</v>
          </cell>
          <cell r="B678" t="str">
            <v>WAHLER</v>
          </cell>
          <cell r="C678" t="str">
            <v>PAULINE</v>
          </cell>
          <cell r="D678" t="str">
            <v xml:space="preserve"> </v>
          </cell>
          <cell r="E678" t="str">
            <v>DEF</v>
          </cell>
          <cell r="F678" t="str">
            <v>DEF</v>
          </cell>
          <cell r="G678" t="str">
            <v>DEF</v>
          </cell>
          <cell r="H678" t="str">
            <v>DEF</v>
          </cell>
          <cell r="J678" t="str">
            <v>DEF</v>
          </cell>
          <cell r="L678" t="str">
            <v>DEF</v>
          </cell>
          <cell r="M678" t="str">
            <v xml:space="preserve"> </v>
          </cell>
          <cell r="N678" t="str">
            <v xml:space="preserve"> </v>
          </cell>
          <cell r="O678" t="str">
            <v>ABI</v>
          </cell>
          <cell r="P678" t="str">
            <v xml:space="preserve"> </v>
          </cell>
          <cell r="Q678" t="str">
            <v xml:space="preserve"> </v>
          </cell>
          <cell r="R678" t="str">
            <v xml:space="preserve"> </v>
          </cell>
          <cell r="S678" t="str">
            <v xml:space="preserve"> </v>
          </cell>
          <cell r="T678" t="str">
            <v xml:space="preserve"> </v>
          </cell>
          <cell r="U678" t="str">
            <v xml:space="preserve"> </v>
          </cell>
          <cell r="V678" t="str">
            <v xml:space="preserve"> </v>
          </cell>
          <cell r="W678" t="str">
            <v xml:space="preserve"> </v>
          </cell>
          <cell r="X678" t="str">
            <v xml:space="preserve"> </v>
          </cell>
          <cell r="Y678" t="str">
            <v xml:space="preserve"> </v>
          </cell>
          <cell r="Z678" t="str">
            <v xml:space="preserve"> </v>
          </cell>
          <cell r="AA678" t="str">
            <v xml:space="preserve"> </v>
          </cell>
          <cell r="AB678" t="str">
            <v xml:space="preserve"> </v>
          </cell>
          <cell r="AC678" t="str">
            <v xml:space="preserve"> </v>
          </cell>
          <cell r="AD678" t="str">
            <v>DEF</v>
          </cell>
          <cell r="AE678" t="str">
            <v xml:space="preserve"> </v>
          </cell>
          <cell r="AF678" t="str">
            <v xml:space="preserve"> </v>
          </cell>
          <cell r="AG678" t="str">
            <v>ABI</v>
          </cell>
          <cell r="AH678" t="str">
            <v xml:space="preserve"> </v>
          </cell>
          <cell r="AI678" t="str">
            <v xml:space="preserve"> </v>
          </cell>
          <cell r="AJ678" t="str">
            <v xml:space="preserve"> </v>
          </cell>
          <cell r="AK678" t="str">
            <v xml:space="preserve"> </v>
          </cell>
          <cell r="AL678" t="str">
            <v xml:space="preserve"> </v>
          </cell>
          <cell r="AM678" t="str">
            <v xml:space="preserve"> </v>
          </cell>
          <cell r="AN678" t="str">
            <v xml:space="preserve"> </v>
          </cell>
          <cell r="AO678" t="str">
            <v xml:space="preserve"> </v>
          </cell>
          <cell r="AP678" t="str">
            <v xml:space="preserve"> </v>
          </cell>
          <cell r="AQ678" t="str">
            <v xml:space="preserve"> </v>
          </cell>
          <cell r="AR678" t="str">
            <v xml:space="preserve"> </v>
          </cell>
          <cell r="AS678" t="str">
            <v xml:space="preserve"> </v>
          </cell>
          <cell r="AT678" t="str">
            <v xml:space="preserve"> </v>
          </cell>
          <cell r="AU678" t="str">
            <v xml:space="preserve"> </v>
          </cell>
          <cell r="AV678" t="str">
            <v>DEF</v>
          </cell>
          <cell r="AW678" t="str">
            <v>DEF</v>
          </cell>
          <cell r="AX678" t="str">
            <v>DEF</v>
          </cell>
          <cell r="AY678" t="str">
            <v>DEF</v>
          </cell>
          <cell r="AZ678" t="str">
            <v>ABI</v>
          </cell>
          <cell r="BA678" t="str">
            <v>ABI</v>
          </cell>
          <cell r="BB678" t="str">
            <v xml:space="preserve"> </v>
          </cell>
          <cell r="BC678" t="str">
            <v xml:space="preserve"> </v>
          </cell>
          <cell r="BD678" t="str">
            <v xml:space="preserve"> </v>
          </cell>
          <cell r="BE678" t="str">
            <v xml:space="preserve"> </v>
          </cell>
          <cell r="BF678" t="str">
            <v xml:space="preserve"> </v>
          </cell>
          <cell r="BG678" t="str">
            <v xml:space="preserve"> </v>
          </cell>
          <cell r="BH678" t="str">
            <v xml:space="preserve"> </v>
          </cell>
          <cell r="BI678" t="str">
            <v xml:space="preserve"> </v>
          </cell>
          <cell r="BJ678" t="str">
            <v xml:space="preserve"> </v>
          </cell>
          <cell r="BK678" t="str">
            <v xml:space="preserve"> </v>
          </cell>
          <cell r="BL678" t="str">
            <v xml:space="preserve"> </v>
          </cell>
          <cell r="BM678" t="str">
            <v xml:space="preserve"> </v>
          </cell>
          <cell r="BN678" t="str">
            <v xml:space="preserve"> </v>
          </cell>
          <cell r="BO678" t="str">
            <v xml:space="preserve"> </v>
          </cell>
          <cell r="BP678" t="str">
            <v xml:space="preserve"> </v>
          </cell>
          <cell r="BQ678" t="str">
            <v>ABI</v>
          </cell>
          <cell r="BR678" t="str">
            <v>DEF</v>
          </cell>
          <cell r="BS678" t="str">
            <v>DEF</v>
          </cell>
          <cell r="BT678" t="str">
            <v>11.125</v>
          </cell>
          <cell r="BU678" t="str">
            <v>DEF</v>
          </cell>
          <cell r="BV678" t="str">
            <v>9.3</v>
          </cell>
        </row>
        <row r="679">
          <cell r="A679">
            <v>21906298</v>
          </cell>
          <cell r="B679" t="str">
            <v>WALCH</v>
          </cell>
          <cell r="C679" t="str">
            <v>TIM</v>
          </cell>
          <cell r="D679" t="str">
            <v>modif</v>
          </cell>
          <cell r="E679" t="str">
            <v>10.703</v>
          </cell>
          <cell r="F679" t="str">
            <v>ADM</v>
          </cell>
          <cell r="G679" t="str">
            <v>10.872</v>
          </cell>
          <cell r="H679" t="str">
            <v>ADM</v>
          </cell>
          <cell r="I679" t="str">
            <v>'145/583</v>
          </cell>
          <cell r="J679" t="str">
            <v>10.198</v>
          </cell>
          <cell r="L679" t="str">
            <v>11.33</v>
          </cell>
          <cell r="M679" t="str">
            <v xml:space="preserve"> </v>
          </cell>
          <cell r="N679" t="str">
            <v xml:space="preserve"> </v>
          </cell>
          <cell r="O679" t="str">
            <v xml:space="preserve"> </v>
          </cell>
          <cell r="P679" t="str">
            <v xml:space="preserve"> </v>
          </cell>
          <cell r="Q679" t="str">
            <v xml:space="preserve"> </v>
          </cell>
          <cell r="R679" t="str">
            <v xml:space="preserve"> </v>
          </cell>
          <cell r="S679" t="str">
            <v xml:space="preserve"> </v>
          </cell>
          <cell r="T679" t="str">
            <v xml:space="preserve"> </v>
          </cell>
          <cell r="U679" t="str">
            <v xml:space="preserve"> </v>
          </cell>
          <cell r="V679" t="str">
            <v xml:space="preserve"> </v>
          </cell>
          <cell r="W679" t="str">
            <v xml:space="preserve"> </v>
          </cell>
          <cell r="X679" t="str">
            <v xml:space="preserve"> </v>
          </cell>
          <cell r="Y679" t="str">
            <v xml:space="preserve"> </v>
          </cell>
          <cell r="Z679" t="str">
            <v xml:space="preserve"> </v>
          </cell>
          <cell r="AA679" t="str">
            <v xml:space="preserve"> </v>
          </cell>
          <cell r="AB679" t="str">
            <v>11.33</v>
          </cell>
          <cell r="AC679" t="str">
            <v xml:space="preserve"> </v>
          </cell>
          <cell r="AD679" t="str">
            <v>8.5</v>
          </cell>
          <cell r="AE679" t="str">
            <v xml:space="preserve"> </v>
          </cell>
          <cell r="AF679" t="str">
            <v xml:space="preserve"> </v>
          </cell>
          <cell r="AG679" t="str">
            <v xml:space="preserve"> </v>
          </cell>
          <cell r="AH679" t="str">
            <v xml:space="preserve"> </v>
          </cell>
          <cell r="AI679" t="str">
            <v xml:space="preserve"> </v>
          </cell>
          <cell r="AJ679" t="str">
            <v xml:space="preserve"> </v>
          </cell>
          <cell r="AK679" t="str">
            <v xml:space="preserve"> </v>
          </cell>
          <cell r="AL679" t="str">
            <v xml:space="preserve"> </v>
          </cell>
          <cell r="AM679" t="str">
            <v xml:space="preserve"> </v>
          </cell>
          <cell r="AN679" t="str">
            <v xml:space="preserve"> </v>
          </cell>
          <cell r="AO679" t="str">
            <v xml:space="preserve"> </v>
          </cell>
          <cell r="AP679" t="str">
            <v xml:space="preserve"> </v>
          </cell>
          <cell r="AQ679" t="str">
            <v xml:space="preserve"> </v>
          </cell>
          <cell r="AR679" t="str">
            <v xml:space="preserve"> </v>
          </cell>
          <cell r="AS679" t="str">
            <v xml:space="preserve"> </v>
          </cell>
          <cell r="AT679" t="str">
            <v>8.5</v>
          </cell>
          <cell r="AU679" t="str">
            <v xml:space="preserve"> </v>
          </cell>
          <cell r="AV679" t="str">
            <v>11.79</v>
          </cell>
          <cell r="AW679" t="str">
            <v>ACQ</v>
          </cell>
          <cell r="AX679" t="str">
            <v>11.33</v>
          </cell>
          <cell r="AY679" t="str">
            <v>12.25</v>
          </cell>
          <cell r="AZ679" t="str">
            <v xml:space="preserve"> </v>
          </cell>
          <cell r="BA679" t="str">
            <v xml:space="preserve"> </v>
          </cell>
          <cell r="BB679" t="str">
            <v xml:space="preserve"> </v>
          </cell>
          <cell r="BC679" t="str">
            <v>13.75</v>
          </cell>
          <cell r="BD679" t="str">
            <v xml:space="preserve"> </v>
          </cell>
          <cell r="BE679" t="str">
            <v xml:space="preserve"> </v>
          </cell>
          <cell r="BF679" t="str">
            <v xml:space="preserve"> </v>
          </cell>
          <cell r="BG679" t="str">
            <v xml:space="preserve"> </v>
          </cell>
          <cell r="BH679" t="str">
            <v>8.1</v>
          </cell>
          <cell r="BI679" t="str">
            <v xml:space="preserve"> </v>
          </cell>
          <cell r="BJ679" t="str">
            <v xml:space="preserve"> </v>
          </cell>
          <cell r="BK679" t="str">
            <v xml:space="preserve"> </v>
          </cell>
          <cell r="BL679" t="str">
            <v xml:space="preserve"> </v>
          </cell>
          <cell r="BM679" t="str">
            <v>14.9</v>
          </cell>
          <cell r="BN679" t="str">
            <v xml:space="preserve"> </v>
          </cell>
          <cell r="BO679" t="str">
            <v xml:space="preserve"> </v>
          </cell>
          <cell r="BP679" t="str">
            <v xml:space="preserve"> </v>
          </cell>
          <cell r="BQ679" t="str">
            <v xml:space="preserve"> </v>
          </cell>
          <cell r="BR679" t="str">
            <v>10.258</v>
          </cell>
          <cell r="BS679" t="str">
            <v>ACQ</v>
          </cell>
          <cell r="BT679" t="str">
            <v>8.5</v>
          </cell>
          <cell r="BU679" t="str">
            <v>11.75</v>
          </cell>
          <cell r="BV679" t="str">
            <v>12.5</v>
          </cell>
        </row>
        <row r="680">
          <cell r="A680">
            <v>21904448</v>
          </cell>
          <cell r="B680" t="str">
            <v>WALTER</v>
          </cell>
          <cell r="C680" t="str">
            <v>JEAN</v>
          </cell>
          <cell r="D680" t="str">
            <v xml:space="preserve"> </v>
          </cell>
          <cell r="E680" t="str">
            <v>11.423</v>
          </cell>
          <cell r="F680" t="str">
            <v>ADM</v>
          </cell>
          <cell r="G680" t="str">
            <v>11.423</v>
          </cell>
          <cell r="H680" t="str">
            <v>ADM</v>
          </cell>
          <cell r="I680" t="str">
            <v>'89/583</v>
          </cell>
          <cell r="J680" t="str">
            <v>15.602</v>
          </cell>
          <cell r="L680" t="str">
            <v>13.67</v>
          </cell>
          <cell r="M680" t="str">
            <v>13.67</v>
          </cell>
          <cell r="N680" t="str">
            <v xml:space="preserve"> </v>
          </cell>
          <cell r="O680" t="str">
            <v xml:space="preserve"> </v>
          </cell>
          <cell r="P680" t="str">
            <v xml:space="preserve"> </v>
          </cell>
          <cell r="Q680" t="str">
            <v xml:space="preserve"> </v>
          </cell>
          <cell r="R680" t="str">
            <v xml:space="preserve"> </v>
          </cell>
          <cell r="S680" t="str">
            <v xml:space="preserve"> </v>
          </cell>
          <cell r="T680" t="str">
            <v xml:space="preserve"> </v>
          </cell>
          <cell r="U680" t="str">
            <v xml:space="preserve"> </v>
          </cell>
          <cell r="V680" t="str">
            <v xml:space="preserve"> </v>
          </cell>
          <cell r="W680" t="str">
            <v xml:space="preserve"> </v>
          </cell>
          <cell r="X680" t="str">
            <v xml:space="preserve"> </v>
          </cell>
          <cell r="Y680" t="str">
            <v xml:space="preserve"> </v>
          </cell>
          <cell r="Z680" t="str">
            <v xml:space="preserve"> </v>
          </cell>
          <cell r="AA680" t="str">
            <v xml:space="preserve"> </v>
          </cell>
          <cell r="AB680" t="str">
            <v xml:space="preserve"> </v>
          </cell>
          <cell r="AC680" t="str">
            <v xml:space="preserve"> </v>
          </cell>
          <cell r="AD680" t="str">
            <v>18.5</v>
          </cell>
          <cell r="AE680" t="str">
            <v>18.5</v>
          </cell>
          <cell r="AF680" t="str">
            <v xml:space="preserve"> </v>
          </cell>
          <cell r="AG680" t="str">
            <v xml:space="preserve"> </v>
          </cell>
          <cell r="AH680" t="str">
            <v xml:space="preserve"> </v>
          </cell>
          <cell r="AI680" t="str">
            <v xml:space="preserve"> </v>
          </cell>
          <cell r="AJ680" t="str">
            <v xml:space="preserve"> </v>
          </cell>
          <cell r="AK680" t="str">
            <v xml:space="preserve"> </v>
          </cell>
          <cell r="AL680" t="str">
            <v xml:space="preserve"> </v>
          </cell>
          <cell r="AM680" t="str">
            <v xml:space="preserve"> </v>
          </cell>
          <cell r="AN680" t="str">
            <v xml:space="preserve"> </v>
          </cell>
          <cell r="AO680" t="str">
            <v xml:space="preserve"> </v>
          </cell>
          <cell r="AP680" t="str">
            <v xml:space="preserve"> </v>
          </cell>
          <cell r="AQ680" t="str">
            <v xml:space="preserve"> </v>
          </cell>
          <cell r="AR680" t="str">
            <v xml:space="preserve"> </v>
          </cell>
          <cell r="AS680" t="str">
            <v xml:space="preserve"> </v>
          </cell>
          <cell r="AT680" t="str">
            <v xml:space="preserve"> </v>
          </cell>
          <cell r="AU680" t="str">
            <v xml:space="preserve"> </v>
          </cell>
          <cell r="AV680" t="str">
            <v>14.911</v>
          </cell>
          <cell r="AW680" t="str">
            <v>ACQ</v>
          </cell>
          <cell r="AX680" t="str">
            <v>14.155</v>
          </cell>
          <cell r="AY680" t="str">
            <v>15.667</v>
          </cell>
          <cell r="AZ680" t="str">
            <v xml:space="preserve"> </v>
          </cell>
          <cell r="BA680" t="str">
            <v xml:space="preserve"> </v>
          </cell>
          <cell r="BB680" t="str">
            <v xml:space="preserve"> </v>
          </cell>
          <cell r="BC680">
            <v>18</v>
          </cell>
          <cell r="BD680" t="str">
            <v xml:space="preserve"> </v>
          </cell>
          <cell r="BE680" t="str">
            <v xml:space="preserve"> </v>
          </cell>
          <cell r="BF680" t="str">
            <v xml:space="preserve"> </v>
          </cell>
          <cell r="BG680" t="str">
            <v xml:space="preserve"> </v>
          </cell>
          <cell r="BH680" t="str">
            <v xml:space="preserve"> </v>
          </cell>
          <cell r="BI680" t="str">
            <v xml:space="preserve"> </v>
          </cell>
          <cell r="BJ680" t="str">
            <v xml:space="preserve"> </v>
          </cell>
          <cell r="BK680" t="str">
            <v xml:space="preserve"> </v>
          </cell>
          <cell r="BL680">
            <v>15</v>
          </cell>
          <cell r="BM680" t="str">
            <v xml:space="preserve"> </v>
          </cell>
          <cell r="BN680" t="str">
            <v xml:space="preserve"> </v>
          </cell>
          <cell r="BO680" t="str">
            <v xml:space="preserve"> </v>
          </cell>
          <cell r="BP680">
            <v>14</v>
          </cell>
          <cell r="BQ680" t="str">
            <v xml:space="preserve"> </v>
          </cell>
          <cell r="BR680" t="str">
            <v>9.175</v>
          </cell>
          <cell r="BS680" t="str">
            <v>NACQ</v>
          </cell>
          <cell r="BT680">
            <v>11</v>
          </cell>
          <cell r="BU680" t="str">
            <v>11.325</v>
          </cell>
          <cell r="BV680" t="str">
            <v>16.15</v>
          </cell>
        </row>
        <row r="681">
          <cell r="A681">
            <v>21905060</v>
          </cell>
          <cell r="B681" t="str">
            <v>WALTER</v>
          </cell>
          <cell r="C681" t="str">
            <v>JULIEN</v>
          </cell>
          <cell r="D681" t="str">
            <v xml:space="preserve"> </v>
          </cell>
          <cell r="E681" t="str">
            <v>8.438</v>
          </cell>
          <cell r="F681" t="str">
            <v>AJ</v>
          </cell>
          <cell r="G681" t="str">
            <v>8.438</v>
          </cell>
          <cell r="H681" t="str">
            <v>AJ</v>
          </cell>
          <cell r="I681" t="str">
            <v>'490/583</v>
          </cell>
          <cell r="J681" t="str">
            <v>8.4</v>
          </cell>
          <cell r="L681">
            <v>8</v>
          </cell>
          <cell r="M681" t="str">
            <v xml:space="preserve"> </v>
          </cell>
          <cell r="N681" t="str">
            <v xml:space="preserve"> </v>
          </cell>
          <cell r="O681" t="str">
            <v xml:space="preserve"> </v>
          </cell>
          <cell r="P681">
            <v>8</v>
          </cell>
          <cell r="Q681" t="str">
            <v xml:space="preserve"> </v>
          </cell>
          <cell r="R681" t="str">
            <v xml:space="preserve"> </v>
          </cell>
          <cell r="S681" t="str">
            <v xml:space="preserve"> </v>
          </cell>
          <cell r="T681" t="str">
            <v xml:space="preserve"> </v>
          </cell>
          <cell r="U681" t="str">
            <v xml:space="preserve"> </v>
          </cell>
          <cell r="V681" t="str">
            <v xml:space="preserve"> </v>
          </cell>
          <cell r="W681" t="str">
            <v xml:space="preserve"> </v>
          </cell>
          <cell r="X681" t="str">
            <v xml:space="preserve"> </v>
          </cell>
          <cell r="Y681" t="str">
            <v xml:space="preserve"> </v>
          </cell>
          <cell r="Z681" t="str">
            <v xml:space="preserve"> </v>
          </cell>
          <cell r="AA681" t="str">
            <v xml:space="preserve"> </v>
          </cell>
          <cell r="AB681" t="str">
            <v xml:space="preserve"> </v>
          </cell>
          <cell r="AC681" t="str">
            <v xml:space="preserve"> </v>
          </cell>
          <cell r="AD681">
            <v>9</v>
          </cell>
          <cell r="AE681" t="str">
            <v xml:space="preserve"> </v>
          </cell>
          <cell r="AF681" t="str">
            <v xml:space="preserve"> </v>
          </cell>
          <cell r="AG681" t="str">
            <v xml:space="preserve"> </v>
          </cell>
          <cell r="AH681">
            <v>9</v>
          </cell>
          <cell r="AI681" t="str">
            <v xml:space="preserve"> </v>
          </cell>
          <cell r="AJ681" t="str">
            <v xml:space="preserve"> </v>
          </cell>
          <cell r="AK681" t="str">
            <v xml:space="preserve"> </v>
          </cell>
          <cell r="AL681" t="str">
            <v xml:space="preserve"> </v>
          </cell>
          <cell r="AM681" t="str">
            <v xml:space="preserve"> </v>
          </cell>
          <cell r="AN681" t="str">
            <v xml:space="preserve"> </v>
          </cell>
          <cell r="AO681" t="str">
            <v xml:space="preserve"> </v>
          </cell>
          <cell r="AP681" t="str">
            <v xml:space="preserve"> </v>
          </cell>
          <cell r="AQ681" t="str">
            <v xml:space="preserve"> </v>
          </cell>
          <cell r="AR681" t="str">
            <v xml:space="preserve"> </v>
          </cell>
          <cell r="AS681" t="str">
            <v xml:space="preserve"> </v>
          </cell>
          <cell r="AT681" t="str">
            <v xml:space="preserve"> </v>
          </cell>
          <cell r="AU681" t="str">
            <v xml:space="preserve"> </v>
          </cell>
          <cell r="AV681" t="str">
            <v>10.083</v>
          </cell>
          <cell r="AW681" t="str">
            <v>ACQ</v>
          </cell>
          <cell r="AX681" t="str">
            <v>7.665</v>
          </cell>
          <cell r="AY681" t="str">
            <v>12.5</v>
          </cell>
          <cell r="AZ681" t="str">
            <v xml:space="preserve"> </v>
          </cell>
          <cell r="BA681" t="str">
            <v xml:space="preserve"> </v>
          </cell>
          <cell r="BB681" t="str">
            <v xml:space="preserve"> </v>
          </cell>
          <cell r="BC681" t="str">
            <v xml:space="preserve"> </v>
          </cell>
          <cell r="BD681" t="str">
            <v xml:space="preserve"> </v>
          </cell>
          <cell r="BE681" t="str">
            <v xml:space="preserve"> </v>
          </cell>
          <cell r="BF681">
            <v>11</v>
          </cell>
          <cell r="BG681">
            <v>14</v>
          </cell>
          <cell r="BH681" t="str">
            <v xml:space="preserve"> </v>
          </cell>
          <cell r="BI681" t="str">
            <v xml:space="preserve"> </v>
          </cell>
          <cell r="BJ681" t="str">
            <v xml:space="preserve"> </v>
          </cell>
          <cell r="BK681" t="str">
            <v>12.5</v>
          </cell>
          <cell r="BL681" t="str">
            <v xml:space="preserve"> </v>
          </cell>
          <cell r="BM681" t="str">
            <v xml:space="preserve"> </v>
          </cell>
          <cell r="BN681" t="str">
            <v xml:space="preserve"> </v>
          </cell>
          <cell r="BO681" t="str">
            <v xml:space="preserve"> </v>
          </cell>
          <cell r="BP681" t="str">
            <v xml:space="preserve"> </v>
          </cell>
          <cell r="BQ681" t="str">
            <v xml:space="preserve"> </v>
          </cell>
          <cell r="BR681" t="str">
            <v>10.577</v>
          </cell>
          <cell r="BS681" t="str">
            <v>ACQ</v>
          </cell>
          <cell r="BT681" t="str">
            <v>9.88</v>
          </cell>
          <cell r="BU681">
            <v>9</v>
          </cell>
          <cell r="BV681" t="str">
            <v>12.5</v>
          </cell>
        </row>
        <row r="682">
          <cell r="A682">
            <v>21908766</v>
          </cell>
          <cell r="B682" t="str">
            <v>WALTZ</v>
          </cell>
          <cell r="C682" t="str">
            <v>HUGO</v>
          </cell>
          <cell r="D682" t="str">
            <v xml:space="preserve"> </v>
          </cell>
          <cell r="E682" t="str">
            <v>9.173</v>
          </cell>
          <cell r="F682" t="str">
            <v>AJ</v>
          </cell>
          <cell r="G682" t="str">
            <v>9.173</v>
          </cell>
          <cell r="H682" t="str">
            <v>AJ</v>
          </cell>
          <cell r="I682" t="str">
            <v>'408/583</v>
          </cell>
          <cell r="J682" t="str">
            <v>11.7</v>
          </cell>
          <cell r="L682" t="str">
            <v>11.5</v>
          </cell>
          <cell r="M682" t="str">
            <v xml:space="preserve"> </v>
          </cell>
          <cell r="N682" t="str">
            <v xml:space="preserve"> </v>
          </cell>
          <cell r="O682" t="str">
            <v>11.5</v>
          </cell>
          <cell r="P682" t="str">
            <v xml:space="preserve"> </v>
          </cell>
          <cell r="Q682" t="str">
            <v xml:space="preserve"> </v>
          </cell>
          <cell r="R682" t="str">
            <v xml:space="preserve"> </v>
          </cell>
          <cell r="S682" t="str">
            <v xml:space="preserve"> </v>
          </cell>
          <cell r="T682" t="str">
            <v xml:space="preserve"> </v>
          </cell>
          <cell r="U682" t="str">
            <v xml:space="preserve"> </v>
          </cell>
          <cell r="V682" t="str">
            <v xml:space="preserve"> </v>
          </cell>
          <cell r="W682" t="str">
            <v xml:space="preserve"> </v>
          </cell>
          <cell r="X682" t="str">
            <v xml:space="preserve"> </v>
          </cell>
          <cell r="Y682" t="str">
            <v xml:space="preserve"> </v>
          </cell>
          <cell r="Z682" t="str">
            <v xml:space="preserve"> </v>
          </cell>
          <cell r="AA682" t="str">
            <v xml:space="preserve"> </v>
          </cell>
          <cell r="AB682" t="str">
            <v xml:space="preserve"> </v>
          </cell>
          <cell r="AC682" t="str">
            <v xml:space="preserve"> </v>
          </cell>
          <cell r="AD682">
            <v>12</v>
          </cell>
          <cell r="AE682" t="str">
            <v xml:space="preserve"> </v>
          </cell>
          <cell r="AF682" t="str">
            <v xml:space="preserve"> </v>
          </cell>
          <cell r="AG682">
            <v>12</v>
          </cell>
          <cell r="AH682" t="str">
            <v xml:space="preserve"> </v>
          </cell>
          <cell r="AI682" t="str">
            <v xml:space="preserve"> </v>
          </cell>
          <cell r="AJ682" t="str">
            <v xml:space="preserve"> </v>
          </cell>
          <cell r="AK682" t="str">
            <v xml:space="preserve"> </v>
          </cell>
          <cell r="AL682" t="str">
            <v xml:space="preserve"> </v>
          </cell>
          <cell r="AM682" t="str">
            <v xml:space="preserve"> </v>
          </cell>
          <cell r="AN682" t="str">
            <v xml:space="preserve"> </v>
          </cell>
          <cell r="AO682" t="str">
            <v xml:space="preserve"> </v>
          </cell>
          <cell r="AP682" t="str">
            <v xml:space="preserve"> </v>
          </cell>
          <cell r="AQ682" t="str">
            <v xml:space="preserve"> </v>
          </cell>
          <cell r="AR682" t="str">
            <v xml:space="preserve"> </v>
          </cell>
          <cell r="AS682" t="str">
            <v xml:space="preserve"> </v>
          </cell>
          <cell r="AT682" t="str">
            <v xml:space="preserve"> </v>
          </cell>
          <cell r="AU682" t="str">
            <v xml:space="preserve"> </v>
          </cell>
          <cell r="AV682" t="str">
            <v>12.093</v>
          </cell>
          <cell r="AW682" t="str">
            <v>ACQ</v>
          </cell>
          <cell r="AX682" t="str">
            <v>9.785</v>
          </cell>
          <cell r="AY682" t="str">
            <v>14.4</v>
          </cell>
          <cell r="AZ682" t="str">
            <v xml:space="preserve"> </v>
          </cell>
          <cell r="BA682" t="str">
            <v xml:space="preserve"> </v>
          </cell>
          <cell r="BB682" t="str">
            <v xml:space="preserve"> </v>
          </cell>
          <cell r="BC682" t="str">
            <v xml:space="preserve"> </v>
          </cell>
          <cell r="BD682" t="str">
            <v xml:space="preserve"> </v>
          </cell>
          <cell r="BE682" t="str">
            <v xml:space="preserve"> </v>
          </cell>
          <cell r="BF682" t="str">
            <v xml:space="preserve"> </v>
          </cell>
          <cell r="BG682" t="str">
            <v>13.5</v>
          </cell>
          <cell r="BH682" t="str">
            <v>16.7</v>
          </cell>
          <cell r="BI682" t="str">
            <v xml:space="preserve"> </v>
          </cell>
          <cell r="BJ682" t="str">
            <v xml:space="preserve"> </v>
          </cell>
          <cell r="BK682">
            <v>13</v>
          </cell>
          <cell r="BL682" t="str">
            <v xml:space="preserve"> </v>
          </cell>
          <cell r="BM682" t="str">
            <v xml:space="preserve"> </v>
          </cell>
          <cell r="BN682" t="str">
            <v xml:space="preserve"> </v>
          </cell>
          <cell r="BO682" t="str">
            <v xml:space="preserve"> </v>
          </cell>
          <cell r="BP682" t="str">
            <v xml:space="preserve"> </v>
          </cell>
          <cell r="BQ682" t="str">
            <v xml:space="preserve"> </v>
          </cell>
          <cell r="BR682" t="str">
            <v>9.457</v>
          </cell>
          <cell r="BS682" t="str">
            <v>NACQ</v>
          </cell>
          <cell r="BT682" t="str">
            <v>10.87</v>
          </cell>
          <cell r="BU682" t="str">
            <v>8.6</v>
          </cell>
          <cell r="BV682" t="str">
            <v>13.2</v>
          </cell>
        </row>
        <row r="683">
          <cell r="A683">
            <v>21919706</v>
          </cell>
          <cell r="B683" t="str">
            <v>WANDLER</v>
          </cell>
          <cell r="C683" t="str">
            <v>ANAELLE</v>
          </cell>
          <cell r="D683" t="str">
            <v>modif</v>
          </cell>
          <cell r="E683" t="str">
            <v>8.856</v>
          </cell>
          <cell r="F683" t="str">
            <v>AJ</v>
          </cell>
          <cell r="G683" t="str">
            <v>8.936</v>
          </cell>
          <cell r="H683" t="str">
            <v>AJ</v>
          </cell>
          <cell r="I683" t="str">
            <v>'432/583</v>
          </cell>
          <cell r="J683" t="str">
            <v>10.798</v>
          </cell>
          <cell r="L683" t="str">
            <v>11.33</v>
          </cell>
          <cell r="M683" t="str">
            <v xml:space="preserve"> </v>
          </cell>
          <cell r="N683" t="str">
            <v xml:space="preserve"> </v>
          </cell>
          <cell r="O683" t="str">
            <v xml:space="preserve"> </v>
          </cell>
          <cell r="P683" t="str">
            <v xml:space="preserve"> </v>
          </cell>
          <cell r="Q683" t="str">
            <v xml:space="preserve"> </v>
          </cell>
          <cell r="R683" t="str">
            <v xml:space="preserve"> </v>
          </cell>
          <cell r="S683" t="str">
            <v xml:space="preserve"> </v>
          </cell>
          <cell r="T683" t="str">
            <v xml:space="preserve"> </v>
          </cell>
          <cell r="U683" t="str">
            <v xml:space="preserve"> </v>
          </cell>
          <cell r="V683" t="str">
            <v xml:space="preserve"> </v>
          </cell>
          <cell r="W683" t="str">
            <v xml:space="preserve"> </v>
          </cell>
          <cell r="X683" t="str">
            <v xml:space="preserve"> </v>
          </cell>
          <cell r="Y683" t="str">
            <v xml:space="preserve"> </v>
          </cell>
          <cell r="Z683" t="str">
            <v xml:space="preserve"> </v>
          </cell>
          <cell r="AA683" t="str">
            <v xml:space="preserve"> </v>
          </cell>
          <cell r="AB683" t="str">
            <v>11.33</v>
          </cell>
          <cell r="AC683" t="str">
            <v xml:space="preserve"> </v>
          </cell>
          <cell r="AD683">
            <v>10</v>
          </cell>
          <cell r="AE683" t="str">
            <v xml:space="preserve"> </v>
          </cell>
          <cell r="AF683" t="str">
            <v xml:space="preserve"> </v>
          </cell>
          <cell r="AG683" t="str">
            <v xml:space="preserve"> </v>
          </cell>
          <cell r="AH683" t="str">
            <v xml:space="preserve"> </v>
          </cell>
          <cell r="AI683" t="str">
            <v xml:space="preserve"> </v>
          </cell>
          <cell r="AJ683" t="str">
            <v xml:space="preserve"> </v>
          </cell>
          <cell r="AK683" t="str">
            <v xml:space="preserve"> </v>
          </cell>
          <cell r="AL683" t="str">
            <v xml:space="preserve"> </v>
          </cell>
          <cell r="AM683" t="str">
            <v xml:space="preserve"> </v>
          </cell>
          <cell r="AN683" t="str">
            <v xml:space="preserve"> </v>
          </cell>
          <cell r="AO683" t="str">
            <v xml:space="preserve"> </v>
          </cell>
          <cell r="AP683" t="str">
            <v xml:space="preserve"> </v>
          </cell>
          <cell r="AQ683" t="str">
            <v xml:space="preserve"> </v>
          </cell>
          <cell r="AR683" t="str">
            <v xml:space="preserve"> </v>
          </cell>
          <cell r="AS683" t="str">
            <v xml:space="preserve"> </v>
          </cell>
          <cell r="AT683">
            <v>10</v>
          </cell>
          <cell r="AU683" t="str">
            <v xml:space="preserve"> </v>
          </cell>
          <cell r="AV683" t="str">
            <v>9.333</v>
          </cell>
          <cell r="AW683" t="str">
            <v>NACQ</v>
          </cell>
          <cell r="AX683" t="str">
            <v>12.065</v>
          </cell>
          <cell r="AY683" t="str">
            <v>6.6</v>
          </cell>
          <cell r="AZ683" t="str">
            <v>8.3</v>
          </cell>
          <cell r="BA683" t="str">
            <v xml:space="preserve"> </v>
          </cell>
          <cell r="BB683" t="str">
            <v xml:space="preserve"> </v>
          </cell>
          <cell r="BC683" t="str">
            <v xml:space="preserve"> </v>
          </cell>
          <cell r="BD683" t="str">
            <v xml:space="preserve"> </v>
          </cell>
          <cell r="BE683" t="str">
            <v xml:space="preserve"> </v>
          </cell>
          <cell r="BF683" t="str">
            <v xml:space="preserve"> </v>
          </cell>
          <cell r="BG683" t="str">
            <v xml:space="preserve"> </v>
          </cell>
          <cell r="BH683" t="str">
            <v xml:space="preserve"> </v>
          </cell>
          <cell r="BI683" t="str">
            <v xml:space="preserve"> </v>
          </cell>
          <cell r="BJ683" t="str">
            <v xml:space="preserve"> </v>
          </cell>
          <cell r="BK683">
            <v>2</v>
          </cell>
          <cell r="BL683" t="str">
            <v xml:space="preserve"> </v>
          </cell>
          <cell r="BM683" t="str">
            <v xml:space="preserve"> </v>
          </cell>
          <cell r="BN683" t="str">
            <v>9.5</v>
          </cell>
          <cell r="BO683" t="str">
            <v xml:space="preserve"> </v>
          </cell>
          <cell r="BP683" t="str">
            <v xml:space="preserve"> </v>
          </cell>
          <cell r="BQ683" t="str">
            <v xml:space="preserve"> </v>
          </cell>
          <cell r="BR683" t="str">
            <v>9.792</v>
          </cell>
          <cell r="BS683" t="str">
            <v>NACQ</v>
          </cell>
          <cell r="BT683">
            <v>12</v>
          </cell>
          <cell r="BU683" t="str">
            <v>7.175</v>
          </cell>
          <cell r="BV683" t="str">
            <v>8.85</v>
          </cell>
        </row>
        <row r="684">
          <cell r="A684">
            <v>21814737</v>
          </cell>
          <cell r="B684" t="str">
            <v>WATHLE</v>
          </cell>
          <cell r="C684" t="str">
            <v>BAPTISTE</v>
          </cell>
          <cell r="D684" t="str">
            <v xml:space="preserve"> </v>
          </cell>
          <cell r="E684" t="str">
            <v>DEF</v>
          </cell>
          <cell r="F684" t="str">
            <v>DEF</v>
          </cell>
          <cell r="G684" t="str">
            <v>DEF</v>
          </cell>
          <cell r="H684" t="str">
            <v>DEF</v>
          </cell>
          <cell r="J684" t="str">
            <v>10.4</v>
          </cell>
          <cell r="K684" t="str">
            <v>ACQ</v>
          </cell>
          <cell r="L684" t="str">
            <v xml:space="preserve"> </v>
          </cell>
          <cell r="M684" t="str">
            <v xml:space="preserve"> </v>
          </cell>
          <cell r="N684" t="str">
            <v xml:space="preserve"> </v>
          </cell>
          <cell r="O684" t="str">
            <v xml:space="preserve"> </v>
          </cell>
          <cell r="P684" t="str">
            <v xml:space="preserve"> </v>
          </cell>
          <cell r="Q684" t="str">
            <v xml:space="preserve"> </v>
          </cell>
          <cell r="R684" t="str">
            <v xml:space="preserve"> </v>
          </cell>
          <cell r="S684" t="str">
            <v xml:space="preserve"> </v>
          </cell>
          <cell r="T684" t="str">
            <v xml:space="preserve"> </v>
          </cell>
          <cell r="U684" t="str">
            <v xml:space="preserve"> </v>
          </cell>
          <cell r="V684" t="str">
            <v xml:space="preserve"> </v>
          </cell>
          <cell r="W684" t="str">
            <v xml:space="preserve"> </v>
          </cell>
          <cell r="X684" t="str">
            <v xml:space="preserve"> </v>
          </cell>
          <cell r="Y684" t="str">
            <v xml:space="preserve"> </v>
          </cell>
          <cell r="Z684" t="str">
            <v xml:space="preserve"> </v>
          </cell>
          <cell r="AA684" t="str">
            <v xml:space="preserve"> </v>
          </cell>
          <cell r="AB684" t="str">
            <v xml:space="preserve"> </v>
          </cell>
          <cell r="AC684" t="str">
            <v xml:space="preserve"> </v>
          </cell>
          <cell r="AD684" t="str">
            <v xml:space="preserve"> </v>
          </cell>
          <cell r="AE684" t="str">
            <v xml:space="preserve"> </v>
          </cell>
          <cell r="AF684" t="str">
            <v xml:space="preserve"> </v>
          </cell>
          <cell r="AG684" t="str">
            <v xml:space="preserve"> </v>
          </cell>
          <cell r="AH684" t="str">
            <v xml:space="preserve"> </v>
          </cell>
          <cell r="AI684" t="str">
            <v xml:space="preserve"> </v>
          </cell>
          <cell r="AJ684" t="str">
            <v xml:space="preserve"> </v>
          </cell>
          <cell r="AK684" t="str">
            <v xml:space="preserve"> </v>
          </cell>
          <cell r="AL684" t="str">
            <v xml:space="preserve"> </v>
          </cell>
          <cell r="AM684" t="str">
            <v xml:space="preserve"> </v>
          </cell>
          <cell r="AN684" t="str">
            <v xml:space="preserve"> </v>
          </cell>
          <cell r="AO684" t="str">
            <v xml:space="preserve"> </v>
          </cell>
          <cell r="AP684" t="str">
            <v xml:space="preserve"> </v>
          </cell>
          <cell r="AQ684" t="str">
            <v xml:space="preserve"> </v>
          </cell>
          <cell r="AR684" t="str">
            <v xml:space="preserve"> </v>
          </cell>
          <cell r="AS684" t="str">
            <v xml:space="preserve"> </v>
          </cell>
          <cell r="AT684" t="str">
            <v xml:space="preserve"> </v>
          </cell>
          <cell r="AU684" t="str">
            <v xml:space="preserve"> </v>
          </cell>
          <cell r="AV684" t="str">
            <v>10.714</v>
          </cell>
          <cell r="AW684" t="str">
            <v>ACQ</v>
          </cell>
          <cell r="AX684" t="str">
            <v>9.115</v>
          </cell>
          <cell r="AY684" t="str">
            <v>12.313</v>
          </cell>
          <cell r="AZ684" t="str">
            <v xml:space="preserve"> </v>
          </cell>
          <cell r="BA684" t="str">
            <v xml:space="preserve"> </v>
          </cell>
          <cell r="BB684" t="str">
            <v xml:space="preserve"> </v>
          </cell>
          <cell r="BC684" t="str">
            <v xml:space="preserve"> </v>
          </cell>
          <cell r="BD684" t="str">
            <v xml:space="preserve"> </v>
          </cell>
          <cell r="BE684" t="str">
            <v xml:space="preserve"> </v>
          </cell>
          <cell r="BF684" t="str">
            <v xml:space="preserve"> </v>
          </cell>
          <cell r="BG684" t="str">
            <v xml:space="preserve"> </v>
          </cell>
          <cell r="BH684" t="str">
            <v xml:space="preserve"> </v>
          </cell>
          <cell r="BI684" t="str">
            <v xml:space="preserve"> </v>
          </cell>
          <cell r="BJ684" t="str">
            <v xml:space="preserve"> </v>
          </cell>
          <cell r="BK684" t="str">
            <v xml:space="preserve"> </v>
          </cell>
          <cell r="BL684" t="str">
            <v xml:space="preserve"> </v>
          </cell>
          <cell r="BM684" t="str">
            <v xml:space="preserve"> </v>
          </cell>
          <cell r="BN684" t="str">
            <v xml:space="preserve"> </v>
          </cell>
          <cell r="BO684" t="str">
            <v xml:space="preserve"> </v>
          </cell>
          <cell r="BP684" t="str">
            <v xml:space="preserve"> </v>
          </cell>
          <cell r="BQ684" t="str">
            <v xml:space="preserve"> </v>
          </cell>
          <cell r="BR684" t="str">
            <v>10.385</v>
          </cell>
          <cell r="BS684" t="str">
            <v>ACQ</v>
          </cell>
          <cell r="BT684" t="str">
            <v xml:space="preserve"> </v>
          </cell>
          <cell r="BU684" t="str">
            <v xml:space="preserve"> </v>
          </cell>
          <cell r="BV684" t="str">
            <v xml:space="preserve"> </v>
          </cell>
        </row>
        <row r="685">
          <cell r="A685">
            <v>21905218</v>
          </cell>
          <cell r="B685" t="str">
            <v>WEBER</v>
          </cell>
          <cell r="C685" t="str">
            <v>GAUTHIER</v>
          </cell>
          <cell r="D685" t="str">
            <v xml:space="preserve"> </v>
          </cell>
          <cell r="E685" t="str">
            <v>DEF</v>
          </cell>
          <cell r="F685" t="str">
            <v>DEF</v>
          </cell>
          <cell r="G685" t="str">
            <v>DEF</v>
          </cell>
          <cell r="H685" t="str">
            <v>DEF</v>
          </cell>
          <cell r="J685" t="str">
            <v>DEF</v>
          </cell>
          <cell r="L685" t="str">
            <v>DEF</v>
          </cell>
          <cell r="M685" t="str">
            <v xml:space="preserve"> </v>
          </cell>
          <cell r="N685" t="str">
            <v xml:space="preserve"> </v>
          </cell>
          <cell r="O685" t="str">
            <v xml:space="preserve"> </v>
          </cell>
          <cell r="P685" t="str">
            <v xml:space="preserve"> </v>
          </cell>
          <cell r="Q685" t="str">
            <v xml:space="preserve"> </v>
          </cell>
          <cell r="R685" t="str">
            <v xml:space="preserve"> </v>
          </cell>
          <cell r="S685" t="str">
            <v>ABI</v>
          </cell>
          <cell r="T685" t="str">
            <v xml:space="preserve"> </v>
          </cell>
          <cell r="U685" t="str">
            <v xml:space="preserve"> </v>
          </cell>
          <cell r="V685" t="str">
            <v xml:space="preserve"> </v>
          </cell>
          <cell r="W685" t="str">
            <v xml:space="preserve"> </v>
          </cell>
          <cell r="X685" t="str">
            <v xml:space="preserve"> </v>
          </cell>
          <cell r="Y685" t="str">
            <v xml:space="preserve"> </v>
          </cell>
          <cell r="Z685" t="str">
            <v xml:space="preserve"> </v>
          </cell>
          <cell r="AA685" t="str">
            <v xml:space="preserve"> </v>
          </cell>
          <cell r="AB685" t="str">
            <v xml:space="preserve"> </v>
          </cell>
          <cell r="AC685" t="str">
            <v xml:space="preserve"> </v>
          </cell>
          <cell r="AD685" t="str">
            <v>DEF</v>
          </cell>
          <cell r="AE685" t="str">
            <v xml:space="preserve"> </v>
          </cell>
          <cell r="AF685" t="str">
            <v xml:space="preserve"> </v>
          </cell>
          <cell r="AG685" t="str">
            <v xml:space="preserve"> </v>
          </cell>
          <cell r="AH685" t="str">
            <v xml:space="preserve"> </v>
          </cell>
          <cell r="AI685" t="str">
            <v xml:space="preserve"> </v>
          </cell>
          <cell r="AJ685" t="str">
            <v xml:space="preserve"> </v>
          </cell>
          <cell r="AK685" t="str">
            <v>ABI</v>
          </cell>
          <cell r="AL685" t="str">
            <v xml:space="preserve"> </v>
          </cell>
          <cell r="AM685" t="str">
            <v xml:space="preserve"> </v>
          </cell>
          <cell r="AN685" t="str">
            <v xml:space="preserve"> </v>
          </cell>
          <cell r="AO685" t="str">
            <v xml:space="preserve"> </v>
          </cell>
          <cell r="AP685" t="str">
            <v xml:space="preserve"> </v>
          </cell>
          <cell r="AQ685" t="str">
            <v xml:space="preserve"> </v>
          </cell>
          <cell r="AR685" t="str">
            <v xml:space="preserve"> </v>
          </cell>
          <cell r="AS685" t="str">
            <v xml:space="preserve"> </v>
          </cell>
          <cell r="AT685" t="str">
            <v xml:space="preserve"> </v>
          </cell>
          <cell r="AU685" t="str">
            <v xml:space="preserve"> </v>
          </cell>
          <cell r="AV685" t="str">
            <v>DEF</v>
          </cell>
          <cell r="AW685" t="str">
            <v>DEF</v>
          </cell>
          <cell r="AX685" t="str">
            <v>DEF</v>
          </cell>
          <cell r="AY685" t="str">
            <v>DEF</v>
          </cell>
          <cell r="AZ685" t="str">
            <v xml:space="preserve"> </v>
          </cell>
          <cell r="BA685" t="str">
            <v xml:space="preserve"> </v>
          </cell>
          <cell r="BB685" t="str">
            <v xml:space="preserve"> </v>
          </cell>
          <cell r="BC685" t="str">
            <v xml:space="preserve"> </v>
          </cell>
          <cell r="BD685" t="str">
            <v xml:space="preserve"> </v>
          </cell>
          <cell r="BE685" t="str">
            <v xml:space="preserve"> </v>
          </cell>
          <cell r="BF685" t="str">
            <v xml:space="preserve"> </v>
          </cell>
          <cell r="BG685" t="str">
            <v xml:space="preserve"> </v>
          </cell>
          <cell r="BH685" t="str">
            <v xml:space="preserve"> </v>
          </cell>
          <cell r="BI685" t="str">
            <v xml:space="preserve"> </v>
          </cell>
          <cell r="BJ685">
            <v>13</v>
          </cell>
          <cell r="BK685" t="str">
            <v xml:space="preserve"> </v>
          </cell>
          <cell r="BL685" t="str">
            <v xml:space="preserve"> </v>
          </cell>
          <cell r="BM685" t="str">
            <v>ABI</v>
          </cell>
          <cell r="BN685" t="str">
            <v xml:space="preserve"> </v>
          </cell>
          <cell r="BO685" t="str">
            <v>ABI</v>
          </cell>
          <cell r="BP685" t="str">
            <v xml:space="preserve"> </v>
          </cell>
          <cell r="BQ685" t="str">
            <v xml:space="preserve"> </v>
          </cell>
          <cell r="BR685" t="str">
            <v>DEF</v>
          </cell>
          <cell r="BS685" t="str">
            <v>DEF</v>
          </cell>
          <cell r="BT685" t="str">
            <v>ABI</v>
          </cell>
          <cell r="BU685" t="str">
            <v>DEF</v>
          </cell>
          <cell r="BV685" t="str">
            <v>13.6</v>
          </cell>
        </row>
        <row r="686">
          <cell r="A686">
            <v>21910208</v>
          </cell>
          <cell r="B686" t="str">
            <v>WEHRLE</v>
          </cell>
          <cell r="C686" t="str">
            <v>ELISE</v>
          </cell>
          <cell r="D686" t="str">
            <v xml:space="preserve"> </v>
          </cell>
          <cell r="E686" t="str">
            <v>10.769</v>
          </cell>
          <cell r="F686" t="str">
            <v>ADM</v>
          </cell>
          <cell r="G686" t="str">
            <v>10.769</v>
          </cell>
          <cell r="H686" t="str">
            <v>ADM</v>
          </cell>
          <cell r="I686" t="str">
            <v>'161/583</v>
          </cell>
          <cell r="J686" t="str">
            <v>11.45</v>
          </cell>
          <cell r="L686" t="str">
            <v>10.5</v>
          </cell>
          <cell r="M686" t="str">
            <v xml:space="preserve"> </v>
          </cell>
          <cell r="N686" t="str">
            <v xml:space="preserve"> </v>
          </cell>
          <cell r="O686" t="str">
            <v xml:space="preserve"> </v>
          </cell>
          <cell r="P686" t="str">
            <v xml:space="preserve"> </v>
          </cell>
          <cell r="Q686" t="str">
            <v xml:space="preserve"> </v>
          </cell>
          <cell r="R686" t="str">
            <v xml:space="preserve"> </v>
          </cell>
          <cell r="S686" t="str">
            <v>10.5</v>
          </cell>
          <cell r="T686" t="str">
            <v xml:space="preserve"> </v>
          </cell>
          <cell r="U686" t="str">
            <v xml:space="preserve"> </v>
          </cell>
          <cell r="V686" t="str">
            <v xml:space="preserve"> </v>
          </cell>
          <cell r="W686" t="str">
            <v xml:space="preserve"> </v>
          </cell>
          <cell r="X686" t="str">
            <v xml:space="preserve"> </v>
          </cell>
          <cell r="Y686" t="str">
            <v xml:space="preserve"> </v>
          </cell>
          <cell r="Z686" t="str">
            <v xml:space="preserve"> </v>
          </cell>
          <cell r="AA686" t="str">
            <v xml:space="preserve"> </v>
          </cell>
          <cell r="AB686" t="str">
            <v xml:space="preserve"> </v>
          </cell>
          <cell r="AC686" t="str">
            <v xml:space="preserve"> </v>
          </cell>
          <cell r="AD686" t="str">
            <v>12.875</v>
          </cell>
          <cell r="AE686" t="str">
            <v xml:space="preserve"> </v>
          </cell>
          <cell r="AF686" t="str">
            <v xml:space="preserve"> </v>
          </cell>
          <cell r="AG686" t="str">
            <v xml:space="preserve"> </v>
          </cell>
          <cell r="AH686" t="str">
            <v xml:space="preserve"> </v>
          </cell>
          <cell r="AI686" t="str">
            <v xml:space="preserve"> </v>
          </cell>
          <cell r="AJ686" t="str">
            <v xml:space="preserve"> </v>
          </cell>
          <cell r="AK686" t="str">
            <v>12.875</v>
          </cell>
          <cell r="AL686" t="str">
            <v xml:space="preserve"> </v>
          </cell>
          <cell r="AM686" t="str">
            <v xml:space="preserve"> </v>
          </cell>
          <cell r="AN686" t="str">
            <v xml:space="preserve"> </v>
          </cell>
          <cell r="AO686" t="str">
            <v xml:space="preserve"> </v>
          </cell>
          <cell r="AP686" t="str">
            <v xml:space="preserve"> </v>
          </cell>
          <cell r="AQ686" t="str">
            <v xml:space="preserve"> </v>
          </cell>
          <cell r="AR686" t="str">
            <v xml:space="preserve"> </v>
          </cell>
          <cell r="AS686" t="str">
            <v xml:space="preserve"> </v>
          </cell>
          <cell r="AT686" t="str">
            <v xml:space="preserve"> </v>
          </cell>
          <cell r="AU686" t="str">
            <v xml:space="preserve"> </v>
          </cell>
          <cell r="AV686" t="str">
            <v>12.446</v>
          </cell>
          <cell r="AW686" t="str">
            <v>ACQ</v>
          </cell>
          <cell r="AX686" t="str">
            <v>11.245</v>
          </cell>
          <cell r="AY686" t="str">
            <v>13.647</v>
          </cell>
          <cell r="AZ686" t="str">
            <v xml:space="preserve"> </v>
          </cell>
          <cell r="BA686" t="str">
            <v xml:space="preserve"> </v>
          </cell>
          <cell r="BB686" t="str">
            <v xml:space="preserve"> </v>
          </cell>
          <cell r="BC686" t="str">
            <v xml:space="preserve"> </v>
          </cell>
          <cell r="BD686" t="str">
            <v xml:space="preserve"> </v>
          </cell>
          <cell r="BE686" t="str">
            <v xml:space="preserve"> </v>
          </cell>
          <cell r="BF686" t="str">
            <v xml:space="preserve"> </v>
          </cell>
          <cell r="BG686" t="str">
            <v xml:space="preserve"> </v>
          </cell>
          <cell r="BH686" t="str">
            <v xml:space="preserve"> </v>
          </cell>
          <cell r="BI686" t="str">
            <v xml:space="preserve"> </v>
          </cell>
          <cell r="BJ686" t="str">
            <v>12.9</v>
          </cell>
          <cell r="BK686" t="str">
            <v xml:space="preserve"> </v>
          </cell>
          <cell r="BL686" t="str">
            <v xml:space="preserve"> </v>
          </cell>
          <cell r="BM686" t="str">
            <v>12.5</v>
          </cell>
          <cell r="BN686" t="str">
            <v xml:space="preserve"> </v>
          </cell>
          <cell r="BO686" t="str">
            <v>15.54</v>
          </cell>
          <cell r="BP686" t="str">
            <v xml:space="preserve"> </v>
          </cell>
          <cell r="BQ686" t="str">
            <v xml:space="preserve"> </v>
          </cell>
          <cell r="BR686" t="str">
            <v>11.372</v>
          </cell>
          <cell r="BS686" t="str">
            <v>ACQ</v>
          </cell>
          <cell r="BT686" t="str">
            <v>11.44</v>
          </cell>
          <cell r="BU686" t="str">
            <v>10.825</v>
          </cell>
          <cell r="BV686" t="str">
            <v>12.15</v>
          </cell>
        </row>
        <row r="687">
          <cell r="A687">
            <v>21902472</v>
          </cell>
          <cell r="B687" t="str">
            <v>WEIBEL</v>
          </cell>
          <cell r="C687" t="str">
            <v>SIMON</v>
          </cell>
          <cell r="D687" t="str">
            <v xml:space="preserve"> </v>
          </cell>
          <cell r="E687" t="str">
            <v>11.751</v>
          </cell>
          <cell r="F687" t="str">
            <v>ADM</v>
          </cell>
          <cell r="G687" t="str">
            <v>11.751</v>
          </cell>
          <cell r="H687" t="str">
            <v>ADM</v>
          </cell>
          <cell r="I687" t="str">
            <v>'56/583</v>
          </cell>
          <cell r="J687" t="str">
            <v>13.66</v>
          </cell>
          <cell r="L687" t="str">
            <v>12.1</v>
          </cell>
          <cell r="M687" t="str">
            <v xml:space="preserve"> </v>
          </cell>
          <cell r="N687" t="str">
            <v xml:space="preserve"> </v>
          </cell>
          <cell r="O687" t="str">
            <v xml:space="preserve"> </v>
          </cell>
          <cell r="P687" t="str">
            <v xml:space="preserve"> </v>
          </cell>
          <cell r="Q687" t="str">
            <v xml:space="preserve"> </v>
          </cell>
          <cell r="R687" t="str">
            <v xml:space="preserve"> </v>
          </cell>
          <cell r="S687" t="str">
            <v xml:space="preserve"> </v>
          </cell>
          <cell r="T687" t="str">
            <v xml:space="preserve"> </v>
          </cell>
          <cell r="U687" t="str">
            <v xml:space="preserve"> </v>
          </cell>
          <cell r="V687" t="str">
            <v xml:space="preserve"> </v>
          </cell>
          <cell r="W687" t="str">
            <v xml:space="preserve"> </v>
          </cell>
          <cell r="X687" t="str">
            <v xml:space="preserve"> </v>
          </cell>
          <cell r="Y687" t="str">
            <v xml:space="preserve"> </v>
          </cell>
          <cell r="Z687" t="str">
            <v>12.1</v>
          </cell>
          <cell r="AA687" t="str">
            <v xml:space="preserve"> </v>
          </cell>
          <cell r="AB687" t="str">
            <v xml:space="preserve"> </v>
          </cell>
          <cell r="AC687" t="str">
            <v xml:space="preserve"> </v>
          </cell>
          <cell r="AD687">
            <v>16</v>
          </cell>
          <cell r="AE687" t="str">
            <v xml:space="preserve"> </v>
          </cell>
          <cell r="AF687" t="str">
            <v xml:space="preserve"> </v>
          </cell>
          <cell r="AG687" t="str">
            <v xml:space="preserve"> </v>
          </cell>
          <cell r="AH687" t="str">
            <v xml:space="preserve"> </v>
          </cell>
          <cell r="AI687" t="str">
            <v xml:space="preserve"> </v>
          </cell>
          <cell r="AJ687" t="str">
            <v xml:space="preserve"> </v>
          </cell>
          <cell r="AK687" t="str">
            <v xml:space="preserve"> </v>
          </cell>
          <cell r="AL687" t="str">
            <v xml:space="preserve"> </v>
          </cell>
          <cell r="AM687" t="str">
            <v xml:space="preserve"> </v>
          </cell>
          <cell r="AN687" t="str">
            <v xml:space="preserve"> </v>
          </cell>
          <cell r="AO687" t="str">
            <v xml:space="preserve"> </v>
          </cell>
          <cell r="AP687" t="str">
            <v xml:space="preserve"> </v>
          </cell>
          <cell r="AQ687" t="str">
            <v xml:space="preserve"> </v>
          </cell>
          <cell r="AR687">
            <v>16</v>
          </cell>
          <cell r="AS687" t="str">
            <v xml:space="preserve"> </v>
          </cell>
          <cell r="AT687" t="str">
            <v xml:space="preserve"> </v>
          </cell>
          <cell r="AU687" t="str">
            <v xml:space="preserve"> </v>
          </cell>
          <cell r="AV687" t="str">
            <v>12.256</v>
          </cell>
          <cell r="AW687" t="str">
            <v>ACQ</v>
          </cell>
          <cell r="AX687" t="str">
            <v>11.345</v>
          </cell>
          <cell r="AY687" t="str">
            <v>13.167</v>
          </cell>
          <cell r="AZ687" t="str">
            <v xml:space="preserve"> </v>
          </cell>
          <cell r="BA687" t="str">
            <v xml:space="preserve"> </v>
          </cell>
          <cell r="BB687" t="str">
            <v xml:space="preserve"> </v>
          </cell>
          <cell r="BC687">
            <v>16</v>
          </cell>
          <cell r="BD687" t="str">
            <v xml:space="preserve"> </v>
          </cell>
          <cell r="BE687" t="str">
            <v xml:space="preserve"> </v>
          </cell>
          <cell r="BF687" t="str">
            <v xml:space="preserve"> </v>
          </cell>
          <cell r="BG687" t="str">
            <v xml:space="preserve"> </v>
          </cell>
          <cell r="BH687" t="str">
            <v xml:space="preserve"> </v>
          </cell>
          <cell r="BI687" t="str">
            <v xml:space="preserve"> </v>
          </cell>
          <cell r="BJ687" t="str">
            <v xml:space="preserve"> </v>
          </cell>
          <cell r="BK687" t="str">
            <v xml:space="preserve"> </v>
          </cell>
          <cell r="BL687" t="str">
            <v>14.5</v>
          </cell>
          <cell r="BM687" t="str">
            <v xml:space="preserve"> </v>
          </cell>
          <cell r="BN687" t="str">
            <v xml:space="preserve"> </v>
          </cell>
          <cell r="BO687" t="str">
            <v xml:space="preserve"> </v>
          </cell>
          <cell r="BP687">
            <v>9</v>
          </cell>
          <cell r="BQ687" t="str">
            <v xml:space="preserve"> </v>
          </cell>
          <cell r="BR687" t="str">
            <v>11.392</v>
          </cell>
          <cell r="BS687" t="str">
            <v>ACQ</v>
          </cell>
          <cell r="BT687" t="str">
            <v>12.625</v>
          </cell>
          <cell r="BU687" t="str">
            <v>10.55</v>
          </cell>
          <cell r="BV687" t="str">
            <v>13.6</v>
          </cell>
        </row>
        <row r="688">
          <cell r="A688">
            <v>21912607</v>
          </cell>
          <cell r="B688" t="str">
            <v>WEISS</v>
          </cell>
          <cell r="C688" t="str">
            <v>ALEXANDRE</v>
          </cell>
          <cell r="D688" t="str">
            <v>modif</v>
          </cell>
          <cell r="E688" t="str">
            <v>DEF</v>
          </cell>
          <cell r="F688" t="str">
            <v>DEF</v>
          </cell>
          <cell r="G688" t="str">
            <v>9.569</v>
          </cell>
          <cell r="H688" t="str">
            <v>AJ</v>
          </cell>
          <cell r="I688" t="str">
            <v>'357/583</v>
          </cell>
          <cell r="J688" t="str">
            <v>10.4</v>
          </cell>
          <cell r="L688">
            <v>8</v>
          </cell>
          <cell r="M688" t="str">
            <v xml:space="preserve"> </v>
          </cell>
          <cell r="N688" t="str">
            <v xml:space="preserve"> </v>
          </cell>
          <cell r="O688" t="str">
            <v xml:space="preserve"> </v>
          </cell>
          <cell r="P688" t="str">
            <v xml:space="preserve"> </v>
          </cell>
          <cell r="Q688" t="str">
            <v xml:space="preserve"> </v>
          </cell>
          <cell r="R688" t="str">
            <v xml:space="preserve"> </v>
          </cell>
          <cell r="S688" t="str">
            <v xml:space="preserve"> </v>
          </cell>
          <cell r="T688" t="str">
            <v xml:space="preserve"> </v>
          </cell>
          <cell r="U688" t="str">
            <v xml:space="preserve"> </v>
          </cell>
          <cell r="V688">
            <v>8</v>
          </cell>
          <cell r="W688" t="str">
            <v xml:space="preserve"> </v>
          </cell>
          <cell r="X688" t="str">
            <v xml:space="preserve"> </v>
          </cell>
          <cell r="Y688" t="str">
            <v xml:space="preserve"> </v>
          </cell>
          <cell r="Z688" t="str">
            <v xml:space="preserve"> </v>
          </cell>
          <cell r="AA688" t="str">
            <v xml:space="preserve"> </v>
          </cell>
          <cell r="AB688" t="str">
            <v xml:space="preserve"> </v>
          </cell>
          <cell r="AC688" t="str">
            <v xml:space="preserve"> </v>
          </cell>
          <cell r="AD688">
            <v>14</v>
          </cell>
          <cell r="AE688" t="str">
            <v xml:space="preserve"> </v>
          </cell>
          <cell r="AF688" t="str">
            <v xml:space="preserve"> </v>
          </cell>
          <cell r="AG688" t="str">
            <v xml:space="preserve"> </v>
          </cell>
          <cell r="AH688" t="str">
            <v xml:space="preserve"> </v>
          </cell>
          <cell r="AI688" t="str">
            <v xml:space="preserve"> </v>
          </cell>
          <cell r="AJ688" t="str">
            <v xml:space="preserve"> </v>
          </cell>
          <cell r="AK688" t="str">
            <v xml:space="preserve"> </v>
          </cell>
          <cell r="AL688" t="str">
            <v xml:space="preserve"> </v>
          </cell>
          <cell r="AM688" t="str">
            <v xml:space="preserve"> </v>
          </cell>
          <cell r="AN688">
            <v>14</v>
          </cell>
          <cell r="AO688" t="str">
            <v xml:space="preserve"> </v>
          </cell>
          <cell r="AP688" t="str">
            <v xml:space="preserve"> </v>
          </cell>
          <cell r="AQ688" t="str">
            <v xml:space="preserve"> </v>
          </cell>
          <cell r="AR688" t="str">
            <v xml:space="preserve"> </v>
          </cell>
          <cell r="AS688" t="str">
            <v xml:space="preserve"> </v>
          </cell>
          <cell r="AT688" t="str">
            <v xml:space="preserve"> </v>
          </cell>
          <cell r="AU688" t="str">
            <v xml:space="preserve"> </v>
          </cell>
          <cell r="AV688" t="str">
            <v>10.277</v>
          </cell>
          <cell r="AW688" t="str">
            <v>ACQ</v>
          </cell>
          <cell r="AX688" t="str">
            <v>10.52</v>
          </cell>
          <cell r="AY688" t="str">
            <v>10.033</v>
          </cell>
          <cell r="AZ688" t="str">
            <v>12.9</v>
          </cell>
          <cell r="BA688">
            <v>9</v>
          </cell>
          <cell r="BB688" t="str">
            <v xml:space="preserve"> </v>
          </cell>
          <cell r="BC688" t="str">
            <v xml:space="preserve"> </v>
          </cell>
          <cell r="BD688" t="str">
            <v xml:space="preserve"> </v>
          </cell>
          <cell r="BE688" t="str">
            <v xml:space="preserve"> </v>
          </cell>
          <cell r="BF688" t="str">
            <v xml:space="preserve"> </v>
          </cell>
          <cell r="BG688" t="str">
            <v xml:space="preserve"> </v>
          </cell>
          <cell r="BH688" t="str">
            <v>8.2</v>
          </cell>
          <cell r="BI688" t="str">
            <v xml:space="preserve"> </v>
          </cell>
          <cell r="BJ688" t="str">
            <v xml:space="preserve"> </v>
          </cell>
          <cell r="BK688" t="str">
            <v xml:space="preserve"> </v>
          </cell>
          <cell r="BL688" t="str">
            <v xml:space="preserve"> </v>
          </cell>
          <cell r="BM688" t="str">
            <v xml:space="preserve"> </v>
          </cell>
          <cell r="BN688" t="str">
            <v xml:space="preserve"> </v>
          </cell>
          <cell r="BO688" t="str">
            <v xml:space="preserve"> </v>
          </cell>
          <cell r="BP688" t="str">
            <v xml:space="preserve"> </v>
          </cell>
          <cell r="BQ688" t="str">
            <v xml:space="preserve"> </v>
          </cell>
          <cell r="BR688" t="str">
            <v>11.808</v>
          </cell>
          <cell r="BS688" t="str">
            <v>ACQ</v>
          </cell>
          <cell r="BT688" t="str">
            <v>12.37</v>
          </cell>
          <cell r="BU688" t="str">
            <v>10.025</v>
          </cell>
          <cell r="BV688" t="str">
            <v>12.55</v>
          </cell>
        </row>
        <row r="689">
          <cell r="A689">
            <v>21910946</v>
          </cell>
          <cell r="B689" t="str">
            <v>WEISS</v>
          </cell>
          <cell r="C689" t="str">
            <v>MARIE</v>
          </cell>
          <cell r="D689" t="str">
            <v xml:space="preserve"> </v>
          </cell>
          <cell r="E689" t="str">
            <v>10.262</v>
          </cell>
          <cell r="F689" t="str">
            <v>ADM</v>
          </cell>
          <cell r="G689" t="str">
            <v>10.262</v>
          </cell>
          <cell r="H689" t="str">
            <v>ADM</v>
          </cell>
          <cell r="I689" t="str">
            <v>'243/583</v>
          </cell>
          <cell r="J689" t="str">
            <v>12.3</v>
          </cell>
          <cell r="L689" t="str">
            <v>12.5</v>
          </cell>
          <cell r="M689" t="str">
            <v xml:space="preserve"> </v>
          </cell>
          <cell r="N689" t="str">
            <v xml:space="preserve"> </v>
          </cell>
          <cell r="O689" t="str">
            <v xml:space="preserve"> </v>
          </cell>
          <cell r="P689" t="str">
            <v xml:space="preserve"> </v>
          </cell>
          <cell r="Q689" t="str">
            <v xml:space="preserve"> </v>
          </cell>
          <cell r="R689" t="str">
            <v xml:space="preserve"> </v>
          </cell>
          <cell r="S689" t="str">
            <v xml:space="preserve"> </v>
          </cell>
          <cell r="T689" t="str">
            <v xml:space="preserve"> </v>
          </cell>
          <cell r="U689" t="str">
            <v xml:space="preserve"> </v>
          </cell>
          <cell r="V689" t="str">
            <v xml:space="preserve"> </v>
          </cell>
          <cell r="W689" t="str">
            <v xml:space="preserve"> </v>
          </cell>
          <cell r="X689" t="str">
            <v xml:space="preserve"> </v>
          </cell>
          <cell r="Y689" t="str">
            <v>12.5</v>
          </cell>
          <cell r="Z689" t="str">
            <v xml:space="preserve"> </v>
          </cell>
          <cell r="AA689" t="str">
            <v xml:space="preserve"> </v>
          </cell>
          <cell r="AB689" t="str">
            <v xml:space="preserve"> </v>
          </cell>
          <cell r="AC689" t="str">
            <v xml:space="preserve"> </v>
          </cell>
          <cell r="AD689">
            <v>12</v>
          </cell>
          <cell r="AE689" t="str">
            <v xml:space="preserve"> </v>
          </cell>
          <cell r="AF689" t="str">
            <v xml:space="preserve"> </v>
          </cell>
          <cell r="AG689" t="str">
            <v xml:space="preserve"> </v>
          </cell>
          <cell r="AH689" t="str">
            <v xml:space="preserve"> </v>
          </cell>
          <cell r="AI689" t="str">
            <v xml:space="preserve"> </v>
          </cell>
          <cell r="AJ689" t="str">
            <v xml:space="preserve"> </v>
          </cell>
          <cell r="AK689" t="str">
            <v xml:space="preserve"> </v>
          </cell>
          <cell r="AL689" t="str">
            <v xml:space="preserve"> </v>
          </cell>
          <cell r="AM689" t="str">
            <v xml:space="preserve"> </v>
          </cell>
          <cell r="AN689" t="str">
            <v xml:space="preserve"> </v>
          </cell>
          <cell r="AO689" t="str">
            <v xml:space="preserve"> </v>
          </cell>
          <cell r="AP689" t="str">
            <v xml:space="preserve"> </v>
          </cell>
          <cell r="AQ689">
            <v>12</v>
          </cell>
          <cell r="AR689" t="str">
            <v xml:space="preserve"> </v>
          </cell>
          <cell r="AS689" t="str">
            <v xml:space="preserve"> </v>
          </cell>
          <cell r="AT689" t="str">
            <v xml:space="preserve"> </v>
          </cell>
          <cell r="AU689" t="str">
            <v xml:space="preserve"> </v>
          </cell>
          <cell r="AV689" t="str">
            <v>10.346</v>
          </cell>
          <cell r="AW689" t="str">
            <v>ACQ</v>
          </cell>
          <cell r="AX689" t="str">
            <v>10.275</v>
          </cell>
          <cell r="AY689" t="str">
            <v>10.417</v>
          </cell>
          <cell r="AZ689" t="str">
            <v xml:space="preserve"> </v>
          </cell>
          <cell r="BA689" t="str">
            <v xml:space="preserve"> </v>
          </cell>
          <cell r="BB689">
            <v>12</v>
          </cell>
          <cell r="BC689" t="str">
            <v>6.75</v>
          </cell>
          <cell r="BD689" t="str">
            <v xml:space="preserve"> </v>
          </cell>
          <cell r="BE689" t="str">
            <v>12.5</v>
          </cell>
          <cell r="BF689" t="str">
            <v xml:space="preserve"> </v>
          </cell>
          <cell r="BG689" t="str">
            <v xml:space="preserve"> </v>
          </cell>
          <cell r="BH689" t="str">
            <v xml:space="preserve"> </v>
          </cell>
          <cell r="BI689" t="str">
            <v xml:space="preserve"> </v>
          </cell>
          <cell r="BJ689" t="str">
            <v xml:space="preserve"> </v>
          </cell>
          <cell r="BK689" t="str">
            <v xml:space="preserve"> </v>
          </cell>
          <cell r="BL689" t="str">
            <v xml:space="preserve"> </v>
          </cell>
          <cell r="BM689" t="str">
            <v xml:space="preserve"> </v>
          </cell>
          <cell r="BN689" t="str">
            <v xml:space="preserve"> </v>
          </cell>
          <cell r="BO689" t="str">
            <v xml:space="preserve"> </v>
          </cell>
          <cell r="BP689" t="str">
            <v xml:space="preserve"> </v>
          </cell>
          <cell r="BQ689" t="str">
            <v xml:space="preserve"> </v>
          </cell>
          <cell r="BR689" t="str">
            <v>10.633</v>
          </cell>
          <cell r="BS689" t="str">
            <v>ACQ</v>
          </cell>
          <cell r="BT689">
            <v>10</v>
          </cell>
          <cell r="BU689" t="str">
            <v>10.575</v>
          </cell>
          <cell r="BV689" t="str">
            <v>12.15</v>
          </cell>
        </row>
        <row r="690">
          <cell r="A690">
            <v>21911104</v>
          </cell>
          <cell r="B690" t="str">
            <v>WEISS</v>
          </cell>
          <cell r="C690" t="str">
            <v>AYMERIC</v>
          </cell>
          <cell r="D690" t="str">
            <v xml:space="preserve"> </v>
          </cell>
          <cell r="E690" t="str">
            <v>8.162</v>
          </cell>
          <cell r="F690" t="str">
            <v>AJ</v>
          </cell>
          <cell r="G690" t="str">
            <v>8.162</v>
          </cell>
          <cell r="H690" t="str">
            <v>AJ</v>
          </cell>
          <cell r="I690" t="str">
            <v>'515/583</v>
          </cell>
          <cell r="J690" t="str">
            <v>10.04</v>
          </cell>
          <cell r="L690" t="str">
            <v>7.4</v>
          </cell>
          <cell r="M690" t="str">
            <v xml:space="preserve"> </v>
          </cell>
          <cell r="N690" t="str">
            <v xml:space="preserve"> </v>
          </cell>
          <cell r="O690" t="str">
            <v xml:space="preserve"> </v>
          </cell>
          <cell r="P690" t="str">
            <v xml:space="preserve"> </v>
          </cell>
          <cell r="Q690" t="str">
            <v xml:space="preserve"> </v>
          </cell>
          <cell r="R690" t="str">
            <v xml:space="preserve"> </v>
          </cell>
          <cell r="S690" t="str">
            <v xml:space="preserve"> </v>
          </cell>
          <cell r="T690" t="str">
            <v xml:space="preserve"> </v>
          </cell>
          <cell r="U690" t="str">
            <v xml:space="preserve"> </v>
          </cell>
          <cell r="V690" t="str">
            <v xml:space="preserve"> </v>
          </cell>
          <cell r="W690" t="str">
            <v xml:space="preserve"> </v>
          </cell>
          <cell r="X690" t="str">
            <v>7.4</v>
          </cell>
          <cell r="Y690" t="str">
            <v xml:space="preserve"> </v>
          </cell>
          <cell r="Z690" t="str">
            <v xml:space="preserve"> </v>
          </cell>
          <cell r="AA690" t="str">
            <v xml:space="preserve"> </v>
          </cell>
          <cell r="AB690" t="str">
            <v xml:space="preserve"> </v>
          </cell>
          <cell r="AC690" t="str">
            <v xml:space="preserve"> </v>
          </cell>
          <cell r="AD690">
            <v>14</v>
          </cell>
          <cell r="AE690" t="str">
            <v xml:space="preserve"> </v>
          </cell>
          <cell r="AF690" t="str">
            <v xml:space="preserve"> </v>
          </cell>
          <cell r="AG690" t="str">
            <v xml:space="preserve"> </v>
          </cell>
          <cell r="AH690" t="str">
            <v xml:space="preserve"> </v>
          </cell>
          <cell r="AI690" t="str">
            <v xml:space="preserve"> </v>
          </cell>
          <cell r="AJ690" t="str">
            <v xml:space="preserve"> </v>
          </cell>
          <cell r="AK690" t="str">
            <v xml:space="preserve"> </v>
          </cell>
          <cell r="AL690" t="str">
            <v xml:space="preserve"> </v>
          </cell>
          <cell r="AM690" t="str">
            <v xml:space="preserve"> </v>
          </cell>
          <cell r="AN690" t="str">
            <v xml:space="preserve"> </v>
          </cell>
          <cell r="AO690" t="str">
            <v xml:space="preserve"> </v>
          </cell>
          <cell r="AP690">
            <v>14</v>
          </cell>
          <cell r="AQ690" t="str">
            <v xml:space="preserve"> </v>
          </cell>
          <cell r="AR690" t="str">
            <v xml:space="preserve"> </v>
          </cell>
          <cell r="AS690" t="str">
            <v xml:space="preserve"> </v>
          </cell>
          <cell r="AT690" t="str">
            <v xml:space="preserve"> </v>
          </cell>
          <cell r="AU690" t="str">
            <v xml:space="preserve"> </v>
          </cell>
          <cell r="AV690" t="str">
            <v>10.334</v>
          </cell>
          <cell r="AW690" t="str">
            <v>ACQ</v>
          </cell>
          <cell r="AX690" t="str">
            <v>6.5</v>
          </cell>
          <cell r="AY690" t="str">
            <v>14.167</v>
          </cell>
          <cell r="AZ690" t="str">
            <v xml:space="preserve"> </v>
          </cell>
          <cell r="BA690" t="str">
            <v xml:space="preserve"> </v>
          </cell>
          <cell r="BB690" t="str">
            <v xml:space="preserve"> </v>
          </cell>
          <cell r="BC690" t="str">
            <v xml:space="preserve"> </v>
          </cell>
          <cell r="BD690" t="str">
            <v xml:space="preserve"> </v>
          </cell>
          <cell r="BE690" t="str">
            <v xml:space="preserve"> </v>
          </cell>
          <cell r="BF690">
            <v>14</v>
          </cell>
          <cell r="BG690" t="str">
            <v>12.5</v>
          </cell>
          <cell r="BH690" t="str">
            <v xml:space="preserve"> </v>
          </cell>
          <cell r="BI690" t="str">
            <v xml:space="preserve"> </v>
          </cell>
          <cell r="BJ690" t="str">
            <v xml:space="preserve"> </v>
          </cell>
          <cell r="BK690">
            <v>16</v>
          </cell>
          <cell r="BL690" t="str">
            <v xml:space="preserve"> </v>
          </cell>
          <cell r="BM690" t="str">
            <v xml:space="preserve"> </v>
          </cell>
          <cell r="BN690" t="str">
            <v xml:space="preserve"> </v>
          </cell>
          <cell r="BO690" t="str">
            <v xml:space="preserve"> </v>
          </cell>
          <cell r="BP690" t="str">
            <v xml:space="preserve"> </v>
          </cell>
          <cell r="BQ690" t="str">
            <v xml:space="preserve"> </v>
          </cell>
          <cell r="BR690" t="str">
            <v>11.008</v>
          </cell>
          <cell r="BS690" t="str">
            <v>ACQ</v>
          </cell>
          <cell r="BT690" t="str">
            <v>9.5</v>
          </cell>
          <cell r="BU690" t="str">
            <v>8.575</v>
          </cell>
          <cell r="BV690" t="str">
            <v>13.15</v>
          </cell>
        </row>
        <row r="691">
          <cell r="A691">
            <v>21806600</v>
          </cell>
          <cell r="B691" t="str">
            <v>WENDLING</v>
          </cell>
          <cell r="C691" t="str">
            <v>WILLIAM</v>
          </cell>
          <cell r="D691" t="str">
            <v xml:space="preserve"> </v>
          </cell>
          <cell r="E691" t="str">
            <v>DEF</v>
          </cell>
          <cell r="F691" t="str">
            <v>DEF</v>
          </cell>
          <cell r="G691" t="str">
            <v>DEF</v>
          </cell>
          <cell r="H691" t="str">
            <v>DEF</v>
          </cell>
          <cell r="J691" t="str">
            <v xml:space="preserve"> </v>
          </cell>
          <cell r="K691" t="str">
            <v xml:space="preserve"> </v>
          </cell>
          <cell r="L691" t="str">
            <v xml:space="preserve"> </v>
          </cell>
          <cell r="M691" t="str">
            <v xml:space="preserve"> </v>
          </cell>
          <cell r="N691" t="str">
            <v xml:space="preserve"> </v>
          </cell>
          <cell r="O691" t="str">
            <v xml:space="preserve"> </v>
          </cell>
          <cell r="P691" t="str">
            <v xml:space="preserve"> </v>
          </cell>
          <cell r="Q691" t="str">
            <v xml:space="preserve"> </v>
          </cell>
          <cell r="R691" t="str">
            <v xml:space="preserve"> </v>
          </cell>
          <cell r="S691" t="str">
            <v xml:space="preserve"> </v>
          </cell>
          <cell r="T691" t="str">
            <v xml:space="preserve"> </v>
          </cell>
          <cell r="U691" t="str">
            <v xml:space="preserve"> </v>
          </cell>
          <cell r="V691" t="str">
            <v xml:space="preserve"> </v>
          </cell>
          <cell r="W691" t="str">
            <v xml:space="preserve"> </v>
          </cell>
          <cell r="X691" t="str">
            <v xml:space="preserve"> </v>
          </cell>
          <cell r="Y691" t="str">
            <v xml:space="preserve"> </v>
          </cell>
          <cell r="Z691" t="str">
            <v xml:space="preserve"> </v>
          </cell>
          <cell r="AA691" t="str">
            <v xml:space="preserve"> </v>
          </cell>
          <cell r="AB691" t="str">
            <v xml:space="preserve"> </v>
          </cell>
          <cell r="AC691" t="str">
            <v xml:space="preserve"> </v>
          </cell>
          <cell r="AD691" t="str">
            <v xml:space="preserve"> </v>
          </cell>
          <cell r="AE691" t="str">
            <v xml:space="preserve"> </v>
          </cell>
          <cell r="AF691" t="str">
            <v xml:space="preserve"> </v>
          </cell>
          <cell r="AG691" t="str">
            <v xml:space="preserve"> </v>
          </cell>
          <cell r="AH691" t="str">
            <v xml:space="preserve"> </v>
          </cell>
          <cell r="AI691" t="str">
            <v xml:space="preserve"> </v>
          </cell>
          <cell r="AJ691" t="str">
            <v xml:space="preserve"> </v>
          </cell>
          <cell r="AK691" t="str">
            <v xml:space="preserve"> </v>
          </cell>
          <cell r="AL691" t="str">
            <v xml:space="preserve"> </v>
          </cell>
          <cell r="AM691" t="str">
            <v xml:space="preserve"> </v>
          </cell>
          <cell r="AN691" t="str">
            <v xml:space="preserve"> </v>
          </cell>
          <cell r="AO691" t="str">
            <v xml:space="preserve"> </v>
          </cell>
          <cell r="AP691" t="str">
            <v xml:space="preserve"> </v>
          </cell>
          <cell r="AQ691" t="str">
            <v xml:space="preserve"> </v>
          </cell>
          <cell r="AR691" t="str">
            <v xml:space="preserve"> </v>
          </cell>
          <cell r="AS691" t="str">
            <v xml:space="preserve"> </v>
          </cell>
          <cell r="AT691" t="str">
            <v xml:space="preserve"> </v>
          </cell>
          <cell r="AU691" t="str">
            <v xml:space="preserve"> </v>
          </cell>
          <cell r="AV691" t="str">
            <v xml:space="preserve"> </v>
          </cell>
          <cell r="AW691" t="str">
            <v xml:space="preserve"> </v>
          </cell>
          <cell r="AX691" t="str">
            <v xml:space="preserve"> </v>
          </cell>
          <cell r="AY691" t="str">
            <v xml:space="preserve"> </v>
          </cell>
          <cell r="AZ691" t="str">
            <v xml:space="preserve"> </v>
          </cell>
          <cell r="BA691" t="str">
            <v xml:space="preserve"> </v>
          </cell>
          <cell r="BB691" t="str">
            <v xml:space="preserve"> </v>
          </cell>
          <cell r="BC691" t="str">
            <v xml:space="preserve"> </v>
          </cell>
          <cell r="BD691" t="str">
            <v xml:space="preserve"> </v>
          </cell>
          <cell r="BE691" t="str">
            <v xml:space="preserve"> </v>
          </cell>
          <cell r="BF691" t="str">
            <v xml:space="preserve"> </v>
          </cell>
          <cell r="BG691" t="str">
            <v xml:space="preserve"> </v>
          </cell>
          <cell r="BH691" t="str">
            <v xml:space="preserve"> </v>
          </cell>
          <cell r="BI691" t="str">
            <v xml:space="preserve"> </v>
          </cell>
          <cell r="BJ691" t="str">
            <v xml:space="preserve"> </v>
          </cell>
          <cell r="BK691" t="str">
            <v xml:space="preserve"> </v>
          </cell>
          <cell r="BL691" t="str">
            <v xml:space="preserve"> </v>
          </cell>
          <cell r="BM691" t="str">
            <v xml:space="preserve"> </v>
          </cell>
          <cell r="BN691" t="str">
            <v xml:space="preserve"> </v>
          </cell>
          <cell r="BO691" t="str">
            <v xml:space="preserve"> </v>
          </cell>
          <cell r="BP691" t="str">
            <v xml:space="preserve"> </v>
          </cell>
          <cell r="BQ691" t="str">
            <v xml:space="preserve"> </v>
          </cell>
          <cell r="BR691" t="str">
            <v xml:space="preserve"> </v>
          </cell>
          <cell r="BS691" t="str">
            <v xml:space="preserve"> </v>
          </cell>
          <cell r="BT691" t="str">
            <v xml:space="preserve"> </v>
          </cell>
          <cell r="BU691" t="str">
            <v xml:space="preserve"> </v>
          </cell>
          <cell r="BV691" t="str">
            <v xml:space="preserve"> </v>
          </cell>
        </row>
        <row r="692">
          <cell r="A692">
            <v>21911245</v>
          </cell>
          <cell r="B692" t="str">
            <v>WENDLING</v>
          </cell>
          <cell r="C692" t="str">
            <v>KÉVIN</v>
          </cell>
          <cell r="D692" t="str">
            <v xml:space="preserve"> </v>
          </cell>
          <cell r="E692" t="str">
            <v>9.048</v>
          </cell>
          <cell r="F692" t="str">
            <v>AJ</v>
          </cell>
          <cell r="G692" t="str">
            <v>9.048</v>
          </cell>
          <cell r="H692" t="str">
            <v>AJ</v>
          </cell>
          <cell r="I692" t="str">
            <v>'424/583</v>
          </cell>
          <cell r="J692" t="str">
            <v>9.9</v>
          </cell>
          <cell r="L692" t="str">
            <v>11.5</v>
          </cell>
          <cell r="M692" t="str">
            <v xml:space="preserve"> </v>
          </cell>
          <cell r="N692" t="str">
            <v xml:space="preserve"> </v>
          </cell>
          <cell r="O692" t="str">
            <v xml:space="preserve"> </v>
          </cell>
          <cell r="P692" t="str">
            <v xml:space="preserve"> </v>
          </cell>
          <cell r="Q692" t="str">
            <v xml:space="preserve"> </v>
          </cell>
          <cell r="R692" t="str">
            <v xml:space="preserve"> </v>
          </cell>
          <cell r="S692" t="str">
            <v xml:space="preserve"> </v>
          </cell>
          <cell r="T692" t="str">
            <v xml:space="preserve"> </v>
          </cell>
          <cell r="U692" t="str">
            <v xml:space="preserve"> </v>
          </cell>
          <cell r="V692" t="str">
            <v xml:space="preserve"> </v>
          </cell>
          <cell r="W692" t="str">
            <v xml:space="preserve"> </v>
          </cell>
          <cell r="X692" t="str">
            <v xml:space="preserve"> </v>
          </cell>
          <cell r="Y692" t="str">
            <v>11.5</v>
          </cell>
          <cell r="Z692" t="str">
            <v xml:space="preserve"> </v>
          </cell>
          <cell r="AA692" t="str">
            <v xml:space="preserve"> </v>
          </cell>
          <cell r="AB692" t="str">
            <v xml:space="preserve"> </v>
          </cell>
          <cell r="AC692" t="str">
            <v xml:space="preserve"> </v>
          </cell>
          <cell r="AD692" t="str">
            <v>7.5</v>
          </cell>
          <cell r="AE692" t="str">
            <v xml:space="preserve"> </v>
          </cell>
          <cell r="AF692" t="str">
            <v xml:space="preserve"> </v>
          </cell>
          <cell r="AG692" t="str">
            <v xml:space="preserve"> </v>
          </cell>
          <cell r="AH692" t="str">
            <v xml:space="preserve"> </v>
          </cell>
          <cell r="AI692" t="str">
            <v xml:space="preserve"> </v>
          </cell>
          <cell r="AJ692" t="str">
            <v xml:space="preserve"> </v>
          </cell>
          <cell r="AK692" t="str">
            <v xml:space="preserve"> </v>
          </cell>
          <cell r="AL692" t="str">
            <v xml:space="preserve"> </v>
          </cell>
          <cell r="AM692" t="str">
            <v xml:space="preserve"> </v>
          </cell>
          <cell r="AN692" t="str">
            <v xml:space="preserve"> </v>
          </cell>
          <cell r="AO692" t="str">
            <v xml:space="preserve"> </v>
          </cell>
          <cell r="AP692" t="str">
            <v xml:space="preserve"> </v>
          </cell>
          <cell r="AQ692" t="str">
            <v>7.5</v>
          </cell>
          <cell r="AR692" t="str">
            <v xml:space="preserve"> </v>
          </cell>
          <cell r="AS692" t="str">
            <v xml:space="preserve"> </v>
          </cell>
          <cell r="AT692" t="str">
            <v xml:space="preserve"> </v>
          </cell>
          <cell r="AU692" t="str">
            <v xml:space="preserve"> </v>
          </cell>
          <cell r="AV692" t="str">
            <v>9.758</v>
          </cell>
          <cell r="AW692" t="str">
            <v>NACQ</v>
          </cell>
          <cell r="AX692" t="str">
            <v>8.655</v>
          </cell>
          <cell r="AY692" t="str">
            <v>10.86</v>
          </cell>
          <cell r="AZ692" t="str">
            <v xml:space="preserve"> </v>
          </cell>
          <cell r="BA692" t="str">
            <v xml:space="preserve"> </v>
          </cell>
          <cell r="BB692">
            <v>11</v>
          </cell>
          <cell r="BC692" t="str">
            <v>9.25</v>
          </cell>
          <cell r="BD692" t="str">
            <v xml:space="preserve"> </v>
          </cell>
          <cell r="BE692" t="str">
            <v>12.33</v>
          </cell>
          <cell r="BF692" t="str">
            <v xml:space="preserve"> </v>
          </cell>
          <cell r="BG692" t="str">
            <v xml:space="preserve"> </v>
          </cell>
          <cell r="BH692" t="str">
            <v xml:space="preserve"> </v>
          </cell>
          <cell r="BI692" t="str">
            <v xml:space="preserve"> </v>
          </cell>
          <cell r="BJ692" t="str">
            <v xml:space="preserve"> </v>
          </cell>
          <cell r="BK692" t="str">
            <v xml:space="preserve"> </v>
          </cell>
          <cell r="BL692" t="str">
            <v xml:space="preserve"> </v>
          </cell>
          <cell r="BM692" t="str">
            <v xml:space="preserve"> </v>
          </cell>
          <cell r="BN692" t="str">
            <v xml:space="preserve"> </v>
          </cell>
          <cell r="BO692" t="str">
            <v xml:space="preserve"> </v>
          </cell>
          <cell r="BP692" t="str">
            <v xml:space="preserve"> </v>
          </cell>
          <cell r="BQ692" t="str">
            <v xml:space="preserve"> </v>
          </cell>
          <cell r="BR692" t="str">
            <v>8.875</v>
          </cell>
          <cell r="BS692" t="str">
            <v>NACQ</v>
          </cell>
          <cell r="BT692" t="str">
            <v>8.25</v>
          </cell>
          <cell r="BU692" t="str">
            <v>6.925</v>
          </cell>
          <cell r="BV692" t="str">
            <v>9.85</v>
          </cell>
        </row>
        <row r="693">
          <cell r="A693">
            <v>21907437</v>
          </cell>
          <cell r="B693" t="str">
            <v>WENDLING</v>
          </cell>
          <cell r="C693" t="str">
            <v>ROBIN</v>
          </cell>
          <cell r="D693" t="str">
            <v xml:space="preserve"> </v>
          </cell>
          <cell r="E693" t="str">
            <v>DEF</v>
          </cell>
          <cell r="F693" t="str">
            <v>DEF</v>
          </cell>
          <cell r="G693" t="str">
            <v>DEF</v>
          </cell>
          <cell r="H693" t="str">
            <v>DEF</v>
          </cell>
          <cell r="J693" t="str">
            <v>6.6</v>
          </cell>
          <cell r="L693">
            <v>5</v>
          </cell>
          <cell r="M693" t="str">
            <v xml:space="preserve"> </v>
          </cell>
          <cell r="N693" t="str">
            <v xml:space="preserve"> </v>
          </cell>
          <cell r="O693" t="str">
            <v xml:space="preserve"> </v>
          </cell>
          <cell r="P693" t="str">
            <v xml:space="preserve"> </v>
          </cell>
          <cell r="Q693" t="str">
            <v xml:space="preserve"> </v>
          </cell>
          <cell r="R693" t="str">
            <v xml:space="preserve"> </v>
          </cell>
          <cell r="S693" t="str">
            <v xml:space="preserve"> </v>
          </cell>
          <cell r="T693" t="str">
            <v xml:space="preserve"> </v>
          </cell>
          <cell r="U693" t="str">
            <v xml:space="preserve"> </v>
          </cell>
          <cell r="V693">
            <v>5</v>
          </cell>
          <cell r="W693" t="str">
            <v xml:space="preserve"> </v>
          </cell>
          <cell r="X693" t="str">
            <v xml:space="preserve"> </v>
          </cell>
          <cell r="Y693" t="str">
            <v xml:space="preserve"> </v>
          </cell>
          <cell r="Z693" t="str">
            <v xml:space="preserve"> </v>
          </cell>
          <cell r="AA693" t="str">
            <v xml:space="preserve"> </v>
          </cell>
          <cell r="AB693" t="str">
            <v xml:space="preserve"> </v>
          </cell>
          <cell r="AC693" t="str">
            <v xml:space="preserve"> </v>
          </cell>
          <cell r="AD693">
            <v>9</v>
          </cell>
          <cell r="AE693" t="str">
            <v xml:space="preserve"> </v>
          </cell>
          <cell r="AF693" t="str">
            <v xml:space="preserve"> </v>
          </cell>
          <cell r="AG693" t="str">
            <v xml:space="preserve"> </v>
          </cell>
          <cell r="AH693" t="str">
            <v xml:space="preserve"> </v>
          </cell>
          <cell r="AI693" t="str">
            <v xml:space="preserve"> </v>
          </cell>
          <cell r="AJ693" t="str">
            <v xml:space="preserve"> </v>
          </cell>
          <cell r="AK693" t="str">
            <v xml:space="preserve"> </v>
          </cell>
          <cell r="AL693" t="str">
            <v xml:space="preserve"> </v>
          </cell>
          <cell r="AM693" t="str">
            <v xml:space="preserve"> </v>
          </cell>
          <cell r="AN693">
            <v>9</v>
          </cell>
          <cell r="AO693" t="str">
            <v xml:space="preserve"> </v>
          </cell>
          <cell r="AP693" t="str">
            <v xml:space="preserve"> </v>
          </cell>
          <cell r="AQ693" t="str">
            <v xml:space="preserve"> </v>
          </cell>
          <cell r="AR693" t="str">
            <v xml:space="preserve"> </v>
          </cell>
          <cell r="AS693" t="str">
            <v xml:space="preserve"> </v>
          </cell>
          <cell r="AT693" t="str">
            <v xml:space="preserve"> </v>
          </cell>
          <cell r="AU693" t="str">
            <v xml:space="preserve"> </v>
          </cell>
          <cell r="AV693" t="str">
            <v>11.909</v>
          </cell>
          <cell r="AW693" t="str">
            <v>ACQ</v>
          </cell>
          <cell r="AX693" t="str">
            <v>11.15</v>
          </cell>
          <cell r="AY693" t="str">
            <v>12.667</v>
          </cell>
          <cell r="AZ693" t="str">
            <v>14.4</v>
          </cell>
          <cell r="BA693" t="str">
            <v>13.5</v>
          </cell>
          <cell r="BB693" t="str">
            <v xml:space="preserve"> </v>
          </cell>
          <cell r="BC693" t="str">
            <v xml:space="preserve"> </v>
          </cell>
          <cell r="BD693" t="str">
            <v xml:space="preserve"> </v>
          </cell>
          <cell r="BE693" t="str">
            <v xml:space="preserve"> </v>
          </cell>
          <cell r="BF693" t="str">
            <v xml:space="preserve"> </v>
          </cell>
          <cell r="BG693" t="str">
            <v xml:space="preserve"> </v>
          </cell>
          <cell r="BH693" t="str">
            <v>10.1</v>
          </cell>
          <cell r="BI693" t="str">
            <v xml:space="preserve"> </v>
          </cell>
          <cell r="BJ693" t="str">
            <v xml:space="preserve"> </v>
          </cell>
          <cell r="BK693" t="str">
            <v xml:space="preserve"> </v>
          </cell>
          <cell r="BL693" t="str">
            <v xml:space="preserve"> </v>
          </cell>
          <cell r="BM693" t="str">
            <v xml:space="preserve"> </v>
          </cell>
          <cell r="BN693" t="str">
            <v xml:space="preserve"> </v>
          </cell>
          <cell r="BO693" t="str">
            <v xml:space="preserve"> </v>
          </cell>
          <cell r="BP693" t="str">
            <v xml:space="preserve"> </v>
          </cell>
          <cell r="BQ693" t="str">
            <v xml:space="preserve"> </v>
          </cell>
          <cell r="BR693" t="str">
            <v>10.158</v>
          </cell>
          <cell r="BS693" t="str">
            <v>ACQ</v>
          </cell>
          <cell r="BT693" t="str">
            <v>8.5</v>
          </cell>
          <cell r="BU693" t="str">
            <v>8.375</v>
          </cell>
          <cell r="BV693" t="str">
            <v>10.75</v>
          </cell>
        </row>
        <row r="694">
          <cell r="A694">
            <v>21811485</v>
          </cell>
          <cell r="B694" t="str">
            <v>WENTZLER</v>
          </cell>
          <cell r="C694" t="str">
            <v>CLARA</v>
          </cell>
          <cell r="D694" t="str">
            <v xml:space="preserve"> </v>
          </cell>
          <cell r="E694" t="str">
            <v>DEF</v>
          </cell>
          <cell r="F694" t="str">
            <v>DEF</v>
          </cell>
          <cell r="G694" t="str">
            <v>DEF</v>
          </cell>
          <cell r="H694" t="str">
            <v>DEF</v>
          </cell>
          <cell r="J694" t="str">
            <v xml:space="preserve"> </v>
          </cell>
          <cell r="K694" t="str">
            <v xml:space="preserve"> </v>
          </cell>
          <cell r="L694" t="str">
            <v xml:space="preserve"> </v>
          </cell>
          <cell r="M694" t="str">
            <v xml:space="preserve"> </v>
          </cell>
          <cell r="N694" t="str">
            <v xml:space="preserve"> </v>
          </cell>
          <cell r="O694" t="str">
            <v xml:space="preserve"> </v>
          </cell>
          <cell r="P694" t="str">
            <v xml:space="preserve"> </v>
          </cell>
          <cell r="Q694" t="str">
            <v xml:space="preserve"> </v>
          </cell>
          <cell r="R694" t="str">
            <v xml:space="preserve"> </v>
          </cell>
          <cell r="S694" t="str">
            <v xml:space="preserve"> </v>
          </cell>
          <cell r="T694" t="str">
            <v xml:space="preserve"> </v>
          </cell>
          <cell r="U694" t="str">
            <v xml:space="preserve"> </v>
          </cell>
          <cell r="V694" t="str">
            <v xml:space="preserve"> </v>
          </cell>
          <cell r="W694" t="str">
            <v xml:space="preserve"> </v>
          </cell>
          <cell r="X694" t="str">
            <v xml:space="preserve"> </v>
          </cell>
          <cell r="Y694" t="str">
            <v xml:space="preserve"> </v>
          </cell>
          <cell r="Z694" t="str">
            <v xml:space="preserve"> </v>
          </cell>
          <cell r="AA694" t="str">
            <v xml:space="preserve"> </v>
          </cell>
          <cell r="AB694" t="str">
            <v xml:space="preserve"> </v>
          </cell>
          <cell r="AC694" t="str">
            <v xml:space="preserve"> </v>
          </cell>
          <cell r="AD694" t="str">
            <v xml:space="preserve"> </v>
          </cell>
          <cell r="AE694" t="str">
            <v xml:space="preserve"> </v>
          </cell>
          <cell r="AF694" t="str">
            <v xml:space="preserve"> </v>
          </cell>
          <cell r="AG694" t="str">
            <v xml:space="preserve"> </v>
          </cell>
          <cell r="AH694" t="str">
            <v xml:space="preserve"> </v>
          </cell>
          <cell r="AI694" t="str">
            <v xml:space="preserve"> </v>
          </cell>
          <cell r="AJ694" t="str">
            <v xml:space="preserve"> </v>
          </cell>
          <cell r="AK694" t="str">
            <v xml:space="preserve"> </v>
          </cell>
          <cell r="AL694" t="str">
            <v xml:space="preserve"> </v>
          </cell>
          <cell r="AM694" t="str">
            <v xml:space="preserve"> </v>
          </cell>
          <cell r="AN694" t="str">
            <v xml:space="preserve"> </v>
          </cell>
          <cell r="AO694" t="str">
            <v xml:space="preserve"> </v>
          </cell>
          <cell r="AP694" t="str">
            <v xml:space="preserve"> </v>
          </cell>
          <cell r="AQ694" t="str">
            <v xml:space="preserve"> </v>
          </cell>
          <cell r="AR694" t="str">
            <v xml:space="preserve"> </v>
          </cell>
          <cell r="AS694" t="str">
            <v xml:space="preserve"> </v>
          </cell>
          <cell r="AT694" t="str">
            <v xml:space="preserve"> </v>
          </cell>
          <cell r="AU694" t="str">
            <v xml:space="preserve"> </v>
          </cell>
          <cell r="AV694" t="str">
            <v xml:space="preserve"> </v>
          </cell>
          <cell r="AW694" t="str">
            <v xml:space="preserve"> </v>
          </cell>
          <cell r="AX694" t="str">
            <v xml:space="preserve"> </v>
          </cell>
          <cell r="AY694" t="str">
            <v xml:space="preserve"> </v>
          </cell>
          <cell r="AZ694" t="str">
            <v xml:space="preserve"> </v>
          </cell>
          <cell r="BA694" t="str">
            <v xml:space="preserve"> </v>
          </cell>
          <cell r="BB694" t="str">
            <v xml:space="preserve"> </v>
          </cell>
          <cell r="BC694" t="str">
            <v xml:space="preserve"> </v>
          </cell>
          <cell r="BD694" t="str">
            <v xml:space="preserve"> </v>
          </cell>
          <cell r="BE694" t="str">
            <v xml:space="preserve"> </v>
          </cell>
          <cell r="BF694" t="str">
            <v xml:space="preserve"> </v>
          </cell>
          <cell r="BG694" t="str">
            <v xml:space="preserve"> </v>
          </cell>
          <cell r="BH694" t="str">
            <v xml:space="preserve"> </v>
          </cell>
          <cell r="BI694" t="str">
            <v xml:space="preserve"> </v>
          </cell>
          <cell r="BJ694" t="str">
            <v xml:space="preserve"> </v>
          </cell>
          <cell r="BK694" t="str">
            <v xml:space="preserve"> </v>
          </cell>
          <cell r="BL694" t="str">
            <v xml:space="preserve"> </v>
          </cell>
          <cell r="BM694" t="str">
            <v xml:space="preserve"> </v>
          </cell>
          <cell r="BN694" t="str">
            <v xml:space="preserve"> </v>
          </cell>
          <cell r="BO694" t="str">
            <v xml:space="preserve"> </v>
          </cell>
          <cell r="BP694" t="str">
            <v xml:space="preserve"> </v>
          </cell>
          <cell r="BQ694" t="str">
            <v xml:space="preserve"> </v>
          </cell>
          <cell r="BR694" t="str">
            <v xml:space="preserve"> </v>
          </cell>
          <cell r="BS694" t="str">
            <v xml:space="preserve"> </v>
          </cell>
          <cell r="BT694" t="str">
            <v xml:space="preserve"> </v>
          </cell>
          <cell r="BU694" t="str">
            <v xml:space="preserve"> </v>
          </cell>
          <cell r="BV694" t="str">
            <v xml:space="preserve"> </v>
          </cell>
        </row>
        <row r="695">
          <cell r="A695">
            <v>21911463</v>
          </cell>
          <cell r="B695" t="str">
            <v>WETZEL</v>
          </cell>
          <cell r="C695" t="str">
            <v>SIMON</v>
          </cell>
          <cell r="D695" t="str">
            <v xml:space="preserve"> </v>
          </cell>
          <cell r="E695" t="str">
            <v>DEF</v>
          </cell>
          <cell r="F695" t="str">
            <v>DEF</v>
          </cell>
          <cell r="G695" t="str">
            <v>DEF</v>
          </cell>
          <cell r="H695" t="str">
            <v>DEF</v>
          </cell>
          <cell r="J695" t="str">
            <v>DEF</v>
          </cell>
          <cell r="L695" t="str">
            <v>DEF</v>
          </cell>
          <cell r="M695" t="str">
            <v xml:space="preserve"> </v>
          </cell>
          <cell r="N695" t="str">
            <v xml:space="preserve"> </v>
          </cell>
          <cell r="O695" t="str">
            <v xml:space="preserve"> </v>
          </cell>
          <cell r="P695" t="str">
            <v xml:space="preserve"> </v>
          </cell>
          <cell r="Q695" t="str">
            <v xml:space="preserve"> </v>
          </cell>
          <cell r="R695" t="str">
            <v xml:space="preserve"> </v>
          </cell>
          <cell r="S695" t="str">
            <v>ABI</v>
          </cell>
          <cell r="T695" t="str">
            <v xml:space="preserve"> </v>
          </cell>
          <cell r="U695" t="str">
            <v xml:space="preserve"> </v>
          </cell>
          <cell r="V695" t="str">
            <v xml:space="preserve"> </v>
          </cell>
          <cell r="W695" t="str">
            <v xml:space="preserve"> </v>
          </cell>
          <cell r="X695" t="str">
            <v xml:space="preserve"> </v>
          </cell>
          <cell r="Y695" t="str">
            <v xml:space="preserve"> </v>
          </cell>
          <cell r="Z695" t="str">
            <v xml:space="preserve"> </v>
          </cell>
          <cell r="AA695" t="str">
            <v xml:space="preserve"> </v>
          </cell>
          <cell r="AB695" t="str">
            <v xml:space="preserve"> </v>
          </cell>
          <cell r="AC695" t="str">
            <v xml:space="preserve"> </v>
          </cell>
          <cell r="AD695" t="str">
            <v>DEF</v>
          </cell>
          <cell r="AE695" t="str">
            <v xml:space="preserve"> </v>
          </cell>
          <cell r="AF695" t="str">
            <v xml:space="preserve"> </v>
          </cell>
          <cell r="AG695" t="str">
            <v xml:space="preserve"> </v>
          </cell>
          <cell r="AH695" t="str">
            <v xml:space="preserve"> </v>
          </cell>
          <cell r="AI695" t="str">
            <v xml:space="preserve"> </v>
          </cell>
          <cell r="AJ695" t="str">
            <v xml:space="preserve"> </v>
          </cell>
          <cell r="AK695" t="str">
            <v>ABI</v>
          </cell>
          <cell r="AL695" t="str">
            <v xml:space="preserve"> </v>
          </cell>
          <cell r="AM695" t="str">
            <v xml:space="preserve"> </v>
          </cell>
          <cell r="AN695" t="str">
            <v xml:space="preserve"> </v>
          </cell>
          <cell r="AO695" t="str">
            <v xml:space="preserve"> </v>
          </cell>
          <cell r="AP695" t="str">
            <v xml:space="preserve"> </v>
          </cell>
          <cell r="AQ695" t="str">
            <v xml:space="preserve"> </v>
          </cell>
          <cell r="AR695" t="str">
            <v xml:space="preserve"> </v>
          </cell>
          <cell r="AS695" t="str">
            <v xml:space="preserve"> </v>
          </cell>
          <cell r="AT695" t="str">
            <v xml:space="preserve"> </v>
          </cell>
          <cell r="AU695" t="str">
            <v xml:space="preserve"> </v>
          </cell>
          <cell r="AV695" t="str">
            <v>DEF</v>
          </cell>
          <cell r="AW695" t="str">
            <v>DEF</v>
          </cell>
          <cell r="AX695" t="str">
            <v>DEF</v>
          </cell>
          <cell r="AY695" t="str">
            <v>DEF</v>
          </cell>
          <cell r="AZ695" t="str">
            <v>ABI</v>
          </cell>
          <cell r="BA695" t="str">
            <v xml:space="preserve"> </v>
          </cell>
          <cell r="BB695" t="str">
            <v xml:space="preserve"> </v>
          </cell>
          <cell r="BC695" t="str">
            <v xml:space="preserve"> </v>
          </cell>
          <cell r="BD695" t="str">
            <v>ABI</v>
          </cell>
          <cell r="BE695" t="str">
            <v xml:space="preserve"> </v>
          </cell>
          <cell r="BF695" t="str">
            <v xml:space="preserve"> </v>
          </cell>
          <cell r="BG695" t="str">
            <v xml:space="preserve"> </v>
          </cell>
          <cell r="BH695" t="str">
            <v xml:space="preserve"> </v>
          </cell>
          <cell r="BI695" t="str">
            <v xml:space="preserve"> </v>
          </cell>
          <cell r="BJ695" t="str">
            <v xml:space="preserve"> </v>
          </cell>
          <cell r="BK695" t="str">
            <v xml:space="preserve"> </v>
          </cell>
          <cell r="BL695" t="str">
            <v xml:space="preserve"> </v>
          </cell>
          <cell r="BM695" t="str">
            <v xml:space="preserve"> </v>
          </cell>
          <cell r="BN695" t="str">
            <v xml:space="preserve"> </v>
          </cell>
          <cell r="BO695" t="str">
            <v xml:space="preserve"> </v>
          </cell>
          <cell r="BP695" t="str">
            <v xml:space="preserve"> </v>
          </cell>
          <cell r="BQ695" t="str">
            <v>ABI</v>
          </cell>
          <cell r="BR695" t="str">
            <v>DEF</v>
          </cell>
          <cell r="BS695" t="str">
            <v>DEF</v>
          </cell>
          <cell r="BT695" t="str">
            <v>ABI</v>
          </cell>
          <cell r="BU695" t="str">
            <v>DEF</v>
          </cell>
          <cell r="BV695">
            <v>0</v>
          </cell>
        </row>
        <row r="696">
          <cell r="A696">
            <v>21811587</v>
          </cell>
          <cell r="B696" t="str">
            <v>WILLMANN</v>
          </cell>
          <cell r="C696" t="str">
            <v>NICOLAS</v>
          </cell>
          <cell r="D696" t="str">
            <v xml:space="preserve"> </v>
          </cell>
          <cell r="E696" t="str">
            <v>10.363</v>
          </cell>
          <cell r="F696" t="str">
            <v>ADM</v>
          </cell>
          <cell r="G696" t="str">
            <v>10.363</v>
          </cell>
          <cell r="H696" t="str">
            <v>ADM</v>
          </cell>
          <cell r="I696" t="str">
            <v>'228/583</v>
          </cell>
          <cell r="J696" t="str">
            <v>10.4</v>
          </cell>
          <cell r="L696">
            <v>10</v>
          </cell>
          <cell r="M696" t="str">
            <v xml:space="preserve"> </v>
          </cell>
          <cell r="N696" t="str">
            <v xml:space="preserve"> </v>
          </cell>
          <cell r="O696" t="str">
            <v xml:space="preserve"> </v>
          </cell>
          <cell r="P696" t="str">
            <v xml:space="preserve"> </v>
          </cell>
          <cell r="Q696" t="str">
            <v xml:space="preserve"> </v>
          </cell>
          <cell r="R696" t="str">
            <v xml:space="preserve"> </v>
          </cell>
          <cell r="S696">
            <v>10</v>
          </cell>
          <cell r="T696" t="str">
            <v xml:space="preserve"> </v>
          </cell>
          <cell r="U696" t="str">
            <v xml:space="preserve"> </v>
          </cell>
          <cell r="V696" t="str">
            <v xml:space="preserve"> </v>
          </cell>
          <cell r="W696" t="str">
            <v xml:space="preserve"> </v>
          </cell>
          <cell r="X696" t="str">
            <v xml:space="preserve"> </v>
          </cell>
          <cell r="Y696" t="str">
            <v xml:space="preserve"> </v>
          </cell>
          <cell r="Z696" t="str">
            <v xml:space="preserve"> </v>
          </cell>
          <cell r="AA696" t="str">
            <v xml:space="preserve"> </v>
          </cell>
          <cell r="AB696" t="str">
            <v xml:space="preserve"> </v>
          </cell>
          <cell r="AC696" t="str">
            <v xml:space="preserve"> </v>
          </cell>
          <cell r="AD696">
            <v>11</v>
          </cell>
          <cell r="AE696" t="str">
            <v xml:space="preserve"> </v>
          </cell>
          <cell r="AF696" t="str">
            <v xml:space="preserve"> </v>
          </cell>
          <cell r="AG696" t="str">
            <v xml:space="preserve"> </v>
          </cell>
          <cell r="AH696" t="str">
            <v xml:space="preserve"> </v>
          </cell>
          <cell r="AI696" t="str">
            <v xml:space="preserve"> </v>
          </cell>
          <cell r="AJ696" t="str">
            <v xml:space="preserve"> </v>
          </cell>
          <cell r="AK696" t="str">
            <v xml:space="preserve"> </v>
          </cell>
          <cell r="AL696" t="str">
            <v xml:space="preserve"> </v>
          </cell>
          <cell r="AM696" t="str">
            <v xml:space="preserve"> </v>
          </cell>
          <cell r="AN696" t="str">
            <v xml:space="preserve"> </v>
          </cell>
          <cell r="AO696" t="str">
            <v xml:space="preserve"> </v>
          </cell>
          <cell r="AP696" t="str">
            <v xml:space="preserve"> </v>
          </cell>
          <cell r="AQ696" t="str">
            <v xml:space="preserve"> </v>
          </cell>
          <cell r="AR696" t="str">
            <v xml:space="preserve"> </v>
          </cell>
          <cell r="AS696" t="str">
            <v xml:space="preserve"> </v>
          </cell>
          <cell r="AT696" t="str">
            <v xml:space="preserve"> </v>
          </cell>
          <cell r="AU696" t="str">
            <v xml:space="preserve"> </v>
          </cell>
          <cell r="AV696" t="str">
            <v>10.583</v>
          </cell>
          <cell r="AW696" t="str">
            <v>ACQ</v>
          </cell>
          <cell r="AX696" t="str">
            <v>10.665</v>
          </cell>
          <cell r="AY696" t="str">
            <v>10.5</v>
          </cell>
          <cell r="AZ696" t="str">
            <v xml:space="preserve"> </v>
          </cell>
          <cell r="BA696" t="str">
            <v xml:space="preserve"> </v>
          </cell>
          <cell r="BB696" t="str">
            <v xml:space="preserve"> </v>
          </cell>
          <cell r="BC696" t="str">
            <v xml:space="preserve"> </v>
          </cell>
          <cell r="BD696" t="str">
            <v xml:space="preserve"> </v>
          </cell>
          <cell r="BE696" t="str">
            <v xml:space="preserve"> </v>
          </cell>
          <cell r="BF696" t="str">
            <v xml:space="preserve"> </v>
          </cell>
          <cell r="BG696" t="str">
            <v xml:space="preserve"> </v>
          </cell>
          <cell r="BH696" t="str">
            <v xml:space="preserve"> </v>
          </cell>
          <cell r="BI696" t="str">
            <v xml:space="preserve"> </v>
          </cell>
          <cell r="BJ696" t="str">
            <v xml:space="preserve"> </v>
          </cell>
          <cell r="BK696" t="str">
            <v xml:space="preserve"> </v>
          </cell>
          <cell r="BL696" t="str">
            <v xml:space="preserve"> </v>
          </cell>
          <cell r="BM696" t="str">
            <v xml:space="preserve"> </v>
          </cell>
          <cell r="BN696" t="str">
            <v xml:space="preserve"> </v>
          </cell>
          <cell r="BO696" t="str">
            <v xml:space="preserve"> </v>
          </cell>
          <cell r="BP696" t="str">
            <v xml:space="preserve"> </v>
          </cell>
          <cell r="BQ696" t="str">
            <v xml:space="preserve"> </v>
          </cell>
          <cell r="BR696" t="str">
            <v>10.267</v>
          </cell>
          <cell r="BS696" t="str">
            <v>ACQ</v>
          </cell>
          <cell r="BT696" t="str">
            <v>12.25</v>
          </cell>
          <cell r="BU696" t="str">
            <v>7.55</v>
          </cell>
          <cell r="BV696" t="str">
            <v>9.1</v>
          </cell>
        </row>
        <row r="697">
          <cell r="A697">
            <v>21909931</v>
          </cell>
          <cell r="B697" t="str">
            <v>WOLFERSPERGER</v>
          </cell>
          <cell r="C697" t="str">
            <v>THEO</v>
          </cell>
          <cell r="D697" t="str">
            <v xml:space="preserve"> </v>
          </cell>
          <cell r="E697" t="str">
            <v>DEF</v>
          </cell>
          <cell r="F697" t="str">
            <v>DEF</v>
          </cell>
          <cell r="G697" t="str">
            <v>DEF</v>
          </cell>
          <cell r="H697" t="str">
            <v>DEF</v>
          </cell>
          <cell r="J697" t="str">
            <v>13.2</v>
          </cell>
          <cell r="L697">
            <v>14</v>
          </cell>
          <cell r="M697" t="str">
            <v xml:space="preserve"> </v>
          </cell>
          <cell r="N697" t="str">
            <v xml:space="preserve"> </v>
          </cell>
          <cell r="O697" t="str">
            <v xml:space="preserve"> </v>
          </cell>
          <cell r="P697" t="str">
            <v xml:space="preserve"> </v>
          </cell>
          <cell r="Q697" t="str">
            <v xml:space="preserve"> </v>
          </cell>
          <cell r="R697" t="str">
            <v xml:space="preserve"> </v>
          </cell>
          <cell r="S697" t="str">
            <v xml:space="preserve"> </v>
          </cell>
          <cell r="T697" t="str">
            <v xml:space="preserve"> </v>
          </cell>
          <cell r="U697" t="str">
            <v xml:space="preserve"> </v>
          </cell>
          <cell r="V697" t="str">
            <v xml:space="preserve"> </v>
          </cell>
          <cell r="W697" t="str">
            <v xml:space="preserve"> </v>
          </cell>
          <cell r="X697" t="str">
            <v xml:space="preserve"> </v>
          </cell>
          <cell r="Y697" t="str">
            <v xml:space="preserve"> </v>
          </cell>
          <cell r="Z697" t="str">
            <v xml:space="preserve"> </v>
          </cell>
          <cell r="AA697">
            <v>14</v>
          </cell>
          <cell r="AB697" t="str">
            <v xml:space="preserve"> </v>
          </cell>
          <cell r="AC697" t="str">
            <v xml:space="preserve"> </v>
          </cell>
          <cell r="AD697">
            <v>12</v>
          </cell>
          <cell r="AE697" t="str">
            <v xml:space="preserve"> </v>
          </cell>
          <cell r="AF697" t="str">
            <v xml:space="preserve"> </v>
          </cell>
          <cell r="AG697" t="str">
            <v xml:space="preserve"> </v>
          </cell>
          <cell r="AH697" t="str">
            <v xml:space="preserve"> </v>
          </cell>
          <cell r="AI697" t="str">
            <v xml:space="preserve"> </v>
          </cell>
          <cell r="AJ697" t="str">
            <v xml:space="preserve"> </v>
          </cell>
          <cell r="AK697" t="str">
            <v xml:space="preserve"> </v>
          </cell>
          <cell r="AL697" t="str">
            <v xml:space="preserve"> </v>
          </cell>
          <cell r="AM697" t="str">
            <v xml:space="preserve"> </v>
          </cell>
          <cell r="AN697" t="str">
            <v xml:space="preserve"> </v>
          </cell>
          <cell r="AO697" t="str">
            <v xml:space="preserve"> </v>
          </cell>
          <cell r="AP697" t="str">
            <v xml:space="preserve"> </v>
          </cell>
          <cell r="AQ697" t="str">
            <v xml:space="preserve"> </v>
          </cell>
          <cell r="AR697" t="str">
            <v xml:space="preserve"> </v>
          </cell>
          <cell r="AS697">
            <v>12</v>
          </cell>
          <cell r="AT697" t="str">
            <v xml:space="preserve"> </v>
          </cell>
          <cell r="AU697" t="str">
            <v xml:space="preserve"> </v>
          </cell>
          <cell r="AV697" t="str">
            <v>DEF</v>
          </cell>
          <cell r="AW697" t="str">
            <v>DEF</v>
          </cell>
          <cell r="AX697" t="str">
            <v>7.165</v>
          </cell>
          <cell r="AY697" t="str">
            <v>DEF</v>
          </cell>
          <cell r="AZ697" t="str">
            <v xml:space="preserve"> </v>
          </cell>
          <cell r="BA697" t="str">
            <v xml:space="preserve"> </v>
          </cell>
          <cell r="BB697" t="str">
            <v xml:space="preserve"> </v>
          </cell>
          <cell r="BC697" t="str">
            <v xml:space="preserve"> </v>
          </cell>
          <cell r="BD697" t="str">
            <v xml:space="preserve"> </v>
          </cell>
          <cell r="BE697">
            <v>11</v>
          </cell>
          <cell r="BF697" t="str">
            <v>11.5</v>
          </cell>
          <cell r="BG697" t="str">
            <v xml:space="preserve"> </v>
          </cell>
          <cell r="BH697" t="str">
            <v xml:space="preserve"> </v>
          </cell>
          <cell r="BI697" t="str">
            <v xml:space="preserve"> </v>
          </cell>
          <cell r="BJ697" t="str">
            <v>ABI</v>
          </cell>
          <cell r="BK697" t="str">
            <v xml:space="preserve"> </v>
          </cell>
          <cell r="BL697" t="str">
            <v xml:space="preserve"> </v>
          </cell>
          <cell r="BM697" t="str">
            <v xml:space="preserve"> </v>
          </cell>
          <cell r="BN697" t="str">
            <v xml:space="preserve"> </v>
          </cell>
          <cell r="BO697" t="str">
            <v xml:space="preserve"> </v>
          </cell>
          <cell r="BP697" t="str">
            <v xml:space="preserve"> </v>
          </cell>
          <cell r="BQ697" t="str">
            <v xml:space="preserve"> </v>
          </cell>
          <cell r="BR697" t="str">
            <v>7.892</v>
          </cell>
          <cell r="BS697" t="str">
            <v>NACQ</v>
          </cell>
          <cell r="BT697" t="str">
            <v>11.125</v>
          </cell>
          <cell r="BU697" t="str">
            <v>7.7</v>
          </cell>
          <cell r="BV697" t="str">
            <v>9.9</v>
          </cell>
        </row>
        <row r="698">
          <cell r="A698">
            <v>21903566</v>
          </cell>
          <cell r="B698" t="str">
            <v>WOLFF</v>
          </cell>
          <cell r="C698" t="str">
            <v>CÉDRIC</v>
          </cell>
          <cell r="D698" t="str">
            <v>modif</v>
          </cell>
          <cell r="E698" t="str">
            <v>8.246</v>
          </cell>
          <cell r="F698" t="str">
            <v>AJ</v>
          </cell>
          <cell r="G698" t="str">
            <v>8.255</v>
          </cell>
          <cell r="H698" t="str">
            <v>AJ</v>
          </cell>
          <cell r="I698" t="str">
            <v>'509/583</v>
          </cell>
          <cell r="J698" t="str">
            <v>12.596</v>
          </cell>
          <cell r="L698" t="str">
            <v>12.66</v>
          </cell>
          <cell r="M698" t="str">
            <v xml:space="preserve"> </v>
          </cell>
          <cell r="N698" t="str">
            <v xml:space="preserve"> </v>
          </cell>
          <cell r="O698" t="str">
            <v xml:space="preserve"> </v>
          </cell>
          <cell r="P698" t="str">
            <v xml:space="preserve"> </v>
          </cell>
          <cell r="Q698" t="str">
            <v xml:space="preserve"> </v>
          </cell>
          <cell r="R698" t="str">
            <v xml:space="preserve"> </v>
          </cell>
          <cell r="S698" t="str">
            <v xml:space="preserve"> </v>
          </cell>
          <cell r="T698" t="str">
            <v xml:space="preserve"> </v>
          </cell>
          <cell r="U698" t="str">
            <v xml:space="preserve"> </v>
          </cell>
          <cell r="V698" t="str">
            <v xml:space="preserve"> </v>
          </cell>
          <cell r="W698" t="str">
            <v xml:space="preserve"> </v>
          </cell>
          <cell r="X698" t="str">
            <v xml:space="preserve"> </v>
          </cell>
          <cell r="Y698" t="str">
            <v xml:space="preserve"> </v>
          </cell>
          <cell r="Z698" t="str">
            <v xml:space="preserve"> </v>
          </cell>
          <cell r="AA698" t="str">
            <v xml:space="preserve"> </v>
          </cell>
          <cell r="AB698" t="str">
            <v>12.66</v>
          </cell>
          <cell r="AC698" t="str">
            <v xml:space="preserve"> </v>
          </cell>
          <cell r="AD698" t="str">
            <v>12.5</v>
          </cell>
          <cell r="AE698" t="str">
            <v xml:space="preserve"> </v>
          </cell>
          <cell r="AF698" t="str">
            <v xml:space="preserve"> </v>
          </cell>
          <cell r="AG698" t="str">
            <v xml:space="preserve"> </v>
          </cell>
          <cell r="AH698" t="str">
            <v xml:space="preserve"> </v>
          </cell>
          <cell r="AI698" t="str">
            <v xml:space="preserve"> </v>
          </cell>
          <cell r="AJ698" t="str">
            <v xml:space="preserve"> </v>
          </cell>
          <cell r="AK698" t="str">
            <v xml:space="preserve"> </v>
          </cell>
          <cell r="AL698" t="str">
            <v xml:space="preserve"> </v>
          </cell>
          <cell r="AM698" t="str">
            <v xml:space="preserve"> </v>
          </cell>
          <cell r="AN698" t="str">
            <v xml:space="preserve"> </v>
          </cell>
          <cell r="AO698" t="str">
            <v xml:space="preserve"> </v>
          </cell>
          <cell r="AP698" t="str">
            <v xml:space="preserve"> </v>
          </cell>
          <cell r="AQ698" t="str">
            <v xml:space="preserve"> </v>
          </cell>
          <cell r="AR698" t="str">
            <v xml:space="preserve"> </v>
          </cell>
          <cell r="AS698" t="str">
            <v xml:space="preserve"> </v>
          </cell>
          <cell r="AT698" t="str">
            <v>12.5</v>
          </cell>
          <cell r="AU698" t="str">
            <v xml:space="preserve"> </v>
          </cell>
          <cell r="AV698" t="str">
            <v>8.444</v>
          </cell>
          <cell r="AW698" t="str">
            <v>NACQ</v>
          </cell>
          <cell r="AX698" t="str">
            <v>8.755</v>
          </cell>
          <cell r="AY698" t="str">
            <v>8.133</v>
          </cell>
          <cell r="AZ698" t="str">
            <v>6.4</v>
          </cell>
          <cell r="BA698" t="str">
            <v xml:space="preserve"> </v>
          </cell>
          <cell r="BB698" t="str">
            <v xml:space="preserve"> </v>
          </cell>
          <cell r="BC698" t="str">
            <v xml:space="preserve"> </v>
          </cell>
          <cell r="BD698" t="str">
            <v xml:space="preserve"> </v>
          </cell>
          <cell r="BE698" t="str">
            <v xml:space="preserve"> </v>
          </cell>
          <cell r="BF698" t="str">
            <v xml:space="preserve"> </v>
          </cell>
          <cell r="BG698" t="str">
            <v xml:space="preserve"> </v>
          </cell>
          <cell r="BH698" t="str">
            <v xml:space="preserve"> </v>
          </cell>
          <cell r="BI698">
            <v>11</v>
          </cell>
          <cell r="BJ698" t="str">
            <v xml:space="preserve"> </v>
          </cell>
          <cell r="BK698">
            <v>7</v>
          </cell>
          <cell r="BL698" t="str">
            <v xml:space="preserve"> </v>
          </cell>
          <cell r="BM698" t="str">
            <v xml:space="preserve"> </v>
          </cell>
          <cell r="BN698" t="str">
            <v xml:space="preserve"> </v>
          </cell>
          <cell r="BO698" t="str">
            <v xml:space="preserve"> </v>
          </cell>
          <cell r="BP698" t="str">
            <v xml:space="preserve"> </v>
          </cell>
          <cell r="BQ698" t="str">
            <v xml:space="preserve"> </v>
          </cell>
          <cell r="BR698" t="str">
            <v>7.892</v>
          </cell>
          <cell r="BS698" t="str">
            <v>NACQ</v>
          </cell>
          <cell r="BT698" t="str">
            <v>10.5</v>
          </cell>
          <cell r="BU698" t="str">
            <v>6.675</v>
          </cell>
          <cell r="BV698" t="str">
            <v>6.85</v>
          </cell>
        </row>
        <row r="699">
          <cell r="A699">
            <v>21813090</v>
          </cell>
          <cell r="B699" t="str">
            <v>WUEST</v>
          </cell>
          <cell r="C699" t="str">
            <v>ALEXANDRE</v>
          </cell>
          <cell r="D699" t="str">
            <v xml:space="preserve"> </v>
          </cell>
          <cell r="E699" t="str">
            <v>9.813</v>
          </cell>
          <cell r="F699" t="str">
            <v>AJ</v>
          </cell>
          <cell r="G699" t="str">
            <v>9.813</v>
          </cell>
          <cell r="H699" t="str">
            <v>AJ</v>
          </cell>
          <cell r="I699" t="str">
            <v>'319/583</v>
          </cell>
          <cell r="J699" t="str">
            <v>11.8</v>
          </cell>
          <cell r="K699" t="str">
            <v>ACQ</v>
          </cell>
          <cell r="L699" t="str">
            <v xml:space="preserve"> </v>
          </cell>
          <cell r="M699" t="str">
            <v xml:space="preserve"> </v>
          </cell>
          <cell r="N699" t="str">
            <v xml:space="preserve"> </v>
          </cell>
          <cell r="O699" t="str">
            <v xml:space="preserve"> </v>
          </cell>
          <cell r="P699" t="str">
            <v xml:space="preserve"> </v>
          </cell>
          <cell r="Q699" t="str">
            <v xml:space="preserve"> </v>
          </cell>
          <cell r="R699" t="str">
            <v xml:space="preserve"> </v>
          </cell>
          <cell r="S699" t="str">
            <v xml:space="preserve"> </v>
          </cell>
          <cell r="T699" t="str">
            <v xml:space="preserve"> </v>
          </cell>
          <cell r="U699" t="str">
            <v xml:space="preserve"> </v>
          </cell>
          <cell r="V699" t="str">
            <v xml:space="preserve"> </v>
          </cell>
          <cell r="W699" t="str">
            <v xml:space="preserve"> </v>
          </cell>
          <cell r="X699" t="str">
            <v xml:space="preserve"> </v>
          </cell>
          <cell r="Y699" t="str">
            <v xml:space="preserve"> </v>
          </cell>
          <cell r="Z699" t="str">
            <v xml:space="preserve"> </v>
          </cell>
          <cell r="AA699" t="str">
            <v xml:space="preserve"> </v>
          </cell>
          <cell r="AB699" t="str">
            <v xml:space="preserve"> </v>
          </cell>
          <cell r="AC699" t="str">
            <v xml:space="preserve"> </v>
          </cell>
          <cell r="AD699" t="str">
            <v xml:space="preserve"> </v>
          </cell>
          <cell r="AE699" t="str">
            <v xml:space="preserve"> </v>
          </cell>
          <cell r="AF699" t="str">
            <v xml:space="preserve"> </v>
          </cell>
          <cell r="AG699" t="str">
            <v xml:space="preserve"> </v>
          </cell>
          <cell r="AH699" t="str">
            <v xml:space="preserve"> </v>
          </cell>
          <cell r="AI699" t="str">
            <v xml:space="preserve"> </v>
          </cell>
          <cell r="AJ699" t="str">
            <v xml:space="preserve"> </v>
          </cell>
          <cell r="AK699" t="str">
            <v xml:space="preserve"> </v>
          </cell>
          <cell r="AL699" t="str">
            <v xml:space="preserve"> </v>
          </cell>
          <cell r="AM699" t="str">
            <v xml:space="preserve"> </v>
          </cell>
          <cell r="AN699" t="str">
            <v xml:space="preserve"> </v>
          </cell>
          <cell r="AO699" t="str">
            <v xml:space="preserve"> </v>
          </cell>
          <cell r="AP699" t="str">
            <v xml:space="preserve"> </v>
          </cell>
          <cell r="AQ699" t="str">
            <v xml:space="preserve"> </v>
          </cell>
          <cell r="AR699" t="str">
            <v xml:space="preserve"> </v>
          </cell>
          <cell r="AS699" t="str">
            <v xml:space="preserve"> </v>
          </cell>
          <cell r="AT699" t="str">
            <v xml:space="preserve"> </v>
          </cell>
          <cell r="AU699" t="str">
            <v xml:space="preserve"> </v>
          </cell>
          <cell r="AV699" t="str">
            <v>10.657</v>
          </cell>
          <cell r="AW699" t="str">
            <v>ACQ</v>
          </cell>
          <cell r="AX699" t="str">
            <v xml:space="preserve"> </v>
          </cell>
          <cell r="AY699" t="str">
            <v xml:space="preserve"> </v>
          </cell>
          <cell r="AZ699" t="str">
            <v xml:space="preserve"> </v>
          </cell>
          <cell r="BA699" t="str">
            <v xml:space="preserve"> </v>
          </cell>
          <cell r="BB699" t="str">
            <v xml:space="preserve"> </v>
          </cell>
          <cell r="BC699" t="str">
            <v xml:space="preserve"> </v>
          </cell>
          <cell r="BD699" t="str">
            <v xml:space="preserve"> </v>
          </cell>
          <cell r="BE699" t="str">
            <v xml:space="preserve"> </v>
          </cell>
          <cell r="BF699" t="str">
            <v xml:space="preserve"> </v>
          </cell>
          <cell r="BG699" t="str">
            <v xml:space="preserve"> </v>
          </cell>
          <cell r="BH699" t="str">
            <v xml:space="preserve"> </v>
          </cell>
          <cell r="BI699" t="str">
            <v xml:space="preserve"> </v>
          </cell>
          <cell r="BJ699" t="str">
            <v xml:space="preserve"> </v>
          </cell>
          <cell r="BK699" t="str">
            <v xml:space="preserve"> </v>
          </cell>
          <cell r="BL699" t="str">
            <v xml:space="preserve"> </v>
          </cell>
          <cell r="BM699" t="str">
            <v xml:space="preserve"> </v>
          </cell>
          <cell r="BN699" t="str">
            <v xml:space="preserve"> </v>
          </cell>
          <cell r="BO699" t="str">
            <v xml:space="preserve"> </v>
          </cell>
          <cell r="BP699" t="str">
            <v xml:space="preserve"> </v>
          </cell>
          <cell r="BQ699" t="str">
            <v xml:space="preserve"> </v>
          </cell>
          <cell r="BR699" t="str">
            <v>9.133</v>
          </cell>
          <cell r="BS699" t="str">
            <v>NACQ</v>
          </cell>
          <cell r="BT699" t="str">
            <v>8.3</v>
          </cell>
          <cell r="BU699" t="str">
            <v>8.85</v>
          </cell>
          <cell r="BV699" t="str">
            <v>11.7</v>
          </cell>
        </row>
        <row r="700">
          <cell r="A700">
            <v>21911722</v>
          </cell>
          <cell r="B700" t="str">
            <v>YAVUZ</v>
          </cell>
          <cell r="C700" t="str">
            <v>CECILE</v>
          </cell>
          <cell r="D700" t="str">
            <v xml:space="preserve"> </v>
          </cell>
          <cell r="E700" t="str">
            <v>DEF</v>
          </cell>
          <cell r="F700" t="str">
            <v>DEF</v>
          </cell>
          <cell r="G700" t="str">
            <v>DEF</v>
          </cell>
          <cell r="H700" t="str">
            <v>DEF</v>
          </cell>
          <cell r="J700" t="str">
            <v xml:space="preserve"> </v>
          </cell>
          <cell r="K700" t="str">
            <v xml:space="preserve"> </v>
          </cell>
          <cell r="L700" t="str">
            <v xml:space="preserve"> </v>
          </cell>
          <cell r="M700" t="str">
            <v xml:space="preserve"> </v>
          </cell>
          <cell r="N700" t="str">
            <v xml:space="preserve"> </v>
          </cell>
          <cell r="O700" t="str">
            <v xml:space="preserve"> </v>
          </cell>
          <cell r="P700" t="str">
            <v xml:space="preserve"> </v>
          </cell>
          <cell r="Q700" t="str">
            <v xml:space="preserve"> </v>
          </cell>
          <cell r="R700" t="str">
            <v xml:space="preserve"> </v>
          </cell>
          <cell r="S700" t="str">
            <v xml:space="preserve"> </v>
          </cell>
          <cell r="T700" t="str">
            <v xml:space="preserve"> </v>
          </cell>
          <cell r="U700" t="str">
            <v xml:space="preserve"> </v>
          </cell>
          <cell r="V700" t="str">
            <v xml:space="preserve"> </v>
          </cell>
          <cell r="W700" t="str">
            <v xml:space="preserve"> </v>
          </cell>
          <cell r="X700" t="str">
            <v xml:space="preserve"> </v>
          </cell>
          <cell r="Y700" t="str">
            <v xml:space="preserve"> </v>
          </cell>
          <cell r="Z700" t="str">
            <v xml:space="preserve"> </v>
          </cell>
          <cell r="AA700" t="str">
            <v xml:space="preserve"> </v>
          </cell>
          <cell r="AB700" t="str">
            <v xml:space="preserve"> </v>
          </cell>
          <cell r="AC700" t="str">
            <v xml:space="preserve"> </v>
          </cell>
          <cell r="AD700" t="str">
            <v xml:space="preserve"> </v>
          </cell>
          <cell r="AE700" t="str">
            <v xml:space="preserve"> </v>
          </cell>
          <cell r="AF700" t="str">
            <v xml:space="preserve"> </v>
          </cell>
          <cell r="AG700" t="str">
            <v xml:space="preserve"> </v>
          </cell>
          <cell r="AH700" t="str">
            <v xml:space="preserve"> </v>
          </cell>
          <cell r="AI700" t="str">
            <v xml:space="preserve"> </v>
          </cell>
          <cell r="AJ700" t="str">
            <v xml:space="preserve"> </v>
          </cell>
          <cell r="AK700" t="str">
            <v xml:space="preserve"> </v>
          </cell>
          <cell r="AL700" t="str">
            <v xml:space="preserve"> </v>
          </cell>
          <cell r="AM700" t="str">
            <v xml:space="preserve"> </v>
          </cell>
          <cell r="AN700" t="str">
            <v xml:space="preserve"> </v>
          </cell>
          <cell r="AO700" t="str">
            <v xml:space="preserve"> </v>
          </cell>
          <cell r="AP700" t="str">
            <v xml:space="preserve"> </v>
          </cell>
          <cell r="AQ700" t="str">
            <v xml:space="preserve"> </v>
          </cell>
          <cell r="AR700" t="str">
            <v xml:space="preserve"> </v>
          </cell>
          <cell r="AS700" t="str">
            <v xml:space="preserve"> </v>
          </cell>
          <cell r="AT700" t="str">
            <v xml:space="preserve"> </v>
          </cell>
          <cell r="AU700" t="str">
            <v xml:space="preserve"> </v>
          </cell>
          <cell r="AV700" t="str">
            <v xml:space="preserve"> </v>
          </cell>
          <cell r="AW700" t="str">
            <v xml:space="preserve"> </v>
          </cell>
          <cell r="AX700" t="str">
            <v xml:space="preserve"> </v>
          </cell>
          <cell r="AY700" t="str">
            <v xml:space="preserve"> </v>
          </cell>
          <cell r="AZ700" t="str">
            <v xml:space="preserve"> </v>
          </cell>
          <cell r="BA700" t="str">
            <v xml:space="preserve"> </v>
          </cell>
          <cell r="BB700" t="str">
            <v xml:space="preserve"> </v>
          </cell>
          <cell r="BC700" t="str">
            <v xml:space="preserve"> </v>
          </cell>
          <cell r="BD700" t="str">
            <v xml:space="preserve"> </v>
          </cell>
          <cell r="BE700" t="str">
            <v xml:space="preserve"> </v>
          </cell>
          <cell r="BF700" t="str">
            <v xml:space="preserve"> </v>
          </cell>
          <cell r="BG700" t="str">
            <v xml:space="preserve"> </v>
          </cell>
          <cell r="BH700" t="str">
            <v xml:space="preserve"> </v>
          </cell>
          <cell r="BI700" t="str">
            <v xml:space="preserve"> </v>
          </cell>
          <cell r="BJ700" t="str">
            <v xml:space="preserve"> </v>
          </cell>
          <cell r="BK700" t="str">
            <v xml:space="preserve"> </v>
          </cell>
          <cell r="BL700" t="str">
            <v xml:space="preserve"> </v>
          </cell>
          <cell r="BM700" t="str">
            <v xml:space="preserve"> </v>
          </cell>
          <cell r="BN700" t="str">
            <v xml:space="preserve"> </v>
          </cell>
          <cell r="BO700" t="str">
            <v xml:space="preserve"> </v>
          </cell>
          <cell r="BP700" t="str">
            <v xml:space="preserve"> </v>
          </cell>
          <cell r="BQ700" t="str">
            <v xml:space="preserve"> </v>
          </cell>
          <cell r="BR700" t="str">
            <v xml:space="preserve"> </v>
          </cell>
          <cell r="BS700" t="str">
            <v xml:space="preserve"> </v>
          </cell>
          <cell r="BT700" t="str">
            <v xml:space="preserve"> </v>
          </cell>
          <cell r="BU700" t="str">
            <v xml:space="preserve"> </v>
          </cell>
          <cell r="BV700" t="str">
            <v xml:space="preserve"> </v>
          </cell>
        </row>
        <row r="701">
          <cell r="A701">
            <v>21905413</v>
          </cell>
          <cell r="B701" t="str">
            <v>YBANEZ</v>
          </cell>
          <cell r="C701" t="str">
            <v>LILIAN</v>
          </cell>
          <cell r="D701" t="str">
            <v xml:space="preserve"> </v>
          </cell>
          <cell r="E701" t="str">
            <v>8.776</v>
          </cell>
          <cell r="F701" t="str">
            <v>AJ</v>
          </cell>
          <cell r="G701" t="str">
            <v>8.776</v>
          </cell>
          <cell r="H701" t="str">
            <v>AJ</v>
          </cell>
          <cell r="I701" t="str">
            <v>'460/583</v>
          </cell>
          <cell r="J701" t="str">
            <v>9.998</v>
          </cell>
          <cell r="L701" t="str">
            <v>10.33</v>
          </cell>
          <cell r="M701" t="str">
            <v xml:space="preserve"> </v>
          </cell>
          <cell r="N701" t="str">
            <v xml:space="preserve"> </v>
          </cell>
          <cell r="O701" t="str">
            <v xml:space="preserve"> </v>
          </cell>
          <cell r="P701" t="str">
            <v>10.33</v>
          </cell>
          <cell r="Q701" t="str">
            <v xml:space="preserve"> </v>
          </cell>
          <cell r="R701" t="str">
            <v xml:space="preserve"> </v>
          </cell>
          <cell r="S701" t="str">
            <v xml:space="preserve"> </v>
          </cell>
          <cell r="T701" t="str">
            <v xml:space="preserve"> </v>
          </cell>
          <cell r="U701" t="str">
            <v xml:space="preserve"> </v>
          </cell>
          <cell r="V701" t="str">
            <v xml:space="preserve"> </v>
          </cell>
          <cell r="W701" t="str">
            <v xml:space="preserve"> </v>
          </cell>
          <cell r="X701" t="str">
            <v xml:space="preserve"> </v>
          </cell>
          <cell r="Y701" t="str">
            <v xml:space="preserve"> </v>
          </cell>
          <cell r="Z701" t="str">
            <v xml:space="preserve"> </v>
          </cell>
          <cell r="AA701" t="str">
            <v xml:space="preserve"> </v>
          </cell>
          <cell r="AB701" t="str">
            <v xml:space="preserve"> </v>
          </cell>
          <cell r="AC701" t="str">
            <v xml:space="preserve"> </v>
          </cell>
          <cell r="AD701" t="str">
            <v>9.5</v>
          </cell>
          <cell r="AE701" t="str">
            <v xml:space="preserve"> </v>
          </cell>
          <cell r="AF701" t="str">
            <v xml:space="preserve"> </v>
          </cell>
          <cell r="AG701" t="str">
            <v xml:space="preserve"> </v>
          </cell>
          <cell r="AH701" t="str">
            <v>9.5</v>
          </cell>
          <cell r="AI701" t="str">
            <v xml:space="preserve"> </v>
          </cell>
          <cell r="AJ701" t="str">
            <v xml:space="preserve"> </v>
          </cell>
          <cell r="AK701" t="str">
            <v xml:space="preserve"> </v>
          </cell>
          <cell r="AL701" t="str">
            <v xml:space="preserve"> </v>
          </cell>
          <cell r="AM701" t="str">
            <v xml:space="preserve"> </v>
          </cell>
          <cell r="AN701" t="str">
            <v xml:space="preserve"> </v>
          </cell>
          <cell r="AO701" t="str">
            <v xml:space="preserve"> </v>
          </cell>
          <cell r="AP701" t="str">
            <v xml:space="preserve"> </v>
          </cell>
          <cell r="AQ701" t="str">
            <v xml:space="preserve"> </v>
          </cell>
          <cell r="AR701" t="str">
            <v xml:space="preserve"> </v>
          </cell>
          <cell r="AS701" t="str">
            <v xml:space="preserve"> </v>
          </cell>
          <cell r="AT701" t="str">
            <v xml:space="preserve"> </v>
          </cell>
          <cell r="AU701" t="str">
            <v xml:space="preserve"> </v>
          </cell>
          <cell r="AV701" t="str">
            <v>10.665</v>
          </cell>
          <cell r="AW701" t="str">
            <v>ACQ</v>
          </cell>
          <cell r="AX701" t="str">
            <v>9.33</v>
          </cell>
          <cell r="AY701">
            <v>12</v>
          </cell>
          <cell r="AZ701" t="str">
            <v xml:space="preserve"> </v>
          </cell>
          <cell r="BA701">
            <v>16</v>
          </cell>
          <cell r="BB701" t="str">
            <v>10.5</v>
          </cell>
          <cell r="BC701" t="str">
            <v xml:space="preserve"> </v>
          </cell>
          <cell r="BD701" t="str">
            <v xml:space="preserve"> </v>
          </cell>
          <cell r="BE701" t="str">
            <v xml:space="preserve"> </v>
          </cell>
          <cell r="BF701" t="str">
            <v xml:space="preserve"> </v>
          </cell>
          <cell r="BG701" t="str">
            <v xml:space="preserve"> </v>
          </cell>
          <cell r="BH701" t="str">
            <v xml:space="preserve"> </v>
          </cell>
          <cell r="BI701" t="str">
            <v xml:space="preserve"> </v>
          </cell>
          <cell r="BJ701" t="str">
            <v xml:space="preserve"> </v>
          </cell>
          <cell r="BK701" t="str">
            <v>9.5</v>
          </cell>
          <cell r="BL701" t="str">
            <v xml:space="preserve"> </v>
          </cell>
          <cell r="BM701" t="str">
            <v xml:space="preserve"> </v>
          </cell>
          <cell r="BN701" t="str">
            <v xml:space="preserve"> </v>
          </cell>
          <cell r="BO701" t="str">
            <v xml:space="preserve"> </v>
          </cell>
          <cell r="BP701" t="str">
            <v xml:space="preserve"> </v>
          </cell>
          <cell r="BQ701" t="str">
            <v xml:space="preserve"> </v>
          </cell>
          <cell r="BR701" t="str">
            <v>8.975</v>
          </cell>
          <cell r="BS701" t="str">
            <v>NACQ</v>
          </cell>
          <cell r="BT701" t="str">
            <v>10.5</v>
          </cell>
          <cell r="BU701" t="str">
            <v>9.425</v>
          </cell>
          <cell r="BV701" t="str">
            <v>13.35</v>
          </cell>
        </row>
        <row r="702">
          <cell r="A702">
            <v>21905839</v>
          </cell>
          <cell r="B702" t="str">
            <v>ZACHER</v>
          </cell>
          <cell r="C702" t="str">
            <v>JORDAN</v>
          </cell>
          <cell r="D702" t="str">
            <v xml:space="preserve"> </v>
          </cell>
          <cell r="E702" t="str">
            <v>11.263</v>
          </cell>
          <cell r="F702" t="str">
            <v>ADM</v>
          </cell>
          <cell r="G702" t="str">
            <v>11.263</v>
          </cell>
          <cell r="H702" t="str">
            <v>ADM</v>
          </cell>
          <cell r="I702" t="str">
            <v>'105/583</v>
          </cell>
          <cell r="J702" t="str">
            <v>11.1</v>
          </cell>
          <cell r="L702">
            <v>11</v>
          </cell>
          <cell r="M702" t="str">
            <v xml:space="preserve"> </v>
          </cell>
          <cell r="N702" t="str">
            <v xml:space="preserve"> </v>
          </cell>
          <cell r="O702" t="str">
            <v xml:space="preserve"> </v>
          </cell>
          <cell r="P702" t="str">
            <v xml:space="preserve"> </v>
          </cell>
          <cell r="Q702" t="str">
            <v xml:space="preserve"> </v>
          </cell>
          <cell r="R702" t="str">
            <v xml:space="preserve"> </v>
          </cell>
          <cell r="S702">
            <v>11</v>
          </cell>
          <cell r="T702" t="str">
            <v xml:space="preserve"> </v>
          </cell>
          <cell r="U702" t="str">
            <v xml:space="preserve"> </v>
          </cell>
          <cell r="V702" t="str">
            <v xml:space="preserve"> </v>
          </cell>
          <cell r="W702" t="str">
            <v xml:space="preserve"> </v>
          </cell>
          <cell r="X702" t="str">
            <v xml:space="preserve"> </v>
          </cell>
          <cell r="Y702" t="str">
            <v xml:space="preserve"> </v>
          </cell>
          <cell r="Z702" t="str">
            <v xml:space="preserve"> </v>
          </cell>
          <cell r="AA702" t="str">
            <v xml:space="preserve"> </v>
          </cell>
          <cell r="AB702" t="str">
            <v xml:space="preserve"> </v>
          </cell>
          <cell r="AC702" t="str">
            <v xml:space="preserve"> </v>
          </cell>
          <cell r="AD702" t="str">
            <v>11.25</v>
          </cell>
          <cell r="AE702" t="str">
            <v xml:space="preserve"> </v>
          </cell>
          <cell r="AF702" t="str">
            <v xml:space="preserve"> </v>
          </cell>
          <cell r="AG702" t="str">
            <v xml:space="preserve"> </v>
          </cell>
          <cell r="AH702" t="str">
            <v xml:space="preserve"> </v>
          </cell>
          <cell r="AI702" t="str">
            <v xml:space="preserve"> </v>
          </cell>
          <cell r="AJ702" t="str">
            <v xml:space="preserve"> </v>
          </cell>
          <cell r="AK702" t="str">
            <v>11.25</v>
          </cell>
          <cell r="AL702" t="str">
            <v xml:space="preserve"> </v>
          </cell>
          <cell r="AM702" t="str">
            <v xml:space="preserve"> </v>
          </cell>
          <cell r="AN702" t="str">
            <v xml:space="preserve"> </v>
          </cell>
          <cell r="AO702" t="str">
            <v xml:space="preserve"> </v>
          </cell>
          <cell r="AP702" t="str">
            <v xml:space="preserve"> </v>
          </cell>
          <cell r="AQ702" t="str">
            <v xml:space="preserve"> </v>
          </cell>
          <cell r="AR702" t="str">
            <v xml:space="preserve"> </v>
          </cell>
          <cell r="AS702" t="str">
            <v xml:space="preserve"> </v>
          </cell>
          <cell r="AT702" t="str">
            <v xml:space="preserve"> </v>
          </cell>
          <cell r="AU702" t="str">
            <v xml:space="preserve"> </v>
          </cell>
          <cell r="AV702" t="str">
            <v>11.15</v>
          </cell>
          <cell r="AW702" t="str">
            <v>ACQ</v>
          </cell>
          <cell r="AX702" t="str">
            <v>11.5</v>
          </cell>
          <cell r="AY702" t="str">
            <v>10.8</v>
          </cell>
          <cell r="AZ702" t="str">
            <v xml:space="preserve"> </v>
          </cell>
          <cell r="BA702" t="str">
            <v xml:space="preserve"> </v>
          </cell>
          <cell r="BB702" t="str">
            <v xml:space="preserve"> </v>
          </cell>
          <cell r="BC702" t="str">
            <v xml:space="preserve"> </v>
          </cell>
          <cell r="BD702" t="str">
            <v xml:space="preserve"> </v>
          </cell>
          <cell r="BE702" t="str">
            <v xml:space="preserve"> </v>
          </cell>
          <cell r="BF702" t="str">
            <v xml:space="preserve"> </v>
          </cell>
          <cell r="BG702" t="str">
            <v xml:space="preserve"> </v>
          </cell>
          <cell r="BH702" t="str">
            <v xml:space="preserve"> </v>
          </cell>
          <cell r="BI702" t="str">
            <v xml:space="preserve"> </v>
          </cell>
          <cell r="BJ702" t="str">
            <v>12.9</v>
          </cell>
          <cell r="BK702" t="str">
            <v xml:space="preserve"> </v>
          </cell>
          <cell r="BL702" t="str">
            <v xml:space="preserve"> </v>
          </cell>
          <cell r="BM702" t="str">
            <v xml:space="preserve"> </v>
          </cell>
          <cell r="BN702" t="str">
            <v>9.5</v>
          </cell>
          <cell r="BO702" t="str">
            <v xml:space="preserve"> </v>
          </cell>
          <cell r="BP702">
            <v>10</v>
          </cell>
          <cell r="BQ702" t="str">
            <v xml:space="preserve"> </v>
          </cell>
          <cell r="BR702" t="str">
            <v>10.742</v>
          </cell>
          <cell r="BS702" t="str">
            <v>ACQ</v>
          </cell>
          <cell r="BT702" t="str">
            <v>11.5</v>
          </cell>
          <cell r="BU702" t="str">
            <v>8.35</v>
          </cell>
          <cell r="BV702" t="str">
            <v>12.7</v>
          </cell>
        </row>
        <row r="703">
          <cell r="A703">
            <v>21709649</v>
          </cell>
          <cell r="B703" t="str">
            <v>ZANDI</v>
          </cell>
          <cell r="C703" t="str">
            <v>ARMAND</v>
          </cell>
          <cell r="D703" t="str">
            <v xml:space="preserve"> </v>
          </cell>
          <cell r="E703" t="str">
            <v>DEF</v>
          </cell>
          <cell r="F703" t="str">
            <v>DEF</v>
          </cell>
          <cell r="G703" t="str">
            <v>DEF</v>
          </cell>
          <cell r="H703" t="str">
            <v>DEF</v>
          </cell>
          <cell r="J703" t="str">
            <v>10.5</v>
          </cell>
          <cell r="L703" t="str">
            <v>10.5</v>
          </cell>
          <cell r="M703" t="str">
            <v xml:space="preserve"> </v>
          </cell>
          <cell r="N703" t="str">
            <v xml:space="preserve"> </v>
          </cell>
          <cell r="O703" t="str">
            <v xml:space="preserve"> </v>
          </cell>
          <cell r="P703" t="str">
            <v xml:space="preserve"> </v>
          </cell>
          <cell r="Q703" t="str">
            <v xml:space="preserve"> </v>
          </cell>
          <cell r="R703" t="str">
            <v xml:space="preserve"> </v>
          </cell>
          <cell r="S703" t="str">
            <v>10.5</v>
          </cell>
          <cell r="T703" t="str">
            <v xml:space="preserve"> </v>
          </cell>
          <cell r="U703" t="str">
            <v xml:space="preserve"> </v>
          </cell>
          <cell r="V703" t="str">
            <v xml:space="preserve"> </v>
          </cell>
          <cell r="W703" t="str">
            <v xml:space="preserve"> </v>
          </cell>
          <cell r="X703" t="str">
            <v xml:space="preserve"> </v>
          </cell>
          <cell r="Y703" t="str">
            <v xml:space="preserve"> </v>
          </cell>
          <cell r="Z703" t="str">
            <v xml:space="preserve"> </v>
          </cell>
          <cell r="AA703" t="str">
            <v xml:space="preserve"> </v>
          </cell>
          <cell r="AB703" t="str">
            <v xml:space="preserve"> </v>
          </cell>
          <cell r="AC703" t="str">
            <v xml:space="preserve"> </v>
          </cell>
          <cell r="AD703" t="str">
            <v>10.5</v>
          </cell>
          <cell r="AE703" t="str">
            <v xml:space="preserve"> </v>
          </cell>
          <cell r="AF703" t="str">
            <v xml:space="preserve"> </v>
          </cell>
          <cell r="AG703" t="str">
            <v xml:space="preserve"> </v>
          </cell>
          <cell r="AH703" t="str">
            <v xml:space="preserve"> </v>
          </cell>
          <cell r="AI703" t="str">
            <v xml:space="preserve"> </v>
          </cell>
          <cell r="AJ703" t="str">
            <v xml:space="preserve"> </v>
          </cell>
          <cell r="AK703" t="str">
            <v xml:space="preserve"> </v>
          </cell>
          <cell r="AL703" t="str">
            <v xml:space="preserve"> </v>
          </cell>
          <cell r="AM703" t="str">
            <v xml:space="preserve"> </v>
          </cell>
          <cell r="AN703" t="str">
            <v xml:space="preserve"> </v>
          </cell>
          <cell r="AO703" t="str">
            <v xml:space="preserve"> </v>
          </cell>
          <cell r="AP703" t="str">
            <v xml:space="preserve"> </v>
          </cell>
          <cell r="AQ703" t="str">
            <v xml:space="preserve"> </v>
          </cell>
          <cell r="AR703" t="str">
            <v xml:space="preserve"> </v>
          </cell>
          <cell r="AS703" t="str">
            <v xml:space="preserve"> </v>
          </cell>
          <cell r="AT703" t="str">
            <v xml:space="preserve"> </v>
          </cell>
          <cell r="AU703" t="str">
            <v xml:space="preserve"> </v>
          </cell>
          <cell r="AV703" t="str">
            <v>DEF</v>
          </cell>
          <cell r="AW703" t="str">
            <v>DEF</v>
          </cell>
          <cell r="AX703" t="str">
            <v>8.83</v>
          </cell>
          <cell r="AY703" t="str">
            <v>DEF</v>
          </cell>
          <cell r="AZ703" t="str">
            <v xml:space="preserve"> </v>
          </cell>
          <cell r="BA703" t="str">
            <v xml:space="preserve"> </v>
          </cell>
          <cell r="BB703" t="str">
            <v xml:space="preserve"> </v>
          </cell>
          <cell r="BC703" t="str">
            <v>9.5</v>
          </cell>
          <cell r="BD703" t="str">
            <v xml:space="preserve"> </v>
          </cell>
          <cell r="BE703" t="str">
            <v xml:space="preserve"> </v>
          </cell>
          <cell r="BF703" t="str">
            <v xml:space="preserve"> </v>
          </cell>
          <cell r="BG703" t="str">
            <v xml:space="preserve"> </v>
          </cell>
          <cell r="BH703" t="str">
            <v>ABI</v>
          </cell>
          <cell r="BI703" t="str">
            <v xml:space="preserve"> </v>
          </cell>
          <cell r="BJ703" t="str">
            <v xml:space="preserve"> </v>
          </cell>
          <cell r="BK703" t="str">
            <v xml:space="preserve"> </v>
          </cell>
          <cell r="BL703" t="str">
            <v xml:space="preserve"> </v>
          </cell>
          <cell r="BM703">
            <v>12</v>
          </cell>
          <cell r="BN703" t="str">
            <v xml:space="preserve"> </v>
          </cell>
          <cell r="BO703" t="str">
            <v xml:space="preserve"> </v>
          </cell>
          <cell r="BP703" t="str">
            <v xml:space="preserve"> </v>
          </cell>
          <cell r="BQ703" t="str">
            <v xml:space="preserve"> </v>
          </cell>
          <cell r="BR703" t="str">
            <v>6.633</v>
          </cell>
          <cell r="BS703" t="str">
            <v>NACQ</v>
          </cell>
          <cell r="BT703" t="str">
            <v>7.2</v>
          </cell>
          <cell r="BU703" t="str">
            <v>2.5</v>
          </cell>
          <cell r="BV703" t="str">
            <v>DIS</v>
          </cell>
        </row>
        <row r="704">
          <cell r="A704">
            <v>21906389</v>
          </cell>
          <cell r="B704" t="str">
            <v>ZETTL</v>
          </cell>
          <cell r="C704" t="str">
            <v>CORENTIN</v>
          </cell>
          <cell r="D704" t="str">
            <v>modif</v>
          </cell>
          <cell r="E704" t="str">
            <v>DEF</v>
          </cell>
          <cell r="F704" t="str">
            <v>DEF</v>
          </cell>
          <cell r="G704" t="str">
            <v>11.758</v>
          </cell>
          <cell r="H704" t="str">
            <v>ADM</v>
          </cell>
          <cell r="I704" t="str">
            <v>'55/583</v>
          </cell>
          <cell r="J704" t="str">
            <v>11.2</v>
          </cell>
          <cell r="L704">
            <v>10</v>
          </cell>
          <cell r="M704" t="str">
            <v xml:space="preserve"> </v>
          </cell>
          <cell r="N704" t="str">
            <v xml:space="preserve"> </v>
          </cell>
          <cell r="O704" t="str">
            <v xml:space="preserve"> </v>
          </cell>
          <cell r="P704" t="str">
            <v xml:space="preserve"> </v>
          </cell>
          <cell r="Q704" t="str">
            <v xml:space="preserve"> </v>
          </cell>
          <cell r="R704" t="str">
            <v xml:space="preserve"> </v>
          </cell>
          <cell r="S704" t="str">
            <v xml:space="preserve"> </v>
          </cell>
          <cell r="T704" t="str">
            <v xml:space="preserve"> </v>
          </cell>
          <cell r="U704" t="str">
            <v xml:space="preserve"> </v>
          </cell>
          <cell r="V704">
            <v>10</v>
          </cell>
          <cell r="W704" t="str">
            <v xml:space="preserve"> </v>
          </cell>
          <cell r="X704" t="str">
            <v xml:space="preserve"> </v>
          </cell>
          <cell r="Y704" t="str">
            <v xml:space="preserve"> </v>
          </cell>
          <cell r="Z704" t="str">
            <v xml:space="preserve"> </v>
          </cell>
          <cell r="AA704" t="str">
            <v xml:space="preserve"> </v>
          </cell>
          <cell r="AB704" t="str">
            <v xml:space="preserve"> </v>
          </cell>
          <cell r="AC704" t="str">
            <v xml:space="preserve"> </v>
          </cell>
          <cell r="AD704">
            <v>13</v>
          </cell>
          <cell r="AE704" t="str">
            <v xml:space="preserve"> </v>
          </cell>
          <cell r="AF704" t="str">
            <v xml:space="preserve"> </v>
          </cell>
          <cell r="AG704" t="str">
            <v xml:space="preserve"> </v>
          </cell>
          <cell r="AH704" t="str">
            <v xml:space="preserve"> </v>
          </cell>
          <cell r="AI704" t="str">
            <v xml:space="preserve"> </v>
          </cell>
          <cell r="AJ704" t="str">
            <v xml:space="preserve"> </v>
          </cell>
          <cell r="AK704" t="str">
            <v xml:space="preserve"> </v>
          </cell>
          <cell r="AL704" t="str">
            <v xml:space="preserve"> </v>
          </cell>
          <cell r="AM704" t="str">
            <v xml:space="preserve"> </v>
          </cell>
          <cell r="AN704">
            <v>13</v>
          </cell>
          <cell r="AO704" t="str">
            <v xml:space="preserve"> </v>
          </cell>
          <cell r="AP704" t="str">
            <v xml:space="preserve"> </v>
          </cell>
          <cell r="AQ704" t="str">
            <v xml:space="preserve"> </v>
          </cell>
          <cell r="AR704" t="str">
            <v xml:space="preserve"> </v>
          </cell>
          <cell r="AS704" t="str">
            <v xml:space="preserve"> </v>
          </cell>
          <cell r="AT704" t="str">
            <v xml:space="preserve"> </v>
          </cell>
          <cell r="AU704" t="str">
            <v xml:space="preserve"> </v>
          </cell>
          <cell r="AV704" t="str">
            <v>12.153</v>
          </cell>
          <cell r="AW704" t="str">
            <v>ACQ</v>
          </cell>
          <cell r="AX704" t="str">
            <v>12.305</v>
          </cell>
          <cell r="AY704">
            <v>12</v>
          </cell>
          <cell r="AZ704" t="str">
            <v>13.5</v>
          </cell>
          <cell r="BA704">
            <v>16</v>
          </cell>
          <cell r="BB704" t="str">
            <v xml:space="preserve"> </v>
          </cell>
          <cell r="BC704" t="str">
            <v xml:space="preserve"> </v>
          </cell>
          <cell r="BD704" t="str">
            <v xml:space="preserve"> </v>
          </cell>
          <cell r="BE704" t="str">
            <v xml:space="preserve"> </v>
          </cell>
          <cell r="BF704" t="str">
            <v xml:space="preserve"> </v>
          </cell>
          <cell r="BG704" t="str">
            <v xml:space="preserve"> </v>
          </cell>
          <cell r="BH704" t="str">
            <v>6.5</v>
          </cell>
          <cell r="BI704" t="str">
            <v xml:space="preserve"> </v>
          </cell>
          <cell r="BJ704" t="str">
            <v xml:space="preserve"> </v>
          </cell>
          <cell r="BK704" t="str">
            <v xml:space="preserve"> </v>
          </cell>
          <cell r="BL704" t="str">
            <v xml:space="preserve"> </v>
          </cell>
          <cell r="BM704" t="str">
            <v xml:space="preserve"> </v>
          </cell>
          <cell r="BN704" t="str">
            <v xml:space="preserve"> </v>
          </cell>
          <cell r="BO704" t="str">
            <v xml:space="preserve"> </v>
          </cell>
          <cell r="BP704" t="str">
            <v xml:space="preserve"> </v>
          </cell>
          <cell r="BQ704" t="str">
            <v xml:space="preserve"> </v>
          </cell>
          <cell r="BR704" t="str">
            <v>12.9</v>
          </cell>
          <cell r="BS704" t="str">
            <v>ACQ</v>
          </cell>
          <cell r="BT704" t="str">
            <v>14.25</v>
          </cell>
          <cell r="BU704" t="str">
            <v>9.4</v>
          </cell>
          <cell r="BV704" t="str">
            <v>10.3</v>
          </cell>
        </row>
        <row r="705">
          <cell r="A705">
            <v>21917644</v>
          </cell>
          <cell r="B705" t="str">
            <v>ZHU</v>
          </cell>
          <cell r="C705" t="str">
            <v>WEIHAO</v>
          </cell>
          <cell r="D705" t="str">
            <v xml:space="preserve"> </v>
          </cell>
          <cell r="E705" t="str">
            <v>DEF</v>
          </cell>
          <cell r="F705" t="str">
            <v>DEF</v>
          </cell>
          <cell r="G705" t="str">
            <v>DEF</v>
          </cell>
          <cell r="H705" t="str">
            <v>DEF</v>
          </cell>
          <cell r="J705" t="str">
            <v>DEF</v>
          </cell>
          <cell r="L705" t="str">
            <v>DEF</v>
          </cell>
          <cell r="M705" t="str">
            <v xml:space="preserve"> </v>
          </cell>
          <cell r="N705" t="str">
            <v xml:space="preserve"> </v>
          </cell>
          <cell r="O705" t="str">
            <v>ABI</v>
          </cell>
          <cell r="P705" t="str">
            <v xml:space="preserve"> </v>
          </cell>
          <cell r="Q705" t="str">
            <v xml:space="preserve"> </v>
          </cell>
          <cell r="R705" t="str">
            <v xml:space="preserve"> </v>
          </cell>
          <cell r="S705" t="str">
            <v xml:space="preserve"> </v>
          </cell>
          <cell r="T705" t="str">
            <v xml:space="preserve"> </v>
          </cell>
          <cell r="U705" t="str">
            <v xml:space="preserve"> </v>
          </cell>
          <cell r="V705" t="str">
            <v xml:space="preserve"> </v>
          </cell>
          <cell r="W705" t="str">
            <v xml:space="preserve"> </v>
          </cell>
          <cell r="X705" t="str">
            <v xml:space="preserve"> </v>
          </cell>
          <cell r="Y705" t="str">
            <v xml:space="preserve"> </v>
          </cell>
          <cell r="Z705" t="str">
            <v xml:space="preserve"> </v>
          </cell>
          <cell r="AA705" t="str">
            <v xml:space="preserve"> </v>
          </cell>
          <cell r="AB705" t="str">
            <v xml:space="preserve"> </v>
          </cell>
          <cell r="AC705" t="str">
            <v xml:space="preserve"> </v>
          </cell>
          <cell r="AD705" t="str">
            <v>DEF</v>
          </cell>
          <cell r="AE705" t="str">
            <v xml:space="preserve"> </v>
          </cell>
          <cell r="AF705" t="str">
            <v xml:space="preserve"> </v>
          </cell>
          <cell r="AG705" t="str">
            <v>ABI</v>
          </cell>
          <cell r="AH705" t="str">
            <v xml:space="preserve"> </v>
          </cell>
          <cell r="AI705" t="str">
            <v xml:space="preserve"> </v>
          </cell>
          <cell r="AJ705" t="str">
            <v xml:space="preserve"> </v>
          </cell>
          <cell r="AK705" t="str">
            <v xml:space="preserve"> </v>
          </cell>
          <cell r="AL705" t="str">
            <v xml:space="preserve"> </v>
          </cell>
          <cell r="AM705" t="str">
            <v xml:space="preserve"> </v>
          </cell>
          <cell r="AN705" t="str">
            <v xml:space="preserve"> </v>
          </cell>
          <cell r="AO705" t="str">
            <v xml:space="preserve"> </v>
          </cell>
          <cell r="AP705" t="str">
            <v xml:space="preserve"> </v>
          </cell>
          <cell r="AQ705" t="str">
            <v xml:space="preserve"> </v>
          </cell>
          <cell r="AR705" t="str">
            <v xml:space="preserve"> </v>
          </cell>
          <cell r="AS705" t="str">
            <v xml:space="preserve"> </v>
          </cell>
          <cell r="AT705" t="str">
            <v xml:space="preserve"> </v>
          </cell>
          <cell r="AU705" t="str">
            <v xml:space="preserve"> </v>
          </cell>
          <cell r="AV705" t="str">
            <v>DEF</v>
          </cell>
          <cell r="AW705" t="str">
            <v>DEF</v>
          </cell>
          <cell r="AX705" t="str">
            <v>DEF</v>
          </cell>
          <cell r="AY705" t="str">
            <v>DEF</v>
          </cell>
          <cell r="AZ705" t="str">
            <v xml:space="preserve"> </v>
          </cell>
          <cell r="BA705" t="str">
            <v xml:space="preserve"> </v>
          </cell>
          <cell r="BB705" t="str">
            <v xml:space="preserve"> </v>
          </cell>
          <cell r="BC705" t="str">
            <v>ABI</v>
          </cell>
          <cell r="BD705" t="str">
            <v xml:space="preserve"> </v>
          </cell>
          <cell r="BE705" t="str">
            <v xml:space="preserve"> </v>
          </cell>
          <cell r="BF705" t="str">
            <v xml:space="preserve"> </v>
          </cell>
          <cell r="BG705" t="str">
            <v>ABI</v>
          </cell>
          <cell r="BH705" t="str">
            <v>ABI</v>
          </cell>
          <cell r="BI705" t="str">
            <v xml:space="preserve"> </v>
          </cell>
          <cell r="BJ705" t="str">
            <v xml:space="preserve"> </v>
          </cell>
          <cell r="BK705" t="str">
            <v xml:space="preserve"> </v>
          </cell>
          <cell r="BL705" t="str">
            <v xml:space="preserve"> </v>
          </cell>
          <cell r="BM705" t="str">
            <v xml:space="preserve"> </v>
          </cell>
          <cell r="BN705" t="str">
            <v xml:space="preserve"> </v>
          </cell>
          <cell r="BO705" t="str">
            <v xml:space="preserve"> </v>
          </cell>
          <cell r="BP705" t="str">
            <v xml:space="preserve"> </v>
          </cell>
          <cell r="BQ705" t="str">
            <v xml:space="preserve"> </v>
          </cell>
          <cell r="BR705" t="str">
            <v>DEF</v>
          </cell>
          <cell r="BS705" t="str">
            <v>DEF</v>
          </cell>
          <cell r="BT705" t="str">
            <v>ABI</v>
          </cell>
          <cell r="BU705" t="str">
            <v>DEF</v>
          </cell>
          <cell r="BV705">
            <v>0</v>
          </cell>
        </row>
        <row r="706">
          <cell r="A706">
            <v>21903971</v>
          </cell>
          <cell r="B706" t="str">
            <v>ZIMMERMANN</v>
          </cell>
          <cell r="C706" t="str">
            <v>CHLOÉ</v>
          </cell>
          <cell r="D706" t="str">
            <v xml:space="preserve"> </v>
          </cell>
          <cell r="E706" t="str">
            <v>9.928</v>
          </cell>
          <cell r="F706" t="str">
            <v>AJ</v>
          </cell>
          <cell r="G706" t="str">
            <v>9.928</v>
          </cell>
          <cell r="H706" t="str">
            <v>AJ</v>
          </cell>
          <cell r="I706" t="str">
            <v>'296/583</v>
          </cell>
          <cell r="J706" t="str">
            <v>15.6</v>
          </cell>
          <cell r="L706">
            <v>14</v>
          </cell>
          <cell r="M706" t="str">
            <v xml:space="preserve"> </v>
          </cell>
          <cell r="N706" t="str">
            <v xml:space="preserve"> </v>
          </cell>
          <cell r="O706" t="str">
            <v xml:space="preserve"> </v>
          </cell>
          <cell r="P706" t="str">
            <v xml:space="preserve"> </v>
          </cell>
          <cell r="Q706" t="str">
            <v xml:space="preserve"> </v>
          </cell>
          <cell r="R706" t="str">
            <v xml:space="preserve"> </v>
          </cell>
          <cell r="S706" t="str">
            <v xml:space="preserve"> </v>
          </cell>
          <cell r="T706" t="str">
            <v xml:space="preserve"> </v>
          </cell>
          <cell r="U706" t="str">
            <v xml:space="preserve"> </v>
          </cell>
          <cell r="V706" t="str">
            <v xml:space="preserve"> </v>
          </cell>
          <cell r="W706" t="str">
            <v xml:space="preserve"> </v>
          </cell>
          <cell r="X706">
            <v>14</v>
          </cell>
          <cell r="Y706" t="str">
            <v xml:space="preserve"> </v>
          </cell>
          <cell r="Z706" t="str">
            <v xml:space="preserve"> </v>
          </cell>
          <cell r="AA706" t="str">
            <v xml:space="preserve"> </v>
          </cell>
          <cell r="AB706" t="str">
            <v xml:space="preserve"> </v>
          </cell>
          <cell r="AC706" t="str">
            <v xml:space="preserve"> </v>
          </cell>
          <cell r="AD706">
            <v>18</v>
          </cell>
          <cell r="AE706" t="str">
            <v xml:space="preserve"> </v>
          </cell>
          <cell r="AF706" t="str">
            <v xml:space="preserve"> </v>
          </cell>
          <cell r="AG706" t="str">
            <v xml:space="preserve"> </v>
          </cell>
          <cell r="AH706" t="str">
            <v xml:space="preserve"> </v>
          </cell>
          <cell r="AI706" t="str">
            <v xml:space="preserve"> </v>
          </cell>
          <cell r="AJ706" t="str">
            <v xml:space="preserve"> </v>
          </cell>
          <cell r="AK706" t="str">
            <v xml:space="preserve"> </v>
          </cell>
          <cell r="AL706" t="str">
            <v xml:space="preserve"> </v>
          </cell>
          <cell r="AM706" t="str">
            <v xml:space="preserve"> </v>
          </cell>
          <cell r="AN706" t="str">
            <v xml:space="preserve"> </v>
          </cell>
          <cell r="AO706" t="str">
            <v xml:space="preserve"> </v>
          </cell>
          <cell r="AP706">
            <v>18</v>
          </cell>
          <cell r="AQ706" t="str">
            <v xml:space="preserve"> </v>
          </cell>
          <cell r="AR706" t="str">
            <v xml:space="preserve"> </v>
          </cell>
          <cell r="AS706" t="str">
            <v xml:space="preserve"> </v>
          </cell>
          <cell r="AT706" t="str">
            <v xml:space="preserve"> </v>
          </cell>
          <cell r="AU706" t="str">
            <v xml:space="preserve"> </v>
          </cell>
          <cell r="AV706" t="str">
            <v>11.504</v>
          </cell>
          <cell r="AW706" t="str">
            <v>ACQ</v>
          </cell>
          <cell r="AX706" t="str">
            <v>10.575</v>
          </cell>
          <cell r="AY706" t="str">
            <v>12.433</v>
          </cell>
          <cell r="AZ706" t="str">
            <v xml:space="preserve"> </v>
          </cell>
          <cell r="BA706" t="str">
            <v xml:space="preserve"> </v>
          </cell>
          <cell r="BB706" t="str">
            <v xml:space="preserve"> </v>
          </cell>
          <cell r="BC706" t="str">
            <v xml:space="preserve"> </v>
          </cell>
          <cell r="BD706" t="str">
            <v xml:space="preserve"> </v>
          </cell>
          <cell r="BE706" t="str">
            <v xml:space="preserve"> </v>
          </cell>
          <cell r="BF706" t="str">
            <v xml:space="preserve"> </v>
          </cell>
          <cell r="BG706" t="str">
            <v xml:space="preserve"> </v>
          </cell>
          <cell r="BH706" t="str">
            <v>12.3</v>
          </cell>
          <cell r="BI706" t="str">
            <v xml:space="preserve"> </v>
          </cell>
          <cell r="BJ706" t="str">
            <v xml:space="preserve"> </v>
          </cell>
          <cell r="BK706" t="str">
            <v>12.5</v>
          </cell>
          <cell r="BL706" t="str">
            <v>12.5</v>
          </cell>
          <cell r="BM706" t="str">
            <v xml:space="preserve"> </v>
          </cell>
          <cell r="BN706" t="str">
            <v xml:space="preserve"> </v>
          </cell>
          <cell r="BO706" t="str">
            <v xml:space="preserve"> </v>
          </cell>
          <cell r="BP706" t="str">
            <v xml:space="preserve"> </v>
          </cell>
          <cell r="BQ706" t="str">
            <v xml:space="preserve"> </v>
          </cell>
          <cell r="BR706" t="str">
            <v>9.342</v>
          </cell>
          <cell r="BS706" t="str">
            <v>NACQ</v>
          </cell>
          <cell r="BT706" t="str">
            <v>10.75</v>
          </cell>
          <cell r="BU706" t="str">
            <v>8.6</v>
          </cell>
          <cell r="BV706" t="str">
            <v>11.7</v>
          </cell>
        </row>
        <row r="707">
          <cell r="A707">
            <v>21905266</v>
          </cell>
          <cell r="B707" t="str">
            <v>ZITOUNI</v>
          </cell>
          <cell r="C707" t="str">
            <v>ADAM</v>
          </cell>
          <cell r="D707" t="str">
            <v>modif</v>
          </cell>
          <cell r="E707" t="str">
            <v>DEF</v>
          </cell>
          <cell r="F707" t="str">
            <v>DEF</v>
          </cell>
          <cell r="G707" t="str">
            <v>7.487</v>
          </cell>
          <cell r="H707" t="str">
            <v>AJ</v>
          </cell>
          <cell r="I707" t="str">
            <v>'551/583</v>
          </cell>
          <cell r="J707" t="str">
            <v>9.7</v>
          </cell>
          <cell r="L707" t="str">
            <v>9.5</v>
          </cell>
          <cell r="M707" t="str">
            <v xml:space="preserve"> </v>
          </cell>
          <cell r="N707" t="str">
            <v xml:space="preserve"> </v>
          </cell>
          <cell r="O707" t="str">
            <v>9.5</v>
          </cell>
          <cell r="P707" t="str">
            <v xml:space="preserve"> </v>
          </cell>
          <cell r="Q707" t="str">
            <v xml:space="preserve"> </v>
          </cell>
          <cell r="R707" t="str">
            <v xml:space="preserve"> </v>
          </cell>
          <cell r="S707" t="str">
            <v xml:space="preserve"> </v>
          </cell>
          <cell r="T707" t="str">
            <v xml:space="preserve"> </v>
          </cell>
          <cell r="U707" t="str">
            <v xml:space="preserve"> </v>
          </cell>
          <cell r="V707" t="str">
            <v xml:space="preserve"> </v>
          </cell>
          <cell r="W707" t="str">
            <v xml:space="preserve"> </v>
          </cell>
          <cell r="X707" t="str">
            <v xml:space="preserve"> </v>
          </cell>
          <cell r="Y707" t="str">
            <v xml:space="preserve"> </v>
          </cell>
          <cell r="Z707" t="str">
            <v xml:space="preserve"> </v>
          </cell>
          <cell r="AA707" t="str">
            <v xml:space="preserve"> </v>
          </cell>
          <cell r="AB707" t="str">
            <v xml:space="preserve"> </v>
          </cell>
          <cell r="AC707" t="str">
            <v xml:space="preserve"> </v>
          </cell>
          <cell r="AD707">
            <v>10</v>
          </cell>
          <cell r="AE707" t="str">
            <v xml:space="preserve"> </v>
          </cell>
          <cell r="AF707" t="str">
            <v xml:space="preserve"> </v>
          </cell>
          <cell r="AG707">
            <v>10</v>
          </cell>
          <cell r="AH707" t="str">
            <v xml:space="preserve"> </v>
          </cell>
          <cell r="AI707" t="str">
            <v xml:space="preserve"> </v>
          </cell>
          <cell r="AJ707" t="str">
            <v xml:space="preserve"> </v>
          </cell>
          <cell r="AK707" t="str">
            <v xml:space="preserve"> </v>
          </cell>
          <cell r="AL707" t="str">
            <v xml:space="preserve"> </v>
          </cell>
          <cell r="AM707" t="str">
            <v xml:space="preserve"> </v>
          </cell>
          <cell r="AN707" t="str">
            <v xml:space="preserve"> </v>
          </cell>
          <cell r="AO707" t="str">
            <v xml:space="preserve"> </v>
          </cell>
          <cell r="AP707" t="str">
            <v xml:space="preserve"> </v>
          </cell>
          <cell r="AQ707" t="str">
            <v xml:space="preserve"> </v>
          </cell>
          <cell r="AR707" t="str">
            <v xml:space="preserve"> </v>
          </cell>
          <cell r="AS707" t="str">
            <v xml:space="preserve"> </v>
          </cell>
          <cell r="AT707" t="str">
            <v xml:space="preserve"> </v>
          </cell>
          <cell r="AU707" t="str">
            <v xml:space="preserve"> </v>
          </cell>
          <cell r="AV707" t="str">
            <v>7.417</v>
          </cell>
          <cell r="AW707" t="str">
            <v>NACQ</v>
          </cell>
          <cell r="AX707">
            <v>9</v>
          </cell>
          <cell r="AY707" t="str">
            <v>5.833</v>
          </cell>
          <cell r="AZ707">
            <v>0</v>
          </cell>
          <cell r="BA707" t="str">
            <v>11.5</v>
          </cell>
          <cell r="BB707" t="str">
            <v xml:space="preserve"> </v>
          </cell>
          <cell r="BC707" t="str">
            <v xml:space="preserve"> </v>
          </cell>
          <cell r="BD707" t="str">
            <v xml:space="preserve"> </v>
          </cell>
          <cell r="BE707" t="str">
            <v xml:space="preserve"> </v>
          </cell>
          <cell r="BF707" t="str">
            <v xml:space="preserve"> </v>
          </cell>
          <cell r="BG707" t="str">
            <v xml:space="preserve"> </v>
          </cell>
          <cell r="BH707" t="str">
            <v xml:space="preserve"> </v>
          </cell>
          <cell r="BI707" t="str">
            <v xml:space="preserve"> </v>
          </cell>
          <cell r="BJ707" t="str">
            <v xml:space="preserve"> </v>
          </cell>
          <cell r="BK707" t="str">
            <v xml:space="preserve"> </v>
          </cell>
          <cell r="BL707" t="str">
            <v xml:space="preserve"> </v>
          </cell>
          <cell r="BM707" t="str">
            <v xml:space="preserve"> </v>
          </cell>
          <cell r="BN707" t="str">
            <v xml:space="preserve"> </v>
          </cell>
          <cell r="BO707" t="str">
            <v xml:space="preserve"> </v>
          </cell>
          <cell r="BP707" t="str">
            <v xml:space="preserve"> </v>
          </cell>
          <cell r="BQ707">
            <v>6</v>
          </cell>
          <cell r="BR707" t="str">
            <v>6.333</v>
          </cell>
          <cell r="BS707" t="str">
            <v>NACQ</v>
          </cell>
          <cell r="BT707" t="str">
            <v>11.75</v>
          </cell>
          <cell r="BU707" t="str">
            <v>7.25</v>
          </cell>
          <cell r="BV707" t="str">
            <v>10.5</v>
          </cell>
        </row>
        <row r="708">
          <cell r="A708">
            <v>21721994</v>
          </cell>
          <cell r="B708" t="str">
            <v>ZOABI</v>
          </cell>
          <cell r="C708" t="str">
            <v>WASSIM</v>
          </cell>
          <cell r="D708" t="str">
            <v xml:space="preserve"> </v>
          </cell>
          <cell r="E708" t="str">
            <v>10.895</v>
          </cell>
          <cell r="F708" t="str">
            <v>ADM</v>
          </cell>
          <cell r="G708" t="str">
            <v>10.895</v>
          </cell>
          <cell r="H708" t="str">
            <v>ADM</v>
          </cell>
          <cell r="I708" t="str">
            <v>'141/583</v>
          </cell>
          <cell r="J708">
            <v>13</v>
          </cell>
          <cell r="L708">
            <v>13</v>
          </cell>
          <cell r="M708" t="str">
            <v xml:space="preserve"> </v>
          </cell>
          <cell r="N708" t="str">
            <v xml:space="preserve"> </v>
          </cell>
          <cell r="O708" t="str">
            <v xml:space="preserve"> </v>
          </cell>
          <cell r="P708" t="str">
            <v xml:space="preserve"> </v>
          </cell>
          <cell r="Q708" t="str">
            <v xml:space="preserve"> </v>
          </cell>
          <cell r="R708" t="str">
            <v xml:space="preserve"> </v>
          </cell>
          <cell r="S708" t="str">
            <v xml:space="preserve"> </v>
          </cell>
          <cell r="T708" t="str">
            <v xml:space="preserve"> </v>
          </cell>
          <cell r="U708" t="str">
            <v xml:space="preserve"> </v>
          </cell>
          <cell r="V708" t="str">
            <v xml:space="preserve"> </v>
          </cell>
          <cell r="W708" t="str">
            <v xml:space="preserve"> </v>
          </cell>
          <cell r="X708" t="str">
            <v xml:space="preserve"> </v>
          </cell>
          <cell r="Y708" t="str">
            <v xml:space="preserve"> </v>
          </cell>
          <cell r="Z708" t="str">
            <v xml:space="preserve"> </v>
          </cell>
          <cell r="AA708" t="str">
            <v xml:space="preserve"> </v>
          </cell>
          <cell r="AB708">
            <v>13</v>
          </cell>
          <cell r="AC708" t="str">
            <v xml:space="preserve"> </v>
          </cell>
          <cell r="AD708">
            <v>13</v>
          </cell>
          <cell r="AE708" t="str">
            <v xml:space="preserve"> </v>
          </cell>
          <cell r="AF708" t="str">
            <v xml:space="preserve"> </v>
          </cell>
          <cell r="AG708" t="str">
            <v xml:space="preserve"> </v>
          </cell>
          <cell r="AH708" t="str">
            <v xml:space="preserve"> </v>
          </cell>
          <cell r="AI708" t="str">
            <v xml:space="preserve"> </v>
          </cell>
          <cell r="AJ708" t="str">
            <v xml:space="preserve"> </v>
          </cell>
          <cell r="AK708" t="str">
            <v xml:space="preserve"> </v>
          </cell>
          <cell r="AL708" t="str">
            <v xml:space="preserve"> </v>
          </cell>
          <cell r="AM708" t="str">
            <v xml:space="preserve"> </v>
          </cell>
          <cell r="AN708" t="str">
            <v xml:space="preserve"> </v>
          </cell>
          <cell r="AO708" t="str">
            <v xml:space="preserve"> </v>
          </cell>
          <cell r="AP708" t="str">
            <v xml:space="preserve"> </v>
          </cell>
          <cell r="AQ708" t="str">
            <v xml:space="preserve"> </v>
          </cell>
          <cell r="AR708" t="str">
            <v xml:space="preserve"> </v>
          </cell>
          <cell r="AS708" t="str">
            <v xml:space="preserve"> </v>
          </cell>
          <cell r="AT708">
            <v>13</v>
          </cell>
          <cell r="AU708" t="str">
            <v xml:space="preserve"> </v>
          </cell>
          <cell r="AV708" t="str">
            <v>11.034</v>
          </cell>
          <cell r="AW708" t="str">
            <v>ACQ</v>
          </cell>
          <cell r="AX708">
            <v>9</v>
          </cell>
          <cell r="AY708" t="str">
            <v>13.067</v>
          </cell>
          <cell r="AZ708" t="str">
            <v>13.2</v>
          </cell>
          <cell r="BA708" t="str">
            <v xml:space="preserve"> </v>
          </cell>
          <cell r="BB708" t="str">
            <v xml:space="preserve"> </v>
          </cell>
          <cell r="BC708" t="str">
            <v xml:space="preserve"> </v>
          </cell>
          <cell r="BD708" t="str">
            <v xml:space="preserve"> </v>
          </cell>
          <cell r="BE708" t="str">
            <v xml:space="preserve"> </v>
          </cell>
          <cell r="BF708" t="str">
            <v xml:space="preserve"> </v>
          </cell>
          <cell r="BG708" t="str">
            <v xml:space="preserve"> </v>
          </cell>
          <cell r="BH708" t="str">
            <v xml:space="preserve"> </v>
          </cell>
          <cell r="BI708" t="str">
            <v xml:space="preserve"> </v>
          </cell>
          <cell r="BJ708" t="str">
            <v xml:space="preserve"> </v>
          </cell>
          <cell r="BK708" t="str">
            <v>12.5</v>
          </cell>
          <cell r="BL708" t="str">
            <v xml:space="preserve"> </v>
          </cell>
          <cell r="BM708" t="str">
            <v xml:space="preserve"> </v>
          </cell>
          <cell r="BN708" t="str">
            <v>13.5</v>
          </cell>
          <cell r="BO708" t="str">
            <v xml:space="preserve"> </v>
          </cell>
          <cell r="BP708" t="str">
            <v xml:space="preserve"> </v>
          </cell>
          <cell r="BQ708" t="str">
            <v xml:space="preserve"> </v>
          </cell>
          <cell r="BR708" t="str">
            <v>10.792</v>
          </cell>
          <cell r="BS708" t="str">
            <v>ACQ</v>
          </cell>
          <cell r="BT708" t="str">
            <v>10.75</v>
          </cell>
          <cell r="BU708" t="str">
            <v>9.775</v>
          </cell>
          <cell r="BV708" t="str">
            <v>10.55</v>
          </cell>
        </row>
        <row r="709">
          <cell r="A709">
            <v>21915786</v>
          </cell>
          <cell r="B709" t="str">
            <v>ZOLOBE</v>
          </cell>
          <cell r="C709" t="str">
            <v>ALEX</v>
          </cell>
          <cell r="D709" t="str">
            <v xml:space="preserve"> </v>
          </cell>
          <cell r="E709" t="str">
            <v xml:space="preserve"> </v>
          </cell>
          <cell r="F709" t="str">
            <v xml:space="preserve"> </v>
          </cell>
          <cell r="G709" t="str">
            <v xml:space="preserve"> </v>
          </cell>
          <cell r="H709" t="str">
            <v xml:space="preserve"> </v>
          </cell>
          <cell r="I709" t="str">
            <v xml:space="preserve"> </v>
          </cell>
          <cell r="J709">
            <v>14</v>
          </cell>
          <cell r="L709">
            <v>10</v>
          </cell>
          <cell r="M709" t="str">
            <v xml:space="preserve"> </v>
          </cell>
          <cell r="N709">
            <v>10</v>
          </cell>
          <cell r="O709" t="str">
            <v xml:space="preserve"> </v>
          </cell>
          <cell r="P709" t="str">
            <v xml:space="preserve"> </v>
          </cell>
          <cell r="Q709" t="str">
            <v xml:space="preserve"> </v>
          </cell>
          <cell r="R709" t="str">
            <v xml:space="preserve"> </v>
          </cell>
          <cell r="S709" t="str">
            <v xml:space="preserve"> </v>
          </cell>
          <cell r="T709" t="str">
            <v xml:space="preserve"> </v>
          </cell>
          <cell r="U709" t="str">
            <v xml:space="preserve"> </v>
          </cell>
          <cell r="V709" t="str">
            <v xml:space="preserve"> </v>
          </cell>
          <cell r="W709" t="str">
            <v xml:space="preserve"> </v>
          </cell>
          <cell r="X709" t="str">
            <v xml:space="preserve"> </v>
          </cell>
          <cell r="Y709" t="str">
            <v xml:space="preserve"> </v>
          </cell>
          <cell r="Z709" t="str">
            <v xml:space="preserve"> </v>
          </cell>
          <cell r="AA709" t="str">
            <v xml:space="preserve"> </v>
          </cell>
          <cell r="AB709" t="str">
            <v xml:space="preserve"> </v>
          </cell>
          <cell r="AC709" t="str">
            <v xml:space="preserve"> </v>
          </cell>
          <cell r="AD709">
            <v>20</v>
          </cell>
          <cell r="AE709" t="str">
            <v xml:space="preserve"> </v>
          </cell>
          <cell r="AF709">
            <v>20</v>
          </cell>
          <cell r="AG709" t="str">
            <v xml:space="preserve"> </v>
          </cell>
          <cell r="AH709" t="str">
            <v xml:space="preserve"> </v>
          </cell>
          <cell r="AI709" t="str">
            <v xml:space="preserve"> </v>
          </cell>
          <cell r="AJ709" t="str">
            <v xml:space="preserve"> </v>
          </cell>
          <cell r="AK709" t="str">
            <v xml:space="preserve"> </v>
          </cell>
          <cell r="AL709" t="str">
            <v xml:space="preserve"> </v>
          </cell>
          <cell r="AM709" t="str">
            <v xml:space="preserve"> </v>
          </cell>
          <cell r="AN709" t="str">
            <v xml:space="preserve"> </v>
          </cell>
          <cell r="AO709" t="str">
            <v xml:space="preserve"> </v>
          </cell>
          <cell r="AP709" t="str">
            <v xml:space="preserve"> </v>
          </cell>
          <cell r="AQ709" t="str">
            <v xml:space="preserve"> </v>
          </cell>
          <cell r="AR709" t="str">
            <v xml:space="preserve"> </v>
          </cell>
          <cell r="AS709" t="str">
            <v xml:space="preserve"> </v>
          </cell>
          <cell r="AT709" t="str">
            <v xml:space="preserve"> </v>
          </cell>
          <cell r="AU709" t="str">
            <v xml:space="preserve"> </v>
          </cell>
          <cell r="AV709" t="str">
            <v>DEF</v>
          </cell>
          <cell r="AW709" t="str">
            <v>DEF</v>
          </cell>
          <cell r="AX709" t="str">
            <v>5.335</v>
          </cell>
          <cell r="AY709" t="str">
            <v>DEF</v>
          </cell>
          <cell r="AZ709" t="str">
            <v xml:space="preserve"> </v>
          </cell>
          <cell r="BA709" t="str">
            <v xml:space="preserve"> </v>
          </cell>
          <cell r="BB709" t="str">
            <v>DIS</v>
          </cell>
          <cell r="BC709" t="str">
            <v>ABI</v>
          </cell>
          <cell r="BD709" t="str">
            <v xml:space="preserve"> </v>
          </cell>
          <cell r="BE709" t="str">
            <v>ABI</v>
          </cell>
          <cell r="BF709" t="str">
            <v xml:space="preserve"> </v>
          </cell>
          <cell r="BG709" t="str">
            <v xml:space="preserve"> </v>
          </cell>
          <cell r="BH709" t="str">
            <v xml:space="preserve"> </v>
          </cell>
          <cell r="BI709" t="str">
            <v xml:space="preserve"> </v>
          </cell>
          <cell r="BJ709" t="str">
            <v xml:space="preserve"> </v>
          </cell>
          <cell r="BK709" t="str">
            <v xml:space="preserve"> </v>
          </cell>
          <cell r="BL709" t="str">
            <v xml:space="preserve"> </v>
          </cell>
          <cell r="BM709" t="str">
            <v xml:space="preserve"> </v>
          </cell>
          <cell r="BN709" t="str">
            <v xml:space="preserve"> </v>
          </cell>
          <cell r="BO709" t="str">
            <v xml:space="preserve"> </v>
          </cell>
          <cell r="BP709" t="str">
            <v xml:space="preserve"> </v>
          </cell>
          <cell r="BQ709" t="str">
            <v xml:space="preserve"> </v>
          </cell>
          <cell r="BR709" t="str">
            <v>6.808</v>
          </cell>
          <cell r="BS709" t="str">
            <v>NACQ</v>
          </cell>
          <cell r="BT709">
            <v>1</v>
          </cell>
          <cell r="BU709" t="str">
            <v>6.425</v>
          </cell>
          <cell r="BV709" t="str">
            <v>8.85</v>
          </cell>
        </row>
        <row r="710">
          <cell r="A710">
            <v>21818654</v>
          </cell>
          <cell r="B710" t="str">
            <v>ZOVILE</v>
          </cell>
          <cell r="C710" t="str">
            <v>GILLES</v>
          </cell>
          <cell r="D710" t="str">
            <v xml:space="preserve"> </v>
          </cell>
          <cell r="E710" t="str">
            <v>10.977</v>
          </cell>
          <cell r="F710" t="str">
            <v>ADM</v>
          </cell>
          <cell r="G710" t="str">
            <v>10.977</v>
          </cell>
          <cell r="H710" t="str">
            <v>ADM</v>
          </cell>
          <cell r="I710" t="str">
            <v>'131/583</v>
          </cell>
          <cell r="J710" t="str">
            <v>10.4</v>
          </cell>
          <cell r="K710" t="str">
            <v>ACQ</v>
          </cell>
          <cell r="L710" t="str">
            <v xml:space="preserve"> </v>
          </cell>
          <cell r="M710" t="str">
            <v xml:space="preserve"> </v>
          </cell>
          <cell r="N710" t="str">
            <v xml:space="preserve"> </v>
          </cell>
          <cell r="O710" t="str">
            <v xml:space="preserve"> </v>
          </cell>
          <cell r="P710" t="str">
            <v xml:space="preserve"> </v>
          </cell>
          <cell r="Q710" t="str">
            <v xml:space="preserve"> </v>
          </cell>
          <cell r="R710" t="str">
            <v xml:space="preserve"> </v>
          </cell>
          <cell r="S710" t="str">
            <v xml:space="preserve"> </v>
          </cell>
          <cell r="T710" t="str">
            <v xml:space="preserve"> </v>
          </cell>
          <cell r="U710" t="str">
            <v xml:space="preserve"> </v>
          </cell>
          <cell r="V710" t="str">
            <v xml:space="preserve"> </v>
          </cell>
          <cell r="W710" t="str">
            <v xml:space="preserve"> </v>
          </cell>
          <cell r="X710" t="str">
            <v xml:space="preserve"> </v>
          </cell>
          <cell r="Y710" t="str">
            <v xml:space="preserve"> </v>
          </cell>
          <cell r="Z710" t="str">
            <v xml:space="preserve"> </v>
          </cell>
          <cell r="AA710" t="str">
            <v xml:space="preserve"> </v>
          </cell>
          <cell r="AB710" t="str">
            <v xml:space="preserve"> </v>
          </cell>
          <cell r="AC710" t="str">
            <v xml:space="preserve"> </v>
          </cell>
          <cell r="AD710" t="str">
            <v xml:space="preserve"> </v>
          </cell>
          <cell r="AE710" t="str">
            <v xml:space="preserve"> </v>
          </cell>
          <cell r="AF710" t="str">
            <v xml:space="preserve"> </v>
          </cell>
          <cell r="AG710" t="str">
            <v xml:space="preserve"> </v>
          </cell>
          <cell r="AH710" t="str">
            <v xml:space="preserve"> </v>
          </cell>
          <cell r="AI710" t="str">
            <v xml:space="preserve"> </v>
          </cell>
          <cell r="AJ710" t="str">
            <v xml:space="preserve"> </v>
          </cell>
          <cell r="AK710" t="str">
            <v xml:space="preserve"> </v>
          </cell>
          <cell r="AL710" t="str">
            <v xml:space="preserve"> </v>
          </cell>
          <cell r="AM710" t="str">
            <v xml:space="preserve"> </v>
          </cell>
          <cell r="AN710" t="str">
            <v xml:space="preserve"> </v>
          </cell>
          <cell r="AO710" t="str">
            <v xml:space="preserve"> </v>
          </cell>
          <cell r="AP710" t="str">
            <v xml:space="preserve"> </v>
          </cell>
          <cell r="AQ710" t="str">
            <v xml:space="preserve"> </v>
          </cell>
          <cell r="AR710" t="str">
            <v xml:space="preserve"> </v>
          </cell>
          <cell r="AS710" t="str">
            <v xml:space="preserve"> </v>
          </cell>
          <cell r="AT710" t="str">
            <v xml:space="preserve"> </v>
          </cell>
          <cell r="AU710" t="str">
            <v xml:space="preserve"> </v>
          </cell>
          <cell r="AV710" t="str">
            <v>12.323</v>
          </cell>
          <cell r="AW710" t="str">
            <v>ACQ</v>
          </cell>
          <cell r="AX710" t="str">
            <v>11.145</v>
          </cell>
          <cell r="AY710" t="str">
            <v>13.5</v>
          </cell>
          <cell r="AZ710" t="str">
            <v xml:space="preserve"> </v>
          </cell>
          <cell r="BA710" t="str">
            <v xml:space="preserve"> </v>
          </cell>
          <cell r="BB710" t="str">
            <v xml:space="preserve"> </v>
          </cell>
          <cell r="BC710" t="str">
            <v xml:space="preserve"> </v>
          </cell>
          <cell r="BD710" t="str">
            <v xml:space="preserve"> </v>
          </cell>
          <cell r="BE710" t="str">
            <v xml:space="preserve"> </v>
          </cell>
          <cell r="BF710" t="str">
            <v xml:space="preserve"> </v>
          </cell>
          <cell r="BG710" t="str">
            <v xml:space="preserve"> </v>
          </cell>
          <cell r="BH710" t="str">
            <v xml:space="preserve"> </v>
          </cell>
          <cell r="BI710" t="str">
            <v xml:space="preserve"> </v>
          </cell>
          <cell r="BJ710" t="str">
            <v xml:space="preserve"> </v>
          </cell>
          <cell r="BK710" t="str">
            <v xml:space="preserve"> </v>
          </cell>
          <cell r="BL710" t="str">
            <v xml:space="preserve"> </v>
          </cell>
          <cell r="BM710" t="str">
            <v xml:space="preserve"> </v>
          </cell>
          <cell r="BN710" t="str">
            <v xml:space="preserve"> </v>
          </cell>
          <cell r="BO710" t="str">
            <v xml:space="preserve"> </v>
          </cell>
          <cell r="BP710" t="str">
            <v xml:space="preserve"> </v>
          </cell>
          <cell r="BQ710" t="str">
            <v xml:space="preserve"> </v>
          </cell>
          <cell r="BR710" t="str">
            <v>12.95</v>
          </cell>
          <cell r="BS710" t="str">
            <v>ACQ</v>
          </cell>
          <cell r="BT710" t="str">
            <v xml:space="preserve"> </v>
          </cell>
          <cell r="BU710" t="str">
            <v xml:space="preserve"> </v>
          </cell>
          <cell r="BV710" t="str">
            <v xml:space="preserve"> </v>
          </cell>
        </row>
        <row r="711">
          <cell r="A711">
            <v>21904531</v>
          </cell>
          <cell r="B711" t="str">
            <v>ZUBER</v>
          </cell>
          <cell r="C711" t="str">
            <v>JULES</v>
          </cell>
          <cell r="D711" t="str">
            <v xml:space="preserve"> </v>
          </cell>
          <cell r="E711" t="str">
            <v>10.766</v>
          </cell>
          <cell r="F711" t="str">
            <v>ADM</v>
          </cell>
          <cell r="G711" t="str">
            <v>10.766</v>
          </cell>
          <cell r="H711" t="str">
            <v>ADM</v>
          </cell>
          <cell r="I711" t="str">
            <v>'162/583</v>
          </cell>
          <cell r="J711" t="str">
            <v>15.2</v>
          </cell>
          <cell r="L711">
            <v>16</v>
          </cell>
          <cell r="M711" t="str">
            <v xml:space="preserve"> </v>
          </cell>
          <cell r="N711" t="str">
            <v xml:space="preserve"> </v>
          </cell>
          <cell r="O711" t="str">
            <v xml:space="preserve"> </v>
          </cell>
          <cell r="P711" t="str">
            <v xml:space="preserve"> </v>
          </cell>
          <cell r="Q711" t="str">
            <v xml:space="preserve"> </v>
          </cell>
          <cell r="R711" t="str">
            <v xml:space="preserve"> </v>
          </cell>
          <cell r="S711" t="str">
            <v xml:space="preserve"> </v>
          </cell>
          <cell r="T711" t="str">
            <v xml:space="preserve"> </v>
          </cell>
          <cell r="U711" t="str">
            <v xml:space="preserve"> </v>
          </cell>
          <cell r="V711" t="str">
            <v xml:space="preserve"> </v>
          </cell>
          <cell r="W711" t="str">
            <v xml:space="preserve"> </v>
          </cell>
          <cell r="X711" t="str">
            <v xml:space="preserve"> </v>
          </cell>
          <cell r="Y711" t="str">
            <v xml:space="preserve"> </v>
          </cell>
          <cell r="Z711" t="str">
            <v xml:space="preserve"> </v>
          </cell>
          <cell r="AA711">
            <v>16</v>
          </cell>
          <cell r="AB711" t="str">
            <v xml:space="preserve"> </v>
          </cell>
          <cell r="AC711" t="str">
            <v xml:space="preserve"> </v>
          </cell>
          <cell r="AD711">
            <v>14</v>
          </cell>
          <cell r="AE711" t="str">
            <v xml:space="preserve"> </v>
          </cell>
          <cell r="AF711" t="str">
            <v xml:space="preserve"> </v>
          </cell>
          <cell r="AG711" t="str">
            <v xml:space="preserve"> </v>
          </cell>
          <cell r="AH711" t="str">
            <v xml:space="preserve"> </v>
          </cell>
          <cell r="AI711" t="str">
            <v xml:space="preserve"> </v>
          </cell>
          <cell r="AJ711" t="str">
            <v xml:space="preserve"> </v>
          </cell>
          <cell r="AK711" t="str">
            <v xml:space="preserve"> </v>
          </cell>
          <cell r="AL711" t="str">
            <v xml:space="preserve"> </v>
          </cell>
          <cell r="AM711" t="str">
            <v xml:space="preserve"> </v>
          </cell>
          <cell r="AN711" t="str">
            <v xml:space="preserve"> </v>
          </cell>
          <cell r="AO711" t="str">
            <v xml:space="preserve"> </v>
          </cell>
          <cell r="AP711" t="str">
            <v xml:space="preserve"> </v>
          </cell>
          <cell r="AQ711" t="str">
            <v xml:space="preserve"> </v>
          </cell>
          <cell r="AR711" t="str">
            <v xml:space="preserve"> </v>
          </cell>
          <cell r="AS711">
            <v>14</v>
          </cell>
          <cell r="AT711" t="str">
            <v xml:space="preserve"> </v>
          </cell>
          <cell r="AU711" t="str">
            <v xml:space="preserve"> </v>
          </cell>
          <cell r="AV711" t="str">
            <v>11.999</v>
          </cell>
          <cell r="AW711" t="str">
            <v>ACQ</v>
          </cell>
          <cell r="AX711" t="str">
            <v>10.165</v>
          </cell>
          <cell r="AY711" t="str">
            <v>13.833</v>
          </cell>
          <cell r="AZ711" t="str">
            <v xml:space="preserve"> </v>
          </cell>
          <cell r="BA711" t="str">
            <v xml:space="preserve"> </v>
          </cell>
          <cell r="BB711" t="str">
            <v xml:space="preserve"> </v>
          </cell>
          <cell r="BC711" t="str">
            <v xml:space="preserve"> </v>
          </cell>
          <cell r="BD711" t="str">
            <v>14.5</v>
          </cell>
          <cell r="BE711">
            <v>15</v>
          </cell>
          <cell r="BF711" t="str">
            <v xml:space="preserve"> </v>
          </cell>
          <cell r="BG711" t="str">
            <v xml:space="preserve"> </v>
          </cell>
          <cell r="BH711" t="str">
            <v xml:space="preserve"> </v>
          </cell>
          <cell r="BI711">
            <v>12</v>
          </cell>
          <cell r="BJ711" t="str">
            <v xml:space="preserve"> </v>
          </cell>
          <cell r="BK711" t="str">
            <v xml:space="preserve"> </v>
          </cell>
          <cell r="BL711" t="str">
            <v xml:space="preserve"> </v>
          </cell>
          <cell r="BM711" t="str">
            <v xml:space="preserve"> </v>
          </cell>
          <cell r="BN711" t="str">
            <v xml:space="preserve"> </v>
          </cell>
          <cell r="BO711" t="str">
            <v xml:space="preserve"> </v>
          </cell>
          <cell r="BP711" t="str">
            <v xml:space="preserve"> </v>
          </cell>
          <cell r="BQ711" t="str">
            <v xml:space="preserve"> </v>
          </cell>
          <cell r="BR711" t="str">
            <v>10.777</v>
          </cell>
          <cell r="BS711" t="str">
            <v>ACQ</v>
          </cell>
          <cell r="BT711" t="str">
            <v>12.38</v>
          </cell>
          <cell r="BU711" t="str">
            <v>7.9</v>
          </cell>
          <cell r="BV711" t="str">
            <v>12.3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es L1_20-21"/>
    </sheetNames>
    <sheetDataSet>
      <sheetData sheetId="0">
        <row r="2">
          <cell r="A2">
            <v>21817022</v>
          </cell>
          <cell r="B2" t="str">
            <v>ABDELKRIM</v>
          </cell>
          <cell r="C2" t="str">
            <v>MOUSTAFA</v>
          </cell>
          <cell r="D2" t="str">
            <v>moustafa.abdelkrim@etu.unistra.fr</v>
          </cell>
          <cell r="E2" t="str">
            <v>Redoublant</v>
          </cell>
          <cell r="F2" t="str">
            <v>Athlétisme - validé</v>
          </cell>
          <cell r="G2" t="str">
            <v>Anglais</v>
          </cell>
          <cell r="H2">
            <v>15</v>
          </cell>
        </row>
        <row r="3">
          <cell r="A3">
            <v>21819964</v>
          </cell>
          <cell r="B3" t="str">
            <v>ABOU EL HASSEN</v>
          </cell>
          <cell r="C3" t="str">
            <v>ABDELKARIM</v>
          </cell>
          <cell r="D3" t="str">
            <v>abdelkarim.abou-el-hassen@etu.unistra.fr</v>
          </cell>
          <cell r="E3" t="str">
            <v>Redoublant</v>
          </cell>
          <cell r="F3" t="str">
            <v>Athlétisme</v>
          </cell>
          <cell r="G3" t="str">
            <v>Anglais</v>
          </cell>
          <cell r="H3">
            <v>5</v>
          </cell>
        </row>
        <row r="4">
          <cell r="A4">
            <v>22004989</v>
          </cell>
          <cell r="B4" t="str">
            <v>ACAR</v>
          </cell>
          <cell r="C4" t="str">
            <v>AYLA</v>
          </cell>
          <cell r="D4" t="str">
            <v>ayla.acar@etu.unistra.fr</v>
          </cell>
          <cell r="E4" t="str">
            <v>Néo</v>
          </cell>
          <cell r="F4" t="str">
            <v>Gymnastique</v>
          </cell>
          <cell r="G4" t="str">
            <v>Anglais</v>
          </cell>
          <cell r="H4">
            <v>5</v>
          </cell>
        </row>
        <row r="5">
          <cell r="A5">
            <v>21808085</v>
          </cell>
          <cell r="B5" t="str">
            <v>ADDI</v>
          </cell>
          <cell r="C5" t="str">
            <v>ILIES</v>
          </cell>
          <cell r="D5" t="str">
            <v>ilies.addi@etu.unistra.fr</v>
          </cell>
          <cell r="E5" t="str">
            <v>Redoublant</v>
          </cell>
          <cell r="F5" t="str">
            <v>Football -validé</v>
          </cell>
          <cell r="G5" t="str">
            <v>Allemand-validé</v>
          </cell>
          <cell r="H5">
            <v>19</v>
          </cell>
        </row>
        <row r="6">
          <cell r="A6">
            <v>22005731</v>
          </cell>
          <cell r="B6" t="str">
            <v>ADNET</v>
          </cell>
          <cell r="C6" t="str">
            <v>JULES</v>
          </cell>
          <cell r="D6" t="str">
            <v>jules.adnet@etu.unistra.fr</v>
          </cell>
          <cell r="E6" t="str">
            <v>Néo</v>
          </cell>
          <cell r="F6" t="str">
            <v>Badminton</v>
          </cell>
          <cell r="G6" t="str">
            <v>Anglais</v>
          </cell>
          <cell r="H6">
            <v>15</v>
          </cell>
        </row>
        <row r="7">
          <cell r="A7">
            <v>22002360</v>
          </cell>
          <cell r="B7" t="str">
            <v>ADONETH</v>
          </cell>
          <cell r="C7" t="str">
            <v>LUCIE</v>
          </cell>
          <cell r="D7" t="str">
            <v>lucie.adoneth@etu.unistra.fr</v>
          </cell>
          <cell r="E7" t="str">
            <v>Néo - Oui Si</v>
          </cell>
          <cell r="F7" t="str">
            <v>Athlétisme</v>
          </cell>
          <cell r="G7" t="str">
            <v>Anglais</v>
          </cell>
          <cell r="H7">
            <v>13</v>
          </cell>
        </row>
        <row r="8">
          <cell r="A8">
            <v>22008701</v>
          </cell>
          <cell r="B8" t="str">
            <v>AHRENS</v>
          </cell>
          <cell r="C8" t="str">
            <v>CÉCILIA</v>
          </cell>
          <cell r="D8" t="str">
            <v>cecilia.ahrens@etu.unistra.fr</v>
          </cell>
          <cell r="E8" t="str">
            <v>Néo</v>
          </cell>
          <cell r="F8" t="str">
            <v>Football</v>
          </cell>
          <cell r="G8" t="str">
            <v>Anglais</v>
          </cell>
          <cell r="H8">
            <v>1</v>
          </cell>
        </row>
        <row r="9">
          <cell r="A9">
            <v>21814491</v>
          </cell>
          <cell r="B9" t="str">
            <v>AJAPUHNYA</v>
          </cell>
          <cell r="C9" t="str">
            <v>RAPHAEL</v>
          </cell>
          <cell r="D9" t="str">
            <v>raphael.ajapuhnya@etu.unistra.fr</v>
          </cell>
          <cell r="E9" t="str">
            <v>Redoublant</v>
          </cell>
          <cell r="F9" t="str">
            <v>Volleyball</v>
          </cell>
          <cell r="G9" t="str">
            <v>Anglais</v>
          </cell>
          <cell r="H9">
            <v>9</v>
          </cell>
        </row>
        <row r="10">
          <cell r="A10">
            <v>22016014</v>
          </cell>
          <cell r="B10" t="str">
            <v>AKALIN</v>
          </cell>
          <cell r="C10" t="str">
            <v>ZEYNEP</v>
          </cell>
          <cell r="D10" t="str">
            <v>zeynep.akalin@etu.unistra.fr</v>
          </cell>
          <cell r="E10" t="str">
            <v>Néo - Oui Si</v>
          </cell>
          <cell r="F10" t="str">
            <v>Judo</v>
          </cell>
          <cell r="G10" t="str">
            <v>Anglais</v>
          </cell>
          <cell r="H10">
            <v>12</v>
          </cell>
        </row>
        <row r="11">
          <cell r="A11">
            <v>22016106</v>
          </cell>
          <cell r="B11" t="str">
            <v>AKBAL</v>
          </cell>
          <cell r="C11" t="str">
            <v>ERWIN</v>
          </cell>
          <cell r="D11" t="str">
            <v>erwin.akbal@etu.unistra.fr</v>
          </cell>
          <cell r="E11" t="str">
            <v>Néo</v>
          </cell>
          <cell r="F11" t="str">
            <v>Basketball</v>
          </cell>
          <cell r="G11" t="str">
            <v>Anglais</v>
          </cell>
          <cell r="H11">
            <v>11</v>
          </cell>
        </row>
        <row r="12">
          <cell r="A12">
            <v>22005365</v>
          </cell>
          <cell r="B12" t="str">
            <v>ALI</v>
          </cell>
          <cell r="C12" t="str">
            <v>ELIAS</v>
          </cell>
          <cell r="D12" t="str">
            <v>elias.ali@etu.unistra.fr</v>
          </cell>
          <cell r="E12" t="str">
            <v>Néo</v>
          </cell>
          <cell r="F12" t="str">
            <v>Athlétisme</v>
          </cell>
          <cell r="G12" t="str">
            <v>Anglais</v>
          </cell>
          <cell r="H12">
            <v>5</v>
          </cell>
        </row>
        <row r="13">
          <cell r="A13">
            <v>21905377</v>
          </cell>
          <cell r="B13" t="str">
            <v>AMOUROUX</v>
          </cell>
          <cell r="C13" t="str">
            <v>JULIAN</v>
          </cell>
          <cell r="D13" t="str">
            <v>julian.amouroux@etu.unistra.fr</v>
          </cell>
          <cell r="E13" t="str">
            <v>Redoublant</v>
          </cell>
          <cell r="F13" t="str">
            <v>Football  s2</v>
          </cell>
          <cell r="G13" t="str">
            <v>Anglais</v>
          </cell>
          <cell r="H13">
            <v>3</v>
          </cell>
        </row>
        <row r="14">
          <cell r="A14">
            <v>22005771</v>
          </cell>
          <cell r="B14" t="str">
            <v>ANDREOLETTI</v>
          </cell>
          <cell r="C14" t="str">
            <v>CHLOÉ</v>
          </cell>
          <cell r="D14" t="str">
            <v>chloe.andreoletti@etu.unistra.fr</v>
          </cell>
          <cell r="E14" t="str">
            <v>Néo - Oui Si</v>
          </cell>
          <cell r="F14" t="str">
            <v>Football</v>
          </cell>
          <cell r="G14" t="str">
            <v>Anglais</v>
          </cell>
          <cell r="H14">
            <v>7</v>
          </cell>
        </row>
        <row r="15">
          <cell r="A15">
            <v>21904529</v>
          </cell>
          <cell r="B15" t="str">
            <v>ANDREOTTOLA</v>
          </cell>
          <cell r="C15" t="str">
            <v>ILARIO</v>
          </cell>
          <cell r="D15" t="str">
            <v>ilario.andreottola@etu.unistra.fr</v>
          </cell>
          <cell r="E15" t="str">
            <v>Réorientation</v>
          </cell>
          <cell r="F15" t="str">
            <v>Handball</v>
          </cell>
          <cell r="G15" t="str">
            <v>Anglais</v>
          </cell>
          <cell r="H15">
            <v>17</v>
          </cell>
        </row>
        <row r="16">
          <cell r="A16">
            <v>21918194</v>
          </cell>
          <cell r="B16" t="str">
            <v>ANDRIANIRINA</v>
          </cell>
          <cell r="C16" t="str">
            <v>TOJO</v>
          </cell>
          <cell r="D16" t="str">
            <v>tojo.andrianirina@etu.unistra.fr</v>
          </cell>
          <cell r="E16" t="str">
            <v>Redoublant</v>
          </cell>
          <cell r="F16" t="str">
            <v>Handball</v>
          </cell>
          <cell r="G16" t="str">
            <v>Anglais</v>
          </cell>
          <cell r="H16">
            <v>20</v>
          </cell>
        </row>
        <row r="17">
          <cell r="A17">
            <v>21905581</v>
          </cell>
          <cell r="B17" t="str">
            <v>ANTOINE</v>
          </cell>
          <cell r="C17" t="str">
            <v>MARIUS</v>
          </cell>
          <cell r="D17" t="str">
            <v>marius.antoine@etu.unistra.fr</v>
          </cell>
          <cell r="E17" t="str">
            <v>Redoublant</v>
          </cell>
          <cell r="F17" t="str">
            <v>Football s2</v>
          </cell>
          <cell r="G17" t="str">
            <v>Anglais</v>
          </cell>
          <cell r="H17">
            <v>17</v>
          </cell>
        </row>
        <row r="18">
          <cell r="A18">
            <v>22007260</v>
          </cell>
          <cell r="B18" t="str">
            <v>ARMAND</v>
          </cell>
          <cell r="C18" t="str">
            <v>ROBIN</v>
          </cell>
          <cell r="D18" t="e">
            <v>#N/A</v>
          </cell>
          <cell r="E18" t="str">
            <v>Néo - Oui Si</v>
          </cell>
          <cell r="F18" t="str">
            <v>ANNULE</v>
          </cell>
          <cell r="G18" t="str">
            <v>ANNULE</v>
          </cell>
          <cell r="H18" t="str">
            <v>ANNULE</v>
          </cell>
        </row>
        <row r="19">
          <cell r="A19">
            <v>22000732</v>
          </cell>
          <cell r="B19" t="str">
            <v>ARMINDO</v>
          </cell>
          <cell r="C19" t="str">
            <v>YOHANN</v>
          </cell>
          <cell r="D19" t="str">
            <v>yohann.armindo@etu.unistra.fr</v>
          </cell>
          <cell r="E19" t="str">
            <v>Néo</v>
          </cell>
          <cell r="F19" t="str">
            <v>Escalade</v>
          </cell>
          <cell r="G19" t="str">
            <v>Anglais</v>
          </cell>
          <cell r="H19">
            <v>17</v>
          </cell>
        </row>
        <row r="20">
          <cell r="A20">
            <v>22001906</v>
          </cell>
          <cell r="B20" t="str">
            <v>ARNOLD</v>
          </cell>
          <cell r="C20" t="str">
            <v>LUCIE</v>
          </cell>
          <cell r="D20" t="str">
            <v>lucie.arnold2@etu.unistra.fr</v>
          </cell>
          <cell r="E20" t="str">
            <v>Néo</v>
          </cell>
          <cell r="F20" t="str">
            <v>Danse</v>
          </cell>
          <cell r="G20" t="str">
            <v>Anglais</v>
          </cell>
          <cell r="H20">
            <v>14</v>
          </cell>
        </row>
        <row r="21">
          <cell r="A21">
            <v>22016048</v>
          </cell>
          <cell r="B21" t="str">
            <v>ARTERO</v>
          </cell>
          <cell r="C21" t="str">
            <v>JESSICA</v>
          </cell>
          <cell r="D21" t="str">
            <v>jessica.artero@etu.unistra.fr</v>
          </cell>
          <cell r="E21" t="str">
            <v>Néo</v>
          </cell>
          <cell r="F21" t="str">
            <v>Gymnastique</v>
          </cell>
          <cell r="G21" t="str">
            <v>Anglais</v>
          </cell>
          <cell r="H21">
            <v>21</v>
          </cell>
        </row>
        <row r="22">
          <cell r="A22">
            <v>22005114</v>
          </cell>
          <cell r="B22" t="str">
            <v>ASLAN</v>
          </cell>
          <cell r="C22" t="str">
            <v>OZAN</v>
          </cell>
          <cell r="D22" t="str">
            <v>ozan.aslan@etu.unistra.fr</v>
          </cell>
          <cell r="E22" t="str">
            <v>Néo</v>
          </cell>
          <cell r="F22" t="str">
            <v>Force Renforcement musculaire</v>
          </cell>
          <cell r="G22" t="str">
            <v>Anglais</v>
          </cell>
          <cell r="H22">
            <v>10</v>
          </cell>
        </row>
        <row r="23">
          <cell r="A23">
            <v>22018500</v>
          </cell>
          <cell r="B23" t="str">
            <v>ASSANI</v>
          </cell>
          <cell r="C23" t="str">
            <v>LOÏC</v>
          </cell>
          <cell r="D23" t="str">
            <v>loic.assani@etu.unistra.fr</v>
          </cell>
          <cell r="E23" t="str">
            <v>Néo</v>
          </cell>
          <cell r="F23" t="str">
            <v>Basketball</v>
          </cell>
          <cell r="G23" t="str">
            <v>Anglais</v>
          </cell>
          <cell r="H23">
            <v>7</v>
          </cell>
        </row>
        <row r="24">
          <cell r="A24">
            <v>22001385</v>
          </cell>
          <cell r="B24" t="str">
            <v>ATA</v>
          </cell>
          <cell r="C24" t="str">
            <v>NOAH</v>
          </cell>
          <cell r="D24" t="str">
            <v>noah.ata@etu.unistra.fr</v>
          </cell>
          <cell r="E24" t="str">
            <v>Néo</v>
          </cell>
          <cell r="F24" t="str">
            <v>Football</v>
          </cell>
          <cell r="G24" t="str">
            <v>Anglais</v>
          </cell>
          <cell r="H24">
            <v>23</v>
          </cell>
        </row>
        <row r="25">
          <cell r="A25">
            <v>21906708</v>
          </cell>
          <cell r="B25" t="str">
            <v>ATAOUIL</v>
          </cell>
          <cell r="C25" t="str">
            <v>ILYASSE</v>
          </cell>
          <cell r="D25" t="str">
            <v>ilyasse.ataouil@etu.unistra.fr</v>
          </cell>
          <cell r="E25" t="str">
            <v>Redoublant</v>
          </cell>
          <cell r="F25" t="str">
            <v>Football s12</v>
          </cell>
          <cell r="G25" t="str">
            <v>Anglais</v>
          </cell>
          <cell r="H25">
            <v>20</v>
          </cell>
        </row>
        <row r="26">
          <cell r="A26">
            <v>21906231</v>
          </cell>
          <cell r="B26" t="str">
            <v>ATTOU</v>
          </cell>
          <cell r="C26" t="str">
            <v>MATHIEU</v>
          </cell>
          <cell r="D26" t="str">
            <v>mathieu.attou@etu.unistra.fr</v>
          </cell>
          <cell r="E26" t="str">
            <v>Redoublant</v>
          </cell>
          <cell r="F26" t="str">
            <v>Football - validé</v>
          </cell>
          <cell r="G26" t="str">
            <v>Allemand-validé</v>
          </cell>
          <cell r="H26">
            <v>19</v>
          </cell>
        </row>
        <row r="27">
          <cell r="A27">
            <v>22003952</v>
          </cell>
          <cell r="B27" t="str">
            <v>AUBRY</v>
          </cell>
          <cell r="C27" t="str">
            <v>HUGO</v>
          </cell>
          <cell r="D27" t="str">
            <v>hugo.aubry2@etu.unistra.fr</v>
          </cell>
          <cell r="E27" t="str">
            <v>Néo</v>
          </cell>
          <cell r="F27" t="str">
            <v>Football</v>
          </cell>
          <cell r="G27" t="str">
            <v>Anglais</v>
          </cell>
          <cell r="H27">
            <v>2</v>
          </cell>
        </row>
        <row r="28">
          <cell r="A28">
            <v>22007342</v>
          </cell>
          <cell r="B28" t="str">
            <v>AUBRY</v>
          </cell>
          <cell r="C28" t="str">
            <v>EMMA</v>
          </cell>
          <cell r="D28" t="str">
            <v>emma.aubry@etu.unistra.fr</v>
          </cell>
          <cell r="E28" t="str">
            <v>Néo</v>
          </cell>
          <cell r="F28" t="str">
            <v>Boxe française</v>
          </cell>
          <cell r="G28" t="str">
            <v>Allemand</v>
          </cell>
          <cell r="H28">
            <v>12</v>
          </cell>
        </row>
        <row r="29">
          <cell r="A29">
            <v>21801187</v>
          </cell>
          <cell r="B29" t="str">
            <v>AYED</v>
          </cell>
          <cell r="C29" t="str">
            <v>SABRINA</v>
          </cell>
          <cell r="D29" t="str">
            <v>sabrina.ayed@etu.unistra.fr</v>
          </cell>
          <cell r="E29" t="str">
            <v>Redoublant</v>
          </cell>
          <cell r="F29" t="str">
            <v>Football s12 (pas de paiement : Abandon?)</v>
          </cell>
          <cell r="G29" t="str">
            <v>Anglais</v>
          </cell>
          <cell r="H29">
            <v>20</v>
          </cell>
        </row>
        <row r="30">
          <cell r="A30">
            <v>21808624</v>
          </cell>
          <cell r="B30" t="str">
            <v>BAECHTEL</v>
          </cell>
          <cell r="C30" t="str">
            <v>LOÏC</v>
          </cell>
          <cell r="D30" t="str">
            <v>loic.baechtel@etu.unistra.fr</v>
          </cell>
          <cell r="E30" t="str">
            <v>Redoublant</v>
          </cell>
          <cell r="F30" t="str">
            <v>Force Renforcement musculaire</v>
          </cell>
          <cell r="G30" t="str">
            <v>Anglais</v>
          </cell>
          <cell r="H30">
            <v>10</v>
          </cell>
        </row>
        <row r="31">
          <cell r="A31">
            <v>22007106</v>
          </cell>
          <cell r="B31" t="str">
            <v>BAEHR</v>
          </cell>
          <cell r="C31" t="str">
            <v>JULINE</v>
          </cell>
          <cell r="D31" t="str">
            <v>juline.baehr@etu.unistra.fr</v>
          </cell>
          <cell r="E31" t="str">
            <v>Néo</v>
          </cell>
          <cell r="F31" t="str">
            <v>Athlétisme</v>
          </cell>
          <cell r="G31" t="str">
            <v>Anglais</v>
          </cell>
          <cell r="H31">
            <v>5</v>
          </cell>
        </row>
        <row r="32">
          <cell r="A32">
            <v>22007222</v>
          </cell>
          <cell r="B32" t="str">
            <v>BAEUMLIN</v>
          </cell>
          <cell r="C32" t="str">
            <v>PAUL</v>
          </cell>
          <cell r="D32" t="str">
            <v>paul.baeumlin@etu.unistra.fr</v>
          </cell>
          <cell r="E32" t="str">
            <v>Néo</v>
          </cell>
          <cell r="F32" t="str">
            <v>Gymnastique</v>
          </cell>
          <cell r="G32" t="str">
            <v>Anglais</v>
          </cell>
          <cell r="H32">
            <v>5</v>
          </cell>
        </row>
        <row r="33">
          <cell r="A33">
            <v>22010475</v>
          </cell>
          <cell r="B33" t="str">
            <v>BAGY</v>
          </cell>
          <cell r="C33" t="str">
            <v>TITOUAN</v>
          </cell>
          <cell r="D33" t="str">
            <v>titouan.bagy@etu.unistra.fr</v>
          </cell>
          <cell r="E33" t="str">
            <v>Oui Si - Réorientation</v>
          </cell>
          <cell r="F33" t="str">
            <v>Natation</v>
          </cell>
          <cell r="G33" t="str">
            <v>Anglais</v>
          </cell>
          <cell r="H33">
            <v>13</v>
          </cell>
        </row>
        <row r="34">
          <cell r="A34">
            <v>22007475</v>
          </cell>
          <cell r="B34" t="str">
            <v>BAILLOEUIL</v>
          </cell>
          <cell r="C34" t="str">
            <v>LOUIS</v>
          </cell>
          <cell r="D34" t="str">
            <v>louis.bailloeuil@etu.unistra.fr</v>
          </cell>
          <cell r="E34" t="str">
            <v>Néo</v>
          </cell>
          <cell r="F34" t="str">
            <v>Football</v>
          </cell>
          <cell r="G34" t="str">
            <v>Anglais</v>
          </cell>
          <cell r="H34">
            <v>1</v>
          </cell>
        </row>
        <row r="35">
          <cell r="A35">
            <v>21903048</v>
          </cell>
          <cell r="B35" t="str">
            <v>BAMIDELE</v>
          </cell>
          <cell r="C35" t="str">
            <v>MYRIAM</v>
          </cell>
          <cell r="D35" t="str">
            <v>myriam.bamidele@etu.unistra.fr</v>
          </cell>
          <cell r="E35" t="str">
            <v>Redoublant</v>
          </cell>
          <cell r="F35" t="str">
            <v>Tennis de table</v>
          </cell>
          <cell r="G35" t="str">
            <v>Anglais</v>
          </cell>
          <cell r="H35">
            <v>15</v>
          </cell>
        </row>
        <row r="36">
          <cell r="A36">
            <v>22001650</v>
          </cell>
          <cell r="B36" t="str">
            <v>BARBIER</v>
          </cell>
          <cell r="C36" t="str">
            <v>GAËLLE</v>
          </cell>
          <cell r="D36" t="str">
            <v>gaelle.barbier@etu.unistra.fr</v>
          </cell>
          <cell r="E36" t="str">
            <v>Néo</v>
          </cell>
          <cell r="F36" t="str">
            <v>Judo</v>
          </cell>
          <cell r="G36" t="str">
            <v>Anglais</v>
          </cell>
          <cell r="H36">
            <v>20</v>
          </cell>
        </row>
        <row r="37">
          <cell r="A37">
            <v>22009344</v>
          </cell>
          <cell r="B37" t="str">
            <v>BARCZYK</v>
          </cell>
          <cell r="C37" t="str">
            <v>JAKUB</v>
          </cell>
          <cell r="D37" t="str">
            <v>jakub.barczyk@etu.unistra.fr</v>
          </cell>
          <cell r="E37" t="str">
            <v>Néo</v>
          </cell>
          <cell r="F37" t="str">
            <v>Force Renforcement musculaire</v>
          </cell>
          <cell r="G37" t="str">
            <v>Anglais</v>
          </cell>
          <cell r="H37">
            <v>10</v>
          </cell>
        </row>
        <row r="38">
          <cell r="A38">
            <v>21907593</v>
          </cell>
          <cell r="B38" t="str">
            <v>BARRAU</v>
          </cell>
          <cell r="C38" t="str">
            <v>NATHAN</v>
          </cell>
          <cell r="D38" t="str">
            <v>nathan.barrau@etu.unistra.fr</v>
          </cell>
          <cell r="E38" t="str">
            <v>Redoublant</v>
          </cell>
          <cell r="F38" t="str">
            <v>Football s12</v>
          </cell>
          <cell r="G38" t="str">
            <v>Anglais</v>
          </cell>
          <cell r="H38">
            <v>20</v>
          </cell>
        </row>
        <row r="39">
          <cell r="A39">
            <v>21916495</v>
          </cell>
          <cell r="B39" t="str">
            <v>BARRE</v>
          </cell>
          <cell r="C39" t="str">
            <v>JULES</v>
          </cell>
          <cell r="D39" t="e">
            <v>#N/A</v>
          </cell>
          <cell r="E39" t="str">
            <v>ANNULE</v>
          </cell>
          <cell r="F39" t="str">
            <v>ANNULE</v>
          </cell>
          <cell r="G39" t="str">
            <v>Anglais</v>
          </cell>
        </row>
        <row r="40">
          <cell r="A40">
            <v>22000900</v>
          </cell>
          <cell r="B40" t="str">
            <v>BARTELS</v>
          </cell>
          <cell r="C40" t="str">
            <v>JULIETTE</v>
          </cell>
          <cell r="D40" t="str">
            <v>juliette.bartels@etu.unistra.fr</v>
          </cell>
          <cell r="E40" t="str">
            <v>Néo</v>
          </cell>
          <cell r="F40" t="str">
            <v>Escalade</v>
          </cell>
          <cell r="G40" t="str">
            <v>Allemand</v>
          </cell>
          <cell r="H40">
            <v>8</v>
          </cell>
        </row>
        <row r="41">
          <cell r="A41">
            <v>22012435</v>
          </cell>
          <cell r="B41" t="str">
            <v>BARTESCH</v>
          </cell>
          <cell r="C41" t="str">
            <v>EDELTRUD-MARIA</v>
          </cell>
          <cell r="D41" t="str">
            <v>edeltrud-maria.bartesch@etu.unistra.fr</v>
          </cell>
          <cell r="E41" t="str">
            <v>Néo</v>
          </cell>
          <cell r="F41" t="str">
            <v>Badminton</v>
          </cell>
          <cell r="G41" t="str">
            <v xml:space="preserve">Anglais </v>
          </cell>
          <cell r="H41">
            <v>16</v>
          </cell>
        </row>
        <row r="42">
          <cell r="A42">
            <v>22003579</v>
          </cell>
          <cell r="B42" t="str">
            <v>BASTIAN</v>
          </cell>
          <cell r="C42" t="str">
            <v>PAULINE</v>
          </cell>
          <cell r="D42" t="str">
            <v>pauline.bastian@etu.unistra.fr</v>
          </cell>
          <cell r="E42" t="str">
            <v>Néo</v>
          </cell>
          <cell r="F42" t="str">
            <v>Basketball</v>
          </cell>
          <cell r="G42" t="str">
            <v>Anglais</v>
          </cell>
          <cell r="H42">
            <v>7</v>
          </cell>
        </row>
        <row r="43">
          <cell r="A43">
            <v>21904032</v>
          </cell>
          <cell r="B43" t="str">
            <v>BASTIDE</v>
          </cell>
          <cell r="C43" t="str">
            <v>HUGO</v>
          </cell>
          <cell r="D43" t="str">
            <v>hugo.bastide@etu.unistra.fr</v>
          </cell>
          <cell r="E43" t="str">
            <v>Redoublant</v>
          </cell>
          <cell r="F43" t="str">
            <v>Football s2</v>
          </cell>
          <cell r="G43" t="str">
            <v>Anglais</v>
          </cell>
          <cell r="H43">
            <v>20</v>
          </cell>
        </row>
        <row r="44">
          <cell r="A44">
            <v>22000604</v>
          </cell>
          <cell r="B44" t="str">
            <v>BAUER</v>
          </cell>
          <cell r="C44" t="str">
            <v>CÉLINE</v>
          </cell>
          <cell r="D44" t="str">
            <v>celine.bauer@etu.unistra.fr</v>
          </cell>
          <cell r="E44" t="str">
            <v>Néo</v>
          </cell>
          <cell r="F44" t="str">
            <v>Force Renforcement musculaire</v>
          </cell>
          <cell r="G44" t="str">
            <v>Anglais</v>
          </cell>
          <cell r="H44">
            <v>10</v>
          </cell>
        </row>
        <row r="45">
          <cell r="A45">
            <v>22004409</v>
          </cell>
          <cell r="B45" t="str">
            <v>BAUMANN</v>
          </cell>
          <cell r="C45" t="str">
            <v>CLARA</v>
          </cell>
          <cell r="D45" t="str">
            <v>clara.baumann@etu.unistra.fr</v>
          </cell>
          <cell r="E45" t="str">
            <v>Néo</v>
          </cell>
          <cell r="F45" t="str">
            <v>Danse</v>
          </cell>
          <cell r="G45" t="str">
            <v>Anglais</v>
          </cell>
          <cell r="H45">
            <v>14</v>
          </cell>
        </row>
        <row r="46">
          <cell r="A46">
            <v>22006991</v>
          </cell>
          <cell r="B46" t="str">
            <v>BAUMLIN</v>
          </cell>
          <cell r="C46" t="str">
            <v>TITOUAN</v>
          </cell>
          <cell r="D46" t="str">
            <v>titouan.baumlin@etu.unistra.fr</v>
          </cell>
          <cell r="E46" t="str">
            <v>Néo</v>
          </cell>
          <cell r="F46" t="str">
            <v>Football</v>
          </cell>
          <cell r="G46" t="str">
            <v>Anglais</v>
          </cell>
          <cell r="H46">
            <v>7</v>
          </cell>
        </row>
        <row r="47">
          <cell r="A47">
            <v>21910724</v>
          </cell>
          <cell r="B47" t="str">
            <v>BAYE</v>
          </cell>
          <cell r="C47" t="str">
            <v>WILLIAM</v>
          </cell>
          <cell r="D47" t="str">
            <v>william.baye@etu.unistra.fr</v>
          </cell>
          <cell r="E47" t="str">
            <v>Redoublant</v>
          </cell>
          <cell r="F47" t="str">
            <v>Basketball</v>
          </cell>
          <cell r="G47" t="str">
            <v>Anglais</v>
          </cell>
          <cell r="H47">
            <v>7</v>
          </cell>
        </row>
        <row r="48">
          <cell r="A48">
            <v>22013088</v>
          </cell>
          <cell r="B48" t="str">
            <v>BEAUFORT</v>
          </cell>
          <cell r="C48" t="str">
            <v>LUCAS</v>
          </cell>
          <cell r="D48" t="str">
            <v>lucas.beaufort@etu.unistra.fr</v>
          </cell>
          <cell r="E48" t="str">
            <v>Néo - sur 2 ans</v>
          </cell>
          <cell r="F48" t="str">
            <v>Basketball</v>
          </cell>
          <cell r="G48" t="str">
            <v>Anglais</v>
          </cell>
          <cell r="H48">
            <v>6</v>
          </cell>
        </row>
        <row r="49">
          <cell r="A49">
            <v>22007414</v>
          </cell>
          <cell r="B49" t="str">
            <v>BECHT</v>
          </cell>
          <cell r="C49" t="str">
            <v>LISA</v>
          </cell>
          <cell r="D49" t="str">
            <v>lisa.becht@etu.unistra.fr</v>
          </cell>
          <cell r="E49" t="str">
            <v>Néo</v>
          </cell>
          <cell r="F49" t="str">
            <v>Force Renforcement musculaire</v>
          </cell>
          <cell r="G49" t="str">
            <v>Allemand</v>
          </cell>
          <cell r="H49">
            <v>6</v>
          </cell>
        </row>
        <row r="50">
          <cell r="A50">
            <v>22002435</v>
          </cell>
          <cell r="B50" t="str">
            <v>BECK</v>
          </cell>
          <cell r="C50" t="str">
            <v>LUCIE</v>
          </cell>
          <cell r="D50" t="str">
            <v>lucie.beck@etu.unistra.fr</v>
          </cell>
          <cell r="E50" t="str">
            <v>Néo - Oui Si</v>
          </cell>
          <cell r="F50" t="str">
            <v>Danse</v>
          </cell>
          <cell r="G50" t="str">
            <v>Allemand</v>
          </cell>
          <cell r="H50">
            <v>8</v>
          </cell>
        </row>
        <row r="51">
          <cell r="A51">
            <v>22007989</v>
          </cell>
          <cell r="B51" t="str">
            <v>BECKERT</v>
          </cell>
          <cell r="C51" t="str">
            <v>LYLOU</v>
          </cell>
          <cell r="D51" t="str">
            <v>lylou.beckert@etu.unistra.fr</v>
          </cell>
          <cell r="E51" t="str">
            <v>Néo</v>
          </cell>
          <cell r="F51" t="str">
            <v>Natation</v>
          </cell>
          <cell r="G51" t="str">
            <v>Anglais</v>
          </cell>
          <cell r="H51">
            <v>20</v>
          </cell>
        </row>
        <row r="52">
          <cell r="A52">
            <v>21905002</v>
          </cell>
          <cell r="B52" t="str">
            <v>BELIN</v>
          </cell>
          <cell r="C52" t="str">
            <v>REMY</v>
          </cell>
          <cell r="D52" t="str">
            <v>remy.belin@etu.unistra.fr</v>
          </cell>
          <cell r="E52" t="str">
            <v>Redoublant</v>
          </cell>
          <cell r="F52" t="str">
            <v>Football s12</v>
          </cell>
          <cell r="G52" t="str">
            <v>Anglais</v>
          </cell>
          <cell r="H52">
            <v>4</v>
          </cell>
        </row>
        <row r="53">
          <cell r="A53">
            <v>22011094</v>
          </cell>
          <cell r="B53" t="str">
            <v>BELKHADIR</v>
          </cell>
          <cell r="C53" t="str">
            <v>MAHER</v>
          </cell>
          <cell r="D53" t="str">
            <v>maher.belkhadir@etu.unistra.fr</v>
          </cell>
          <cell r="E53" t="str">
            <v>Néo</v>
          </cell>
          <cell r="F53" t="str">
            <v xml:space="preserve">Boxe française </v>
          </cell>
          <cell r="G53" t="str">
            <v>Anglais</v>
          </cell>
          <cell r="H53">
            <v>5</v>
          </cell>
        </row>
        <row r="54">
          <cell r="A54">
            <v>21909111</v>
          </cell>
          <cell r="B54" t="str">
            <v>BELKOUACI</v>
          </cell>
          <cell r="C54" t="str">
            <v>ALEX</v>
          </cell>
          <cell r="D54" t="str">
            <v>alex.belkouaci@etu.unistra.fr</v>
          </cell>
          <cell r="E54" t="str">
            <v>Redoublant</v>
          </cell>
          <cell r="F54" t="str">
            <v>Football s12</v>
          </cell>
          <cell r="G54" t="str">
            <v>Anglais</v>
          </cell>
          <cell r="H54">
            <v>20</v>
          </cell>
        </row>
        <row r="55">
          <cell r="A55">
            <v>22012236</v>
          </cell>
          <cell r="B55" t="str">
            <v>BELLAHCENE</v>
          </cell>
          <cell r="C55" t="str">
            <v>MERIEM</v>
          </cell>
          <cell r="D55" t="str">
            <v>meriem.bellahcene@etu.unistra.fr</v>
          </cell>
          <cell r="E55" t="str">
            <v>Néo</v>
          </cell>
          <cell r="F55" t="str">
            <v>Football</v>
          </cell>
          <cell r="G55" t="str">
            <v>Anglais</v>
          </cell>
          <cell r="H55">
            <v>7</v>
          </cell>
        </row>
        <row r="56">
          <cell r="A56">
            <v>22016921</v>
          </cell>
          <cell r="B56" t="str">
            <v>BELMADANI</v>
          </cell>
          <cell r="C56" t="str">
            <v>MOHAMED</v>
          </cell>
          <cell r="D56" t="str">
            <v>mohamed.belmadani@etu.unistra.fr</v>
          </cell>
          <cell r="E56" t="str">
            <v>Néo</v>
          </cell>
          <cell r="F56" t="str">
            <v>Football</v>
          </cell>
          <cell r="G56" t="str">
            <v>Anglais</v>
          </cell>
          <cell r="H56">
            <v>23</v>
          </cell>
        </row>
        <row r="57">
          <cell r="A57">
            <v>22014730</v>
          </cell>
          <cell r="B57" t="str">
            <v>BEN AMMAR</v>
          </cell>
          <cell r="C57" t="str">
            <v>ZIED</v>
          </cell>
          <cell r="D57" t="str">
            <v>zied.ben-ammar@etu.unistra.fr</v>
          </cell>
          <cell r="E57" t="str">
            <v>Néo</v>
          </cell>
          <cell r="F57" t="str">
            <v>Volleyball</v>
          </cell>
          <cell r="G57" t="str">
            <v>Anglais</v>
          </cell>
          <cell r="H57">
            <v>4</v>
          </cell>
        </row>
        <row r="58">
          <cell r="A58">
            <v>21912101</v>
          </cell>
          <cell r="B58" t="str">
            <v>BENAALI</v>
          </cell>
          <cell r="C58" t="str">
            <v>ZAKARIA</v>
          </cell>
          <cell r="D58" t="str">
            <v>zbenaali@etu.unistra.fr</v>
          </cell>
          <cell r="E58" t="str">
            <v>Redoublant</v>
          </cell>
          <cell r="F58" t="str">
            <v>Boxe française</v>
          </cell>
          <cell r="G58" t="str">
            <v>Anglais</v>
          </cell>
          <cell r="H58">
            <v>5</v>
          </cell>
        </row>
        <row r="59">
          <cell r="A59">
            <v>21805273</v>
          </cell>
          <cell r="B59" t="str">
            <v>BENAZOUZ</v>
          </cell>
          <cell r="C59" t="str">
            <v>HEDDY</v>
          </cell>
          <cell r="D59" t="str">
            <v>heddy.benazouz@etu.unistra.fr</v>
          </cell>
          <cell r="E59" t="str">
            <v>Redoublant</v>
          </cell>
          <cell r="F59" t="str">
            <v xml:space="preserve">Football </v>
          </cell>
          <cell r="G59" t="str">
            <v>Anglais</v>
          </cell>
        </row>
        <row r="60">
          <cell r="A60">
            <v>22012158</v>
          </cell>
          <cell r="B60" t="str">
            <v>BENCI</v>
          </cell>
          <cell r="C60" t="str">
            <v>DIMITRI</v>
          </cell>
          <cell r="D60" t="str">
            <v>dimitri.benci@etu.unistra.fr</v>
          </cell>
          <cell r="E60" t="str">
            <v>Néo</v>
          </cell>
          <cell r="F60" t="str">
            <v>Basketball</v>
          </cell>
          <cell r="G60" t="str">
            <v>Anglais</v>
          </cell>
          <cell r="H60">
            <v>6</v>
          </cell>
        </row>
        <row r="61">
          <cell r="A61">
            <v>21908765</v>
          </cell>
          <cell r="B61" t="str">
            <v>BENDER</v>
          </cell>
          <cell r="C61" t="str">
            <v>JEREMIE</v>
          </cell>
          <cell r="D61" t="str">
            <v>jeremie.bender@etu.unistra.fr</v>
          </cell>
          <cell r="E61" t="str">
            <v>Redoublant</v>
          </cell>
          <cell r="F61" t="str">
            <v>Handball</v>
          </cell>
          <cell r="G61" t="str">
            <v>Anglais</v>
          </cell>
          <cell r="H61">
            <v>20</v>
          </cell>
        </row>
        <row r="62">
          <cell r="A62">
            <v>21800106</v>
          </cell>
          <cell r="B62" t="str">
            <v>BENFATMA</v>
          </cell>
          <cell r="C62" t="str">
            <v>MEHDI</v>
          </cell>
          <cell r="D62" t="str">
            <v>mehdi.benfatma@etu.unistra.fr</v>
          </cell>
          <cell r="E62" t="str">
            <v>Néo</v>
          </cell>
          <cell r="F62" t="str">
            <v>Boxe française (anglais grp 15 S1)</v>
          </cell>
          <cell r="G62" t="str">
            <v>Anglais</v>
          </cell>
          <cell r="H62">
            <v>9</v>
          </cell>
        </row>
        <row r="63">
          <cell r="A63">
            <v>22016127</v>
          </cell>
          <cell r="B63" t="str">
            <v>BENRABAH</v>
          </cell>
          <cell r="C63" t="str">
            <v>ANTONIN</v>
          </cell>
          <cell r="D63" t="str">
            <v>antonin.benrabah@etu.unistra.fr</v>
          </cell>
          <cell r="E63" t="str">
            <v>Néo</v>
          </cell>
          <cell r="F63" t="str">
            <v>Basketball</v>
          </cell>
          <cell r="G63" t="str">
            <v>Anglais</v>
          </cell>
          <cell r="H63">
            <v>6</v>
          </cell>
        </row>
        <row r="64">
          <cell r="A64">
            <v>22013222</v>
          </cell>
          <cell r="B64" t="str">
            <v>BENSE</v>
          </cell>
          <cell r="C64" t="str">
            <v>HUGO</v>
          </cell>
          <cell r="D64" t="str">
            <v>hugo.bense@etu.unistra.fr</v>
          </cell>
          <cell r="E64" t="str">
            <v>Néo</v>
          </cell>
          <cell r="F64" t="str">
            <v>Tennis</v>
          </cell>
          <cell r="G64" t="str">
            <v>Anglais</v>
          </cell>
          <cell r="H64">
            <v>18</v>
          </cell>
        </row>
        <row r="65">
          <cell r="A65">
            <v>21906342</v>
          </cell>
          <cell r="B65" t="str">
            <v>BENZ</v>
          </cell>
          <cell r="C65" t="str">
            <v>XAVIER</v>
          </cell>
          <cell r="D65" t="str">
            <v>xavier.benz@etu.unistra.fr</v>
          </cell>
          <cell r="E65" t="str">
            <v>Redoublant</v>
          </cell>
          <cell r="F65" t="str">
            <v>Football s1</v>
          </cell>
          <cell r="G65" t="str">
            <v>Anglais</v>
          </cell>
          <cell r="H65">
            <v>23</v>
          </cell>
        </row>
        <row r="66">
          <cell r="A66">
            <v>22011544</v>
          </cell>
          <cell r="B66" t="str">
            <v>BERGÉ</v>
          </cell>
          <cell r="C66" t="str">
            <v>TRISTAN</v>
          </cell>
          <cell r="D66" t="str">
            <v>tristan.berge@etu.unistra.fr</v>
          </cell>
          <cell r="E66" t="str">
            <v>Néo</v>
          </cell>
          <cell r="F66" t="str">
            <v>Football</v>
          </cell>
          <cell r="G66" t="str">
            <v>Anglais</v>
          </cell>
          <cell r="H66">
            <v>7</v>
          </cell>
        </row>
        <row r="67">
          <cell r="A67">
            <v>21803466</v>
          </cell>
          <cell r="B67" t="str">
            <v>BERKATI</v>
          </cell>
          <cell r="C67" t="str">
            <v>VALENTINE</v>
          </cell>
          <cell r="D67" t="str">
            <v>valentine.berkati@etu.unistra.fr</v>
          </cell>
          <cell r="E67" t="str">
            <v>Redoublant</v>
          </cell>
          <cell r="F67" t="str">
            <v>Athlétisme - validé</v>
          </cell>
          <cell r="G67" t="str">
            <v>Anglais</v>
          </cell>
          <cell r="H67">
            <v>14</v>
          </cell>
        </row>
        <row r="68">
          <cell r="A68">
            <v>22006293</v>
          </cell>
          <cell r="B68" t="str">
            <v>BERNECKER</v>
          </cell>
          <cell r="C68" t="str">
            <v>THOMAS</v>
          </cell>
          <cell r="D68" t="str">
            <v>thomas.bernecker@etu.unistra.fr</v>
          </cell>
          <cell r="E68" t="str">
            <v>Néo - Oui Si</v>
          </cell>
          <cell r="F68" t="str">
            <v>Football</v>
          </cell>
          <cell r="G68" t="str">
            <v>Allemand</v>
          </cell>
          <cell r="H68">
            <v>19</v>
          </cell>
        </row>
        <row r="69">
          <cell r="A69">
            <v>21900719</v>
          </cell>
          <cell r="B69" t="str">
            <v>BERNHARDT</v>
          </cell>
          <cell r="C69" t="str">
            <v>JULIEN</v>
          </cell>
          <cell r="D69" t="str">
            <v>julien.bernhardt@etu.unistra.fr</v>
          </cell>
          <cell r="E69" t="str">
            <v>Redoublant</v>
          </cell>
          <cell r="F69" t="str">
            <v>Tennis</v>
          </cell>
          <cell r="G69" t="str">
            <v>Anglais</v>
          </cell>
          <cell r="H69">
            <v>15</v>
          </cell>
        </row>
        <row r="70">
          <cell r="A70">
            <v>22009042</v>
          </cell>
          <cell r="B70" t="str">
            <v>BILDSTEIN</v>
          </cell>
          <cell r="C70" t="str">
            <v>LAURYNE</v>
          </cell>
          <cell r="D70" t="str">
            <v>lauryne.bildstein@etu.unistra.fr</v>
          </cell>
          <cell r="E70" t="str">
            <v>Néo</v>
          </cell>
          <cell r="F70" t="str">
            <v>Handball</v>
          </cell>
          <cell r="G70" t="str">
            <v>Anglais</v>
          </cell>
          <cell r="H70">
            <v>20</v>
          </cell>
        </row>
        <row r="71">
          <cell r="A71">
            <v>22004722</v>
          </cell>
          <cell r="B71" t="str">
            <v>BILGER--BERAUD</v>
          </cell>
          <cell r="C71" t="str">
            <v>LUDOVIC</v>
          </cell>
          <cell r="D71" t="str">
            <v>ludovic.bilger-beraud@etu.unistra.fr</v>
          </cell>
          <cell r="E71" t="str">
            <v>Néo</v>
          </cell>
          <cell r="F71" t="str">
            <v>Football</v>
          </cell>
          <cell r="G71" t="str">
            <v>Anglais</v>
          </cell>
          <cell r="H71">
            <v>7</v>
          </cell>
        </row>
        <row r="72">
          <cell r="A72">
            <v>22005967</v>
          </cell>
          <cell r="B72" t="str">
            <v>BIOT</v>
          </cell>
          <cell r="C72" t="str">
            <v>ANTHONIN</v>
          </cell>
          <cell r="D72" t="str">
            <v>anthonin.biot@etu.unistra.fr</v>
          </cell>
          <cell r="E72" t="str">
            <v>Néo</v>
          </cell>
          <cell r="F72" t="str">
            <v>Basketball</v>
          </cell>
          <cell r="G72" t="str">
            <v>Anglais</v>
          </cell>
          <cell r="H72">
            <v>8</v>
          </cell>
        </row>
        <row r="73">
          <cell r="A73">
            <v>22006995</v>
          </cell>
          <cell r="B73" t="str">
            <v>BLANCK</v>
          </cell>
          <cell r="C73" t="str">
            <v>MARIE</v>
          </cell>
          <cell r="D73" t="str">
            <v>marie.blanck@etu.unistra.fr</v>
          </cell>
          <cell r="E73" t="str">
            <v>Néo</v>
          </cell>
          <cell r="F73" t="str">
            <v>Basketball</v>
          </cell>
          <cell r="G73" t="str">
            <v>Anglais</v>
          </cell>
          <cell r="H73">
            <v>6</v>
          </cell>
        </row>
        <row r="74">
          <cell r="A74">
            <v>22010652</v>
          </cell>
          <cell r="B74" t="str">
            <v>BLAZEVIC</v>
          </cell>
          <cell r="C74" t="str">
            <v>CHIARA</v>
          </cell>
          <cell r="D74" t="str">
            <v>chiara.blazevic@etu.unistra.fr</v>
          </cell>
          <cell r="E74" t="str">
            <v>Néo</v>
          </cell>
          <cell r="F74" t="str">
            <v>Football</v>
          </cell>
          <cell r="G74" t="str">
            <v>Anglais</v>
          </cell>
          <cell r="H74">
            <v>1</v>
          </cell>
        </row>
        <row r="75">
          <cell r="A75">
            <v>21911965</v>
          </cell>
          <cell r="B75" t="str">
            <v>BLERIOT</v>
          </cell>
          <cell r="C75" t="str">
            <v>GUILLAUME</v>
          </cell>
          <cell r="D75" t="str">
            <v>guillaume.bleriot@etu.unistra.fr</v>
          </cell>
          <cell r="E75" t="str">
            <v>Redoublant</v>
          </cell>
          <cell r="F75" t="str">
            <v>Tennis</v>
          </cell>
          <cell r="G75" t="str">
            <v>Anglais</v>
          </cell>
          <cell r="H75">
            <v>15</v>
          </cell>
        </row>
        <row r="76">
          <cell r="A76">
            <v>22004957</v>
          </cell>
          <cell r="B76" t="str">
            <v>BODENAN</v>
          </cell>
          <cell r="C76" t="str">
            <v>LEO</v>
          </cell>
          <cell r="D76" t="str">
            <v>leo.bodenan@etu.unistra.fr</v>
          </cell>
          <cell r="E76" t="str">
            <v>Néo</v>
          </cell>
          <cell r="F76" t="str">
            <v>Plein air de fond</v>
          </cell>
          <cell r="G76" t="str">
            <v>Allemand</v>
          </cell>
          <cell r="H76">
            <v>8</v>
          </cell>
        </row>
        <row r="77">
          <cell r="A77">
            <v>22002444</v>
          </cell>
          <cell r="B77" t="str">
            <v>BODIN</v>
          </cell>
          <cell r="C77" t="str">
            <v>LÉONARD</v>
          </cell>
          <cell r="D77" t="str">
            <v>leonard.bodin@etu.unistra.fr</v>
          </cell>
          <cell r="E77" t="str">
            <v>Néo</v>
          </cell>
          <cell r="F77" t="str">
            <v>Tennis</v>
          </cell>
          <cell r="G77" t="str">
            <v>Anglais</v>
          </cell>
          <cell r="H77">
            <v>15</v>
          </cell>
        </row>
        <row r="78">
          <cell r="A78">
            <v>21715774</v>
          </cell>
          <cell r="B78" t="str">
            <v>BOECKEL</v>
          </cell>
          <cell r="C78" t="str">
            <v>TOM</v>
          </cell>
          <cell r="D78" t="str">
            <v>tom.boeckel2@etu.unistra.fr</v>
          </cell>
          <cell r="E78" t="str">
            <v>Néo</v>
          </cell>
          <cell r="F78" t="str">
            <v>Football</v>
          </cell>
          <cell r="G78" t="str">
            <v>Anglais</v>
          </cell>
          <cell r="H78">
            <v>23</v>
          </cell>
        </row>
        <row r="79">
          <cell r="A79">
            <v>22002979</v>
          </cell>
          <cell r="B79" t="str">
            <v>BOEGLIN</v>
          </cell>
          <cell r="C79" t="str">
            <v>JUSTINE</v>
          </cell>
          <cell r="D79" t="str">
            <v>justine.boeglin@etu.unistra.fr</v>
          </cell>
          <cell r="E79" t="str">
            <v>Néo - Oui Si</v>
          </cell>
          <cell r="F79" t="str">
            <v>Handball</v>
          </cell>
          <cell r="G79" t="str">
            <v>Anglais</v>
          </cell>
          <cell r="H79">
            <v>24</v>
          </cell>
        </row>
        <row r="80">
          <cell r="A80">
            <v>21804699</v>
          </cell>
          <cell r="B80" t="str">
            <v>BOHN</v>
          </cell>
          <cell r="C80" t="str">
            <v>OCÉANE</v>
          </cell>
          <cell r="D80" t="str">
            <v>oceane.bohn@etu.unistra.fr</v>
          </cell>
          <cell r="E80" t="str">
            <v>Redoublant</v>
          </cell>
          <cell r="F80" t="str">
            <v>Football s12</v>
          </cell>
          <cell r="G80" t="str">
            <v>Anglais</v>
          </cell>
          <cell r="H80">
            <v>20</v>
          </cell>
        </row>
        <row r="81">
          <cell r="A81">
            <v>22006680</v>
          </cell>
          <cell r="B81" t="str">
            <v>BOHONOS</v>
          </cell>
          <cell r="C81" t="str">
            <v>LUCIE</v>
          </cell>
          <cell r="D81" t="str">
            <v>lucie.bohonos@etu.unistra.fr</v>
          </cell>
          <cell r="E81" t="str">
            <v>Néo</v>
          </cell>
          <cell r="F81" t="str">
            <v>Escalade</v>
          </cell>
          <cell r="G81" t="str">
            <v>Anglais</v>
          </cell>
          <cell r="H81">
            <v>15</v>
          </cell>
        </row>
        <row r="82">
          <cell r="A82">
            <v>22000549</v>
          </cell>
          <cell r="B82" t="str">
            <v>BOILEAU</v>
          </cell>
          <cell r="C82" t="str">
            <v>ROBIN</v>
          </cell>
          <cell r="D82" t="str">
            <v>robin.boileau@etu.unistra.fr</v>
          </cell>
          <cell r="E82" t="str">
            <v>Néo</v>
          </cell>
          <cell r="F82" t="str">
            <v>Plein air de fond</v>
          </cell>
          <cell r="G82" t="str">
            <v>Anglais</v>
          </cell>
          <cell r="H82">
            <v>22</v>
          </cell>
        </row>
        <row r="83">
          <cell r="A83">
            <v>22011612</v>
          </cell>
          <cell r="B83" t="str">
            <v>BOILET</v>
          </cell>
          <cell r="C83" t="str">
            <v>JEANNE</v>
          </cell>
          <cell r="D83" t="str">
            <v>jeanne.boilet@etu.unistra.fr</v>
          </cell>
          <cell r="E83" t="str">
            <v>Néo</v>
          </cell>
          <cell r="F83" t="str">
            <v>Basketball</v>
          </cell>
          <cell r="G83" t="str">
            <v>Anglais</v>
          </cell>
          <cell r="H83">
            <v>6</v>
          </cell>
        </row>
        <row r="84">
          <cell r="A84">
            <v>22007199</v>
          </cell>
          <cell r="B84" t="str">
            <v>BOLLINGER</v>
          </cell>
          <cell r="C84" t="str">
            <v>THOMAS</v>
          </cell>
          <cell r="D84" t="str">
            <v>thomas.bollinger@etu.unistra.fr</v>
          </cell>
          <cell r="E84" t="str">
            <v>Néo</v>
          </cell>
          <cell r="F84" t="str">
            <v>Football</v>
          </cell>
          <cell r="G84" t="str">
            <v>Anglais</v>
          </cell>
          <cell r="H84">
            <v>23</v>
          </cell>
        </row>
        <row r="85">
          <cell r="A85">
            <v>22009581</v>
          </cell>
          <cell r="B85" t="str">
            <v>BONVICINI</v>
          </cell>
          <cell r="C85" t="str">
            <v>MATTÉO</v>
          </cell>
          <cell r="D85" t="str">
            <v>matteo.bonvicini@etu.unistra.fr</v>
          </cell>
          <cell r="E85" t="str">
            <v>Néo - Oui Si</v>
          </cell>
          <cell r="F85" t="str">
            <v>Football</v>
          </cell>
          <cell r="G85" t="str">
            <v>Anglais</v>
          </cell>
          <cell r="H85">
            <v>7</v>
          </cell>
        </row>
        <row r="86">
          <cell r="A86">
            <v>22008204</v>
          </cell>
          <cell r="B86" t="str">
            <v>BORTOLIN</v>
          </cell>
          <cell r="C86" t="str">
            <v>NÉMO</v>
          </cell>
          <cell r="D86" t="str">
            <v>nemo.bortolin-duvoid@etu.unistra.fr</v>
          </cell>
          <cell r="E86" t="str">
            <v>Néo - Oui Si</v>
          </cell>
          <cell r="F86" t="str">
            <v>Basketball</v>
          </cell>
          <cell r="G86" t="str">
            <v>Anglais</v>
          </cell>
          <cell r="H86">
            <v>4</v>
          </cell>
        </row>
        <row r="87">
          <cell r="A87">
            <v>22010666</v>
          </cell>
          <cell r="B87" t="str">
            <v>BOTOUMAMOU</v>
          </cell>
          <cell r="C87" t="str">
            <v>MÉLISSA</v>
          </cell>
          <cell r="D87" t="str">
            <v>melissa.botoumamou@etu.unistra.fr</v>
          </cell>
          <cell r="E87" t="str">
            <v>Néo</v>
          </cell>
          <cell r="F87" t="str">
            <v>Basketball</v>
          </cell>
          <cell r="G87" t="str">
            <v>Anglais</v>
          </cell>
          <cell r="H87">
            <v>6</v>
          </cell>
        </row>
        <row r="88">
          <cell r="A88">
            <v>21901760</v>
          </cell>
          <cell r="B88" t="str">
            <v>BOUAFIA</v>
          </cell>
          <cell r="C88" t="str">
            <v>SIRINE</v>
          </cell>
          <cell r="D88" t="str">
            <v>sirine.bouafia@etu.unistra.fr</v>
          </cell>
          <cell r="E88" t="str">
            <v>Redoublant</v>
          </cell>
          <cell r="F88" t="str">
            <v>Football s12</v>
          </cell>
          <cell r="G88" t="str">
            <v>Anglais</v>
          </cell>
          <cell r="H88">
            <v>18</v>
          </cell>
        </row>
        <row r="89">
          <cell r="A89">
            <v>21912299</v>
          </cell>
          <cell r="B89" t="str">
            <v>BOUCHAIR</v>
          </cell>
          <cell r="C89" t="str">
            <v>SYLIA</v>
          </cell>
          <cell r="D89" t="str">
            <v>sylia.bouchair@etu.unistra.fr</v>
          </cell>
          <cell r="E89" t="str">
            <v>Redoublant</v>
          </cell>
          <cell r="F89" t="str">
            <v>Handball</v>
          </cell>
          <cell r="G89" t="str">
            <v>Anglais</v>
          </cell>
          <cell r="H89">
            <v>20</v>
          </cell>
        </row>
        <row r="90">
          <cell r="A90">
            <v>22009416</v>
          </cell>
          <cell r="B90" t="str">
            <v>BOUDEBOUDA</v>
          </cell>
          <cell r="C90" t="str">
            <v>LYLOU</v>
          </cell>
          <cell r="D90" t="str">
            <v>lylou.boudebouda@etu.unistra.fr</v>
          </cell>
          <cell r="E90" t="str">
            <v>Néo</v>
          </cell>
          <cell r="F90" t="str">
            <v>Basketball</v>
          </cell>
          <cell r="G90" t="str">
            <v>Anglais</v>
          </cell>
          <cell r="H90">
            <v>6</v>
          </cell>
        </row>
        <row r="91">
          <cell r="A91">
            <v>21906418</v>
          </cell>
          <cell r="B91" t="str">
            <v>BOUDINET</v>
          </cell>
          <cell r="C91" t="str">
            <v>NICOLAS</v>
          </cell>
          <cell r="D91" t="str">
            <v>nicolas.boudinet@etu.unistra.fr</v>
          </cell>
          <cell r="E91" t="str">
            <v>Réorientation</v>
          </cell>
          <cell r="F91" t="str">
            <v>Volleyball</v>
          </cell>
          <cell r="G91" t="str">
            <v>Anglais</v>
          </cell>
          <cell r="H91">
            <v>18</v>
          </cell>
        </row>
        <row r="92">
          <cell r="A92">
            <v>22012782</v>
          </cell>
          <cell r="B92" t="str">
            <v>BOUFFAY</v>
          </cell>
          <cell r="C92" t="str">
            <v>AXEL</v>
          </cell>
          <cell r="D92" t="str">
            <v>axel.bouffay@etu.unistra.fr</v>
          </cell>
          <cell r="E92" t="str">
            <v>Néo</v>
          </cell>
          <cell r="F92" t="str">
            <v>Handball</v>
          </cell>
          <cell r="G92" t="str">
            <v>Anglais</v>
          </cell>
          <cell r="H92">
            <v>20</v>
          </cell>
        </row>
        <row r="93">
          <cell r="A93">
            <v>22010321</v>
          </cell>
          <cell r="B93" t="str">
            <v>BOUILLET</v>
          </cell>
          <cell r="C93" t="str">
            <v>TIA</v>
          </cell>
          <cell r="D93" t="str">
            <v>tia.bouillet@etu.unistra.fr</v>
          </cell>
          <cell r="E93" t="str">
            <v>Néo</v>
          </cell>
          <cell r="F93" t="str">
            <v>Volleyball</v>
          </cell>
          <cell r="G93" t="str">
            <v>Anglais</v>
          </cell>
          <cell r="H93">
            <v>9</v>
          </cell>
        </row>
        <row r="94">
          <cell r="A94">
            <v>21905661</v>
          </cell>
          <cell r="B94" t="str">
            <v>BOX</v>
          </cell>
          <cell r="C94" t="str">
            <v>JULIEN</v>
          </cell>
          <cell r="D94" t="str">
            <v>julien.box@etu.unistra.fr</v>
          </cell>
          <cell r="E94" t="str">
            <v>Redoublant</v>
          </cell>
          <cell r="F94" t="str">
            <v>Football s12</v>
          </cell>
          <cell r="G94" t="str">
            <v>Anglais</v>
          </cell>
          <cell r="H94">
            <v>18</v>
          </cell>
        </row>
        <row r="95">
          <cell r="A95">
            <v>21906343</v>
          </cell>
          <cell r="B95" t="str">
            <v>BRACKROCK</v>
          </cell>
          <cell r="C95" t="str">
            <v>JANINE</v>
          </cell>
          <cell r="D95" t="str">
            <v>janine.brackrock@etu.unistra.fr</v>
          </cell>
          <cell r="E95" t="str">
            <v>Redoublant</v>
          </cell>
          <cell r="F95" t="str">
            <v>Gymnastique</v>
          </cell>
          <cell r="G95" t="str">
            <v>Anglais</v>
          </cell>
          <cell r="H95">
            <v>5</v>
          </cell>
        </row>
        <row r="96">
          <cell r="A96">
            <v>21912618</v>
          </cell>
          <cell r="B96" t="str">
            <v>BREISTROFF</v>
          </cell>
          <cell r="C96" t="str">
            <v>GAUTHIER</v>
          </cell>
          <cell r="D96" t="str">
            <v>gauthier.breistroff@etu.unistra.fr</v>
          </cell>
          <cell r="E96" t="str">
            <v>Redoublant</v>
          </cell>
          <cell r="F96" t="str">
            <v>Tennis</v>
          </cell>
          <cell r="G96" t="str">
            <v>Anglais</v>
          </cell>
          <cell r="H96">
            <v>18</v>
          </cell>
        </row>
        <row r="97">
          <cell r="A97">
            <v>22009211</v>
          </cell>
          <cell r="B97" t="str">
            <v>BREYSACH</v>
          </cell>
          <cell r="C97" t="str">
            <v>MARTIN</v>
          </cell>
          <cell r="D97" t="str">
            <v>martin.breysach@etu.unistra.fr</v>
          </cell>
          <cell r="E97" t="str">
            <v>Néo - Oui Si - Césure</v>
          </cell>
          <cell r="F97" t="str">
            <v>Tennis</v>
          </cell>
          <cell r="G97" t="str">
            <v>Anglais</v>
          </cell>
        </row>
        <row r="98">
          <cell r="A98">
            <v>22005272</v>
          </cell>
          <cell r="B98" t="str">
            <v>BRIÈRE</v>
          </cell>
          <cell r="C98" t="str">
            <v>YOHAN</v>
          </cell>
          <cell r="D98" t="str">
            <v>yohan.briere@etu.unistra.fr</v>
          </cell>
          <cell r="E98" t="str">
            <v>Néo</v>
          </cell>
          <cell r="F98" t="str">
            <v>Basketball</v>
          </cell>
          <cell r="G98" t="str">
            <v>Anglais</v>
          </cell>
          <cell r="H98">
            <v>4</v>
          </cell>
        </row>
        <row r="99">
          <cell r="A99">
            <v>22013329</v>
          </cell>
          <cell r="B99" t="str">
            <v>BRIOT</v>
          </cell>
          <cell r="C99" t="str">
            <v>MAXIME</v>
          </cell>
          <cell r="D99" t="str">
            <v>maxime.briot@etu.unistra.fr</v>
          </cell>
          <cell r="E99" t="str">
            <v>Oui Si - Réorientation - sur 2 ans</v>
          </cell>
          <cell r="F99" t="str">
            <v>Badminton</v>
          </cell>
          <cell r="G99" t="str">
            <v>Anglais</v>
          </cell>
          <cell r="H99">
            <v>8</v>
          </cell>
        </row>
        <row r="100">
          <cell r="A100">
            <v>22010627</v>
          </cell>
          <cell r="B100" t="str">
            <v>BRUCKER</v>
          </cell>
          <cell r="C100" t="str">
            <v>MANON</v>
          </cell>
          <cell r="D100" t="str">
            <v>manon.brucker3@etu.unistra.fr</v>
          </cell>
          <cell r="E100" t="str">
            <v>Néo</v>
          </cell>
          <cell r="F100" t="str">
            <v>Danse</v>
          </cell>
          <cell r="G100" t="str">
            <v>Allemand</v>
          </cell>
          <cell r="H100">
            <v>6</v>
          </cell>
        </row>
        <row r="101">
          <cell r="A101">
            <v>22019828</v>
          </cell>
          <cell r="B101" t="str">
            <v>BRUNING</v>
          </cell>
          <cell r="C101" t="str">
            <v>GAUTHIER</v>
          </cell>
          <cell r="D101" t="str">
            <v>gauthier.bruning@etu.unistra.fr</v>
          </cell>
          <cell r="E101" t="str">
            <v>Réorientation</v>
          </cell>
          <cell r="F101" t="str">
            <v>Tennis</v>
          </cell>
          <cell r="G101" t="str">
            <v>Anglais</v>
          </cell>
          <cell r="H101">
            <v>24</v>
          </cell>
        </row>
        <row r="102">
          <cell r="A102">
            <v>22011719</v>
          </cell>
          <cell r="B102" t="str">
            <v>BUATOIS</v>
          </cell>
          <cell r="C102" t="str">
            <v>MATTEO</v>
          </cell>
          <cell r="D102" t="str">
            <v>matteo.buatois@etu.unistra.fr</v>
          </cell>
          <cell r="E102" t="str">
            <v>Néo</v>
          </cell>
          <cell r="F102" t="str">
            <v>Handball</v>
          </cell>
          <cell r="G102" t="str">
            <v>Anglais</v>
          </cell>
          <cell r="H102">
            <v>20</v>
          </cell>
        </row>
        <row r="103">
          <cell r="A103">
            <v>22012423</v>
          </cell>
          <cell r="B103" t="str">
            <v>BUR</v>
          </cell>
          <cell r="C103" t="str">
            <v>OLIVIER</v>
          </cell>
          <cell r="D103" t="str">
            <v>olivier.bur@etu.unistra.fr</v>
          </cell>
          <cell r="E103" t="str">
            <v>Néo</v>
          </cell>
          <cell r="F103" t="str">
            <v>Football</v>
          </cell>
          <cell r="G103" t="str">
            <v>Allemand</v>
          </cell>
          <cell r="H103">
            <v>19</v>
          </cell>
        </row>
        <row r="104">
          <cell r="A104">
            <v>21905212</v>
          </cell>
          <cell r="B104" t="str">
            <v>BURCKEL</v>
          </cell>
          <cell r="C104" t="str">
            <v>THOMAS</v>
          </cell>
          <cell r="D104" t="str">
            <v>thomas.burckel4@etu.unistra.fr</v>
          </cell>
          <cell r="E104" t="str">
            <v>Redoublant</v>
          </cell>
          <cell r="F104" t="str">
            <v>Gymnastique</v>
          </cell>
          <cell r="G104" t="str">
            <v>Anglais</v>
          </cell>
          <cell r="H104">
            <v>5</v>
          </cell>
        </row>
        <row r="105">
          <cell r="A105">
            <v>22002762</v>
          </cell>
          <cell r="B105" t="str">
            <v>BURGER</v>
          </cell>
          <cell r="C105" t="str">
            <v>MANON</v>
          </cell>
          <cell r="D105" t="str">
            <v>manon.burger@etu.unistra.fr</v>
          </cell>
          <cell r="E105" t="str">
            <v>Néo - Oui Si</v>
          </cell>
          <cell r="F105" t="str">
            <v>Basketball</v>
          </cell>
          <cell r="G105" t="str">
            <v>Allemand</v>
          </cell>
          <cell r="H105">
            <v>12</v>
          </cell>
        </row>
        <row r="106">
          <cell r="A106">
            <v>22000303</v>
          </cell>
          <cell r="B106" t="str">
            <v>BUTZERIN</v>
          </cell>
          <cell r="C106" t="str">
            <v>ALINE</v>
          </cell>
          <cell r="D106" t="str">
            <v>aline.butzerin@etu.unistra.fr</v>
          </cell>
          <cell r="E106" t="str">
            <v>Néo</v>
          </cell>
          <cell r="F106" t="str">
            <v>Athlétisme</v>
          </cell>
          <cell r="G106" t="str">
            <v>Anglais</v>
          </cell>
          <cell r="H106">
            <v>5</v>
          </cell>
        </row>
        <row r="107">
          <cell r="A107">
            <v>21903666</v>
          </cell>
          <cell r="B107" t="str">
            <v>CAMBON</v>
          </cell>
          <cell r="C107" t="str">
            <v>MAËL</v>
          </cell>
          <cell r="D107" t="str">
            <v>mael.cambon-vaillant@etu.unistra.fr</v>
          </cell>
          <cell r="E107" t="str">
            <v>Réorientation</v>
          </cell>
          <cell r="F107" t="str">
            <v>Rugby</v>
          </cell>
          <cell r="G107" t="str">
            <v>Anglais</v>
          </cell>
          <cell r="H107">
            <v>11</v>
          </cell>
        </row>
        <row r="108">
          <cell r="A108">
            <v>22010121</v>
          </cell>
          <cell r="B108" t="str">
            <v>CANEVA</v>
          </cell>
          <cell r="C108" t="str">
            <v>MELISSA</v>
          </cell>
          <cell r="D108" t="str">
            <v>melissa.caneva@etu.unistra.fr</v>
          </cell>
          <cell r="E108" t="str">
            <v>Néo</v>
          </cell>
          <cell r="F108" t="str">
            <v>Football</v>
          </cell>
          <cell r="G108" t="str">
            <v>Anglais</v>
          </cell>
          <cell r="H108">
            <v>7</v>
          </cell>
        </row>
        <row r="109">
          <cell r="A109">
            <v>22006631</v>
          </cell>
          <cell r="B109" t="str">
            <v>CANINI</v>
          </cell>
          <cell r="C109" t="str">
            <v>MATÉO</v>
          </cell>
          <cell r="D109" t="str">
            <v>mateo.canini@etu.unistra.fr</v>
          </cell>
          <cell r="E109" t="str">
            <v>Néo</v>
          </cell>
          <cell r="F109" t="str">
            <v>Natation</v>
          </cell>
          <cell r="G109" t="str">
            <v>Anglais</v>
          </cell>
          <cell r="H109">
            <v>20</v>
          </cell>
        </row>
        <row r="110">
          <cell r="A110">
            <v>22005034</v>
          </cell>
          <cell r="B110" t="str">
            <v>CARATELLA</v>
          </cell>
          <cell r="C110" t="str">
            <v>LÉO</v>
          </cell>
          <cell r="D110" t="str">
            <v>leo.caratella@etu.unistra.fr</v>
          </cell>
          <cell r="E110" t="str">
            <v>Néo</v>
          </cell>
          <cell r="F110" t="str">
            <v>Force Renforcement musculaire</v>
          </cell>
          <cell r="G110" t="str">
            <v>Anglais</v>
          </cell>
          <cell r="H110">
            <v>10</v>
          </cell>
        </row>
        <row r="111">
          <cell r="A111">
            <v>22000556</v>
          </cell>
          <cell r="B111" t="str">
            <v>CARON</v>
          </cell>
          <cell r="C111" t="str">
            <v>MARGAUX</v>
          </cell>
          <cell r="D111" t="str">
            <v>margaux.caron@etu.unistra.fr</v>
          </cell>
          <cell r="E111" t="str">
            <v>Néo</v>
          </cell>
          <cell r="F111" t="str">
            <v>Plein air de fond</v>
          </cell>
          <cell r="G111" t="str">
            <v>Anglais</v>
          </cell>
          <cell r="H111">
            <v>22</v>
          </cell>
        </row>
        <row r="112">
          <cell r="A112">
            <v>22007641</v>
          </cell>
          <cell r="B112" t="str">
            <v>CAROZZA</v>
          </cell>
          <cell r="C112" t="str">
            <v>MATHIS</v>
          </cell>
          <cell r="D112" t="str">
            <v>mathis.carozza@etu.unistra.fr</v>
          </cell>
          <cell r="E112" t="str">
            <v>Réorientation</v>
          </cell>
          <cell r="F112" t="str">
            <v>Handball</v>
          </cell>
          <cell r="G112" t="str">
            <v>Anglais</v>
          </cell>
          <cell r="H112">
            <v>17</v>
          </cell>
        </row>
        <row r="113">
          <cell r="A113">
            <v>21901255</v>
          </cell>
          <cell r="B113" t="str">
            <v>CASTELLA</v>
          </cell>
          <cell r="C113" t="str">
            <v>THÉO</v>
          </cell>
          <cell r="D113" t="str">
            <v>theo.castella@etu.unistra.fr</v>
          </cell>
          <cell r="E113" t="str">
            <v>Redoublant</v>
          </cell>
          <cell r="F113" t="str">
            <v>Football-validé</v>
          </cell>
          <cell r="G113" t="str">
            <v>Allemand-validé</v>
          </cell>
          <cell r="H113">
            <v>19</v>
          </cell>
        </row>
        <row r="114">
          <cell r="A114">
            <v>22013682</v>
          </cell>
          <cell r="B114" t="str">
            <v>CAUWET</v>
          </cell>
          <cell r="C114" t="str">
            <v>NATHAN</v>
          </cell>
          <cell r="D114" t="str">
            <v>nathan.cauwet@etu.unistra.fr</v>
          </cell>
          <cell r="E114" t="str">
            <v>Néo - Oui Si</v>
          </cell>
          <cell r="F114" t="str">
            <v>Basketball</v>
          </cell>
          <cell r="G114" t="str">
            <v>Anglais</v>
          </cell>
          <cell r="H114">
            <v>4</v>
          </cell>
        </row>
        <row r="115">
          <cell r="A115">
            <v>21909354</v>
          </cell>
          <cell r="B115" t="str">
            <v>CAVALIERE</v>
          </cell>
          <cell r="C115" t="str">
            <v>ARTHUR</v>
          </cell>
          <cell r="D115" t="str">
            <v>arthur.cavaliere@etu.unistra.fr</v>
          </cell>
          <cell r="E115" t="str">
            <v>Redoublant</v>
          </cell>
          <cell r="F115" t="str">
            <v>Handball</v>
          </cell>
          <cell r="G115" t="str">
            <v>Anglais</v>
          </cell>
          <cell r="H115">
            <v>17</v>
          </cell>
        </row>
        <row r="116">
          <cell r="A116">
            <v>22007447</v>
          </cell>
          <cell r="B116" t="str">
            <v>CENGIZ</v>
          </cell>
          <cell r="C116" t="str">
            <v>DILARA</v>
          </cell>
          <cell r="D116" t="str">
            <v>dilara.cengiz@etu.unistra.fr</v>
          </cell>
          <cell r="E116" t="str">
            <v>Néo</v>
          </cell>
          <cell r="F116" t="str">
            <v>Boxe française</v>
          </cell>
          <cell r="G116" t="str">
            <v>Anglais</v>
          </cell>
          <cell r="H116">
            <v>5</v>
          </cell>
        </row>
        <row r="117">
          <cell r="A117">
            <v>22013517</v>
          </cell>
          <cell r="B117" t="str">
            <v>CENGIZ</v>
          </cell>
          <cell r="C117" t="str">
            <v>ENZO</v>
          </cell>
          <cell r="D117" t="str">
            <v>enzo.cengiz@etu.unistra.fr</v>
          </cell>
          <cell r="E117" t="str">
            <v>Néo</v>
          </cell>
          <cell r="F117" t="str">
            <v>Escalade</v>
          </cell>
          <cell r="G117" t="str">
            <v>Anglais</v>
          </cell>
          <cell r="H117">
            <v>10</v>
          </cell>
        </row>
        <row r="118">
          <cell r="A118">
            <v>22010414</v>
          </cell>
          <cell r="B118" t="str">
            <v>CENGIZ</v>
          </cell>
          <cell r="C118" t="str">
            <v>ALI</v>
          </cell>
          <cell r="D118" t="str">
            <v>ali-rody.cengiz@etu.unistra.fr</v>
          </cell>
          <cell r="E118" t="str">
            <v>Néo</v>
          </cell>
          <cell r="F118" t="str">
            <v>Football</v>
          </cell>
          <cell r="G118" t="str">
            <v>Anglais</v>
          </cell>
          <cell r="H118">
            <v>23</v>
          </cell>
        </row>
        <row r="119">
          <cell r="A119">
            <v>22009997</v>
          </cell>
          <cell r="B119" t="str">
            <v>CESCA</v>
          </cell>
          <cell r="C119" t="str">
            <v>LÉO</v>
          </cell>
          <cell r="D119" t="str">
            <v>leo.cesca@etu.unistra.fr</v>
          </cell>
          <cell r="E119" t="str">
            <v>Néo - Oui Si - Césure</v>
          </cell>
        </row>
        <row r="120">
          <cell r="A120">
            <v>22011429</v>
          </cell>
          <cell r="B120" t="str">
            <v>CETIN</v>
          </cell>
          <cell r="C120" t="str">
            <v>YAKUPHAN</v>
          </cell>
          <cell r="D120" t="str">
            <v>yakuphan.cetin@etu.unistra.fr</v>
          </cell>
          <cell r="E120" t="str">
            <v>Néo</v>
          </cell>
          <cell r="F120" t="str">
            <v>Force Renforcement musculaire</v>
          </cell>
          <cell r="G120" t="str">
            <v>Anglais</v>
          </cell>
          <cell r="H120">
            <v>22</v>
          </cell>
        </row>
        <row r="121">
          <cell r="A121">
            <v>22011261</v>
          </cell>
          <cell r="B121" t="str">
            <v>CHAFRA</v>
          </cell>
          <cell r="C121" t="str">
            <v>YOUNES</v>
          </cell>
          <cell r="D121" t="str">
            <v>younes.chafra@etu.unistra.fr</v>
          </cell>
          <cell r="E121" t="str">
            <v>Néo</v>
          </cell>
          <cell r="F121" t="str">
            <v>Football</v>
          </cell>
          <cell r="G121" t="str">
            <v>Anglais</v>
          </cell>
          <cell r="H121">
            <v>7</v>
          </cell>
        </row>
        <row r="122">
          <cell r="A122">
            <v>21800238</v>
          </cell>
          <cell r="B122" t="str">
            <v>CHALTÉ</v>
          </cell>
          <cell r="C122" t="str">
            <v>JONATHAN</v>
          </cell>
          <cell r="D122" t="str">
            <v>jonathan.chalte@etu.unistra.fr</v>
          </cell>
          <cell r="E122" t="str">
            <v>Redoublant</v>
          </cell>
          <cell r="F122" t="str">
            <v>Football s12</v>
          </cell>
          <cell r="G122" t="str">
            <v>Anglais</v>
          </cell>
          <cell r="H122">
            <v>18</v>
          </cell>
        </row>
        <row r="123">
          <cell r="A123">
            <v>22006803</v>
          </cell>
          <cell r="B123" t="str">
            <v>CHARLIER</v>
          </cell>
          <cell r="C123" t="str">
            <v>ANTONIN</v>
          </cell>
          <cell r="D123" t="str">
            <v>antonin.charlier@etu.unistra.fr</v>
          </cell>
          <cell r="E123" t="str">
            <v>Néo - Oui Si</v>
          </cell>
          <cell r="F123" t="str">
            <v>Football</v>
          </cell>
          <cell r="G123" t="str">
            <v>Anglais</v>
          </cell>
          <cell r="H123">
            <v>7</v>
          </cell>
        </row>
        <row r="124">
          <cell r="A124">
            <v>22001339</v>
          </cell>
          <cell r="B124" t="str">
            <v>CHARNAY</v>
          </cell>
          <cell r="C124" t="str">
            <v>ANTHONY</v>
          </cell>
          <cell r="D124" t="str">
            <v>anthony.charnay@etu.unistra.fr</v>
          </cell>
          <cell r="E124" t="str">
            <v>Néo - Oui Si</v>
          </cell>
          <cell r="F124" t="str">
            <v>Athlétisme</v>
          </cell>
          <cell r="G124" t="str">
            <v>Anglais</v>
          </cell>
          <cell r="H124">
            <v>12</v>
          </cell>
        </row>
        <row r="125">
          <cell r="A125">
            <v>22013697</v>
          </cell>
          <cell r="B125" t="str">
            <v>CHARRIER</v>
          </cell>
          <cell r="C125" t="str">
            <v>LUCAS</v>
          </cell>
          <cell r="D125" t="str">
            <v>lucas.charrier@etu.unistra.fr</v>
          </cell>
          <cell r="E125" t="str">
            <v>Oui Si - Réorientation</v>
          </cell>
          <cell r="F125" t="str">
            <v xml:space="preserve">Danse </v>
          </cell>
          <cell r="G125" t="str">
            <v>Anglais</v>
          </cell>
          <cell r="H125">
            <v>8</v>
          </cell>
        </row>
        <row r="126">
          <cell r="A126">
            <v>21907014</v>
          </cell>
          <cell r="B126" t="str">
            <v>CHAUVET</v>
          </cell>
          <cell r="C126" t="str">
            <v>CLÉMENT</v>
          </cell>
          <cell r="D126" t="str">
            <v>clement.chauvet@etu.unistra.fr</v>
          </cell>
          <cell r="E126" t="str">
            <v>Redoublant</v>
          </cell>
          <cell r="F126" t="str">
            <v>Handball</v>
          </cell>
          <cell r="G126" t="str">
            <v>Anglais</v>
          </cell>
          <cell r="H126">
            <v>17</v>
          </cell>
        </row>
        <row r="127">
          <cell r="A127">
            <v>22009690</v>
          </cell>
          <cell r="B127" t="str">
            <v>CHÉNILCO</v>
          </cell>
          <cell r="C127" t="str">
            <v>DIOLINDA</v>
          </cell>
          <cell r="D127" t="str">
            <v>diolinda.chenilco@etu.unistra.fr</v>
          </cell>
          <cell r="E127" t="str">
            <v>Néo</v>
          </cell>
          <cell r="F127" t="str">
            <v>Football</v>
          </cell>
          <cell r="G127" t="str">
            <v>Anglais</v>
          </cell>
          <cell r="H127">
            <v>1</v>
          </cell>
        </row>
        <row r="128">
          <cell r="A128">
            <v>22011696</v>
          </cell>
          <cell r="B128" t="str">
            <v>CHESNEAU</v>
          </cell>
          <cell r="C128" t="str">
            <v>FLORIAN</v>
          </cell>
          <cell r="D128" t="str">
            <v>florian.chesneau@etu.unistra.fr</v>
          </cell>
          <cell r="E128" t="str">
            <v>Néo - Oui Si</v>
          </cell>
          <cell r="F128" t="str">
            <v>Boxe française</v>
          </cell>
          <cell r="G128" t="str">
            <v>Anglais</v>
          </cell>
          <cell r="H128">
            <v>12</v>
          </cell>
        </row>
        <row r="129">
          <cell r="A129">
            <v>21916423</v>
          </cell>
          <cell r="B129" t="str">
            <v>CHEVALIER</v>
          </cell>
          <cell r="C129" t="str">
            <v>LEA</v>
          </cell>
          <cell r="D129" t="str">
            <v>lea.chevalier@etu.unistra.fr</v>
          </cell>
          <cell r="E129" t="str">
            <v>Redoublant</v>
          </cell>
          <cell r="F129" t="str">
            <v>Gymnastique</v>
          </cell>
          <cell r="G129" t="str">
            <v>Anglais</v>
          </cell>
          <cell r="H129">
            <v>5</v>
          </cell>
        </row>
        <row r="130">
          <cell r="A130">
            <v>21909603</v>
          </cell>
          <cell r="B130" t="str">
            <v>CHION</v>
          </cell>
          <cell r="C130" t="str">
            <v>MARCO</v>
          </cell>
          <cell r="D130" t="str">
            <v>marco.chion@etu.unistra.fr</v>
          </cell>
          <cell r="E130" t="str">
            <v>Réorientation</v>
          </cell>
          <cell r="F130" t="str">
            <v>Natation</v>
          </cell>
          <cell r="G130" t="str">
            <v>Anglais</v>
          </cell>
          <cell r="H130">
            <v>20</v>
          </cell>
        </row>
        <row r="131">
          <cell r="A131">
            <v>22008508</v>
          </cell>
          <cell r="B131" t="str">
            <v>CHRISTMANN</v>
          </cell>
          <cell r="C131" t="str">
            <v>JULIA</v>
          </cell>
          <cell r="D131" t="str">
            <v>julia.christmann@etu.unistra.fr</v>
          </cell>
          <cell r="E131" t="str">
            <v>Néo</v>
          </cell>
          <cell r="F131" t="str">
            <v>Boxe française</v>
          </cell>
          <cell r="G131" t="str">
            <v>Allemand</v>
          </cell>
          <cell r="H131">
            <v>12</v>
          </cell>
        </row>
        <row r="132">
          <cell r="A132">
            <v>22004788</v>
          </cell>
          <cell r="B132" t="str">
            <v>CIANCI</v>
          </cell>
          <cell r="C132" t="str">
            <v>JEAN</v>
          </cell>
          <cell r="D132" t="str">
            <v>jean.d-angelo-cianci@etu.unistra.fr</v>
          </cell>
          <cell r="E132" t="str">
            <v>Néo - Oui Si</v>
          </cell>
          <cell r="F132" t="str">
            <v>Badminton</v>
          </cell>
          <cell r="G132" t="str">
            <v>Anglais</v>
          </cell>
          <cell r="H132">
            <v>8</v>
          </cell>
        </row>
        <row r="133">
          <cell r="A133">
            <v>21912913</v>
          </cell>
          <cell r="B133" t="str">
            <v>CIANDRINI</v>
          </cell>
          <cell r="C133" t="str">
            <v>DAVID</v>
          </cell>
          <cell r="D133" t="str">
            <v>david.ciandrini@etu.unistra.fr</v>
          </cell>
          <cell r="E133" t="str">
            <v>Redoublant</v>
          </cell>
          <cell r="F133" t="str">
            <v>Force Renforcement musculaire</v>
          </cell>
          <cell r="G133" t="str">
            <v>Anglais</v>
          </cell>
          <cell r="H133">
            <v>22</v>
          </cell>
        </row>
        <row r="134">
          <cell r="A134">
            <v>22009421</v>
          </cell>
          <cell r="B134" t="str">
            <v>CLAUSS</v>
          </cell>
          <cell r="C134" t="str">
            <v>LOUIS</v>
          </cell>
          <cell r="D134" t="str">
            <v>louis.clauss@etu.unistra.fr</v>
          </cell>
          <cell r="E134" t="str">
            <v>Néo</v>
          </cell>
          <cell r="F134" t="str">
            <v>Basketball</v>
          </cell>
          <cell r="G134" t="str">
            <v>Allemand</v>
          </cell>
          <cell r="H134">
            <v>4</v>
          </cell>
        </row>
        <row r="135">
          <cell r="A135">
            <v>22011752</v>
          </cell>
          <cell r="B135" t="str">
            <v>CLISSON</v>
          </cell>
          <cell r="C135" t="str">
            <v>MAËL</v>
          </cell>
          <cell r="D135" t="str">
            <v>mael.clisson@etu.unistra.fr</v>
          </cell>
          <cell r="E135" t="str">
            <v>Néo</v>
          </cell>
          <cell r="F135" t="str">
            <v>Football</v>
          </cell>
          <cell r="G135" t="str">
            <v>Anglais</v>
          </cell>
          <cell r="H135">
            <v>1</v>
          </cell>
        </row>
        <row r="136">
          <cell r="A136">
            <v>21906769</v>
          </cell>
          <cell r="B136" t="str">
            <v>COELHO</v>
          </cell>
          <cell r="C136" t="str">
            <v>ANTHONY</v>
          </cell>
          <cell r="D136" t="str">
            <v>anthony.coelho@etu.unistra.fr</v>
          </cell>
          <cell r="E136" t="str">
            <v>Redoublant</v>
          </cell>
          <cell r="F136" t="str">
            <v>Football</v>
          </cell>
          <cell r="G136" t="str">
            <v>Anglais</v>
          </cell>
          <cell r="H136">
            <v>1</v>
          </cell>
        </row>
        <row r="137">
          <cell r="A137">
            <v>22009700</v>
          </cell>
          <cell r="B137" t="str">
            <v>COFFRE</v>
          </cell>
          <cell r="C137" t="str">
            <v>ENZO</v>
          </cell>
          <cell r="D137" t="str">
            <v>enzo.coffre@etu.unistra.fr</v>
          </cell>
          <cell r="E137" t="str">
            <v>Néo</v>
          </cell>
          <cell r="F137" t="str">
            <v>Boxe française</v>
          </cell>
          <cell r="G137" t="str">
            <v>Anglais</v>
          </cell>
          <cell r="H137">
            <v>5</v>
          </cell>
        </row>
        <row r="138">
          <cell r="A138">
            <v>21905853</v>
          </cell>
          <cell r="B138" t="str">
            <v>COLIN</v>
          </cell>
          <cell r="C138" t="str">
            <v>TAO</v>
          </cell>
          <cell r="D138" t="str">
            <v>tao.colin@etu.unistra.fr</v>
          </cell>
          <cell r="E138" t="str">
            <v>Redoublant</v>
          </cell>
          <cell r="F138" t="str">
            <v>Natation</v>
          </cell>
          <cell r="G138" t="str">
            <v>Anglais</v>
          </cell>
          <cell r="H138">
            <v>20</v>
          </cell>
        </row>
        <row r="139">
          <cell r="A139">
            <v>22008064</v>
          </cell>
          <cell r="B139" t="str">
            <v>COLLE</v>
          </cell>
          <cell r="C139" t="str">
            <v>BENJAMIN</v>
          </cell>
          <cell r="D139" t="str">
            <v>benjamin.colle@etu.unistra.fr</v>
          </cell>
          <cell r="E139" t="str">
            <v>Néo</v>
          </cell>
          <cell r="F139" t="str">
            <v>Football</v>
          </cell>
          <cell r="G139" t="str">
            <v>Anglais</v>
          </cell>
          <cell r="H139">
            <v>23</v>
          </cell>
        </row>
        <row r="140">
          <cell r="A140">
            <v>22010027</v>
          </cell>
          <cell r="B140" t="str">
            <v>COMMUN</v>
          </cell>
          <cell r="C140" t="str">
            <v>HUGO</v>
          </cell>
          <cell r="D140" t="str">
            <v>hugo.commun@etu.unistra.fr</v>
          </cell>
          <cell r="E140" t="str">
            <v>Néo</v>
          </cell>
          <cell r="F140" t="str">
            <v>Basketball</v>
          </cell>
          <cell r="G140" t="str">
            <v>Anglais</v>
          </cell>
          <cell r="H140">
            <v>9</v>
          </cell>
        </row>
        <row r="141">
          <cell r="A141">
            <v>21902695</v>
          </cell>
          <cell r="B141" t="str">
            <v>CORDIER</v>
          </cell>
          <cell r="C141" t="str">
            <v>GUILLAUME</v>
          </cell>
          <cell r="D141" t="str">
            <v>guillaume.cordier2@etu.unistra.fr</v>
          </cell>
          <cell r="E141" t="str">
            <v>Redoublant</v>
          </cell>
          <cell r="F141" t="str">
            <v>Football s12</v>
          </cell>
          <cell r="G141" t="str">
            <v>Anglais</v>
          </cell>
          <cell r="H141">
            <v>18</v>
          </cell>
        </row>
        <row r="142">
          <cell r="A142">
            <v>22002970</v>
          </cell>
          <cell r="B142" t="str">
            <v>CORTES</v>
          </cell>
          <cell r="C142" t="str">
            <v>MARGOT</v>
          </cell>
          <cell r="D142" t="str">
            <v>margot.cortes@etu.unistra.fr</v>
          </cell>
          <cell r="E142" t="str">
            <v>Néo</v>
          </cell>
          <cell r="F142" t="str">
            <v>Badminton</v>
          </cell>
          <cell r="G142" t="str">
            <v>Anglais</v>
          </cell>
          <cell r="H142">
            <v>7</v>
          </cell>
        </row>
        <row r="143">
          <cell r="A143">
            <v>22010103</v>
          </cell>
          <cell r="B143" t="str">
            <v>CORTICELLI</v>
          </cell>
          <cell r="C143" t="str">
            <v>VALENTINO</v>
          </cell>
          <cell r="D143" t="str">
            <v>valentino.corticelli@etu.unistra.fr</v>
          </cell>
          <cell r="E143" t="str">
            <v>Néo - Oui Si</v>
          </cell>
          <cell r="F143" t="str">
            <v>Football</v>
          </cell>
          <cell r="G143" t="str">
            <v>Anglais</v>
          </cell>
          <cell r="H143">
            <v>7</v>
          </cell>
        </row>
        <row r="144">
          <cell r="A144">
            <v>22007696</v>
          </cell>
          <cell r="B144" t="str">
            <v>COSTA-CHAPEL</v>
          </cell>
          <cell r="C144" t="str">
            <v>EMANUEL</v>
          </cell>
          <cell r="D144" t="str">
            <v>emanuel.costa-chapel@etu.unistra.fr</v>
          </cell>
          <cell r="E144" t="str">
            <v>Néo</v>
          </cell>
          <cell r="F144" t="str">
            <v>Boxe française</v>
          </cell>
          <cell r="G144" t="str">
            <v>Anglais</v>
          </cell>
          <cell r="H144">
            <v>5</v>
          </cell>
        </row>
        <row r="145">
          <cell r="A145">
            <v>22002239</v>
          </cell>
          <cell r="B145" t="str">
            <v>CÔTE</v>
          </cell>
          <cell r="C145" t="str">
            <v>JULES</v>
          </cell>
          <cell r="D145" t="str">
            <v>jules.cote@etu.unistra.fr</v>
          </cell>
          <cell r="E145" t="str">
            <v>Néo - Oui Si</v>
          </cell>
          <cell r="F145" t="str">
            <v>Football</v>
          </cell>
          <cell r="G145" t="str">
            <v>Anglais</v>
          </cell>
          <cell r="H145">
            <v>7</v>
          </cell>
        </row>
        <row r="146">
          <cell r="A146">
            <v>22010179</v>
          </cell>
          <cell r="B146" t="str">
            <v>COULPIED</v>
          </cell>
          <cell r="C146" t="str">
            <v>LÉO</v>
          </cell>
          <cell r="D146" t="str">
            <v>leo.coulpied@etu.unistra.fr</v>
          </cell>
          <cell r="E146" t="str">
            <v>Néo</v>
          </cell>
          <cell r="F146" t="str">
            <v>Football</v>
          </cell>
          <cell r="G146" t="str">
            <v>Anglais</v>
          </cell>
          <cell r="H146">
            <v>23</v>
          </cell>
        </row>
        <row r="147">
          <cell r="A147">
            <v>21902697</v>
          </cell>
          <cell r="B147" t="str">
            <v>COURAULT</v>
          </cell>
          <cell r="C147" t="str">
            <v>JORDAN</v>
          </cell>
          <cell r="D147" t="str">
            <v>jordan.courault@etu.unistra.fr</v>
          </cell>
          <cell r="E147" t="str">
            <v>Redoublant</v>
          </cell>
          <cell r="F147" t="str">
            <v>Football s2</v>
          </cell>
          <cell r="G147" t="str">
            <v>Anglais</v>
          </cell>
          <cell r="H147">
            <v>3</v>
          </cell>
        </row>
        <row r="148">
          <cell r="A148">
            <v>22012904</v>
          </cell>
          <cell r="B148" t="str">
            <v>COURTOIS</v>
          </cell>
          <cell r="C148" t="str">
            <v>ENOLA</v>
          </cell>
          <cell r="D148" t="str">
            <v>enola.courtois@etu.unistra.fr</v>
          </cell>
          <cell r="E148" t="str">
            <v>Néo</v>
          </cell>
          <cell r="F148" t="str">
            <v>Escalade</v>
          </cell>
          <cell r="G148" t="str">
            <v>Anglais</v>
          </cell>
          <cell r="H148">
            <v>17</v>
          </cell>
        </row>
        <row r="149">
          <cell r="A149">
            <v>22003939</v>
          </cell>
          <cell r="B149" t="str">
            <v>CROS--FABRE</v>
          </cell>
          <cell r="C149" t="str">
            <v>CHRISTOPHE</v>
          </cell>
          <cell r="D149" t="str">
            <v>christophe.cros-fabre@etu.unistra.fr</v>
          </cell>
          <cell r="E149" t="str">
            <v>Néo</v>
          </cell>
          <cell r="F149" t="str">
            <v>Handball</v>
          </cell>
          <cell r="G149" t="str">
            <v>Anglais</v>
          </cell>
          <cell r="H149">
            <v>17</v>
          </cell>
        </row>
        <row r="150">
          <cell r="A150">
            <v>21908423</v>
          </cell>
          <cell r="B150" t="str">
            <v>CURPEN</v>
          </cell>
          <cell r="C150" t="str">
            <v>NAOMI</v>
          </cell>
          <cell r="D150" t="str">
            <v>naomi.curpen@etu.unistra.fr</v>
          </cell>
          <cell r="E150" t="str">
            <v>Redoublant</v>
          </cell>
          <cell r="F150" t="str">
            <v>Basketball</v>
          </cell>
          <cell r="G150" t="str">
            <v>Anglais</v>
          </cell>
          <cell r="H150">
            <v>9</v>
          </cell>
        </row>
        <row r="151">
          <cell r="A151">
            <v>22010601</v>
          </cell>
          <cell r="B151" t="str">
            <v>CUVELIER</v>
          </cell>
          <cell r="C151" t="str">
            <v>ANTHONY</v>
          </cell>
          <cell r="D151" t="str">
            <v>anthony.cuvelier@etu.unistra.fr</v>
          </cell>
          <cell r="E151" t="str">
            <v>Néo</v>
          </cell>
          <cell r="F151" t="str">
            <v>Judo</v>
          </cell>
          <cell r="G151" t="str">
            <v>Anglais</v>
          </cell>
          <cell r="H151">
            <v>20</v>
          </cell>
        </row>
        <row r="152">
          <cell r="A152">
            <v>22013112</v>
          </cell>
          <cell r="B152" t="str">
            <v>DA COSTA</v>
          </cell>
          <cell r="C152" t="str">
            <v>MARIE</v>
          </cell>
          <cell r="D152" t="str">
            <v>marie.da-costa@etu.unistra.fr</v>
          </cell>
          <cell r="E152" t="str">
            <v>Néo</v>
          </cell>
          <cell r="F152" t="str">
            <v>Athlétisme</v>
          </cell>
          <cell r="G152" t="str">
            <v>Anglais</v>
          </cell>
          <cell r="H152">
            <v>11</v>
          </cell>
        </row>
        <row r="153">
          <cell r="A153">
            <v>22003927</v>
          </cell>
          <cell r="B153" t="str">
            <v>DA SILVA</v>
          </cell>
          <cell r="C153" t="str">
            <v>LUNA</v>
          </cell>
          <cell r="D153" t="str">
            <v>luna.da-silva@etu.unistra.fr</v>
          </cell>
          <cell r="E153" t="str">
            <v>Néo</v>
          </cell>
          <cell r="F153" t="str">
            <v>Gymnastique</v>
          </cell>
          <cell r="G153" t="str">
            <v>Anglais</v>
          </cell>
          <cell r="H153">
            <v>5</v>
          </cell>
        </row>
        <row r="154">
          <cell r="A154">
            <v>22009325</v>
          </cell>
          <cell r="B154" t="str">
            <v>DABROWSKI</v>
          </cell>
          <cell r="C154" t="str">
            <v>LEÏA</v>
          </cell>
          <cell r="D154" t="str">
            <v>leia.dabrowski@etu.unistra.fr</v>
          </cell>
          <cell r="E154" t="str">
            <v>Néo</v>
          </cell>
          <cell r="F154" t="str">
            <v>Athlétisme</v>
          </cell>
          <cell r="G154" t="str">
            <v>Anglais</v>
          </cell>
          <cell r="H154">
            <v>11</v>
          </cell>
        </row>
        <row r="155">
          <cell r="A155">
            <v>21815632</v>
          </cell>
          <cell r="B155" t="str">
            <v>D'ANNA</v>
          </cell>
          <cell r="C155" t="str">
            <v>STEVEN</v>
          </cell>
          <cell r="D155" t="str">
            <v>steven.d-anna@etu.unistra.fr</v>
          </cell>
          <cell r="E155" t="str">
            <v>Redoublant</v>
          </cell>
          <cell r="F155" t="str">
            <v>Force Renforcement musculaire</v>
          </cell>
          <cell r="G155" t="str">
            <v>Anglais</v>
          </cell>
          <cell r="H155">
            <v>22</v>
          </cell>
        </row>
        <row r="156">
          <cell r="A156">
            <v>22006753</v>
          </cell>
          <cell r="B156" t="str">
            <v>DAVIOT</v>
          </cell>
          <cell r="C156" t="str">
            <v>NATHAN</v>
          </cell>
          <cell r="D156" t="str">
            <v>nathan.daviot@etu.unistra.fr</v>
          </cell>
          <cell r="E156" t="str">
            <v>Néo - Oui Si</v>
          </cell>
          <cell r="F156" t="str">
            <v>Football</v>
          </cell>
          <cell r="G156" t="str">
            <v>Anglais</v>
          </cell>
          <cell r="H156">
            <v>7</v>
          </cell>
        </row>
        <row r="157">
          <cell r="A157">
            <v>21906477</v>
          </cell>
          <cell r="B157" t="str">
            <v>DE NADAI</v>
          </cell>
          <cell r="C157" t="str">
            <v>ENZO</v>
          </cell>
          <cell r="D157" t="str">
            <v>enzo.de-nadai@etu.unistra.fr</v>
          </cell>
          <cell r="E157" t="str">
            <v>Redoublant</v>
          </cell>
          <cell r="F157" t="str">
            <v>Volleyball</v>
          </cell>
          <cell r="G157" t="str">
            <v>Anglais</v>
          </cell>
          <cell r="H157">
            <v>9</v>
          </cell>
        </row>
        <row r="158">
          <cell r="A158">
            <v>22004309</v>
          </cell>
          <cell r="B158" t="str">
            <v>DE OLIVEIRA</v>
          </cell>
          <cell r="C158" t="str">
            <v>CORENTIN</v>
          </cell>
          <cell r="D158" t="str">
            <v>corentin.de-oliveira@etu.unistra.fr</v>
          </cell>
          <cell r="E158" t="str">
            <v>Néo</v>
          </cell>
          <cell r="F158" t="str">
            <v>Football</v>
          </cell>
          <cell r="G158" t="str">
            <v>Anglais</v>
          </cell>
          <cell r="H158">
            <v>1</v>
          </cell>
        </row>
        <row r="159">
          <cell r="A159">
            <v>22001914</v>
          </cell>
          <cell r="B159" t="str">
            <v>DECOOL</v>
          </cell>
          <cell r="C159" t="str">
            <v>NOÉMIE</v>
          </cell>
          <cell r="D159" t="str">
            <v>noemie.decool@etu.unistra.fr</v>
          </cell>
          <cell r="E159" t="str">
            <v>Néo</v>
          </cell>
          <cell r="F159" t="str">
            <v>Force Renforcement musculaire</v>
          </cell>
          <cell r="G159" t="str">
            <v>Anglais</v>
          </cell>
          <cell r="H159">
            <v>22</v>
          </cell>
        </row>
        <row r="160">
          <cell r="A160">
            <v>22012033</v>
          </cell>
          <cell r="B160" t="str">
            <v>DEGAN</v>
          </cell>
          <cell r="C160" t="str">
            <v>MAXENCE</v>
          </cell>
          <cell r="D160" t="str">
            <v>maxence.degan@etu.unistra.fr</v>
          </cell>
          <cell r="E160" t="str">
            <v>Néo</v>
          </cell>
          <cell r="F160" t="str">
            <v>propoition refusée</v>
          </cell>
        </row>
        <row r="161">
          <cell r="A161">
            <v>21905617</v>
          </cell>
          <cell r="B161" t="str">
            <v>DELANOTTE</v>
          </cell>
          <cell r="C161" t="str">
            <v>MAËL</v>
          </cell>
          <cell r="D161" t="str">
            <v>mael.delanotte@etu.unistra.fr</v>
          </cell>
          <cell r="E161" t="str">
            <v>Redoublant</v>
          </cell>
          <cell r="F161" t="str">
            <v>Handball</v>
          </cell>
          <cell r="G161" t="str">
            <v>Anglais</v>
          </cell>
          <cell r="H161">
            <v>17</v>
          </cell>
        </row>
        <row r="162">
          <cell r="A162">
            <v>22013587</v>
          </cell>
          <cell r="B162" t="str">
            <v>DELLOUE</v>
          </cell>
          <cell r="C162" t="str">
            <v>SÉBASTIEN</v>
          </cell>
          <cell r="D162" t="str">
            <v>sebastien.delloue@etu.unistra.fr</v>
          </cell>
          <cell r="E162" t="str">
            <v>Néo</v>
          </cell>
          <cell r="F162" t="str">
            <v>Basketball</v>
          </cell>
          <cell r="G162" t="str">
            <v>Anglais</v>
          </cell>
          <cell r="H162">
            <v>9</v>
          </cell>
        </row>
        <row r="163">
          <cell r="A163">
            <v>22004825</v>
          </cell>
          <cell r="B163" t="str">
            <v>DELRUE</v>
          </cell>
          <cell r="C163" t="str">
            <v>THÉO</v>
          </cell>
          <cell r="D163" t="str">
            <v>theo.delrue@etu.unistra.fr</v>
          </cell>
          <cell r="E163" t="str">
            <v>Néo - Oui Si</v>
          </cell>
          <cell r="F163" t="str">
            <v>Handball</v>
          </cell>
          <cell r="G163" t="str">
            <v>Anglais</v>
          </cell>
          <cell r="H163">
            <v>24</v>
          </cell>
        </row>
        <row r="164">
          <cell r="A164">
            <v>22013177</v>
          </cell>
          <cell r="B164" t="str">
            <v>DEMIR</v>
          </cell>
          <cell r="C164" t="str">
            <v>RIZA</v>
          </cell>
          <cell r="D164" t="e">
            <v>#N/A</v>
          </cell>
          <cell r="E164" t="str">
            <v>Néo</v>
          </cell>
          <cell r="F164" t="str">
            <v>Parti en SC Eco</v>
          </cell>
        </row>
        <row r="165">
          <cell r="A165">
            <v>22001939</v>
          </cell>
          <cell r="B165" t="str">
            <v>DEMUTH</v>
          </cell>
          <cell r="C165" t="str">
            <v>JULIETTE</v>
          </cell>
          <cell r="D165" t="str">
            <v>juliette.demuth@etu.unistra.fr</v>
          </cell>
          <cell r="E165" t="str">
            <v>Néo</v>
          </cell>
          <cell r="F165" t="str">
            <v>Handball</v>
          </cell>
          <cell r="G165" t="str">
            <v>Anglais</v>
          </cell>
          <cell r="H165">
            <v>9</v>
          </cell>
        </row>
        <row r="166">
          <cell r="A166">
            <v>21902007</v>
          </cell>
          <cell r="B166" t="str">
            <v>DEREYGER</v>
          </cell>
          <cell r="C166" t="str">
            <v>BAPTISTE</v>
          </cell>
          <cell r="D166" t="str">
            <v>baptiste.dereyger@etu.unistra.fr</v>
          </cell>
          <cell r="E166" t="str">
            <v>Redoublant</v>
          </cell>
          <cell r="F166" t="str">
            <v>Basketball</v>
          </cell>
          <cell r="G166" t="str">
            <v>Anglais</v>
          </cell>
          <cell r="H166">
            <v>9</v>
          </cell>
        </row>
        <row r="167">
          <cell r="A167">
            <v>22010720</v>
          </cell>
          <cell r="B167" t="str">
            <v>DERRENDINGER</v>
          </cell>
          <cell r="C167" t="str">
            <v>MAXENCE</v>
          </cell>
          <cell r="D167" t="str">
            <v>maxence.derrendinger@etu.unistra.fr</v>
          </cell>
          <cell r="E167" t="str">
            <v>Néo</v>
          </cell>
          <cell r="F167" t="str">
            <v>Basketball</v>
          </cell>
          <cell r="G167" t="str">
            <v>Anglais</v>
          </cell>
          <cell r="H167">
            <v>9</v>
          </cell>
        </row>
        <row r="168">
          <cell r="A168">
            <v>22010613</v>
          </cell>
          <cell r="B168" t="str">
            <v>DESJARDINS</v>
          </cell>
          <cell r="C168" t="str">
            <v>JUSTIN</v>
          </cell>
          <cell r="D168" t="str">
            <v>justin.desjardins@etu.unistra.fr</v>
          </cell>
          <cell r="E168" t="str">
            <v>Néo</v>
          </cell>
          <cell r="F168" t="str">
            <v>Basketball</v>
          </cell>
          <cell r="G168" t="str">
            <v>Anglais</v>
          </cell>
          <cell r="H168">
            <v>9</v>
          </cell>
        </row>
        <row r="169">
          <cell r="A169">
            <v>22009617</v>
          </cell>
          <cell r="B169" t="str">
            <v>DESMONS</v>
          </cell>
          <cell r="C169" t="str">
            <v>AINOA</v>
          </cell>
          <cell r="D169" t="str">
            <v>ainoa.desmons@etu.unistra.fr</v>
          </cell>
          <cell r="E169" t="str">
            <v>Néo</v>
          </cell>
          <cell r="F169" t="str">
            <v>Badminton</v>
          </cell>
          <cell r="G169" t="str">
            <v>Anglais</v>
          </cell>
          <cell r="H169">
            <v>15</v>
          </cell>
        </row>
        <row r="170">
          <cell r="A170">
            <v>22007459</v>
          </cell>
          <cell r="B170" t="str">
            <v>DESTEFANIS</v>
          </cell>
          <cell r="C170" t="str">
            <v>BASTIEN</v>
          </cell>
          <cell r="D170" t="str">
            <v>bastien.destefanis@etu.unistra.fr</v>
          </cell>
          <cell r="E170" t="str">
            <v>Néo</v>
          </cell>
          <cell r="F170" t="str">
            <v>HN - Tir</v>
          </cell>
          <cell r="G170" t="str">
            <v>Anglais</v>
          </cell>
          <cell r="H170">
            <v>13</v>
          </cell>
        </row>
        <row r="171">
          <cell r="A171">
            <v>22003137</v>
          </cell>
          <cell r="B171" t="str">
            <v>DEUSCHER</v>
          </cell>
          <cell r="C171" t="str">
            <v>VALENTIN</v>
          </cell>
          <cell r="D171" t="str">
            <v>valentin.deuscher@etu.unistra.fr</v>
          </cell>
          <cell r="E171" t="str">
            <v>Néo</v>
          </cell>
          <cell r="F171" t="str">
            <v>Boxe française</v>
          </cell>
          <cell r="G171" t="str">
            <v>Anglais</v>
          </cell>
          <cell r="H171">
            <v>9</v>
          </cell>
        </row>
        <row r="172">
          <cell r="A172">
            <v>22009721</v>
          </cell>
          <cell r="B172" t="str">
            <v>DEVINAST</v>
          </cell>
          <cell r="C172" t="str">
            <v>THIBAUT</v>
          </cell>
          <cell r="D172" t="str">
            <v>thibaut.devinast@etu.unistra.fr</v>
          </cell>
          <cell r="E172" t="str">
            <v>Néo</v>
          </cell>
          <cell r="F172" t="str">
            <v>Athlétisme</v>
          </cell>
          <cell r="G172" t="str">
            <v>Anglais</v>
          </cell>
          <cell r="H172">
            <v>11</v>
          </cell>
        </row>
        <row r="173">
          <cell r="A173">
            <v>22003116</v>
          </cell>
          <cell r="B173" t="str">
            <v>DHENNE</v>
          </cell>
          <cell r="C173" t="str">
            <v>ALEXIS</v>
          </cell>
          <cell r="D173" t="str">
            <v>alexis.dhenne@etu.unistra.fr</v>
          </cell>
          <cell r="E173" t="str">
            <v>Néo</v>
          </cell>
          <cell r="F173" t="str">
            <v>Handball</v>
          </cell>
          <cell r="G173" t="str">
            <v>Anglais</v>
          </cell>
          <cell r="H173">
            <v>9</v>
          </cell>
        </row>
        <row r="174">
          <cell r="A174">
            <v>22012299</v>
          </cell>
          <cell r="B174" t="str">
            <v>DIAW</v>
          </cell>
          <cell r="C174" t="str">
            <v>ABDOU</v>
          </cell>
          <cell r="D174" t="str">
            <v>abdou.diaw@etu.unistra.fr</v>
          </cell>
          <cell r="E174" t="str">
            <v>Néo</v>
          </cell>
          <cell r="F174" t="str">
            <v>Basketball</v>
          </cell>
          <cell r="G174" t="str">
            <v>Anglais</v>
          </cell>
          <cell r="H174">
            <v>11</v>
          </cell>
        </row>
        <row r="175">
          <cell r="A175">
            <v>22008633</v>
          </cell>
          <cell r="B175" t="str">
            <v>DIB</v>
          </cell>
          <cell r="C175" t="str">
            <v>NASSIM</v>
          </cell>
          <cell r="D175" t="str">
            <v>nassim.dib@etu.unistra.fr</v>
          </cell>
          <cell r="E175" t="str">
            <v>Néo</v>
          </cell>
          <cell r="F175" t="str">
            <v>Badminton</v>
          </cell>
          <cell r="G175" t="str">
            <v>Anglais</v>
          </cell>
          <cell r="H175">
            <v>15</v>
          </cell>
        </row>
        <row r="176">
          <cell r="A176">
            <v>22006901</v>
          </cell>
          <cell r="B176" t="str">
            <v>DIDIER</v>
          </cell>
          <cell r="C176" t="str">
            <v>FLORINE</v>
          </cell>
          <cell r="D176" t="str">
            <v>florine.didier@etu.unistra.fr</v>
          </cell>
          <cell r="E176" t="str">
            <v>Néo</v>
          </cell>
          <cell r="F176" t="str">
            <v>Football</v>
          </cell>
          <cell r="G176" t="str">
            <v>Anglais</v>
          </cell>
          <cell r="H176">
            <v>1</v>
          </cell>
        </row>
        <row r="177">
          <cell r="A177">
            <v>22000529</v>
          </cell>
          <cell r="B177" t="str">
            <v>DIDIER</v>
          </cell>
          <cell r="C177" t="str">
            <v>LUCIEN</v>
          </cell>
          <cell r="D177" t="str">
            <v>lucien.didier@etu.unistra.fr</v>
          </cell>
          <cell r="E177" t="str">
            <v>Réorientation</v>
          </cell>
          <cell r="F177" t="str">
            <v>Handball</v>
          </cell>
          <cell r="G177" t="str">
            <v>Anglais</v>
          </cell>
          <cell r="H177">
            <v>9</v>
          </cell>
        </row>
        <row r="178">
          <cell r="A178">
            <v>22013896</v>
          </cell>
          <cell r="B178" t="str">
            <v>DIEBOLD</v>
          </cell>
          <cell r="C178" t="str">
            <v>VINCENT</v>
          </cell>
          <cell r="D178" t="str">
            <v>vincent.diebold@etu.unistra.fr</v>
          </cell>
          <cell r="E178" t="str">
            <v>Néo</v>
          </cell>
          <cell r="F178" t="str">
            <v>Athlétisme</v>
          </cell>
          <cell r="G178" t="str">
            <v>Anglais</v>
          </cell>
          <cell r="H178">
            <v>11</v>
          </cell>
        </row>
        <row r="179">
          <cell r="A179">
            <v>22016183</v>
          </cell>
          <cell r="B179" t="str">
            <v>DIEHL</v>
          </cell>
          <cell r="C179" t="str">
            <v>SIMON</v>
          </cell>
          <cell r="D179" t="str">
            <v>simon.diehl@etu.unistra.fr</v>
          </cell>
          <cell r="E179" t="str">
            <v>Néo</v>
          </cell>
          <cell r="F179" t="str">
            <v>Basketball</v>
          </cell>
          <cell r="G179" t="str">
            <v>Anglais</v>
          </cell>
          <cell r="H179">
            <v>9</v>
          </cell>
        </row>
        <row r="180">
          <cell r="A180">
            <v>21900891</v>
          </cell>
          <cell r="B180" t="str">
            <v>DIOP</v>
          </cell>
          <cell r="C180" t="str">
            <v>DINÉ</v>
          </cell>
          <cell r="D180" t="str">
            <v>dine.diop@etu.unistra.fr</v>
          </cell>
          <cell r="E180" t="str">
            <v>Redoublant</v>
          </cell>
          <cell r="F180" t="str">
            <v>Judo</v>
          </cell>
          <cell r="G180" t="str">
            <v>Anglais</v>
          </cell>
          <cell r="H180">
            <v>20</v>
          </cell>
        </row>
        <row r="181">
          <cell r="A181">
            <v>22007767</v>
          </cell>
          <cell r="B181" t="str">
            <v>DIRINGER</v>
          </cell>
          <cell r="C181" t="str">
            <v>LÉO</v>
          </cell>
          <cell r="D181" t="str">
            <v>leo.diringer@etu.unistra.fr</v>
          </cell>
          <cell r="E181" t="str">
            <v>Néo</v>
          </cell>
          <cell r="F181" t="str">
            <v>Basketball</v>
          </cell>
          <cell r="G181" t="str">
            <v>Anglais</v>
          </cell>
          <cell r="H181">
            <v>10</v>
          </cell>
        </row>
        <row r="182">
          <cell r="A182">
            <v>21903726</v>
          </cell>
          <cell r="B182" t="str">
            <v>DIRRINGER</v>
          </cell>
          <cell r="C182" t="str">
            <v>THOMAS</v>
          </cell>
          <cell r="D182" t="str">
            <v>thomas.dirringer@etu.unistra.fr</v>
          </cell>
          <cell r="E182" t="str">
            <v>Redoublant</v>
          </cell>
          <cell r="F182" t="str">
            <v>Football</v>
          </cell>
          <cell r="G182" t="str">
            <v>Anglais</v>
          </cell>
          <cell r="H182">
            <v>2</v>
          </cell>
        </row>
        <row r="183">
          <cell r="A183">
            <v>22006827</v>
          </cell>
          <cell r="B183" t="str">
            <v>DJORDJEVIC</v>
          </cell>
          <cell r="C183" t="str">
            <v>NOA</v>
          </cell>
          <cell r="D183" t="str">
            <v>noa.djordjevic@etu.unistra.fr</v>
          </cell>
          <cell r="E183" t="str">
            <v>Néo</v>
          </cell>
          <cell r="F183" t="str">
            <v>Football</v>
          </cell>
          <cell r="G183" t="str">
            <v>Anglais</v>
          </cell>
          <cell r="H183">
            <v>1</v>
          </cell>
        </row>
        <row r="184">
          <cell r="A184">
            <v>21908713</v>
          </cell>
          <cell r="B184" t="str">
            <v>DOGAN</v>
          </cell>
          <cell r="C184" t="str">
            <v>CELIA</v>
          </cell>
          <cell r="D184" t="str">
            <v>celia.dogan@etu.unistra.fr</v>
          </cell>
          <cell r="E184" t="str">
            <v>Redoublant</v>
          </cell>
          <cell r="F184" t="str">
            <v>Boxe française</v>
          </cell>
          <cell r="G184" t="str">
            <v>Anglais</v>
          </cell>
          <cell r="H184">
            <v>9</v>
          </cell>
        </row>
        <row r="185">
          <cell r="A185">
            <v>22010734</v>
          </cell>
          <cell r="B185" t="str">
            <v>DOLIS</v>
          </cell>
          <cell r="C185" t="str">
            <v>LAETITIA</v>
          </cell>
          <cell r="D185" t="str">
            <v>laetitia.dolis@etu.unistra.fr</v>
          </cell>
          <cell r="E185" t="str">
            <v>Néo</v>
          </cell>
          <cell r="F185" t="str">
            <v>Football</v>
          </cell>
          <cell r="G185" t="str">
            <v>Anglais</v>
          </cell>
          <cell r="H185">
            <v>1</v>
          </cell>
        </row>
        <row r="186">
          <cell r="A186">
            <v>22003789</v>
          </cell>
          <cell r="B186" t="str">
            <v>DORER</v>
          </cell>
          <cell r="C186" t="str">
            <v>FLORIAN</v>
          </cell>
          <cell r="D186" t="str">
            <v>florian.dorer@etu.unistra.fr</v>
          </cell>
          <cell r="E186" t="str">
            <v>Néo</v>
          </cell>
          <cell r="F186" t="str">
            <v>Handball</v>
          </cell>
          <cell r="G186" t="str">
            <v>Anglais</v>
          </cell>
          <cell r="H186">
            <v>9</v>
          </cell>
        </row>
        <row r="187">
          <cell r="A187">
            <v>21912560</v>
          </cell>
          <cell r="B187" t="str">
            <v>DORIATH</v>
          </cell>
          <cell r="C187" t="str">
            <v>ARTHUR</v>
          </cell>
          <cell r="D187" t="str">
            <v>arthur.doriath@etu.unistra.fr</v>
          </cell>
          <cell r="E187" t="str">
            <v>Redoublant</v>
          </cell>
          <cell r="F187" t="str">
            <v>Football</v>
          </cell>
          <cell r="G187" t="str">
            <v>Allemand-validé</v>
          </cell>
          <cell r="H187">
            <v>19</v>
          </cell>
        </row>
        <row r="188">
          <cell r="A188">
            <v>21906450</v>
          </cell>
          <cell r="B188" t="str">
            <v>DOUÉ</v>
          </cell>
          <cell r="C188" t="str">
            <v>HUGO</v>
          </cell>
          <cell r="D188" t="str">
            <v>hugo.doue@etu.unistra.fr</v>
          </cell>
          <cell r="E188" t="str">
            <v>Redoublant</v>
          </cell>
          <cell r="F188" t="str">
            <v>Football s12</v>
          </cell>
          <cell r="G188" t="str">
            <v>Anglais</v>
          </cell>
          <cell r="H188">
            <v>18</v>
          </cell>
        </row>
        <row r="189">
          <cell r="A189">
            <v>22002381</v>
          </cell>
          <cell r="B189" t="str">
            <v>DRIOUACH</v>
          </cell>
          <cell r="C189" t="str">
            <v>LINA</v>
          </cell>
          <cell r="D189" t="str">
            <v>lina.driouach@etu.unistra.fr</v>
          </cell>
          <cell r="E189" t="str">
            <v>Réorientation</v>
          </cell>
          <cell r="F189" t="str">
            <v>Gymnastique</v>
          </cell>
          <cell r="G189" t="str">
            <v>Anglais</v>
          </cell>
          <cell r="H189">
            <v>12</v>
          </cell>
        </row>
        <row r="190">
          <cell r="A190">
            <v>22005391</v>
          </cell>
          <cell r="B190" t="str">
            <v>DUDEK</v>
          </cell>
          <cell r="C190" t="str">
            <v>ELIE</v>
          </cell>
          <cell r="D190" t="str">
            <v>elie.dudek@etu.unistra.fr</v>
          </cell>
          <cell r="E190" t="str">
            <v>Néo</v>
          </cell>
          <cell r="F190" t="str">
            <v>Danse</v>
          </cell>
          <cell r="G190" t="str">
            <v>Anglais</v>
          </cell>
          <cell r="H190">
            <v>14</v>
          </cell>
        </row>
        <row r="191">
          <cell r="A191">
            <v>22000406</v>
          </cell>
          <cell r="B191" t="str">
            <v>DUPONT</v>
          </cell>
          <cell r="C191" t="str">
            <v>BRIAN</v>
          </cell>
          <cell r="D191" t="str">
            <v>brian.dupont@etu.unistra.fr</v>
          </cell>
          <cell r="E191" t="str">
            <v>Néo</v>
          </cell>
          <cell r="F191" t="str">
            <v>Football</v>
          </cell>
          <cell r="G191" t="str">
            <v>Anglais</v>
          </cell>
          <cell r="H191">
            <v>1</v>
          </cell>
        </row>
        <row r="192">
          <cell r="A192">
            <v>22007492</v>
          </cell>
          <cell r="B192" t="str">
            <v>DUPONT</v>
          </cell>
          <cell r="C192" t="str">
            <v>LAURIANE</v>
          </cell>
          <cell r="D192" t="str">
            <v>lauriane.dupont@etu.unistra.fr</v>
          </cell>
          <cell r="E192" t="str">
            <v>Néo - Oui Si</v>
          </cell>
          <cell r="F192" t="str">
            <v>Judo</v>
          </cell>
          <cell r="G192" t="str">
            <v>Anglais</v>
          </cell>
          <cell r="H192">
            <v>12</v>
          </cell>
        </row>
        <row r="193">
          <cell r="A193">
            <v>21905145</v>
          </cell>
          <cell r="B193" t="str">
            <v>DUPUITS</v>
          </cell>
          <cell r="C193" t="str">
            <v>YELENA</v>
          </cell>
          <cell r="D193" t="str">
            <v>yelena.dupuits@etu.unistra.fr</v>
          </cell>
          <cell r="E193" t="str">
            <v>Redoublant</v>
          </cell>
          <cell r="F193" t="str">
            <v>Football s12</v>
          </cell>
          <cell r="G193" t="str">
            <v>Anglais</v>
          </cell>
          <cell r="H193">
            <v>17</v>
          </cell>
        </row>
        <row r="194">
          <cell r="A194">
            <v>22011960</v>
          </cell>
          <cell r="B194" t="str">
            <v xml:space="preserve">DUQUE </v>
          </cell>
          <cell r="C194" t="str">
            <v>VICTOR</v>
          </cell>
          <cell r="D194" t="str">
            <v>victor.duque@etu.unistra.fr</v>
          </cell>
          <cell r="E194" t="str">
            <v>Néo</v>
          </cell>
          <cell r="F194" t="str">
            <v>Basketball</v>
          </cell>
          <cell r="G194" t="str">
            <v>Anglais</v>
          </cell>
          <cell r="H194">
            <v>7</v>
          </cell>
        </row>
        <row r="195">
          <cell r="A195">
            <v>22017562</v>
          </cell>
          <cell r="B195" t="str">
            <v>DURAND</v>
          </cell>
          <cell r="C195" t="str">
            <v>MALCOLM</v>
          </cell>
          <cell r="D195" t="str">
            <v>malcolm.durand@etu.unistra.fr</v>
          </cell>
          <cell r="E195" t="str">
            <v>Néo</v>
          </cell>
          <cell r="F195" t="str">
            <v>Football</v>
          </cell>
          <cell r="G195" t="str">
            <v>Allemand</v>
          </cell>
          <cell r="H195">
            <v>19</v>
          </cell>
        </row>
        <row r="196">
          <cell r="A196">
            <v>22009481</v>
          </cell>
          <cell r="B196" t="str">
            <v>DURAND</v>
          </cell>
          <cell r="C196" t="str">
            <v>ALEXIS</v>
          </cell>
          <cell r="D196" t="str">
            <v>alexis.durand@etu.unistra.fr</v>
          </cell>
          <cell r="E196" t="str">
            <v>Néo</v>
          </cell>
          <cell r="F196" t="str">
            <v>???</v>
          </cell>
          <cell r="G196" t="str">
            <v>???</v>
          </cell>
        </row>
        <row r="197">
          <cell r="A197">
            <v>22010830</v>
          </cell>
          <cell r="B197" t="str">
            <v>DURANTON-KATCHAVENDA</v>
          </cell>
          <cell r="C197" t="str">
            <v>LINO</v>
          </cell>
          <cell r="D197" t="str">
            <v>lino.duranton-katchavenda@etu.unistra.fr</v>
          </cell>
          <cell r="E197" t="str">
            <v>Néo</v>
          </cell>
          <cell r="F197" t="str">
            <v>Escalade</v>
          </cell>
          <cell r="G197" t="str">
            <v>Anglais</v>
          </cell>
          <cell r="H197">
            <v>22</v>
          </cell>
        </row>
        <row r="198">
          <cell r="A198">
            <v>22005658</v>
          </cell>
          <cell r="B198" t="str">
            <v>DUSEHU</v>
          </cell>
          <cell r="C198" t="str">
            <v>NATHAN</v>
          </cell>
          <cell r="D198" t="str">
            <v>nathan.dusehu@etu.unistra.fr</v>
          </cell>
          <cell r="E198" t="str">
            <v>Néo</v>
          </cell>
          <cell r="F198" t="str">
            <v>Judo</v>
          </cell>
          <cell r="G198" t="str">
            <v>Anglais</v>
          </cell>
          <cell r="H198">
            <v>20</v>
          </cell>
        </row>
        <row r="199">
          <cell r="A199">
            <v>22005759</v>
          </cell>
          <cell r="B199" t="str">
            <v>DUTREIL</v>
          </cell>
          <cell r="C199" t="str">
            <v>MÉLODIE</v>
          </cell>
          <cell r="D199" t="str">
            <v>melodie.dutreil@etu.unistra.fr</v>
          </cell>
          <cell r="E199" t="str">
            <v>Néo - Oui Si</v>
          </cell>
          <cell r="F199" t="str">
            <v>Badminton</v>
          </cell>
          <cell r="G199" t="str">
            <v>Anglais</v>
          </cell>
          <cell r="H199">
            <v>8</v>
          </cell>
        </row>
        <row r="200">
          <cell r="A200">
            <v>22004342</v>
          </cell>
          <cell r="B200" t="str">
            <v>EBANGA BABOGA</v>
          </cell>
          <cell r="C200" t="str">
            <v>PAOLA</v>
          </cell>
          <cell r="D200" t="str">
            <v>paola.ebanga-baboga@etu.unistra.fr</v>
          </cell>
          <cell r="E200" t="str">
            <v>Réorientation</v>
          </cell>
          <cell r="F200" t="str">
            <v>Handball</v>
          </cell>
          <cell r="G200" t="str">
            <v>Anglais</v>
          </cell>
          <cell r="H200">
            <v>3</v>
          </cell>
        </row>
        <row r="201">
          <cell r="A201">
            <v>21818705</v>
          </cell>
          <cell r="B201" t="str">
            <v>ED-DAHBY</v>
          </cell>
          <cell r="C201" t="str">
            <v>MOHAMED</v>
          </cell>
          <cell r="D201" t="str">
            <v>mohamed.ed-dahby@etu.unistra.fr</v>
          </cell>
          <cell r="E201" t="str">
            <v>Réorientation</v>
          </cell>
          <cell r="F201" t="str">
            <v>Athlétisme</v>
          </cell>
          <cell r="G201" t="str">
            <v>Anglais</v>
          </cell>
          <cell r="H201">
            <v>11</v>
          </cell>
        </row>
        <row r="202">
          <cell r="A202">
            <v>21910870</v>
          </cell>
          <cell r="B202" t="str">
            <v>EDER</v>
          </cell>
          <cell r="C202" t="str">
            <v>LUC</v>
          </cell>
          <cell r="D202" t="str">
            <v>luc.eder@etu.unistra.fr</v>
          </cell>
          <cell r="E202" t="str">
            <v>Redoublant</v>
          </cell>
          <cell r="F202" t="str">
            <v>Rugby</v>
          </cell>
          <cell r="G202" t="str">
            <v>Anglais</v>
          </cell>
          <cell r="H202">
            <v>11</v>
          </cell>
        </row>
        <row r="203">
          <cell r="A203">
            <v>22015982</v>
          </cell>
          <cell r="B203" t="str">
            <v>EHLERS</v>
          </cell>
          <cell r="C203" t="str">
            <v>SVEN</v>
          </cell>
          <cell r="D203" t="str">
            <v>sven.ehlers@etu.unistra.fr</v>
          </cell>
          <cell r="E203" t="str">
            <v>Néo</v>
          </cell>
          <cell r="F203" t="str">
            <v>Judo</v>
          </cell>
          <cell r="G203" t="str">
            <v>Anglais</v>
          </cell>
          <cell r="H203">
            <v>20</v>
          </cell>
        </row>
        <row r="204">
          <cell r="A204">
            <v>21908962</v>
          </cell>
          <cell r="B204" t="str">
            <v>EHRBURGER</v>
          </cell>
          <cell r="C204" t="str">
            <v>LUCAS</v>
          </cell>
          <cell r="D204" t="str">
            <v>lucas.ehrburger@etu.unistra.fr</v>
          </cell>
          <cell r="E204" t="str">
            <v>Redoublant</v>
          </cell>
          <cell r="F204" t="str">
            <v>Badminton</v>
          </cell>
          <cell r="G204" t="str">
            <v>Anglais</v>
          </cell>
          <cell r="H204">
            <v>15</v>
          </cell>
        </row>
        <row r="205">
          <cell r="A205">
            <v>21911820</v>
          </cell>
          <cell r="B205" t="str">
            <v>EHRHARD</v>
          </cell>
          <cell r="C205" t="str">
            <v>LOWEN</v>
          </cell>
          <cell r="D205" t="str">
            <v>lowen.ehrhard@etu.unistra.fr</v>
          </cell>
          <cell r="E205" t="str">
            <v>Redoublant</v>
          </cell>
          <cell r="F205" t="str">
            <v>Gymnastique</v>
          </cell>
          <cell r="G205" t="str">
            <v>Anglais</v>
          </cell>
          <cell r="H205">
            <v>5</v>
          </cell>
        </row>
        <row r="206">
          <cell r="A206">
            <v>22007464</v>
          </cell>
          <cell r="B206" t="str">
            <v>EHSAN ZIAH</v>
          </cell>
          <cell r="C206" t="str">
            <v>TOM</v>
          </cell>
          <cell r="D206" t="str">
            <v>tom.ehsan-ziah@etu.unistra.fr</v>
          </cell>
          <cell r="E206" t="str">
            <v>Néo - Oui Si</v>
          </cell>
          <cell r="F206" t="str">
            <v>Football</v>
          </cell>
          <cell r="G206" t="str">
            <v>Anglais</v>
          </cell>
          <cell r="H206">
            <v>7</v>
          </cell>
        </row>
        <row r="207">
          <cell r="A207">
            <v>21905629</v>
          </cell>
          <cell r="B207" t="str">
            <v>EL ARABI</v>
          </cell>
          <cell r="C207" t="str">
            <v>ZAKARIA</v>
          </cell>
          <cell r="D207" t="str">
            <v>zakaria.el-arabi@etu.unistra.fr</v>
          </cell>
          <cell r="E207" t="str">
            <v>Redoublant</v>
          </cell>
          <cell r="F207" t="str">
            <v>Football s1</v>
          </cell>
          <cell r="G207" t="str">
            <v>Anglais</v>
          </cell>
          <cell r="H207">
            <v>23</v>
          </cell>
        </row>
        <row r="208">
          <cell r="A208">
            <v>22007265</v>
          </cell>
          <cell r="B208" t="str">
            <v>EL IDRISSI</v>
          </cell>
          <cell r="C208" t="str">
            <v>IBRAHIM</v>
          </cell>
          <cell r="D208" t="str">
            <v>ibrahim.el-idrissi@etu.unistra.fr</v>
          </cell>
          <cell r="E208" t="str">
            <v>Néo</v>
          </cell>
          <cell r="F208" t="str">
            <v>Athlétisme</v>
          </cell>
          <cell r="G208" t="str">
            <v>Anglais</v>
          </cell>
          <cell r="H208">
            <v>11</v>
          </cell>
        </row>
        <row r="209">
          <cell r="A209">
            <v>22009293</v>
          </cell>
          <cell r="B209" t="str">
            <v>ENDERLIN</v>
          </cell>
          <cell r="C209" t="str">
            <v>LAURIE</v>
          </cell>
          <cell r="D209" t="str">
            <v>laurie.enderlin@etu.unistra.fr</v>
          </cell>
          <cell r="E209" t="str">
            <v>Néo</v>
          </cell>
          <cell r="F209" t="str">
            <v>Force Renforcement musculaire</v>
          </cell>
          <cell r="G209" t="str">
            <v>Anglais</v>
          </cell>
          <cell r="H209">
            <v>12</v>
          </cell>
        </row>
        <row r="210">
          <cell r="A210">
            <v>22011348</v>
          </cell>
          <cell r="B210" t="str">
            <v>ENGELMANN</v>
          </cell>
          <cell r="C210" t="str">
            <v>MARIE</v>
          </cell>
          <cell r="D210" t="str">
            <v>marie.engelmann@etu.unistra.fr</v>
          </cell>
          <cell r="E210" t="str">
            <v>Néo</v>
          </cell>
          <cell r="F210" t="str">
            <v>Football</v>
          </cell>
          <cell r="G210" t="str">
            <v>Anglais</v>
          </cell>
          <cell r="H210">
            <v>1</v>
          </cell>
        </row>
        <row r="211">
          <cell r="A211">
            <v>22009120</v>
          </cell>
          <cell r="B211" t="str">
            <v>ERNEWEIN</v>
          </cell>
          <cell r="C211" t="str">
            <v>ROMAIN</v>
          </cell>
          <cell r="D211" t="str">
            <v>romain.ernewein@etu.unistra.fr</v>
          </cell>
          <cell r="E211" t="str">
            <v>Néo</v>
          </cell>
          <cell r="F211" t="str">
            <v>Rugby</v>
          </cell>
          <cell r="G211" t="str">
            <v>Anglais</v>
          </cell>
          <cell r="H211">
            <v>11</v>
          </cell>
        </row>
        <row r="212">
          <cell r="A212">
            <v>21902291</v>
          </cell>
          <cell r="B212" t="str">
            <v>ESTEVES DA SILVA</v>
          </cell>
          <cell r="C212" t="str">
            <v>PAULO</v>
          </cell>
          <cell r="D212" t="str">
            <v>paulo.esteves-da-silva@etu.unistra.fr</v>
          </cell>
          <cell r="E212" t="str">
            <v>Redoublant</v>
          </cell>
          <cell r="F212" t="str">
            <v>Football s2</v>
          </cell>
          <cell r="G212" t="str">
            <v>Anglais</v>
          </cell>
          <cell r="H212">
            <v>14</v>
          </cell>
        </row>
        <row r="213">
          <cell r="A213">
            <v>22015623</v>
          </cell>
          <cell r="B213" t="str">
            <v>ESTIOT</v>
          </cell>
          <cell r="C213" t="str">
            <v>HUGO</v>
          </cell>
          <cell r="D213" t="str">
            <v>hugo.estiot@etu.unistra.fr</v>
          </cell>
          <cell r="E213" t="str">
            <v>Néo</v>
          </cell>
          <cell r="F213" t="str">
            <v>Force Renforcement musculaire</v>
          </cell>
          <cell r="G213" t="str">
            <v>Anglais</v>
          </cell>
          <cell r="H213">
            <v>22</v>
          </cell>
        </row>
        <row r="214">
          <cell r="A214">
            <v>22016133</v>
          </cell>
          <cell r="B214" t="str">
            <v>EUGENIE</v>
          </cell>
          <cell r="C214" t="str">
            <v>SAMANTHA</v>
          </cell>
          <cell r="D214" t="str">
            <v>samantha.eugenie@etu.unistra.fr</v>
          </cell>
          <cell r="E214" t="str">
            <v>Néo</v>
          </cell>
          <cell r="F214" t="str">
            <v>Force Renforcement musculaire</v>
          </cell>
          <cell r="G214" t="str">
            <v>Anglais</v>
          </cell>
          <cell r="H214">
            <v>22</v>
          </cell>
        </row>
        <row r="215">
          <cell r="A215">
            <v>22000977</v>
          </cell>
          <cell r="B215" t="str">
            <v>FABER</v>
          </cell>
          <cell r="C215" t="str">
            <v>ELISE</v>
          </cell>
          <cell r="D215" t="str">
            <v>elise.faber@etu.unistra.fr</v>
          </cell>
          <cell r="E215" t="str">
            <v>Néo</v>
          </cell>
          <cell r="F215" t="str">
            <v>Plein air de fond</v>
          </cell>
          <cell r="G215" t="str">
            <v>Anglais</v>
          </cell>
          <cell r="H215">
            <v>22</v>
          </cell>
        </row>
        <row r="216">
          <cell r="A216">
            <v>22011103</v>
          </cell>
          <cell r="B216" t="str">
            <v>FAGOT</v>
          </cell>
          <cell r="C216" t="str">
            <v>YAËL</v>
          </cell>
          <cell r="D216" t="str">
            <v>yael.fagot@etu.unistra.fr</v>
          </cell>
          <cell r="E216" t="str">
            <v>Néo</v>
          </cell>
          <cell r="F216" t="str">
            <v>Natation</v>
          </cell>
          <cell r="G216" t="str">
            <v>Anglais</v>
          </cell>
          <cell r="H216">
            <v>20</v>
          </cell>
        </row>
        <row r="217">
          <cell r="A217">
            <v>21902329</v>
          </cell>
          <cell r="B217" t="str">
            <v xml:space="preserve">FALLAH  </v>
          </cell>
          <cell r="C217" t="str">
            <v>ELIAS</v>
          </cell>
          <cell r="D217" t="str">
            <v>elias.fallah@etu.unistra.fr</v>
          </cell>
          <cell r="E217" t="str">
            <v>Néo</v>
          </cell>
          <cell r="F217" t="str">
            <v>football</v>
          </cell>
          <cell r="G217" t="str">
            <v>Anglais</v>
          </cell>
          <cell r="H217">
            <v>21</v>
          </cell>
        </row>
        <row r="218">
          <cell r="A218">
            <v>22003888</v>
          </cell>
          <cell r="B218" t="str">
            <v>FARADON</v>
          </cell>
          <cell r="C218" t="str">
            <v>SOLÈNE</v>
          </cell>
          <cell r="D218" t="str">
            <v>solene.faradon@etu.unistra.fr</v>
          </cell>
          <cell r="E218" t="str">
            <v>Néo</v>
          </cell>
          <cell r="F218" t="str">
            <v>Basketball</v>
          </cell>
          <cell r="G218" t="str">
            <v>Anglais</v>
          </cell>
          <cell r="H218">
            <v>10</v>
          </cell>
        </row>
        <row r="219">
          <cell r="A219">
            <v>21910990</v>
          </cell>
          <cell r="B219" t="str">
            <v>FAUSSER</v>
          </cell>
          <cell r="C219" t="str">
            <v>THÉO</v>
          </cell>
          <cell r="D219" t="str">
            <v>theo.fausser@etu.unistra.fr</v>
          </cell>
          <cell r="E219" t="str">
            <v>Redoublant</v>
          </cell>
          <cell r="F219" t="str">
            <v>Football s12</v>
          </cell>
          <cell r="G219" t="str">
            <v>Anglais</v>
          </cell>
          <cell r="H219">
            <v>17</v>
          </cell>
        </row>
        <row r="220">
          <cell r="A220">
            <v>21912760</v>
          </cell>
          <cell r="B220" t="str">
            <v>FAUX.</v>
          </cell>
          <cell r="C220" t="str">
            <v>CLEO</v>
          </cell>
          <cell r="D220" t="str">
            <v>cleo.faux@etu.unistra.fr</v>
          </cell>
          <cell r="E220" t="str">
            <v>Redoublant</v>
          </cell>
          <cell r="F220" t="str">
            <v>Basketball s12</v>
          </cell>
          <cell r="G220" t="str">
            <v>Anglais</v>
          </cell>
          <cell r="H220">
            <v>11</v>
          </cell>
        </row>
        <row r="221">
          <cell r="A221">
            <v>22014775</v>
          </cell>
          <cell r="B221" t="str">
            <v>FERCHICHI</v>
          </cell>
          <cell r="C221" t="str">
            <v>HIBA</v>
          </cell>
          <cell r="D221" t="str">
            <v>hiba.ferchichi@etu.unistra.fr</v>
          </cell>
          <cell r="E221" t="str">
            <v>Néo</v>
          </cell>
          <cell r="F221" t="str">
            <v>Gymnastique</v>
          </cell>
          <cell r="G221" t="str">
            <v>Anglais</v>
          </cell>
          <cell r="H221">
            <v>14</v>
          </cell>
        </row>
        <row r="222">
          <cell r="A222">
            <v>22002944</v>
          </cell>
          <cell r="B222" t="str">
            <v>FERROUDJ</v>
          </cell>
          <cell r="C222" t="str">
            <v>NATHAN</v>
          </cell>
          <cell r="D222" t="str">
            <v>nathan.ferroudj@etu.unistra.fr</v>
          </cell>
          <cell r="E222" t="str">
            <v>Néo</v>
          </cell>
          <cell r="F222" t="str">
            <v>Football</v>
          </cell>
          <cell r="G222" t="str">
            <v>Anglais</v>
          </cell>
          <cell r="H222">
            <v>23</v>
          </cell>
        </row>
        <row r="223">
          <cell r="A223">
            <v>22013296</v>
          </cell>
          <cell r="B223" t="str">
            <v>FERUZI</v>
          </cell>
          <cell r="C223" t="str">
            <v>MARINE</v>
          </cell>
          <cell r="D223" t="str">
            <v>marine.feruzi@etu.unistra.fr</v>
          </cell>
          <cell r="E223" t="str">
            <v>Néo</v>
          </cell>
          <cell r="F223" t="str">
            <v>Badminton</v>
          </cell>
          <cell r="G223" t="str">
            <v>Anglais</v>
          </cell>
          <cell r="H223">
            <v>15</v>
          </cell>
        </row>
        <row r="224">
          <cell r="A224">
            <v>22010238</v>
          </cell>
          <cell r="B224" t="str">
            <v>FEUERSTEIN</v>
          </cell>
          <cell r="C224" t="str">
            <v>FLAVIEN</v>
          </cell>
          <cell r="D224" t="str">
            <v>flavien.feuerstein@etu.unistra.fr</v>
          </cell>
          <cell r="E224" t="str">
            <v>Néo</v>
          </cell>
          <cell r="F224" t="str">
            <v>Tennis de table</v>
          </cell>
          <cell r="G224" t="str">
            <v>Allemand</v>
          </cell>
          <cell r="H224">
            <v>8</v>
          </cell>
        </row>
        <row r="225">
          <cell r="A225">
            <v>21902852</v>
          </cell>
          <cell r="B225" t="str">
            <v>FIMBEL</v>
          </cell>
          <cell r="C225" t="str">
            <v>MATHIEU</v>
          </cell>
          <cell r="D225" t="str">
            <v>mathieu.fimbel@etu.unistra.fr</v>
          </cell>
          <cell r="E225" t="str">
            <v>Redoublant S1 validé</v>
          </cell>
          <cell r="F225" t="str">
            <v>Escalade</v>
          </cell>
          <cell r="G225" t="str">
            <v>Anglais</v>
          </cell>
          <cell r="H225">
            <v>14</v>
          </cell>
        </row>
        <row r="226">
          <cell r="A226">
            <v>21902153</v>
          </cell>
          <cell r="B226" t="str">
            <v>FINANCE</v>
          </cell>
          <cell r="C226" t="str">
            <v>EDGAR</v>
          </cell>
          <cell r="D226" t="str">
            <v>edgar.finance@etu.unistra.fr</v>
          </cell>
          <cell r="E226" t="str">
            <v>Redoublant</v>
          </cell>
          <cell r="F226" t="str">
            <v>Force Renforcement musculaire</v>
          </cell>
          <cell r="G226" t="str">
            <v>Anglais</v>
          </cell>
          <cell r="H226">
            <v>22</v>
          </cell>
        </row>
        <row r="227">
          <cell r="A227">
            <v>21901560</v>
          </cell>
          <cell r="B227" t="str">
            <v>FISCHER</v>
          </cell>
          <cell r="C227" t="str">
            <v>MATHIEU</v>
          </cell>
          <cell r="D227" t="str">
            <v>mathieu.fischer3@etu.unistra.fr</v>
          </cell>
          <cell r="E227" t="str">
            <v>Redoublant</v>
          </cell>
          <cell r="F227" t="str">
            <v>Athlétisme</v>
          </cell>
          <cell r="G227" t="str">
            <v>Anglais</v>
          </cell>
          <cell r="H227">
            <v>16</v>
          </cell>
        </row>
        <row r="228">
          <cell r="A228">
            <v>22005243</v>
          </cell>
          <cell r="B228" t="str">
            <v>FITTE</v>
          </cell>
          <cell r="C228" t="str">
            <v>PAUL</v>
          </cell>
          <cell r="D228" t="str">
            <v>paul.fitte@etu.unistra.fr</v>
          </cell>
          <cell r="E228" t="str">
            <v>Néo - Oui Si</v>
          </cell>
          <cell r="F228" t="str">
            <v>Boxe française</v>
          </cell>
          <cell r="G228" t="str">
            <v>Anglais</v>
          </cell>
          <cell r="H228">
            <v>12</v>
          </cell>
        </row>
        <row r="229">
          <cell r="A229">
            <v>21901958</v>
          </cell>
          <cell r="B229" t="str">
            <v>FLEURIVAL</v>
          </cell>
          <cell r="C229" t="str">
            <v>TANGUY</v>
          </cell>
          <cell r="D229" t="str">
            <v>tanguy.fleurival@etu.unistra.fr</v>
          </cell>
          <cell r="E229" t="str">
            <v>Redoublant</v>
          </cell>
          <cell r="F229" t="str">
            <v>Football S12</v>
          </cell>
          <cell r="G229" t="str">
            <v>Anglais</v>
          </cell>
          <cell r="H229">
            <v>23</v>
          </cell>
        </row>
        <row r="230">
          <cell r="A230">
            <v>22009484</v>
          </cell>
          <cell r="B230" t="str">
            <v>FOECHTERLE</v>
          </cell>
          <cell r="C230" t="str">
            <v>SARAH</v>
          </cell>
          <cell r="D230" t="str">
            <v>sarah.foechterle@etu.unistra.fr</v>
          </cell>
          <cell r="E230" t="str">
            <v>Néo</v>
          </cell>
          <cell r="F230" t="str">
            <v>Football</v>
          </cell>
          <cell r="G230" t="str">
            <v>Anglais</v>
          </cell>
          <cell r="H230">
            <v>1</v>
          </cell>
        </row>
        <row r="231">
          <cell r="A231">
            <v>21814864</v>
          </cell>
          <cell r="B231" t="str">
            <v>FORSTER</v>
          </cell>
          <cell r="C231" t="str">
            <v>QUENTIN</v>
          </cell>
          <cell r="D231" t="str">
            <v>quentin.forster@etu.unistra.fr</v>
          </cell>
          <cell r="E231" t="str">
            <v>Redoublant</v>
          </cell>
          <cell r="F231" t="str">
            <v>Football</v>
          </cell>
          <cell r="G231" t="str">
            <v>Allemand</v>
          </cell>
          <cell r="H231">
            <v>19</v>
          </cell>
        </row>
        <row r="232">
          <cell r="A232">
            <v>22003720</v>
          </cell>
          <cell r="B232" t="str">
            <v>FORTHOFFER</v>
          </cell>
          <cell r="C232" t="str">
            <v>NATHAN</v>
          </cell>
          <cell r="D232" t="str">
            <v>nathan.forthoffer@etu.unistra.fr</v>
          </cell>
          <cell r="E232" t="str">
            <v>Néo</v>
          </cell>
          <cell r="F232" t="str">
            <v>Force Renforcement musculaire</v>
          </cell>
          <cell r="G232" t="str">
            <v>Anglais</v>
          </cell>
          <cell r="H232">
            <v>22</v>
          </cell>
        </row>
        <row r="233">
          <cell r="A233">
            <v>21904953</v>
          </cell>
          <cell r="B233" t="str">
            <v>FOUREL</v>
          </cell>
          <cell r="C233" t="str">
            <v>ROMAIN</v>
          </cell>
          <cell r="D233" t="str">
            <v>romain.fourel@etu.unistra.fr</v>
          </cell>
          <cell r="E233" t="str">
            <v>Redoublant</v>
          </cell>
          <cell r="F233" t="str">
            <v>Football</v>
          </cell>
          <cell r="G233" t="str">
            <v>Anglais</v>
          </cell>
          <cell r="H233">
            <v>8</v>
          </cell>
        </row>
        <row r="234">
          <cell r="A234">
            <v>21905701</v>
          </cell>
          <cell r="B234" t="str">
            <v>FRANCIS</v>
          </cell>
          <cell r="C234" t="str">
            <v>YANNIS</v>
          </cell>
          <cell r="D234" t="str">
            <v>yannis.francis@etu.unistra.fr</v>
          </cell>
          <cell r="E234" t="str">
            <v>Réorientation</v>
          </cell>
          <cell r="F234" t="str">
            <v>Rugby</v>
          </cell>
          <cell r="G234" t="str">
            <v>Anglais</v>
          </cell>
          <cell r="H234">
            <v>17</v>
          </cell>
        </row>
        <row r="235">
          <cell r="A235">
            <v>21904800</v>
          </cell>
          <cell r="B235" t="str">
            <v>FRANCK</v>
          </cell>
          <cell r="C235" t="str">
            <v>THOMAS</v>
          </cell>
          <cell r="D235" t="str">
            <v>thomas.franck@etu.unistra.fr</v>
          </cell>
          <cell r="E235" t="str">
            <v>Redoublant S1 validé</v>
          </cell>
          <cell r="F235" t="str">
            <v>Tennis de table</v>
          </cell>
          <cell r="G235" t="str">
            <v>Anglais</v>
          </cell>
          <cell r="H235">
            <v>15</v>
          </cell>
        </row>
        <row r="236">
          <cell r="A236">
            <v>22006465</v>
          </cell>
          <cell r="B236" t="str">
            <v>FUCHS</v>
          </cell>
          <cell r="C236" t="str">
            <v>PAUL</v>
          </cell>
          <cell r="D236" t="str">
            <v>paul.fuchs@etu.unistra.fr</v>
          </cell>
          <cell r="E236" t="str">
            <v>Néo</v>
          </cell>
          <cell r="F236" t="str">
            <v>Football</v>
          </cell>
          <cell r="G236" t="str">
            <v>Allemand</v>
          </cell>
          <cell r="H236">
            <v>19</v>
          </cell>
        </row>
        <row r="237">
          <cell r="A237">
            <v>21901938</v>
          </cell>
          <cell r="B237" t="str">
            <v>FUCHS</v>
          </cell>
          <cell r="C237" t="str">
            <v>DYLAN</v>
          </cell>
          <cell r="D237" t="str">
            <v>dylan.fuchs2@etu.unistra.fr</v>
          </cell>
          <cell r="E237" t="str">
            <v>Redoublant</v>
          </cell>
          <cell r="F237" t="str">
            <v>Football</v>
          </cell>
          <cell r="G237" t="str">
            <v>Allemand</v>
          </cell>
          <cell r="H237">
            <v>19</v>
          </cell>
        </row>
        <row r="238">
          <cell r="A238">
            <v>22015504</v>
          </cell>
          <cell r="B238" t="str">
            <v>GABOR</v>
          </cell>
          <cell r="C238" t="str">
            <v>STEVEN</v>
          </cell>
          <cell r="D238" t="str">
            <v>steven.gabor@etu.unistra.fr</v>
          </cell>
          <cell r="E238" t="str">
            <v>Néo</v>
          </cell>
          <cell r="F238" t="str">
            <v>Force Renforcement musculaire</v>
          </cell>
          <cell r="G238" t="str">
            <v>Anglais</v>
          </cell>
          <cell r="H238">
            <v>6</v>
          </cell>
        </row>
        <row r="239">
          <cell r="A239">
            <v>21911857</v>
          </cell>
          <cell r="B239" t="str">
            <v>GAGNIER</v>
          </cell>
          <cell r="C239" t="str">
            <v>JORIS</v>
          </cell>
          <cell r="D239" t="str">
            <v>joris.gagnier2@etu.unistra.fr</v>
          </cell>
          <cell r="E239" t="str">
            <v>Oui Si - Réorientation</v>
          </cell>
          <cell r="F239" t="str">
            <v>Football</v>
          </cell>
          <cell r="G239" t="str">
            <v>Anglais</v>
          </cell>
          <cell r="H239">
            <v>7</v>
          </cell>
        </row>
        <row r="240">
          <cell r="A240">
            <v>22009399</v>
          </cell>
          <cell r="B240" t="str">
            <v>GALLIATH</v>
          </cell>
          <cell r="C240" t="str">
            <v>ADRIEN</v>
          </cell>
          <cell r="D240" t="str">
            <v>adrien.galliath2@etu.unistra.fr</v>
          </cell>
          <cell r="E240" t="str">
            <v>Néo</v>
          </cell>
          <cell r="F240" t="str">
            <v>Football</v>
          </cell>
          <cell r="G240" t="str">
            <v>Anglais</v>
          </cell>
          <cell r="H240">
            <v>1</v>
          </cell>
        </row>
        <row r="241">
          <cell r="A241">
            <v>22006628</v>
          </cell>
          <cell r="B241" t="str">
            <v>GANGLOFF</v>
          </cell>
          <cell r="C241" t="str">
            <v>ÉMILIE</v>
          </cell>
          <cell r="D241" t="str">
            <v>emilie.gangloff@etu.unistra.fr</v>
          </cell>
          <cell r="E241" t="str">
            <v>Néo</v>
          </cell>
          <cell r="F241" t="str">
            <v>Football</v>
          </cell>
          <cell r="G241" t="str">
            <v>Anglais</v>
          </cell>
          <cell r="H241">
            <v>1</v>
          </cell>
        </row>
        <row r="242">
          <cell r="A242">
            <v>22015781</v>
          </cell>
          <cell r="B242" t="str">
            <v>GANGLOFF</v>
          </cell>
          <cell r="C242" t="str">
            <v>BAPTISTE</v>
          </cell>
          <cell r="D242" t="str">
            <v>baptiste.gangloff@etu.unistra.fr</v>
          </cell>
          <cell r="E242" t="str">
            <v>Néo</v>
          </cell>
          <cell r="F242" t="str">
            <v>Judo</v>
          </cell>
          <cell r="G242" t="str">
            <v>Anglais</v>
          </cell>
          <cell r="H242">
            <v>12</v>
          </cell>
        </row>
        <row r="243">
          <cell r="A243">
            <v>21803879</v>
          </cell>
          <cell r="B243" t="str">
            <v>GARCIA</v>
          </cell>
          <cell r="C243" t="str">
            <v>ALICIA</v>
          </cell>
          <cell r="D243" t="str">
            <v>alicia.garcia@etu.unistra.fr</v>
          </cell>
          <cell r="E243" t="str">
            <v>Redoublant</v>
          </cell>
          <cell r="F243" t="str">
            <v>Football validé</v>
          </cell>
          <cell r="G243" t="str">
            <v>Allemand validé</v>
          </cell>
          <cell r="H243">
            <v>19</v>
          </cell>
        </row>
        <row r="244">
          <cell r="A244">
            <v>22002234</v>
          </cell>
          <cell r="B244" t="str">
            <v>GARCIA</v>
          </cell>
          <cell r="C244" t="str">
            <v>QUENTIN</v>
          </cell>
          <cell r="D244" t="str">
            <v>quentin.garcia3@etu.unistra.fr</v>
          </cell>
          <cell r="E244" t="str">
            <v>Néo</v>
          </cell>
          <cell r="F244" t="str">
            <v>Football</v>
          </cell>
          <cell r="G244" t="str">
            <v>Allemand</v>
          </cell>
          <cell r="H244">
            <v>19</v>
          </cell>
        </row>
        <row r="245">
          <cell r="A245">
            <v>22010909</v>
          </cell>
          <cell r="B245" t="str">
            <v>GARGULAK</v>
          </cell>
          <cell r="C245" t="str">
            <v>MOJMIR</v>
          </cell>
          <cell r="D245" t="str">
            <v>mojmir.gargulak@etu.unistra.fr</v>
          </cell>
          <cell r="E245" t="str">
            <v>Néo</v>
          </cell>
          <cell r="F245" t="str">
            <v>Natation</v>
          </cell>
          <cell r="G245" t="str">
            <v>Anglais</v>
          </cell>
          <cell r="H245">
            <v>20</v>
          </cell>
        </row>
        <row r="246">
          <cell r="A246">
            <v>22007155</v>
          </cell>
          <cell r="B246" t="str">
            <v>GAUCKLER</v>
          </cell>
          <cell r="C246" t="str">
            <v>CHARLINE</v>
          </cell>
          <cell r="D246" t="str">
            <v>charline.gauckler@etu.unistra.fr</v>
          </cell>
          <cell r="E246" t="str">
            <v>Néo - Oui Si</v>
          </cell>
          <cell r="F246" t="str">
            <v>Gymnastique</v>
          </cell>
          <cell r="G246" t="str">
            <v>Anglais</v>
          </cell>
          <cell r="H246">
            <v>4</v>
          </cell>
        </row>
        <row r="247">
          <cell r="A247">
            <v>22006683</v>
          </cell>
          <cell r="B247" t="str">
            <v>GAUTHIER</v>
          </cell>
          <cell r="C247" t="str">
            <v>VALENTINE</v>
          </cell>
          <cell r="D247" t="str">
            <v>valentine.gauthier@etu.unistra.fr</v>
          </cell>
          <cell r="E247" t="str">
            <v>Néo - Oui Si</v>
          </cell>
          <cell r="F247" t="str">
            <v>Escalade</v>
          </cell>
          <cell r="G247" t="str">
            <v>Anglais</v>
          </cell>
          <cell r="H247">
            <v>3</v>
          </cell>
        </row>
        <row r="248">
          <cell r="A248">
            <v>21904986</v>
          </cell>
          <cell r="B248" t="str">
            <v>GEBHARDT</v>
          </cell>
          <cell r="C248" t="str">
            <v>MANON</v>
          </cell>
          <cell r="D248" t="e">
            <v>#N/A</v>
          </cell>
          <cell r="E248" t="str">
            <v>Redoublant</v>
          </cell>
          <cell r="F248" t="str">
            <v>ANNULE</v>
          </cell>
          <cell r="G248" t="str">
            <v>ANNULE</v>
          </cell>
        </row>
        <row r="249">
          <cell r="A249">
            <v>22014858</v>
          </cell>
          <cell r="B249" t="str">
            <v>GERMAIN</v>
          </cell>
          <cell r="C249" t="str">
            <v>AMANDINE</v>
          </cell>
          <cell r="D249" t="str">
            <v>amandine.germain@etu.unistra.fr</v>
          </cell>
          <cell r="E249" t="str">
            <v>Néo</v>
          </cell>
          <cell r="F249" t="str">
            <v>Judo</v>
          </cell>
          <cell r="G249" t="str">
            <v>Anglais</v>
          </cell>
          <cell r="H249">
            <v>21</v>
          </cell>
        </row>
        <row r="250">
          <cell r="A250">
            <v>22008973</v>
          </cell>
          <cell r="B250" t="str">
            <v>GEROME</v>
          </cell>
          <cell r="C250" t="str">
            <v>LOUIS</v>
          </cell>
          <cell r="D250" t="str">
            <v>louis.gerome@etu.unistra.fr</v>
          </cell>
          <cell r="E250" t="str">
            <v>Néo</v>
          </cell>
          <cell r="F250" t="str">
            <v>Tennis</v>
          </cell>
          <cell r="G250" t="str">
            <v>Anglais</v>
          </cell>
          <cell r="H250">
            <v>15</v>
          </cell>
        </row>
        <row r="251">
          <cell r="A251">
            <v>22007348</v>
          </cell>
          <cell r="B251" t="str">
            <v>GERTHOFFER</v>
          </cell>
          <cell r="C251" t="str">
            <v>PAUL</v>
          </cell>
          <cell r="D251" t="str">
            <v>paul.gerthoffer@etu.unistra.fr</v>
          </cell>
          <cell r="E251" t="str">
            <v>Néo - Oui Si</v>
          </cell>
          <cell r="F251" t="str">
            <v>Judo</v>
          </cell>
          <cell r="G251" t="str">
            <v>Anglais</v>
          </cell>
          <cell r="H251">
            <v>12</v>
          </cell>
        </row>
        <row r="252">
          <cell r="A252">
            <v>22007491</v>
          </cell>
          <cell r="B252" t="str">
            <v>GLASSMANN</v>
          </cell>
          <cell r="C252" t="str">
            <v>CORENTIN</v>
          </cell>
          <cell r="D252" t="str">
            <v>corentin.glassmann@etu.unistra.fr</v>
          </cell>
          <cell r="E252" t="str">
            <v>Néo</v>
          </cell>
          <cell r="F252" t="str">
            <v>Badminton</v>
          </cell>
          <cell r="G252" t="str">
            <v>Anglais</v>
          </cell>
          <cell r="H252">
            <v>16</v>
          </cell>
        </row>
        <row r="253">
          <cell r="A253">
            <v>21907471</v>
          </cell>
          <cell r="B253" t="str">
            <v>GLESS</v>
          </cell>
          <cell r="C253" t="str">
            <v>GAËLLE</v>
          </cell>
          <cell r="D253" t="str">
            <v>gaelle.gless@etu.unistra.fr</v>
          </cell>
          <cell r="E253" t="str">
            <v>Redoublant</v>
          </cell>
          <cell r="F253" t="str">
            <v>Gymnastique</v>
          </cell>
          <cell r="G253" t="str">
            <v>Anglais</v>
          </cell>
          <cell r="H253">
            <v>14</v>
          </cell>
        </row>
        <row r="254">
          <cell r="A254">
            <v>22005291</v>
          </cell>
          <cell r="B254" t="str">
            <v>GOEHRY</v>
          </cell>
          <cell r="C254" t="str">
            <v>LUCAS</v>
          </cell>
          <cell r="D254" t="str">
            <v>lucas.goehry@etu.unistra.fr</v>
          </cell>
          <cell r="E254" t="str">
            <v>Néo - Oui Si</v>
          </cell>
          <cell r="F254" t="str">
            <v>football</v>
          </cell>
          <cell r="G254" t="str">
            <v>Allemand</v>
          </cell>
          <cell r="H254">
            <v>19</v>
          </cell>
        </row>
        <row r="255">
          <cell r="A255">
            <v>22000493</v>
          </cell>
          <cell r="B255" t="str">
            <v>GOEPFERT</v>
          </cell>
          <cell r="C255" t="str">
            <v>CARLA</v>
          </cell>
          <cell r="D255" t="str">
            <v>carla.goepfert@etu.unistra.fr</v>
          </cell>
          <cell r="E255" t="str">
            <v>Néo</v>
          </cell>
          <cell r="F255" t="str">
            <v>Handball</v>
          </cell>
          <cell r="G255" t="str">
            <v>Anglais</v>
          </cell>
          <cell r="H255">
            <v>11</v>
          </cell>
        </row>
        <row r="256">
          <cell r="A256">
            <v>21911479</v>
          </cell>
          <cell r="B256" t="str">
            <v>GOETTMANN</v>
          </cell>
          <cell r="C256" t="str">
            <v>GUILLAUME</v>
          </cell>
          <cell r="D256" t="str">
            <v>guillaume.goettmann@etu.unistra.fr</v>
          </cell>
          <cell r="E256" t="str">
            <v>Redoublant</v>
          </cell>
          <cell r="F256" t="str">
            <v>Football S1</v>
          </cell>
          <cell r="G256" t="str">
            <v>Anglais</v>
          </cell>
          <cell r="H256">
            <v>23</v>
          </cell>
        </row>
        <row r="257">
          <cell r="A257">
            <v>21902543</v>
          </cell>
          <cell r="B257" t="str">
            <v>GONZALEZ</v>
          </cell>
          <cell r="C257" t="str">
            <v>NOAH</v>
          </cell>
          <cell r="D257" t="str">
            <v>n.gonzalez@etu.unistra.fr</v>
          </cell>
          <cell r="E257" t="str">
            <v>Redoublant</v>
          </cell>
          <cell r="F257" t="str">
            <v xml:space="preserve">Football </v>
          </cell>
          <cell r="G257" t="str">
            <v>Anglais</v>
          </cell>
          <cell r="H257">
            <v>14</v>
          </cell>
        </row>
        <row r="258">
          <cell r="A258">
            <v>21916446</v>
          </cell>
          <cell r="B258" t="str">
            <v>GRADIT</v>
          </cell>
          <cell r="C258" t="str">
            <v>CHARLOTTE</v>
          </cell>
          <cell r="D258" t="str">
            <v>charlotte.gradit@etu.unistra.fr</v>
          </cell>
          <cell r="E258" t="str">
            <v>Redoublant</v>
          </cell>
          <cell r="F258" t="str">
            <v>Football S1</v>
          </cell>
          <cell r="G258" t="str">
            <v>Anglais</v>
          </cell>
          <cell r="H258">
            <v>23</v>
          </cell>
        </row>
        <row r="259">
          <cell r="A259">
            <v>22006645</v>
          </cell>
          <cell r="B259" t="str">
            <v>GRAESSEL</v>
          </cell>
          <cell r="C259" t="str">
            <v>MARIE</v>
          </cell>
          <cell r="D259" t="str">
            <v>marie.graessel@etu.unistra.fr</v>
          </cell>
          <cell r="E259" t="str">
            <v>Néo</v>
          </cell>
          <cell r="F259" t="str">
            <v>Force Renforcement musculaire</v>
          </cell>
          <cell r="G259" t="str">
            <v>Anglais</v>
          </cell>
          <cell r="H259">
            <v>6</v>
          </cell>
        </row>
        <row r="260">
          <cell r="A260">
            <v>22012195</v>
          </cell>
          <cell r="B260" t="str">
            <v>GRAICHE</v>
          </cell>
          <cell r="C260" t="str">
            <v>FANNY</v>
          </cell>
          <cell r="D260" t="str">
            <v>fanny.graiche@etu.unistra.fr</v>
          </cell>
          <cell r="E260" t="str">
            <v>Néo</v>
          </cell>
          <cell r="F260" t="str">
            <v>Athlétisme</v>
          </cell>
          <cell r="G260" t="str">
            <v>Anglais</v>
          </cell>
          <cell r="H260">
            <v>13</v>
          </cell>
        </row>
        <row r="261">
          <cell r="A261">
            <v>21816050</v>
          </cell>
          <cell r="B261" t="str">
            <v>GRANADOS</v>
          </cell>
          <cell r="C261" t="str">
            <v>ZACHARIA</v>
          </cell>
          <cell r="D261" t="str">
            <v>zacharia.granados@etu.unistra.fr</v>
          </cell>
          <cell r="E261" t="str">
            <v>Redoublant</v>
          </cell>
          <cell r="F261" t="str">
            <v>Football s12 (pas de paiement : Abandon?)</v>
          </cell>
          <cell r="G261" t="str">
            <v>Anglais</v>
          </cell>
          <cell r="H261">
            <v>17</v>
          </cell>
        </row>
        <row r="262">
          <cell r="A262">
            <v>22007509</v>
          </cell>
          <cell r="B262" t="str">
            <v>GRAUFFEL</v>
          </cell>
          <cell r="C262" t="str">
            <v>LUCIE</v>
          </cell>
          <cell r="D262" t="str">
            <v>lucie.grauffel@etu.unistra.fr</v>
          </cell>
          <cell r="E262" t="str">
            <v>Néo - Oui Si</v>
          </cell>
          <cell r="F262" t="str">
            <v>Natation</v>
          </cell>
          <cell r="G262" t="str">
            <v>Anglais</v>
          </cell>
          <cell r="H262">
            <v>7</v>
          </cell>
        </row>
        <row r="263">
          <cell r="A263">
            <v>22009882</v>
          </cell>
          <cell r="B263" t="str">
            <v>GREINER</v>
          </cell>
          <cell r="C263" t="str">
            <v>MORGANE</v>
          </cell>
          <cell r="D263" t="str">
            <v>morgane.greiner@etu.unistra.fr</v>
          </cell>
          <cell r="E263" t="str">
            <v>Néo</v>
          </cell>
          <cell r="F263" t="str">
            <v>Volleyball</v>
          </cell>
          <cell r="G263" t="str">
            <v>Allemand</v>
          </cell>
          <cell r="H263">
            <v>8</v>
          </cell>
        </row>
        <row r="264">
          <cell r="A264">
            <v>21914241</v>
          </cell>
          <cell r="B264" t="str">
            <v>GRELING</v>
          </cell>
          <cell r="C264" t="str">
            <v>BRYAN</v>
          </cell>
          <cell r="D264" t="str">
            <v>bryan.greling@etu.unistra.fr</v>
          </cell>
          <cell r="E264" t="str">
            <v>Redoublant</v>
          </cell>
          <cell r="F264" t="str">
            <v>Force Renforcement musculaire</v>
          </cell>
          <cell r="G264" t="str">
            <v>Anglais</v>
          </cell>
          <cell r="H264">
            <v>6</v>
          </cell>
        </row>
        <row r="265">
          <cell r="A265">
            <v>22014393</v>
          </cell>
          <cell r="B265" t="str">
            <v>GROSS</v>
          </cell>
          <cell r="C265" t="str">
            <v>ALEX</v>
          </cell>
          <cell r="D265" t="str">
            <v>alex.gross@etu.unistra.fr</v>
          </cell>
          <cell r="E265" t="str">
            <v>Néo</v>
          </cell>
          <cell r="F265" t="str">
            <v>Basketball</v>
          </cell>
          <cell r="G265" t="str">
            <v>Anglais</v>
          </cell>
          <cell r="H265">
            <v>10</v>
          </cell>
        </row>
        <row r="266">
          <cell r="A266">
            <v>21910700</v>
          </cell>
          <cell r="B266" t="str">
            <v>GRUBER-BOURADA</v>
          </cell>
          <cell r="C266" t="str">
            <v>ADEL RACHID</v>
          </cell>
          <cell r="D266" t="str">
            <v>adel-rachid.gruber-bourada@etu.unistra.fr</v>
          </cell>
          <cell r="E266" t="str">
            <v>Redoublant</v>
          </cell>
          <cell r="F266" t="str">
            <v>Judo</v>
          </cell>
          <cell r="G266" t="str">
            <v>Anglais</v>
          </cell>
          <cell r="H266">
            <v>21</v>
          </cell>
        </row>
        <row r="267">
          <cell r="A267">
            <v>21916586</v>
          </cell>
          <cell r="B267" t="str">
            <v>GRUN</v>
          </cell>
          <cell r="C267" t="str">
            <v>MATHIEU</v>
          </cell>
          <cell r="D267" t="str">
            <v>mathieu.grun@etu.unistra.fr</v>
          </cell>
          <cell r="E267" t="str">
            <v>Redoublant</v>
          </cell>
          <cell r="F267" t="str">
            <v>Football s12</v>
          </cell>
          <cell r="G267" t="str">
            <v>Anglais</v>
          </cell>
          <cell r="H267">
            <v>17</v>
          </cell>
        </row>
        <row r="268">
          <cell r="A268">
            <v>22004474</v>
          </cell>
          <cell r="B268" t="str">
            <v>GUILLARD</v>
          </cell>
          <cell r="C268" t="str">
            <v>CORENTIN</v>
          </cell>
          <cell r="D268" t="str">
            <v>corentin.guillard@etu.unistra.fr</v>
          </cell>
          <cell r="E268" t="str">
            <v>Néo</v>
          </cell>
          <cell r="F268" t="str">
            <v>Football</v>
          </cell>
          <cell r="G268" t="str">
            <v>Anglais</v>
          </cell>
          <cell r="H268">
            <v>2</v>
          </cell>
        </row>
        <row r="269">
          <cell r="A269">
            <v>22000872</v>
          </cell>
          <cell r="B269" t="str">
            <v>GUINOT</v>
          </cell>
          <cell r="C269" t="str">
            <v>SAMUEL</v>
          </cell>
          <cell r="D269" t="str">
            <v>samuel.guinot@etu.unistra.fr</v>
          </cell>
          <cell r="E269" t="str">
            <v>Néo - Oui Si</v>
          </cell>
          <cell r="F269" t="str">
            <v>Force Renforcement musculaire</v>
          </cell>
          <cell r="G269" t="str">
            <v>Anglais</v>
          </cell>
          <cell r="H269">
            <v>3</v>
          </cell>
        </row>
        <row r="270">
          <cell r="A270">
            <v>22008152</v>
          </cell>
          <cell r="B270" t="str">
            <v>GÜNES</v>
          </cell>
          <cell r="C270" t="str">
            <v>UYGAR</v>
          </cell>
          <cell r="D270" t="str">
            <v>uygar.gunes@etu.unistra.fr</v>
          </cell>
          <cell r="E270" t="str">
            <v>Néo</v>
          </cell>
          <cell r="F270" t="str">
            <v>Basketball</v>
          </cell>
          <cell r="G270" t="str">
            <v>Allemand</v>
          </cell>
          <cell r="H270">
            <v>4</v>
          </cell>
        </row>
        <row r="271">
          <cell r="A271">
            <v>21901993</v>
          </cell>
          <cell r="B271" t="str">
            <v>HAEGELE</v>
          </cell>
          <cell r="C271" t="str">
            <v>FIONA</v>
          </cell>
          <cell r="D271" t="str">
            <v>fiona.haegele@etu.unistra.fr</v>
          </cell>
          <cell r="E271" t="str">
            <v>Redoublant</v>
          </cell>
          <cell r="F271" t="str">
            <v>Athlétisme</v>
          </cell>
          <cell r="G271" t="str">
            <v>Anglais</v>
          </cell>
          <cell r="H271">
            <v>13</v>
          </cell>
        </row>
        <row r="272">
          <cell r="A272">
            <v>22003828</v>
          </cell>
          <cell r="B272" t="str">
            <v>HAENSEL</v>
          </cell>
          <cell r="C272" t="str">
            <v>JORDAN</v>
          </cell>
          <cell r="D272" t="str">
            <v>jordan.haensel-wagner@etu.unistra.fr</v>
          </cell>
          <cell r="E272" t="str">
            <v>Néo</v>
          </cell>
          <cell r="F272" t="str">
            <v xml:space="preserve">Tennis </v>
          </cell>
          <cell r="G272" t="str">
            <v>Anglais</v>
          </cell>
          <cell r="H272">
            <v>16</v>
          </cell>
        </row>
        <row r="273">
          <cell r="A273">
            <v>22009554</v>
          </cell>
          <cell r="B273" t="str">
            <v>HAESSIG</v>
          </cell>
          <cell r="C273" t="str">
            <v>JOVANNI</v>
          </cell>
          <cell r="D273" t="str">
            <v>jovanni.haessig@etu.unistra.fr</v>
          </cell>
          <cell r="E273" t="str">
            <v>Néo</v>
          </cell>
          <cell r="F273" t="str">
            <v>Football</v>
          </cell>
          <cell r="G273" t="str">
            <v>Allemand</v>
          </cell>
          <cell r="H273">
            <v>19</v>
          </cell>
        </row>
        <row r="274">
          <cell r="A274">
            <v>22017431</v>
          </cell>
          <cell r="B274" t="str">
            <v>HAMON SERVAL</v>
          </cell>
          <cell r="C274" t="str">
            <v>LIORA</v>
          </cell>
          <cell r="D274" t="str">
            <v>liora.hamon-serval@etu.unistra.fr</v>
          </cell>
          <cell r="E274" t="str">
            <v>Néo</v>
          </cell>
          <cell r="F274" t="str">
            <v>Force Renforcement musculaire</v>
          </cell>
          <cell r="G274" t="str">
            <v>Anglais</v>
          </cell>
          <cell r="H274">
            <v>3</v>
          </cell>
        </row>
        <row r="275">
          <cell r="A275">
            <v>22003943</v>
          </cell>
          <cell r="B275" t="str">
            <v>HAMONIC</v>
          </cell>
          <cell r="C275" t="str">
            <v>EMILIEN</v>
          </cell>
          <cell r="D275" t="e">
            <v>#N/A</v>
          </cell>
          <cell r="E275" t="str">
            <v>Néo - Oui Si</v>
          </cell>
          <cell r="F275" t="str">
            <v>ANNULE</v>
          </cell>
          <cell r="G275" t="str">
            <v>ANNULE</v>
          </cell>
          <cell r="H275" t="str">
            <v>ANNULE</v>
          </cell>
        </row>
        <row r="276">
          <cell r="A276">
            <v>22005241</v>
          </cell>
          <cell r="B276" t="str">
            <v>HAMZA</v>
          </cell>
          <cell r="C276" t="str">
            <v>NASSIM</v>
          </cell>
          <cell r="D276" t="str">
            <v>nassim.hamza@etu.unistra.fr</v>
          </cell>
          <cell r="E276" t="str">
            <v>Néo</v>
          </cell>
          <cell r="F276" t="str">
            <v>Football</v>
          </cell>
          <cell r="G276" t="str">
            <v>Anglais</v>
          </cell>
          <cell r="H276">
            <v>1</v>
          </cell>
        </row>
        <row r="277">
          <cell r="A277">
            <v>22007847</v>
          </cell>
          <cell r="B277" t="str">
            <v>HAMZA</v>
          </cell>
          <cell r="C277" t="str">
            <v>ELIAS</v>
          </cell>
          <cell r="D277" t="str">
            <v>elias.hamza@etu.unistra.fr</v>
          </cell>
          <cell r="E277" t="str">
            <v>Néo</v>
          </cell>
          <cell r="F277" t="str">
            <v>Basketball</v>
          </cell>
          <cell r="G277" t="str">
            <v>Anglais</v>
          </cell>
          <cell r="H277">
            <v>10</v>
          </cell>
        </row>
        <row r="278">
          <cell r="A278">
            <v>21909722</v>
          </cell>
          <cell r="B278" t="str">
            <v>HAMZA</v>
          </cell>
          <cell r="C278" t="str">
            <v>YANNIS</v>
          </cell>
          <cell r="D278" t="str">
            <v>yannis.hamza@etu.unistra.fr</v>
          </cell>
          <cell r="E278" t="str">
            <v>Redoublant</v>
          </cell>
          <cell r="F278" t="str">
            <v>Football</v>
          </cell>
          <cell r="G278" t="str">
            <v>Allemand</v>
          </cell>
          <cell r="H278">
            <v>19</v>
          </cell>
        </row>
        <row r="279">
          <cell r="A279">
            <v>22016882</v>
          </cell>
          <cell r="B279" t="str">
            <v>HANNACHI</v>
          </cell>
          <cell r="C279" t="str">
            <v>ABDERRAHIM</v>
          </cell>
          <cell r="D279" t="e">
            <v>#N/A</v>
          </cell>
          <cell r="E279" t="str">
            <v>Néo</v>
          </cell>
          <cell r="F279" t="str">
            <v>Parti en Socio</v>
          </cell>
          <cell r="G279" t="str">
            <v>ANNULE</v>
          </cell>
          <cell r="H279" t="str">
            <v>ANNULE</v>
          </cell>
        </row>
        <row r="280">
          <cell r="A280">
            <v>22011967</v>
          </cell>
          <cell r="B280" t="str">
            <v>HANSJACOB</v>
          </cell>
          <cell r="C280" t="str">
            <v>ANTOINE</v>
          </cell>
          <cell r="D280" t="str">
            <v>antoine.hansjacob@etu.unistra.fr</v>
          </cell>
          <cell r="E280" t="str">
            <v>Néo</v>
          </cell>
          <cell r="F280" t="str">
            <v>Basketball</v>
          </cell>
          <cell r="G280" t="str">
            <v>Anglais</v>
          </cell>
          <cell r="H280">
            <v>10</v>
          </cell>
        </row>
        <row r="281">
          <cell r="A281">
            <v>22001847</v>
          </cell>
          <cell r="B281" t="str">
            <v>HARB</v>
          </cell>
          <cell r="C281" t="str">
            <v>AMER</v>
          </cell>
          <cell r="D281" t="str">
            <v>amer.harb@etu.unistra.fr</v>
          </cell>
          <cell r="E281" t="str">
            <v>Néo</v>
          </cell>
          <cell r="F281" t="str">
            <v>Basketball</v>
          </cell>
          <cell r="G281" t="str">
            <v>Anglais</v>
          </cell>
          <cell r="H281">
            <v>10</v>
          </cell>
        </row>
        <row r="282">
          <cell r="A282">
            <v>22008860</v>
          </cell>
          <cell r="B282" t="str">
            <v>HASENFRATZ</v>
          </cell>
          <cell r="C282" t="str">
            <v>LISA</v>
          </cell>
          <cell r="D282" t="str">
            <v>lisa.hasenfratz@etu.unistra.fr</v>
          </cell>
          <cell r="E282" t="str">
            <v>Néo - Oui Si</v>
          </cell>
          <cell r="F282" t="str">
            <v>Force Renforcement musculaire</v>
          </cell>
          <cell r="G282" t="str">
            <v>Anglais</v>
          </cell>
          <cell r="H282">
            <v>4</v>
          </cell>
        </row>
        <row r="283">
          <cell r="A283">
            <v>22014146</v>
          </cell>
          <cell r="B283" t="str">
            <v>HAUMESSER</v>
          </cell>
          <cell r="C283" t="str">
            <v>HUGO</v>
          </cell>
          <cell r="D283" t="str">
            <v>hugo.haumesser@etu.unistra.fr</v>
          </cell>
          <cell r="E283" t="str">
            <v>Néo</v>
          </cell>
          <cell r="F283" t="str">
            <v>Football</v>
          </cell>
          <cell r="G283" t="str">
            <v>Anglais</v>
          </cell>
          <cell r="H283">
            <v>1</v>
          </cell>
        </row>
        <row r="284">
          <cell r="A284">
            <v>22004032</v>
          </cell>
          <cell r="B284" t="str">
            <v>HAUMESSER</v>
          </cell>
          <cell r="C284" t="str">
            <v>EVA</v>
          </cell>
          <cell r="D284" t="str">
            <v>eva.haumesser@etu.unistra.fr</v>
          </cell>
          <cell r="E284" t="str">
            <v>Néo - Oui Si</v>
          </cell>
          <cell r="F284" t="str">
            <v>Natation</v>
          </cell>
          <cell r="G284" t="str">
            <v>Anglais</v>
          </cell>
          <cell r="H284">
            <v>3</v>
          </cell>
        </row>
        <row r="285">
          <cell r="A285">
            <v>21909422</v>
          </cell>
          <cell r="B285" t="str">
            <v>HAUSSMANN</v>
          </cell>
          <cell r="C285" t="str">
            <v>VICTOR</v>
          </cell>
          <cell r="D285" t="str">
            <v>victor.haussmann@etu.unistra.fr</v>
          </cell>
          <cell r="E285" t="str">
            <v>Redoublant</v>
          </cell>
          <cell r="F285" t="str">
            <v>Football s12</v>
          </cell>
          <cell r="G285" t="str">
            <v>Anglais</v>
          </cell>
          <cell r="H285">
            <v>17</v>
          </cell>
        </row>
        <row r="286">
          <cell r="A286">
            <v>22003815</v>
          </cell>
          <cell r="B286" t="str">
            <v>HAUSWALD</v>
          </cell>
          <cell r="C286" t="str">
            <v>JUSTINE</v>
          </cell>
          <cell r="D286" t="str">
            <v>justine.hauswald@etu.unistra.fr</v>
          </cell>
          <cell r="E286" t="str">
            <v>Néo - Oui Si</v>
          </cell>
          <cell r="F286" t="str">
            <v>Gymnastique</v>
          </cell>
          <cell r="G286" t="str">
            <v>Anglais</v>
          </cell>
          <cell r="H286">
            <v>13</v>
          </cell>
        </row>
        <row r="287">
          <cell r="A287">
            <v>21823346</v>
          </cell>
          <cell r="B287" t="str">
            <v>HECK</v>
          </cell>
          <cell r="C287" t="str">
            <v>SIMON</v>
          </cell>
          <cell r="D287" t="str">
            <v>simon.heck@etu.unistra.fr</v>
          </cell>
          <cell r="E287" t="str">
            <v>Réorientation</v>
          </cell>
          <cell r="F287" t="str">
            <v>Tennis de table</v>
          </cell>
          <cell r="G287" t="str">
            <v>Anglais</v>
          </cell>
          <cell r="H287">
            <v>14</v>
          </cell>
        </row>
        <row r="288">
          <cell r="A288">
            <v>22002819</v>
          </cell>
          <cell r="B288" t="str">
            <v>HECKEL</v>
          </cell>
          <cell r="C288" t="str">
            <v>PAULINE</v>
          </cell>
          <cell r="D288" t="str">
            <v>pauline.heckel3@etu.unistra.fr</v>
          </cell>
          <cell r="E288" t="str">
            <v>Néo</v>
          </cell>
          <cell r="F288" t="str">
            <v>Football</v>
          </cell>
          <cell r="G288" t="str">
            <v>Anglais  avec Gp 21 S1B</v>
          </cell>
          <cell r="H288">
            <v>1</v>
          </cell>
        </row>
        <row r="289">
          <cell r="A289">
            <v>21902534</v>
          </cell>
          <cell r="B289" t="str">
            <v>HECKMANN</v>
          </cell>
          <cell r="C289" t="str">
            <v>MAELISS</v>
          </cell>
          <cell r="D289" t="e">
            <v>#N/A</v>
          </cell>
          <cell r="E289" t="str">
            <v>Oui Si - Réorientation</v>
          </cell>
          <cell r="F289" t="str">
            <v>Parti en math</v>
          </cell>
          <cell r="G289" t="str">
            <v>ANNULE</v>
          </cell>
        </row>
        <row r="290">
          <cell r="A290">
            <v>22005207</v>
          </cell>
          <cell r="B290" t="str">
            <v>HECKMANN</v>
          </cell>
          <cell r="C290" t="str">
            <v>MELVIN</v>
          </cell>
          <cell r="D290" t="str">
            <v>melvin.heckmann@etu.unistra.fr</v>
          </cell>
          <cell r="E290" t="str">
            <v>Néo - Oui Si</v>
          </cell>
          <cell r="F290" t="str">
            <v>Basketball</v>
          </cell>
          <cell r="G290" t="str">
            <v>Anglais</v>
          </cell>
          <cell r="H290">
            <v>4</v>
          </cell>
        </row>
        <row r="291">
          <cell r="A291">
            <v>21906820</v>
          </cell>
          <cell r="B291" t="str">
            <v>HECKMANN</v>
          </cell>
          <cell r="C291" t="str">
            <v>LOÏC</v>
          </cell>
          <cell r="D291" t="str">
            <v>loic.heckmann@etu.unistra.fr</v>
          </cell>
          <cell r="E291" t="str">
            <v>Redoublant</v>
          </cell>
          <cell r="F291" t="str">
            <v>Football</v>
          </cell>
          <cell r="G291" t="str">
            <v>Allemand</v>
          </cell>
          <cell r="H291">
            <v>19</v>
          </cell>
        </row>
        <row r="292">
          <cell r="A292">
            <v>22009641</v>
          </cell>
          <cell r="B292" t="str">
            <v>HEDIDI</v>
          </cell>
          <cell r="C292" t="str">
            <v>INES</v>
          </cell>
          <cell r="D292" t="str">
            <v>ines.hedidi@etu.unistra.fr</v>
          </cell>
          <cell r="E292" t="str">
            <v>Néo</v>
          </cell>
          <cell r="F292" t="str">
            <v>Football</v>
          </cell>
          <cell r="G292" t="str">
            <v>Anglais</v>
          </cell>
          <cell r="H292">
            <v>1</v>
          </cell>
        </row>
        <row r="293">
          <cell r="A293">
            <v>21810312</v>
          </cell>
          <cell r="B293" t="str">
            <v>HELMER</v>
          </cell>
          <cell r="C293" t="str">
            <v>LOUIS</v>
          </cell>
          <cell r="D293" t="str">
            <v>louis.helmer@etu.unistra.fr</v>
          </cell>
          <cell r="E293" t="str">
            <v>Néo</v>
          </cell>
          <cell r="F293" t="str">
            <v>Football</v>
          </cell>
          <cell r="G293" t="str">
            <v>Allemand</v>
          </cell>
          <cell r="H293">
            <v>19</v>
          </cell>
        </row>
        <row r="294">
          <cell r="A294">
            <v>22006955</v>
          </cell>
          <cell r="B294" t="str">
            <v>HERNANDEZ</v>
          </cell>
          <cell r="C294" t="str">
            <v>NOA</v>
          </cell>
          <cell r="D294" t="str">
            <v>noa.hernandez@etu.unistra.fr</v>
          </cell>
          <cell r="E294" t="str">
            <v>Néo - Oui Si</v>
          </cell>
          <cell r="F294" t="str">
            <v>Tennis</v>
          </cell>
          <cell r="G294" t="str">
            <v>Allemand</v>
          </cell>
          <cell r="H294">
            <v>8</v>
          </cell>
        </row>
        <row r="295">
          <cell r="A295">
            <v>22012822</v>
          </cell>
          <cell r="B295" t="str">
            <v>HERQUÉ</v>
          </cell>
          <cell r="C295" t="str">
            <v>JULES</v>
          </cell>
          <cell r="D295" t="str">
            <v>jules.herque@etu.unistra.fr</v>
          </cell>
          <cell r="E295" t="str">
            <v>Néo</v>
          </cell>
          <cell r="F295" t="str">
            <v>Football</v>
          </cell>
          <cell r="G295" t="str">
            <v>Anglais</v>
          </cell>
          <cell r="H295">
            <v>1</v>
          </cell>
        </row>
        <row r="296">
          <cell r="A296">
            <v>21814960</v>
          </cell>
          <cell r="B296" t="str">
            <v>HERR</v>
          </cell>
          <cell r="C296" t="str">
            <v>NICOLAS</v>
          </cell>
          <cell r="D296" t="str">
            <v>nicolas.herr3@etu.unistra.fr</v>
          </cell>
          <cell r="E296" t="str">
            <v>Redoublant</v>
          </cell>
          <cell r="F296" t="str">
            <v>Rugby</v>
          </cell>
          <cell r="G296" t="str">
            <v>Anglais</v>
          </cell>
          <cell r="H296">
            <v>11</v>
          </cell>
        </row>
        <row r="297">
          <cell r="A297">
            <v>22007485</v>
          </cell>
          <cell r="B297" t="str">
            <v>HERRGOTT</v>
          </cell>
          <cell r="C297" t="str">
            <v>JULIEN</v>
          </cell>
          <cell r="D297" t="str">
            <v>julien.herrgott@etu.unistra.fr</v>
          </cell>
          <cell r="E297" t="str">
            <v>Néo</v>
          </cell>
          <cell r="F297" t="str">
            <v>Plein air de fond</v>
          </cell>
          <cell r="G297" t="str">
            <v>Anglais</v>
          </cell>
          <cell r="H297">
            <v>22</v>
          </cell>
        </row>
        <row r="298">
          <cell r="A298">
            <v>22007973</v>
          </cell>
          <cell r="B298" t="str">
            <v>HERRMANN</v>
          </cell>
          <cell r="C298" t="str">
            <v>CLARA</v>
          </cell>
          <cell r="D298" t="str">
            <v>clara.herrmann@etu.unistra.fr</v>
          </cell>
          <cell r="E298" t="str">
            <v>Néo</v>
          </cell>
          <cell r="F298" t="str">
            <v>Boxe française</v>
          </cell>
          <cell r="G298" t="str">
            <v>Allemand</v>
          </cell>
          <cell r="H298">
            <v>12</v>
          </cell>
        </row>
        <row r="299">
          <cell r="A299">
            <v>21907124</v>
          </cell>
          <cell r="B299" t="str">
            <v xml:space="preserve">HERRMANN </v>
          </cell>
          <cell r="C299" t="str">
            <v>BRYAN</v>
          </cell>
          <cell r="D299" t="str">
            <v>bryan.herrmann2@etu.unistra.fr</v>
          </cell>
          <cell r="E299" t="str">
            <v>Néo</v>
          </cell>
          <cell r="F299" t="str">
            <v>Basketball</v>
          </cell>
          <cell r="G299" t="str">
            <v>Anglais</v>
          </cell>
          <cell r="H299">
            <v>11</v>
          </cell>
        </row>
        <row r="300">
          <cell r="A300">
            <v>22005146</v>
          </cell>
          <cell r="B300" t="str">
            <v>HERTER</v>
          </cell>
          <cell r="C300" t="str">
            <v>BENJAMIN</v>
          </cell>
          <cell r="D300" t="str">
            <v>benjamin.herter2@etu.unistra.fr</v>
          </cell>
          <cell r="E300" t="str">
            <v>Néo</v>
          </cell>
          <cell r="F300" t="str">
            <v>Football</v>
          </cell>
          <cell r="G300" t="str">
            <v>Anglais</v>
          </cell>
          <cell r="H300">
            <v>2</v>
          </cell>
        </row>
        <row r="301">
          <cell r="A301">
            <v>22004047</v>
          </cell>
          <cell r="B301" t="str">
            <v>HESSMANN</v>
          </cell>
          <cell r="C301" t="str">
            <v>LUCIE</v>
          </cell>
          <cell r="D301" t="str">
            <v>lucie.hessmann@etu.unistra.fr</v>
          </cell>
          <cell r="E301" t="str">
            <v>Néo - Oui Si</v>
          </cell>
          <cell r="F301" t="str">
            <v>Handball</v>
          </cell>
          <cell r="G301" t="str">
            <v>Anglais</v>
          </cell>
          <cell r="H301">
            <v>24</v>
          </cell>
        </row>
        <row r="302">
          <cell r="A302">
            <v>22002500</v>
          </cell>
          <cell r="B302" t="str">
            <v>HEUGEL</v>
          </cell>
          <cell r="C302" t="str">
            <v>GAUTIER</v>
          </cell>
          <cell r="D302" t="str">
            <v>gautier.heugel@etu.unistra.fr</v>
          </cell>
          <cell r="E302" t="str">
            <v>Néo - Oui Si</v>
          </cell>
          <cell r="F302" t="str">
            <v>Natation</v>
          </cell>
          <cell r="G302" t="str">
            <v>Anglais</v>
          </cell>
          <cell r="H302">
            <v>3</v>
          </cell>
        </row>
        <row r="303">
          <cell r="A303">
            <v>22009593</v>
          </cell>
          <cell r="B303" t="str">
            <v>HIRSCHMULLER</v>
          </cell>
          <cell r="C303" t="str">
            <v>MARTIN</v>
          </cell>
          <cell r="D303" t="str">
            <v>martin.hirschmuller@etu.unistra.fr</v>
          </cell>
          <cell r="E303" t="str">
            <v>Néo</v>
          </cell>
          <cell r="F303" t="str">
            <v>Football</v>
          </cell>
          <cell r="G303" t="str">
            <v>Anglais</v>
          </cell>
          <cell r="H303">
            <v>23</v>
          </cell>
        </row>
        <row r="304">
          <cell r="A304">
            <v>22005470</v>
          </cell>
          <cell r="B304" t="str">
            <v>HOARAU</v>
          </cell>
          <cell r="C304" t="str">
            <v>MATHIEU</v>
          </cell>
          <cell r="D304" t="str">
            <v>mathieu.hoarau@etu.unistra.fr</v>
          </cell>
          <cell r="E304" t="str">
            <v>Néo</v>
          </cell>
          <cell r="F304" t="str">
            <v>Football</v>
          </cell>
          <cell r="G304" t="str">
            <v>Anglais</v>
          </cell>
          <cell r="H304">
            <v>2</v>
          </cell>
        </row>
        <row r="305">
          <cell r="A305">
            <v>21901684</v>
          </cell>
          <cell r="B305" t="str">
            <v>HOCHWELKER</v>
          </cell>
          <cell r="C305" t="str">
            <v>THIBAUT</v>
          </cell>
          <cell r="D305" t="str">
            <v>thibaut.hochwelker@etu.unistra.fr</v>
          </cell>
          <cell r="E305" t="str">
            <v>Redoublant</v>
          </cell>
          <cell r="F305" t="str">
            <v>Athlétisme</v>
          </cell>
          <cell r="G305" t="str">
            <v>Anglais</v>
          </cell>
          <cell r="H305">
            <v>13</v>
          </cell>
        </row>
        <row r="306">
          <cell r="A306">
            <v>22006214</v>
          </cell>
          <cell r="B306" t="str">
            <v>HOEFLER</v>
          </cell>
          <cell r="C306" t="str">
            <v>VALÉRIAN</v>
          </cell>
          <cell r="D306" t="str">
            <v>valerian.hoefler@etu.unistra.fr</v>
          </cell>
          <cell r="E306" t="str">
            <v>Néo</v>
          </cell>
          <cell r="F306" t="str">
            <v>Football</v>
          </cell>
          <cell r="G306" t="str">
            <v>Anglais</v>
          </cell>
          <cell r="H306">
            <v>23</v>
          </cell>
        </row>
        <row r="307">
          <cell r="A307">
            <v>21904109</v>
          </cell>
          <cell r="B307" t="str">
            <v>HOH</v>
          </cell>
          <cell r="C307" t="str">
            <v>PERRINE</v>
          </cell>
          <cell r="D307" t="str">
            <v>perrine.hoh@etu.unistra.fr</v>
          </cell>
          <cell r="E307" t="str">
            <v>Oui Si - Réorientation</v>
          </cell>
          <cell r="F307" t="str">
            <v>Basketball</v>
          </cell>
          <cell r="G307" t="str">
            <v>Anglais</v>
          </cell>
          <cell r="H307">
            <v>4</v>
          </cell>
        </row>
        <row r="308">
          <cell r="A308">
            <v>22006758</v>
          </cell>
          <cell r="B308" t="str">
            <v>HORBER</v>
          </cell>
          <cell r="C308" t="str">
            <v>EMMANUELLE</v>
          </cell>
          <cell r="D308" t="str">
            <v>emmanuelle.horber@etu.unistra.fr</v>
          </cell>
          <cell r="E308" t="str">
            <v>Néo</v>
          </cell>
          <cell r="F308" t="str">
            <v>Gymnastique</v>
          </cell>
          <cell r="G308" t="str">
            <v>Anglais</v>
          </cell>
          <cell r="H308">
            <v>14</v>
          </cell>
        </row>
        <row r="309">
          <cell r="A309">
            <v>21906324</v>
          </cell>
          <cell r="B309" t="str">
            <v>HOUPERT</v>
          </cell>
          <cell r="C309" t="str">
            <v>JÉRÉMY</v>
          </cell>
          <cell r="D309" t="str">
            <v>jeremy.houpert@etu.unistra.fr</v>
          </cell>
          <cell r="E309" t="str">
            <v>Redoublant / Cesure</v>
          </cell>
        </row>
        <row r="310">
          <cell r="A310">
            <v>22017360</v>
          </cell>
          <cell r="B310" t="str">
            <v>HUBAULT</v>
          </cell>
          <cell r="C310" t="str">
            <v xml:space="preserve">LOU ANN </v>
          </cell>
          <cell r="D310" t="str">
            <v>lou-ann.hubault@etu.unistra.fr</v>
          </cell>
          <cell r="E310" t="str">
            <v>Néo</v>
          </cell>
          <cell r="F310" t="str">
            <v>Judo</v>
          </cell>
          <cell r="G310" t="str">
            <v>Anglais</v>
          </cell>
          <cell r="H310">
            <v>20</v>
          </cell>
        </row>
        <row r="311">
          <cell r="A311">
            <v>21908125</v>
          </cell>
          <cell r="B311" t="str">
            <v>HUBSCH</v>
          </cell>
          <cell r="C311" t="str">
            <v>CECILIA</v>
          </cell>
          <cell r="D311" t="str">
            <v>cecilia.hubsch@etu.unistra.fr</v>
          </cell>
          <cell r="E311" t="str">
            <v>Redoublant</v>
          </cell>
          <cell r="F311" t="str">
            <v>Football s12</v>
          </cell>
          <cell r="G311" t="str">
            <v>Anglais</v>
          </cell>
          <cell r="H311">
            <v>14</v>
          </cell>
        </row>
        <row r="312">
          <cell r="A312">
            <v>22012861</v>
          </cell>
          <cell r="B312" t="str">
            <v>HUMMEL</v>
          </cell>
          <cell r="C312" t="str">
            <v>LAURE</v>
          </cell>
          <cell r="D312" t="str">
            <v>laure.hummel2@etu.unistra.fr</v>
          </cell>
          <cell r="E312" t="str">
            <v>Néo - Oui Si</v>
          </cell>
          <cell r="F312" t="str">
            <v>Natation</v>
          </cell>
          <cell r="G312" t="str">
            <v>Anglais</v>
          </cell>
          <cell r="H312">
            <v>13</v>
          </cell>
        </row>
        <row r="313">
          <cell r="A313">
            <v>22009082</v>
          </cell>
          <cell r="B313" t="str">
            <v>HUSER</v>
          </cell>
          <cell r="C313" t="str">
            <v>BAPTISTE</v>
          </cell>
          <cell r="D313" t="str">
            <v>baptiste.huser@etu.unistra.fr</v>
          </cell>
          <cell r="E313" t="str">
            <v>Néo - Oui Si</v>
          </cell>
          <cell r="F313" t="str">
            <v>Plein air de fond</v>
          </cell>
          <cell r="G313" t="str">
            <v>Anglais</v>
          </cell>
          <cell r="H313">
            <v>24</v>
          </cell>
        </row>
        <row r="314">
          <cell r="A314">
            <v>22004416</v>
          </cell>
          <cell r="B314" t="str">
            <v>HUVÉ</v>
          </cell>
          <cell r="C314" t="str">
            <v>ROBIN</v>
          </cell>
          <cell r="D314" t="str">
            <v>robin.huve@etu.unistra.fr</v>
          </cell>
          <cell r="E314" t="str">
            <v>Néo - Oui Si</v>
          </cell>
          <cell r="F314" t="str">
            <v>Basketball</v>
          </cell>
          <cell r="G314" t="str">
            <v>Anglais</v>
          </cell>
          <cell r="H314">
            <v>12</v>
          </cell>
        </row>
        <row r="315">
          <cell r="A315">
            <v>21910789</v>
          </cell>
          <cell r="B315" t="str">
            <v>ILTIS</v>
          </cell>
          <cell r="C315" t="str">
            <v>LISA</v>
          </cell>
          <cell r="D315" t="str">
            <v>lisa.iltis2@etu.unistra.fr</v>
          </cell>
          <cell r="E315" t="str">
            <v>Redoublant</v>
          </cell>
          <cell r="F315" t="str">
            <v>Gymnastique</v>
          </cell>
          <cell r="G315" t="str">
            <v>Anglais</v>
          </cell>
          <cell r="H315">
            <v>14</v>
          </cell>
        </row>
        <row r="316">
          <cell r="A316">
            <v>22003389</v>
          </cell>
          <cell r="B316" t="str">
            <v>ISEL</v>
          </cell>
          <cell r="C316" t="str">
            <v>VICTOR</v>
          </cell>
          <cell r="D316" t="str">
            <v>victor.isel@etu.unistra.fr</v>
          </cell>
          <cell r="E316" t="str">
            <v>Néo</v>
          </cell>
          <cell r="F316" t="str">
            <v>Athlétisme</v>
          </cell>
          <cell r="G316" t="str">
            <v>Anglais</v>
          </cell>
          <cell r="H316">
            <v>13</v>
          </cell>
        </row>
        <row r="317">
          <cell r="A317">
            <v>22004473</v>
          </cell>
          <cell r="B317" t="str">
            <v>ISINGER</v>
          </cell>
          <cell r="C317" t="str">
            <v>LILIAN</v>
          </cell>
          <cell r="D317" t="str">
            <v>lilian.isinger@etu.unistra.fr</v>
          </cell>
          <cell r="E317" t="str">
            <v>Néo</v>
          </cell>
          <cell r="F317" t="str">
            <v>Football</v>
          </cell>
          <cell r="G317" t="str">
            <v>Anglais</v>
          </cell>
          <cell r="H317">
            <v>23</v>
          </cell>
        </row>
        <row r="318">
          <cell r="A318">
            <v>22011756</v>
          </cell>
          <cell r="B318" t="str">
            <v>JAEGER</v>
          </cell>
          <cell r="C318" t="str">
            <v>THOMAS</v>
          </cell>
          <cell r="D318" t="str">
            <v>thomas.jaeger2@etu.unistra.fr</v>
          </cell>
          <cell r="E318" t="str">
            <v>Néo</v>
          </cell>
          <cell r="F318" t="str">
            <v>Football</v>
          </cell>
          <cell r="G318" t="str">
            <v>Anglais</v>
          </cell>
          <cell r="H318">
            <v>23</v>
          </cell>
        </row>
        <row r="319">
          <cell r="A319">
            <v>22013977</v>
          </cell>
          <cell r="B319" t="str">
            <v>JAHIC</v>
          </cell>
          <cell r="C319" t="str">
            <v>UGO</v>
          </cell>
          <cell r="D319" t="str">
            <v>jahic.ugo@etu.unistra.fr</v>
          </cell>
          <cell r="E319" t="str">
            <v>Néo</v>
          </cell>
          <cell r="F319" t="str">
            <v>Football</v>
          </cell>
          <cell r="G319" t="str">
            <v>Anglais</v>
          </cell>
          <cell r="H319">
            <v>1</v>
          </cell>
        </row>
        <row r="320">
          <cell r="A320">
            <v>21908495</v>
          </cell>
          <cell r="B320" t="str">
            <v>JAKOB</v>
          </cell>
          <cell r="C320" t="str">
            <v>MARGOT</v>
          </cell>
          <cell r="D320" t="str">
            <v>margot.jakob@etu.unistra.fr</v>
          </cell>
          <cell r="E320" t="str">
            <v>Redoublant</v>
          </cell>
          <cell r="F320" t="str">
            <v>Natation</v>
          </cell>
          <cell r="G320" t="str">
            <v>Anglais</v>
          </cell>
          <cell r="H320">
            <v>18</v>
          </cell>
        </row>
        <row r="321">
          <cell r="A321">
            <v>22000848</v>
          </cell>
          <cell r="B321" t="str">
            <v>JANNEST</v>
          </cell>
          <cell r="C321" t="str">
            <v>TRISTAN</v>
          </cell>
          <cell r="D321" t="str">
            <v>tristan.jannest@etu.unistra.fr</v>
          </cell>
          <cell r="E321" t="str">
            <v>Néo</v>
          </cell>
          <cell r="F321" t="str">
            <v>Natation</v>
          </cell>
          <cell r="G321" t="str">
            <v>Anglais</v>
          </cell>
          <cell r="H321">
            <v>18</v>
          </cell>
        </row>
        <row r="322">
          <cell r="A322">
            <v>22001511</v>
          </cell>
          <cell r="B322" t="str">
            <v>JANON</v>
          </cell>
          <cell r="C322" t="str">
            <v>MARIE</v>
          </cell>
          <cell r="D322" t="str">
            <v>marie.janon@etu.unistra.fr</v>
          </cell>
          <cell r="E322" t="str">
            <v>Néo</v>
          </cell>
          <cell r="F322" t="str">
            <v>Danse</v>
          </cell>
          <cell r="G322" t="str">
            <v>Anglais</v>
          </cell>
          <cell r="H322">
            <v>16</v>
          </cell>
        </row>
        <row r="323">
          <cell r="A323">
            <v>22004352</v>
          </cell>
          <cell r="B323" t="str">
            <v>JAVINDE</v>
          </cell>
          <cell r="C323" t="str">
            <v>MÉRINA</v>
          </cell>
          <cell r="D323" t="str">
            <v>merina.javinde@etu.unistra.fr</v>
          </cell>
          <cell r="E323" t="str">
            <v>Néo</v>
          </cell>
          <cell r="F323" t="str">
            <v>Football</v>
          </cell>
          <cell r="G323" t="str">
            <v>Anglais</v>
          </cell>
          <cell r="H323">
            <v>1</v>
          </cell>
        </row>
        <row r="324">
          <cell r="A324">
            <v>22010640</v>
          </cell>
          <cell r="B324" t="str">
            <v>JEAN DIT CADET</v>
          </cell>
          <cell r="C324" t="str">
            <v>TIÉFEN</v>
          </cell>
          <cell r="D324" t="str">
            <v>tiefen.jean-dit-cadet@etu.unistra.fr</v>
          </cell>
          <cell r="E324" t="str">
            <v>Néo</v>
          </cell>
          <cell r="F324" t="str">
            <v>Rugby</v>
          </cell>
          <cell r="G324" t="str">
            <v>Anglais</v>
          </cell>
          <cell r="H324">
            <v>11</v>
          </cell>
        </row>
        <row r="325">
          <cell r="A325">
            <v>22010995</v>
          </cell>
          <cell r="B325" t="str">
            <v>JEANNINGROS</v>
          </cell>
          <cell r="C325" t="str">
            <v>EMMA</v>
          </cell>
          <cell r="D325" t="str">
            <v>emma.jeanningros@etu.unistra.fr</v>
          </cell>
          <cell r="E325" t="str">
            <v>Néo - Oui Si</v>
          </cell>
          <cell r="F325" t="str">
            <v>Basketball</v>
          </cell>
          <cell r="G325" t="str">
            <v>Anglais</v>
          </cell>
          <cell r="H325">
            <v>3</v>
          </cell>
        </row>
        <row r="326">
          <cell r="A326">
            <v>22004211</v>
          </cell>
          <cell r="B326" t="str">
            <v>JEHL</v>
          </cell>
          <cell r="C326" t="str">
            <v>SWANN</v>
          </cell>
          <cell r="D326" t="str">
            <v>swann.jehl@etu.unistra.fr</v>
          </cell>
          <cell r="E326" t="str">
            <v>Néo</v>
          </cell>
          <cell r="F326" t="str">
            <v>Football</v>
          </cell>
          <cell r="G326" t="str">
            <v>Anglais</v>
          </cell>
          <cell r="H326">
            <v>1</v>
          </cell>
        </row>
        <row r="327">
          <cell r="A327">
            <v>22002267</v>
          </cell>
          <cell r="B327" t="str">
            <v>JORDAN</v>
          </cell>
          <cell r="C327" t="str">
            <v>LÉO</v>
          </cell>
          <cell r="D327" t="str">
            <v>leo.jordan@etu.unistra.fr</v>
          </cell>
          <cell r="E327" t="str">
            <v>Réorientation</v>
          </cell>
          <cell r="F327" t="str">
            <v>Force Renforcement musculaire</v>
          </cell>
          <cell r="G327" t="str">
            <v>Anglais</v>
          </cell>
          <cell r="H327">
            <v>6</v>
          </cell>
        </row>
        <row r="328">
          <cell r="A328">
            <v>21906317</v>
          </cell>
          <cell r="B328" t="str">
            <v>JUNG</v>
          </cell>
          <cell r="C328" t="str">
            <v>ANTOINE</v>
          </cell>
          <cell r="D328" t="str">
            <v>antoine.jung3@etu.unistra.fr</v>
          </cell>
          <cell r="E328" t="str">
            <v>Redoublant</v>
          </cell>
          <cell r="F328" t="str">
            <v>Football</v>
          </cell>
          <cell r="G328" t="str">
            <v>Allemand</v>
          </cell>
          <cell r="H328">
            <v>19</v>
          </cell>
        </row>
        <row r="329">
          <cell r="A329">
            <v>22001627</v>
          </cell>
          <cell r="B329" t="str">
            <v>KABAOGLU</v>
          </cell>
          <cell r="C329" t="str">
            <v>SALEH</v>
          </cell>
          <cell r="D329" t="str">
            <v>salih.kabaoglu@etu.unistra.fr</v>
          </cell>
          <cell r="E329" t="str">
            <v>Néo</v>
          </cell>
          <cell r="F329" t="str">
            <v>Football</v>
          </cell>
          <cell r="G329" t="str">
            <v>Anglais</v>
          </cell>
          <cell r="H329">
            <v>23</v>
          </cell>
        </row>
        <row r="330">
          <cell r="A330">
            <v>21809736</v>
          </cell>
          <cell r="B330" t="str">
            <v>KAISSER</v>
          </cell>
          <cell r="C330" t="str">
            <v>GUILLAUME</v>
          </cell>
          <cell r="D330" t="str">
            <v>guillaume.kaisser@etu.unistra.fr</v>
          </cell>
          <cell r="E330" t="str">
            <v>Redoublant</v>
          </cell>
          <cell r="F330" t="str">
            <v>Football s12</v>
          </cell>
          <cell r="G330" t="str">
            <v>Anglais</v>
          </cell>
          <cell r="H330">
            <v>14</v>
          </cell>
        </row>
        <row r="331">
          <cell r="A331">
            <v>21911757</v>
          </cell>
          <cell r="B331" t="str">
            <v>KANGA</v>
          </cell>
          <cell r="C331" t="str">
            <v>JERÔME</v>
          </cell>
          <cell r="D331" t="str">
            <v>jerome.kanga@etu.unistra.fr</v>
          </cell>
          <cell r="E331" t="str">
            <v>Redoublant</v>
          </cell>
          <cell r="F331" t="str">
            <v>Athlétisme</v>
          </cell>
          <cell r="G331" t="str">
            <v>Anglais</v>
          </cell>
          <cell r="H331">
            <v>13</v>
          </cell>
        </row>
        <row r="332">
          <cell r="A332">
            <v>22002602</v>
          </cell>
          <cell r="B332" t="str">
            <v>KARA</v>
          </cell>
          <cell r="C332" t="str">
            <v>LAHOUNA</v>
          </cell>
          <cell r="D332" t="str">
            <v>lahouna.kara@etu.unistra.fr</v>
          </cell>
          <cell r="E332" t="str">
            <v>Néo</v>
          </cell>
          <cell r="F332" t="str">
            <v>Football</v>
          </cell>
          <cell r="G332" t="str">
            <v>Anglais</v>
          </cell>
          <cell r="H332">
            <v>1</v>
          </cell>
        </row>
        <row r="333">
          <cell r="A333">
            <v>21902283</v>
          </cell>
          <cell r="B333" t="str">
            <v>KARDOUH</v>
          </cell>
          <cell r="C333" t="str">
            <v>YANNIS</v>
          </cell>
          <cell r="D333" t="str">
            <v>yannis.kardouh@etu.unistra.fr</v>
          </cell>
          <cell r="E333" t="str">
            <v>Redoublant</v>
          </cell>
          <cell r="F333" t="str">
            <v>Force Renforcement musculaire</v>
          </cell>
          <cell r="G333" t="str">
            <v>Anglais</v>
          </cell>
          <cell r="H333">
            <v>6</v>
          </cell>
        </row>
        <row r="334">
          <cell r="A334">
            <v>22014093</v>
          </cell>
          <cell r="B334" t="str">
            <v>KARLANKUS</v>
          </cell>
          <cell r="C334" t="str">
            <v>ABDURRAHMAN</v>
          </cell>
          <cell r="D334" t="e">
            <v>#N/A</v>
          </cell>
          <cell r="E334" t="str">
            <v>Néo</v>
          </cell>
          <cell r="F334" t="str">
            <v>Proposition refusée</v>
          </cell>
          <cell r="G334" t="str">
            <v>Annulé</v>
          </cell>
        </row>
        <row r="335">
          <cell r="A335">
            <v>22014863</v>
          </cell>
          <cell r="B335" t="str">
            <v>KASPER</v>
          </cell>
          <cell r="C335" t="str">
            <v>SAMUEL</v>
          </cell>
          <cell r="D335" t="str">
            <v>samuel.kasper@etu.unistra.fr</v>
          </cell>
          <cell r="E335" t="str">
            <v>Néo</v>
          </cell>
          <cell r="F335" t="str">
            <v>Force Renforcement musculaire</v>
          </cell>
          <cell r="G335" t="str">
            <v>Anglais</v>
          </cell>
          <cell r="H335">
            <v>6</v>
          </cell>
        </row>
        <row r="336">
          <cell r="A336">
            <v>22010605</v>
          </cell>
          <cell r="B336" t="str">
            <v>KAUFFMANN</v>
          </cell>
          <cell r="C336" t="str">
            <v>IROY</v>
          </cell>
          <cell r="D336" t="str">
            <v>iroy.kauffmann@etu.unistra.fr</v>
          </cell>
          <cell r="E336" t="str">
            <v>Néo</v>
          </cell>
          <cell r="F336" t="str">
            <v>Football</v>
          </cell>
          <cell r="G336" t="str">
            <v>Anglais</v>
          </cell>
          <cell r="H336">
            <v>1</v>
          </cell>
        </row>
        <row r="337">
          <cell r="A337">
            <v>21816375</v>
          </cell>
          <cell r="B337" t="str">
            <v>KEBE</v>
          </cell>
          <cell r="C337" t="str">
            <v>BAKARY</v>
          </cell>
          <cell r="D337" t="str">
            <v>bakary.kebe@etu.unistra.fr</v>
          </cell>
          <cell r="E337" t="str">
            <v>Redoublant</v>
          </cell>
          <cell r="F337" t="str">
            <v>Basketball</v>
          </cell>
          <cell r="G337" t="str">
            <v>Anglais</v>
          </cell>
          <cell r="H337">
            <v>11</v>
          </cell>
        </row>
        <row r="338">
          <cell r="A338">
            <v>22001927</v>
          </cell>
          <cell r="B338" t="str">
            <v>KEIFLIN</v>
          </cell>
          <cell r="C338" t="str">
            <v>ALEXIS</v>
          </cell>
          <cell r="D338" t="str">
            <v>alexis.keiflin@etu.unistra.fr</v>
          </cell>
          <cell r="E338" t="str">
            <v>Néo</v>
          </cell>
          <cell r="F338" t="str">
            <v>Force Renforcement musculaire</v>
          </cell>
          <cell r="G338" t="str">
            <v>Anglais</v>
          </cell>
          <cell r="H338">
            <v>5</v>
          </cell>
        </row>
        <row r="339">
          <cell r="A339">
            <v>21907848</v>
          </cell>
          <cell r="B339" t="str">
            <v>KEK</v>
          </cell>
          <cell r="C339" t="str">
            <v>MONI</v>
          </cell>
          <cell r="D339" t="str">
            <v>moni.kek@etu.unistra.fr</v>
          </cell>
          <cell r="E339" t="str">
            <v>Redoublant</v>
          </cell>
          <cell r="F339" t="str">
            <v>Force Renforcement musculaire</v>
          </cell>
          <cell r="G339" t="str">
            <v>Anglais</v>
          </cell>
          <cell r="H339">
            <v>5</v>
          </cell>
        </row>
        <row r="340">
          <cell r="A340">
            <v>21912076</v>
          </cell>
          <cell r="B340" t="str">
            <v>KELLER</v>
          </cell>
          <cell r="C340" t="str">
            <v>THIBAULT</v>
          </cell>
          <cell r="D340" t="str">
            <v>thibault.keller2@etu.unistra.fr</v>
          </cell>
          <cell r="E340" t="str">
            <v>Redoublant</v>
          </cell>
          <cell r="F340" t="str">
            <v>Football s12</v>
          </cell>
          <cell r="G340" t="str">
            <v>Anglais</v>
          </cell>
          <cell r="H340">
            <v>14</v>
          </cell>
        </row>
        <row r="341">
          <cell r="A341">
            <v>22001333</v>
          </cell>
          <cell r="B341" t="str">
            <v>KELLNER</v>
          </cell>
          <cell r="C341" t="str">
            <v>MATTEO</v>
          </cell>
          <cell r="D341" t="str">
            <v>matteo.kellner@etu.unistra.fr</v>
          </cell>
          <cell r="E341" t="str">
            <v>Néo</v>
          </cell>
          <cell r="F341" t="str">
            <v>Handball</v>
          </cell>
          <cell r="G341" t="str">
            <v>Allemand</v>
          </cell>
          <cell r="H341">
            <v>4</v>
          </cell>
        </row>
        <row r="342">
          <cell r="A342">
            <v>22013302</v>
          </cell>
          <cell r="B342" t="str">
            <v>KESKIN</v>
          </cell>
          <cell r="C342" t="str">
            <v>MIKAIL</v>
          </cell>
          <cell r="D342" t="str">
            <v>mikail.keskin3@etu.unistra.fr</v>
          </cell>
          <cell r="E342" t="str">
            <v>Néo</v>
          </cell>
          <cell r="F342" t="str">
            <v>Boxe française</v>
          </cell>
          <cell r="G342" t="str">
            <v>Anglais</v>
          </cell>
          <cell r="H342">
            <v>9</v>
          </cell>
        </row>
        <row r="343">
          <cell r="A343">
            <v>22002112</v>
          </cell>
          <cell r="B343" t="str">
            <v>KHEMIS</v>
          </cell>
          <cell r="C343" t="str">
            <v>MERLIN</v>
          </cell>
          <cell r="D343" t="str">
            <v>merlin.khemis@etu.unistra.fr</v>
          </cell>
          <cell r="E343" t="str">
            <v>Néo</v>
          </cell>
          <cell r="F343" t="str">
            <v>Basketball</v>
          </cell>
          <cell r="G343" t="str">
            <v>Anglais</v>
          </cell>
          <cell r="H343">
            <v>11</v>
          </cell>
        </row>
        <row r="344">
          <cell r="A344">
            <v>22014733</v>
          </cell>
          <cell r="B344" t="str">
            <v>KHODIKHUZHAEV (Campus France)</v>
          </cell>
          <cell r="C344" t="str">
            <v>AMIRBEK</v>
          </cell>
          <cell r="D344" t="str">
            <v>amirbek.khodikhuzhaev@etu.unistra.fr</v>
          </cell>
          <cell r="E344" t="str">
            <v>Néo</v>
          </cell>
          <cell r="F344" t="str">
            <v>Volleyball</v>
          </cell>
          <cell r="G344" t="str">
            <v>Anglais</v>
          </cell>
          <cell r="H344">
            <v>10</v>
          </cell>
        </row>
        <row r="345">
          <cell r="A345">
            <v>22010714</v>
          </cell>
          <cell r="B345" t="str">
            <v>KIBLER</v>
          </cell>
          <cell r="C345" t="str">
            <v>LÉA</v>
          </cell>
          <cell r="D345" t="str">
            <v>lea.kibler@etu.unistra.fr</v>
          </cell>
          <cell r="E345" t="str">
            <v>Néo - Oui Si</v>
          </cell>
          <cell r="F345" t="str">
            <v>Gymnastique</v>
          </cell>
          <cell r="G345" t="str">
            <v>Anglais</v>
          </cell>
          <cell r="H345">
            <v>4</v>
          </cell>
        </row>
        <row r="346">
          <cell r="A346">
            <v>22004113</v>
          </cell>
          <cell r="B346" t="str">
            <v>KIECHEL</v>
          </cell>
          <cell r="C346" t="str">
            <v>SARAH</v>
          </cell>
          <cell r="D346" t="str">
            <v>sarah.kiechel@etu.unistra.fr</v>
          </cell>
          <cell r="E346" t="str">
            <v>Néo - Oui Si</v>
          </cell>
          <cell r="F346" t="str">
            <v>Boxe française</v>
          </cell>
          <cell r="G346" t="str">
            <v>Anglais</v>
          </cell>
          <cell r="H346">
            <v>12</v>
          </cell>
        </row>
        <row r="347">
          <cell r="A347">
            <v>22000672</v>
          </cell>
          <cell r="B347" t="str">
            <v>KIEFFER</v>
          </cell>
          <cell r="C347" t="str">
            <v>ARNAUD</v>
          </cell>
          <cell r="D347" t="str">
            <v>arnaud.kieffer@etu.unistra.fr</v>
          </cell>
          <cell r="E347" t="str">
            <v>Néo - Oui Si</v>
          </cell>
          <cell r="F347" t="str">
            <v>Tennis</v>
          </cell>
          <cell r="G347" t="str">
            <v>Anglais</v>
          </cell>
          <cell r="H347">
            <v>8</v>
          </cell>
        </row>
        <row r="348">
          <cell r="A348">
            <v>22001122</v>
          </cell>
          <cell r="B348" t="str">
            <v>KIEFFER</v>
          </cell>
          <cell r="C348" t="str">
            <v>MATHIEU</v>
          </cell>
          <cell r="D348" t="str">
            <v>mathieu.kieffer2@etu.unistra.fr</v>
          </cell>
          <cell r="E348" t="str">
            <v>Néo</v>
          </cell>
          <cell r="F348" t="str">
            <v>Escalade</v>
          </cell>
          <cell r="G348" t="str">
            <v>Anglais</v>
          </cell>
          <cell r="H348">
            <v>22</v>
          </cell>
        </row>
        <row r="349">
          <cell r="A349">
            <v>22017548</v>
          </cell>
          <cell r="B349" t="str">
            <v>KILIC</v>
          </cell>
          <cell r="C349" t="str">
            <v>CEMANUR</v>
          </cell>
          <cell r="D349" t="str">
            <v>cemanur.kilic@etu.unistra.fr</v>
          </cell>
          <cell r="E349" t="str">
            <v>Néo</v>
          </cell>
          <cell r="F349" t="str">
            <v>Football</v>
          </cell>
          <cell r="G349" t="str">
            <v>Allemand</v>
          </cell>
          <cell r="H349">
            <v>19</v>
          </cell>
        </row>
        <row r="350">
          <cell r="A350">
            <v>21902846</v>
          </cell>
          <cell r="B350" t="str">
            <v>KISTER</v>
          </cell>
          <cell r="C350" t="str">
            <v>ANTOINE</v>
          </cell>
          <cell r="D350" t="str">
            <v>antoine.kister@etu.unistra.fr</v>
          </cell>
          <cell r="E350" t="str">
            <v>Redoublant</v>
          </cell>
          <cell r="F350" t="str">
            <v>Handball</v>
          </cell>
          <cell r="G350" t="str">
            <v>Anglais</v>
          </cell>
          <cell r="H350">
            <v>11</v>
          </cell>
        </row>
        <row r="351">
          <cell r="A351">
            <v>21916114</v>
          </cell>
          <cell r="B351" t="str">
            <v>KLAI</v>
          </cell>
          <cell r="C351" t="str">
            <v>YACINE</v>
          </cell>
          <cell r="D351" t="str">
            <v>yacine.klai@etu.unistra.fr</v>
          </cell>
          <cell r="E351" t="str">
            <v>Redoublant</v>
          </cell>
          <cell r="F351" t="str">
            <v>Football</v>
          </cell>
          <cell r="G351" t="str">
            <v>Anglais</v>
          </cell>
        </row>
        <row r="352">
          <cell r="A352">
            <v>21909866</v>
          </cell>
          <cell r="B352" t="str">
            <v>KLEIBER</v>
          </cell>
          <cell r="C352" t="str">
            <v>THIBAUT</v>
          </cell>
          <cell r="D352" t="str">
            <v>thibaut.kleiber@etu.unistra.fr</v>
          </cell>
          <cell r="E352" t="str">
            <v>Redoublant</v>
          </cell>
          <cell r="F352" t="str">
            <v>Football</v>
          </cell>
          <cell r="G352" t="str">
            <v>Allemand</v>
          </cell>
          <cell r="H352">
            <v>19</v>
          </cell>
        </row>
        <row r="353">
          <cell r="A353">
            <v>22017076</v>
          </cell>
          <cell r="B353" t="str">
            <v>KLEIN</v>
          </cell>
          <cell r="C353" t="str">
            <v>THIBAUT</v>
          </cell>
          <cell r="D353" t="str">
            <v>thibaut.klein2@etu.unistra.fr</v>
          </cell>
          <cell r="E353" t="str">
            <v>Néo</v>
          </cell>
          <cell r="F353" t="str">
            <v>Basketball</v>
          </cell>
          <cell r="G353" t="str">
            <v>Allemand</v>
          </cell>
          <cell r="H353">
            <v>4</v>
          </cell>
        </row>
        <row r="354">
          <cell r="A354">
            <v>22007664</v>
          </cell>
          <cell r="B354" t="str">
            <v>KLEIN</v>
          </cell>
          <cell r="C354" t="str">
            <v>CLÉA</v>
          </cell>
          <cell r="D354" t="str">
            <v>clea.klein@etu.unistra.fr</v>
          </cell>
          <cell r="E354" t="str">
            <v>Néo - Oui Si</v>
          </cell>
          <cell r="F354" t="str">
            <v>Rugby</v>
          </cell>
          <cell r="G354" t="str">
            <v>Allemand</v>
          </cell>
          <cell r="H354">
            <v>12</v>
          </cell>
        </row>
        <row r="355">
          <cell r="A355">
            <v>22004751</v>
          </cell>
          <cell r="B355" t="str">
            <v>KLEINMANN</v>
          </cell>
          <cell r="C355" t="str">
            <v>THÉO</v>
          </cell>
          <cell r="D355" t="str">
            <v>theo.kleinmann@etu.unistra.fr</v>
          </cell>
          <cell r="E355" t="str">
            <v>Néo</v>
          </cell>
          <cell r="F355" t="str">
            <v>Force Renforcement musculaire</v>
          </cell>
          <cell r="G355" t="str">
            <v>Anglais</v>
          </cell>
          <cell r="H355">
            <v>5</v>
          </cell>
        </row>
        <row r="356">
          <cell r="A356">
            <v>22005281</v>
          </cell>
          <cell r="B356" t="str">
            <v>KLINK</v>
          </cell>
          <cell r="C356" t="str">
            <v>LUCAS</v>
          </cell>
          <cell r="D356" t="str">
            <v>lucas.klink@etu.unistra.fr</v>
          </cell>
          <cell r="E356" t="str">
            <v>Néo - Oui Si</v>
          </cell>
          <cell r="F356" t="str">
            <v>Handball</v>
          </cell>
          <cell r="G356" t="str">
            <v>Anglais</v>
          </cell>
          <cell r="H356">
            <v>24</v>
          </cell>
        </row>
        <row r="357">
          <cell r="A357">
            <v>22021204</v>
          </cell>
          <cell r="B357" t="str">
            <v>KNOPF</v>
          </cell>
          <cell r="C357" t="str">
            <v>THOMAS</v>
          </cell>
          <cell r="D357" t="str">
            <v>thomas.knopf@etu.unistra.fr</v>
          </cell>
          <cell r="E357" t="str">
            <v>Néo</v>
          </cell>
          <cell r="F357" t="str">
            <v>Tennis de table</v>
          </cell>
          <cell r="G357" t="str">
            <v>Anglais</v>
          </cell>
          <cell r="H357">
            <v>21</v>
          </cell>
        </row>
        <row r="358">
          <cell r="A358">
            <v>22005623</v>
          </cell>
          <cell r="B358" t="str">
            <v>KNOPPERS</v>
          </cell>
          <cell r="C358" t="str">
            <v>GWENN</v>
          </cell>
          <cell r="D358" t="str">
            <v>gwenn.knoppers@etu.unistra.fr</v>
          </cell>
          <cell r="E358" t="str">
            <v>Néo</v>
          </cell>
          <cell r="F358" t="str">
            <v>HN-Tir</v>
          </cell>
          <cell r="G358" t="str">
            <v>Anglais</v>
          </cell>
          <cell r="H358">
            <v>14</v>
          </cell>
        </row>
        <row r="359">
          <cell r="A359">
            <v>21908618</v>
          </cell>
          <cell r="B359" t="str">
            <v>KOENIG</v>
          </cell>
          <cell r="C359" t="str">
            <v>MAXENCE</v>
          </cell>
          <cell r="D359" t="str">
            <v>maxence.koenig@etu.unistra.fr</v>
          </cell>
          <cell r="E359" t="str">
            <v>Redoublant</v>
          </cell>
          <cell r="F359" t="str">
            <v>Escalade</v>
          </cell>
          <cell r="G359" t="str">
            <v>Anglais</v>
          </cell>
          <cell r="H359">
            <v>17</v>
          </cell>
        </row>
        <row r="360">
          <cell r="A360">
            <v>22009622</v>
          </cell>
          <cell r="B360" t="str">
            <v>KOENIG</v>
          </cell>
          <cell r="C360" t="str">
            <v>LARA</v>
          </cell>
          <cell r="D360" t="str">
            <v>lara.koenig@etu.unistra.fr</v>
          </cell>
          <cell r="E360" t="str">
            <v>Néo - Oui Si</v>
          </cell>
          <cell r="F360" t="str">
            <v>Football</v>
          </cell>
          <cell r="G360" t="str">
            <v>Allemand</v>
          </cell>
          <cell r="H360">
            <v>19</v>
          </cell>
        </row>
        <row r="361">
          <cell r="A361">
            <v>22005110</v>
          </cell>
          <cell r="B361" t="str">
            <v>KOERCKEL</v>
          </cell>
          <cell r="C361" t="str">
            <v>TOM</v>
          </cell>
          <cell r="D361" t="str">
            <v>tom.koerckel@etu.unistra.fr</v>
          </cell>
          <cell r="E361" t="str">
            <v>Néo</v>
          </cell>
          <cell r="F361" t="str">
            <v>Football</v>
          </cell>
          <cell r="G361" t="str">
            <v>Anglais</v>
          </cell>
          <cell r="H361">
            <v>2</v>
          </cell>
        </row>
        <row r="362">
          <cell r="A362">
            <v>22002342</v>
          </cell>
          <cell r="B362" t="str">
            <v>KOPFF</v>
          </cell>
          <cell r="C362" t="str">
            <v>ALEXANDRE</v>
          </cell>
          <cell r="D362" t="str">
            <v>alexandre.kopff@etu.unistra.fr</v>
          </cell>
          <cell r="E362" t="str">
            <v>Néo</v>
          </cell>
          <cell r="F362" t="str">
            <v>Basketball</v>
          </cell>
          <cell r="G362" t="str">
            <v>Anglais</v>
          </cell>
          <cell r="H362">
            <v>11</v>
          </cell>
        </row>
        <row r="363">
          <cell r="A363">
            <v>21816749</v>
          </cell>
          <cell r="B363" t="str">
            <v>KORNETSKY</v>
          </cell>
          <cell r="C363" t="str">
            <v>KEVIN</v>
          </cell>
          <cell r="D363" t="str">
            <v>kevin.kornetzky@etu.unistra.fr</v>
          </cell>
          <cell r="E363" t="str">
            <v>Redoublant</v>
          </cell>
          <cell r="F363" t="str">
            <v>Football</v>
          </cell>
          <cell r="G363" t="str">
            <v>Anglais</v>
          </cell>
        </row>
        <row r="364">
          <cell r="A364">
            <v>22004175</v>
          </cell>
          <cell r="B364" t="str">
            <v>KOUADJIA</v>
          </cell>
          <cell r="C364" t="str">
            <v>ZENO</v>
          </cell>
          <cell r="D364" t="str">
            <v>zeno.kouadjia@etu.unistra.fr</v>
          </cell>
          <cell r="E364" t="str">
            <v>Néo</v>
          </cell>
          <cell r="F364" t="str">
            <v>Natation</v>
          </cell>
          <cell r="G364" t="str">
            <v>Anglais</v>
          </cell>
          <cell r="H364">
            <v>18</v>
          </cell>
        </row>
        <row r="365">
          <cell r="A365">
            <v>21907495</v>
          </cell>
          <cell r="B365" t="str">
            <v>KOWALSKI</v>
          </cell>
          <cell r="C365" t="str">
            <v>ADRIEN</v>
          </cell>
          <cell r="D365" t="str">
            <v>adrien.kowalski@etu.unistra.fr</v>
          </cell>
          <cell r="E365" t="str">
            <v>Redoublant</v>
          </cell>
          <cell r="F365" t="str">
            <v>Force Renforcement musculaire</v>
          </cell>
          <cell r="G365" t="str">
            <v>Anglais</v>
          </cell>
          <cell r="H365">
            <v>5</v>
          </cell>
        </row>
        <row r="366">
          <cell r="A366">
            <v>22005762</v>
          </cell>
          <cell r="B366" t="str">
            <v>KRAUTH</v>
          </cell>
          <cell r="C366" t="str">
            <v>ELISE</v>
          </cell>
          <cell r="D366" t="str">
            <v>elise.krauth@etu.unistra.fr</v>
          </cell>
          <cell r="E366" t="str">
            <v>Néo</v>
          </cell>
          <cell r="F366" t="str">
            <v>Gymnastique</v>
          </cell>
          <cell r="G366" t="str">
            <v>Allemand</v>
          </cell>
          <cell r="H366">
            <v>4</v>
          </cell>
        </row>
        <row r="367">
          <cell r="A367">
            <v>22006994</v>
          </cell>
          <cell r="B367" t="str">
            <v>KREMER</v>
          </cell>
          <cell r="C367" t="str">
            <v>OCÉANE</v>
          </cell>
          <cell r="D367" t="str">
            <v>oceane.kremer@etu.unistra.fr</v>
          </cell>
          <cell r="E367" t="str">
            <v>Néo</v>
          </cell>
          <cell r="F367" t="str">
            <v>Handball</v>
          </cell>
          <cell r="G367" t="str">
            <v>Anglais</v>
          </cell>
          <cell r="H367">
            <v>11</v>
          </cell>
        </row>
        <row r="368">
          <cell r="A368">
            <v>21906441</v>
          </cell>
          <cell r="B368" t="str">
            <v>KRETZ</v>
          </cell>
          <cell r="C368" t="str">
            <v>CLEMENT</v>
          </cell>
          <cell r="D368" t="str">
            <v>clement.kretz@etu.unistra.fr</v>
          </cell>
          <cell r="E368" t="str">
            <v>Réorientation</v>
          </cell>
          <cell r="F368" t="str">
            <v>Tennis</v>
          </cell>
          <cell r="G368" t="str">
            <v>Anglais</v>
          </cell>
          <cell r="H368">
            <v>16</v>
          </cell>
        </row>
        <row r="369">
          <cell r="A369">
            <v>22012023</v>
          </cell>
          <cell r="B369" t="str">
            <v>KRIEGER</v>
          </cell>
          <cell r="C369" t="str">
            <v>KILLIAN</v>
          </cell>
          <cell r="D369" t="str">
            <v>killian.krieger@etu.unistra.fr</v>
          </cell>
          <cell r="E369" t="str">
            <v>Néo</v>
          </cell>
          <cell r="F369" t="str">
            <v>Natation</v>
          </cell>
          <cell r="G369" t="str">
            <v>Anglais</v>
          </cell>
          <cell r="H369">
            <v>18</v>
          </cell>
        </row>
        <row r="370">
          <cell r="A370">
            <v>22005794</v>
          </cell>
          <cell r="B370" t="str">
            <v>KRUMEICH</v>
          </cell>
          <cell r="C370" t="str">
            <v>ROMAIN</v>
          </cell>
          <cell r="D370" t="str">
            <v>romain.krumeich@etu.unistra.fr</v>
          </cell>
          <cell r="E370" t="str">
            <v>Néo</v>
          </cell>
          <cell r="F370" t="str">
            <v>Football</v>
          </cell>
          <cell r="G370" t="str">
            <v>Anglais</v>
          </cell>
          <cell r="H370">
            <v>2</v>
          </cell>
        </row>
        <row r="371">
          <cell r="A371">
            <v>22007143</v>
          </cell>
          <cell r="B371" t="str">
            <v>KUHM</v>
          </cell>
          <cell r="C371" t="str">
            <v>JOACHIM</v>
          </cell>
          <cell r="D371" t="str">
            <v>joachim.kuhm@etu.unistra.fr</v>
          </cell>
          <cell r="E371" t="str">
            <v>Néo</v>
          </cell>
          <cell r="F371" t="str">
            <v>Handball</v>
          </cell>
          <cell r="G371" t="str">
            <v>Allemand</v>
          </cell>
          <cell r="H371">
            <v>6</v>
          </cell>
        </row>
        <row r="372">
          <cell r="A372">
            <v>22016064</v>
          </cell>
          <cell r="B372" t="str">
            <v>KUHN</v>
          </cell>
          <cell r="C372" t="str">
            <v>STAN</v>
          </cell>
          <cell r="D372" t="str">
            <v>stan.kuhn@etu.unistra.fr</v>
          </cell>
          <cell r="E372" t="str">
            <v>Néo</v>
          </cell>
          <cell r="F372" t="str">
            <v>Basketball</v>
          </cell>
          <cell r="G372" t="str">
            <v>Anglais</v>
          </cell>
          <cell r="H372">
            <v>14</v>
          </cell>
        </row>
        <row r="373">
          <cell r="A373">
            <v>21904107</v>
          </cell>
          <cell r="B373" t="str">
            <v>KUNTZ</v>
          </cell>
          <cell r="C373" t="str">
            <v>ANTOINE</v>
          </cell>
          <cell r="D373" t="str">
            <v>antoine.kuntz@etu.unistra.fr</v>
          </cell>
          <cell r="E373" t="str">
            <v>Redoublant</v>
          </cell>
          <cell r="F373" t="str">
            <v>Football s12</v>
          </cell>
          <cell r="G373" t="str">
            <v>Anglais</v>
          </cell>
          <cell r="H373">
            <v>2</v>
          </cell>
        </row>
        <row r="374">
          <cell r="A374">
            <v>22008790</v>
          </cell>
          <cell r="B374" t="str">
            <v>LACREUSE</v>
          </cell>
          <cell r="C374" t="str">
            <v>MATHÉO</v>
          </cell>
          <cell r="D374" t="str">
            <v>matheo.lacreuse@etu.unistra.fr</v>
          </cell>
          <cell r="E374" t="str">
            <v>Néo - Oui Si</v>
          </cell>
          <cell r="F374" t="str">
            <v>Handball</v>
          </cell>
          <cell r="G374" t="str">
            <v>Anglais</v>
          </cell>
          <cell r="H374">
            <v>13</v>
          </cell>
        </row>
        <row r="375">
          <cell r="A375">
            <v>21913781</v>
          </cell>
          <cell r="B375" t="str">
            <v>LAÏB</v>
          </cell>
          <cell r="C375" t="str">
            <v>NASSIM</v>
          </cell>
          <cell r="D375" t="str">
            <v>nassim.laib@etu.unistra.fr</v>
          </cell>
          <cell r="E375" t="str">
            <v>Néo</v>
          </cell>
          <cell r="F375" t="str">
            <v>Athlétisme</v>
          </cell>
          <cell r="G375" t="str">
            <v>Anglais</v>
          </cell>
          <cell r="H375">
            <v>5</v>
          </cell>
        </row>
        <row r="376">
          <cell r="A376">
            <v>21902407</v>
          </cell>
          <cell r="B376" t="str">
            <v>LAILHACAR</v>
          </cell>
          <cell r="C376" t="str">
            <v>ALINE</v>
          </cell>
          <cell r="D376" t="str">
            <v>aline.lailhacar@etu.unistra.fr</v>
          </cell>
          <cell r="E376" t="str">
            <v>Redoublant</v>
          </cell>
          <cell r="F376" t="str">
            <v>Volleyball</v>
          </cell>
          <cell r="G376" t="str">
            <v>Anglais</v>
          </cell>
          <cell r="H376">
            <v>18</v>
          </cell>
        </row>
        <row r="377">
          <cell r="A377">
            <v>22006242</v>
          </cell>
          <cell r="B377" t="str">
            <v>LAINE</v>
          </cell>
          <cell r="C377" t="str">
            <v>PIERRE-LOUIS</v>
          </cell>
          <cell r="D377" t="str">
            <v>pierre-louis.laine@etu.unistra.fr</v>
          </cell>
          <cell r="E377" t="str">
            <v>Néo - Oui Si</v>
          </cell>
          <cell r="F377" t="str">
            <v>Tennis</v>
          </cell>
          <cell r="G377" t="str">
            <v>Anglais</v>
          </cell>
          <cell r="H377">
            <v>8</v>
          </cell>
        </row>
        <row r="378">
          <cell r="A378">
            <v>21913384</v>
          </cell>
          <cell r="B378" t="str">
            <v>LAMA</v>
          </cell>
          <cell r="C378" t="str">
            <v>YANIS</v>
          </cell>
          <cell r="D378" t="str">
            <v>yanis.lama@etu.unistra.fr</v>
          </cell>
          <cell r="E378" t="str">
            <v>Redoublant</v>
          </cell>
          <cell r="F378" t="str">
            <v>Judo</v>
          </cell>
          <cell r="G378" t="str">
            <v>Anglais</v>
          </cell>
          <cell r="H378">
            <v>21</v>
          </cell>
        </row>
        <row r="379">
          <cell r="A379">
            <v>22000928</v>
          </cell>
          <cell r="B379" t="str">
            <v>LAMBOUR</v>
          </cell>
          <cell r="C379" t="str">
            <v>EMMA</v>
          </cell>
          <cell r="D379" t="str">
            <v>emma.lambour@etu.unistra.fr</v>
          </cell>
          <cell r="E379" t="str">
            <v>Néo - Oui Si</v>
          </cell>
          <cell r="F379" t="str">
            <v>Athlétisme</v>
          </cell>
          <cell r="G379" t="str">
            <v>Anglais</v>
          </cell>
          <cell r="H379">
            <v>13</v>
          </cell>
        </row>
        <row r="380">
          <cell r="A380">
            <v>21910023</v>
          </cell>
          <cell r="B380" t="str">
            <v>LAMI</v>
          </cell>
          <cell r="C380" t="str">
            <v>VAIORA</v>
          </cell>
          <cell r="D380" t="str">
            <v>vaiora.lami@etu.unistra.fr</v>
          </cell>
          <cell r="E380" t="str">
            <v>Néo</v>
          </cell>
          <cell r="F380" t="str">
            <v>Rugby</v>
          </cell>
          <cell r="G380" t="str">
            <v>Anglais</v>
          </cell>
          <cell r="H380">
            <v>16</v>
          </cell>
        </row>
        <row r="381">
          <cell r="A381">
            <v>22005124</v>
          </cell>
          <cell r="B381" t="str">
            <v>LANDOIS</v>
          </cell>
          <cell r="C381" t="str">
            <v>VICTOR</v>
          </cell>
          <cell r="D381" t="str">
            <v>victor.landois@etu.unistra.fr</v>
          </cell>
          <cell r="E381" t="str">
            <v>Néo</v>
          </cell>
          <cell r="F381" t="str">
            <v>Basketball</v>
          </cell>
          <cell r="G381" t="str">
            <v>Anglais</v>
          </cell>
          <cell r="H381">
            <v>14</v>
          </cell>
        </row>
        <row r="382">
          <cell r="A382">
            <v>22016691</v>
          </cell>
          <cell r="B382" t="str">
            <v>LANDOLFO</v>
          </cell>
          <cell r="C382" t="str">
            <v>DONATO</v>
          </cell>
          <cell r="D382" t="str">
            <v>donato.landolfo@etu.unistra.fr</v>
          </cell>
          <cell r="E382" t="str">
            <v>Néo</v>
          </cell>
          <cell r="F382" t="str">
            <v>Football</v>
          </cell>
          <cell r="G382" t="str">
            <v>Anglais</v>
          </cell>
          <cell r="H382">
            <v>2</v>
          </cell>
        </row>
        <row r="383">
          <cell r="A383">
            <v>21804600</v>
          </cell>
          <cell r="B383" t="str">
            <v>LANG</v>
          </cell>
          <cell r="C383" t="str">
            <v>PAUL-ANTOINE</v>
          </cell>
          <cell r="D383" t="str">
            <v>paul-antoine.lang@etu.unistra.fr</v>
          </cell>
          <cell r="E383" t="str">
            <v>Redoublant</v>
          </cell>
          <cell r="F383" t="str">
            <v>Tennis</v>
          </cell>
          <cell r="G383" t="str">
            <v>Anglais</v>
          </cell>
          <cell r="H383">
            <v>15</v>
          </cell>
        </row>
        <row r="384">
          <cell r="A384">
            <v>21804092</v>
          </cell>
          <cell r="B384" t="str">
            <v>LARDINAIS</v>
          </cell>
          <cell r="C384" t="str">
            <v>HUGO</v>
          </cell>
          <cell r="D384" t="str">
            <v>hugo.lardinais@etu.unistra.fr</v>
          </cell>
          <cell r="E384" t="str">
            <v>Redoublant</v>
          </cell>
          <cell r="F384" t="str">
            <v>Volleyball</v>
          </cell>
          <cell r="G384" t="str">
            <v>Anglais</v>
          </cell>
          <cell r="H384">
            <v>9</v>
          </cell>
        </row>
        <row r="385">
          <cell r="A385">
            <v>21904426</v>
          </cell>
          <cell r="B385" t="str">
            <v>LASKY</v>
          </cell>
          <cell r="C385" t="str">
            <v>SIMON</v>
          </cell>
          <cell r="D385" t="str">
            <v>simon.lasky@etu.unistra.fr</v>
          </cell>
          <cell r="E385" t="str">
            <v>Redoublant</v>
          </cell>
          <cell r="F385" t="str">
            <v>Football s12</v>
          </cell>
          <cell r="G385" t="str">
            <v>Anglais</v>
          </cell>
          <cell r="H385">
            <v>2</v>
          </cell>
        </row>
        <row r="386">
          <cell r="A386">
            <v>22011110</v>
          </cell>
          <cell r="B386" t="str">
            <v>LAUER</v>
          </cell>
          <cell r="C386" t="str">
            <v>LOUAN</v>
          </cell>
          <cell r="D386" t="str">
            <v>louan.lauer@etu.unistra.fr</v>
          </cell>
          <cell r="E386" t="str">
            <v>Néo</v>
          </cell>
          <cell r="F386" t="str">
            <v>Basketball</v>
          </cell>
          <cell r="G386" t="str">
            <v>Anglais</v>
          </cell>
          <cell r="H386">
            <v>14</v>
          </cell>
        </row>
        <row r="387">
          <cell r="A387">
            <v>22009343</v>
          </cell>
          <cell r="B387" t="str">
            <v>LAZRAQUE</v>
          </cell>
          <cell r="C387" t="str">
            <v>JAWED</v>
          </cell>
          <cell r="D387" t="str">
            <v>jawed.lazraque@etu.unistra.fr</v>
          </cell>
          <cell r="E387" t="str">
            <v>Néo</v>
          </cell>
          <cell r="F387" t="str">
            <v>Force Renforcement musculaire</v>
          </cell>
          <cell r="G387" t="str">
            <v>Anglais</v>
          </cell>
          <cell r="H387">
            <v>3</v>
          </cell>
        </row>
        <row r="388">
          <cell r="A388">
            <v>22000966</v>
          </cell>
          <cell r="B388" t="str">
            <v>LAZZARONI</v>
          </cell>
          <cell r="C388" t="str">
            <v>VINCENT</v>
          </cell>
          <cell r="D388" t="str">
            <v>vincent.lazzaroni@etu.unistra.fr</v>
          </cell>
          <cell r="E388" t="str">
            <v>Néo - Oui Si</v>
          </cell>
          <cell r="F388" t="str">
            <v>Judo</v>
          </cell>
          <cell r="G388" t="str">
            <v>Allemand</v>
          </cell>
          <cell r="H388">
            <v>12</v>
          </cell>
        </row>
        <row r="389">
          <cell r="A389">
            <v>22008776</v>
          </cell>
          <cell r="B389" t="str">
            <v>LE CALVE</v>
          </cell>
          <cell r="C389" t="str">
            <v>ALEXIS</v>
          </cell>
          <cell r="D389" t="str">
            <v>alexis.le-calve@etu.unistra.fr</v>
          </cell>
          <cell r="E389" t="str">
            <v>Néo - Oui Si</v>
          </cell>
          <cell r="F389" t="str">
            <v>Plein air de fond</v>
          </cell>
          <cell r="G389" t="str">
            <v>Anglais</v>
          </cell>
          <cell r="H389">
            <v>24</v>
          </cell>
        </row>
        <row r="390">
          <cell r="A390">
            <v>22008657</v>
          </cell>
          <cell r="B390" t="str">
            <v>LE CALVÉ</v>
          </cell>
          <cell r="C390" t="str">
            <v>KÉLIAN</v>
          </cell>
          <cell r="D390" t="str">
            <v>kelian.le-calve@etu.unistra.fr</v>
          </cell>
          <cell r="E390" t="str">
            <v>Néo</v>
          </cell>
          <cell r="F390" t="str">
            <v>Handball</v>
          </cell>
          <cell r="G390" t="str">
            <v>Anglais</v>
          </cell>
          <cell r="H390">
            <v>21</v>
          </cell>
        </row>
        <row r="391">
          <cell r="A391">
            <v>22004508</v>
          </cell>
          <cell r="B391" t="str">
            <v>LE LOUET</v>
          </cell>
          <cell r="C391" t="str">
            <v>LUCAS</v>
          </cell>
          <cell r="D391" t="str">
            <v>lucas.le-louet@etu.unistra.fr</v>
          </cell>
          <cell r="E391" t="str">
            <v>Néo</v>
          </cell>
          <cell r="F391" t="str">
            <v>Handball</v>
          </cell>
          <cell r="G391" t="str">
            <v>Anglais</v>
          </cell>
          <cell r="H391">
            <v>11</v>
          </cell>
        </row>
        <row r="392">
          <cell r="A392">
            <v>22009329</v>
          </cell>
          <cell r="B392" t="str">
            <v>LE TERRIER</v>
          </cell>
          <cell r="C392" t="str">
            <v>MATHYS</v>
          </cell>
          <cell r="D392" t="str">
            <v>mathys.le-terrier@etu.unistra.fr</v>
          </cell>
          <cell r="E392" t="str">
            <v>Néo - Oui Si</v>
          </cell>
          <cell r="F392" t="str">
            <v>Football</v>
          </cell>
          <cell r="G392" t="str">
            <v>Anglais</v>
          </cell>
          <cell r="H392">
            <v>7</v>
          </cell>
        </row>
        <row r="393">
          <cell r="A393">
            <v>22002385</v>
          </cell>
          <cell r="B393" t="str">
            <v>LEAUTAUD</v>
          </cell>
          <cell r="C393" t="str">
            <v>OSCAR</v>
          </cell>
          <cell r="D393" t="str">
            <v>oscar.leautaud@etu.unistra.fr</v>
          </cell>
          <cell r="E393" t="str">
            <v>Néo</v>
          </cell>
          <cell r="F393" t="str">
            <v>Rugby</v>
          </cell>
          <cell r="G393" t="str">
            <v>Anglais</v>
          </cell>
          <cell r="H393">
            <v>16</v>
          </cell>
        </row>
        <row r="394">
          <cell r="A394">
            <v>21912572</v>
          </cell>
          <cell r="B394" t="str">
            <v>LEBEL</v>
          </cell>
          <cell r="C394" t="str">
            <v>LUAN</v>
          </cell>
          <cell r="D394" t="str">
            <v>luan.lebel@etu.unistra.fr</v>
          </cell>
          <cell r="E394" t="str">
            <v>Redoublant</v>
          </cell>
          <cell r="F394" t="str">
            <v>Volleyball</v>
          </cell>
          <cell r="G394" t="str">
            <v>Anglais</v>
          </cell>
          <cell r="H394">
            <v>9</v>
          </cell>
        </row>
        <row r="395">
          <cell r="A395">
            <v>21801081</v>
          </cell>
          <cell r="B395" t="str">
            <v>LEBLANC</v>
          </cell>
          <cell r="C395" t="str">
            <v>ANTHONY</v>
          </cell>
          <cell r="D395" t="str">
            <v>anthony.leblanc@etu.unistra.fr</v>
          </cell>
          <cell r="E395" t="str">
            <v>Redoublant</v>
          </cell>
          <cell r="F395" t="str">
            <v>Volleyball</v>
          </cell>
          <cell r="G395" t="str">
            <v>Anglais</v>
          </cell>
          <cell r="H395">
            <v>10</v>
          </cell>
        </row>
        <row r="396">
          <cell r="A396">
            <v>22007361</v>
          </cell>
          <cell r="B396" t="str">
            <v>LEBLANC</v>
          </cell>
          <cell r="C396" t="str">
            <v>LUCAS</v>
          </cell>
          <cell r="D396" t="str">
            <v>lucas.leblanc@etu.unistra.fr</v>
          </cell>
          <cell r="E396" t="str">
            <v>Néo</v>
          </cell>
          <cell r="F396" t="str">
            <v>Basketball</v>
          </cell>
          <cell r="G396" t="str">
            <v>Anglais</v>
          </cell>
          <cell r="H396">
            <v>14</v>
          </cell>
        </row>
        <row r="397">
          <cell r="A397">
            <v>21816340</v>
          </cell>
          <cell r="B397" t="str">
            <v>LEBNAGRIA</v>
          </cell>
          <cell r="C397" t="str">
            <v>AMARA</v>
          </cell>
          <cell r="D397" t="str">
            <v>amara.lebnagria@etu.unistra.fr</v>
          </cell>
          <cell r="E397" t="str">
            <v>Redoublant</v>
          </cell>
          <cell r="F397" t="str">
            <v>Football s12</v>
          </cell>
          <cell r="G397" t="str">
            <v>Anglais</v>
          </cell>
          <cell r="H397">
            <v>2</v>
          </cell>
        </row>
        <row r="398">
          <cell r="A398">
            <v>22013263</v>
          </cell>
          <cell r="B398" t="str">
            <v>LECCE</v>
          </cell>
          <cell r="C398" t="str">
            <v>BAPTISTE</v>
          </cell>
          <cell r="D398" t="str">
            <v>baptiste.lecce@etu.unistra.fr</v>
          </cell>
          <cell r="E398" t="str">
            <v>Néo</v>
          </cell>
          <cell r="F398" t="str">
            <v>Football</v>
          </cell>
          <cell r="G398" t="str">
            <v>Anglais</v>
          </cell>
          <cell r="H398">
            <v>23</v>
          </cell>
        </row>
        <row r="399">
          <cell r="A399">
            <v>22005429</v>
          </cell>
          <cell r="B399" t="str">
            <v>LEHMANN</v>
          </cell>
          <cell r="C399" t="str">
            <v>QUENTIN</v>
          </cell>
          <cell r="D399" t="str">
            <v>quentin.lehmann2@etu.unistra.fr</v>
          </cell>
          <cell r="E399" t="str">
            <v>Néo - Oui Si</v>
          </cell>
          <cell r="F399" t="str">
            <v>Boxe française</v>
          </cell>
          <cell r="G399" t="str">
            <v>Anglais</v>
          </cell>
          <cell r="H399">
            <v>12</v>
          </cell>
        </row>
        <row r="400">
          <cell r="A400">
            <v>22004274</v>
          </cell>
          <cell r="B400" t="str">
            <v>LEHMANN</v>
          </cell>
          <cell r="C400" t="str">
            <v>GABRIEL</v>
          </cell>
          <cell r="D400" t="str">
            <v>gabriel.lehmann@etu.unistra.fr</v>
          </cell>
          <cell r="E400" t="str">
            <v>Néo - Oui Si</v>
          </cell>
          <cell r="F400" t="str">
            <v>Handball</v>
          </cell>
          <cell r="G400" t="str">
            <v>Anglais</v>
          </cell>
          <cell r="H400">
            <v>13</v>
          </cell>
        </row>
        <row r="401">
          <cell r="A401">
            <v>22005085</v>
          </cell>
          <cell r="B401" t="str">
            <v>LEIPP</v>
          </cell>
          <cell r="C401" t="str">
            <v>CORENTIN</v>
          </cell>
          <cell r="D401" t="str">
            <v>corentin.leipp@etu.unistra.fr</v>
          </cell>
          <cell r="E401" t="str">
            <v>Néo - Oui Si</v>
          </cell>
          <cell r="F401" t="str">
            <v>Natation</v>
          </cell>
          <cell r="G401" t="str">
            <v>Anglais</v>
          </cell>
          <cell r="H401">
            <v>3</v>
          </cell>
        </row>
        <row r="402">
          <cell r="A402">
            <v>22005752</v>
          </cell>
          <cell r="B402" t="str">
            <v>LELIÈVRE</v>
          </cell>
          <cell r="C402" t="str">
            <v>JORIS</v>
          </cell>
          <cell r="D402" t="str">
            <v>joris.lelievre@etu.unistra.fr</v>
          </cell>
          <cell r="E402" t="str">
            <v>Néo</v>
          </cell>
          <cell r="F402" t="str">
            <v>Basketball</v>
          </cell>
          <cell r="G402" t="str">
            <v>Anglais</v>
          </cell>
          <cell r="H402">
            <v>14</v>
          </cell>
        </row>
        <row r="403">
          <cell r="A403">
            <v>22002681</v>
          </cell>
          <cell r="B403" t="str">
            <v>LEPAGE</v>
          </cell>
          <cell r="C403" t="str">
            <v>JÉRÉMY</v>
          </cell>
          <cell r="D403" t="str">
            <v>jeremy.lepage@etu.unistra.fr</v>
          </cell>
          <cell r="E403" t="str">
            <v>Oui Si - Réorientation</v>
          </cell>
          <cell r="F403" t="str">
            <v>Force et Renforcement musculaire</v>
          </cell>
          <cell r="G403" t="str">
            <v>Anglais</v>
          </cell>
          <cell r="H403">
            <v>8</v>
          </cell>
        </row>
        <row r="404">
          <cell r="A404">
            <v>22004099</v>
          </cell>
          <cell r="B404" t="str">
            <v>LEPEULE</v>
          </cell>
          <cell r="C404" t="str">
            <v>MATHIAS</v>
          </cell>
          <cell r="D404" t="str">
            <v>mathias.lepeule@etu.unistra.fr</v>
          </cell>
          <cell r="E404" t="str">
            <v>Néo</v>
          </cell>
          <cell r="F404" t="str">
            <v>Tennis</v>
          </cell>
          <cell r="G404" t="str">
            <v>Anglais</v>
          </cell>
          <cell r="H404">
            <v>15</v>
          </cell>
        </row>
        <row r="405">
          <cell r="A405">
            <v>22002647</v>
          </cell>
          <cell r="B405" t="str">
            <v>LERCH</v>
          </cell>
          <cell r="C405" t="str">
            <v>VICTORIA</v>
          </cell>
          <cell r="D405" t="str">
            <v>victoria.lerch@etu.unistra.fr</v>
          </cell>
          <cell r="E405" t="str">
            <v>Néo</v>
          </cell>
          <cell r="F405" t="str">
            <v>Athlétisme</v>
          </cell>
          <cell r="G405" t="str">
            <v>Anglais</v>
          </cell>
          <cell r="H405">
            <v>15</v>
          </cell>
        </row>
        <row r="406">
          <cell r="A406">
            <v>22011340</v>
          </cell>
          <cell r="B406" t="str">
            <v>LERCH</v>
          </cell>
          <cell r="C406" t="str">
            <v>ELISA</v>
          </cell>
          <cell r="D406" t="str">
            <v>elisa.lerch@etu.unistra.fr</v>
          </cell>
          <cell r="E406" t="str">
            <v>Néo</v>
          </cell>
          <cell r="F406" t="str">
            <v>Judo</v>
          </cell>
          <cell r="G406" t="str">
            <v>Anglais</v>
          </cell>
          <cell r="H406">
            <v>21</v>
          </cell>
        </row>
        <row r="407">
          <cell r="A407">
            <v>22001471</v>
          </cell>
          <cell r="B407" t="str">
            <v>LERCHER</v>
          </cell>
          <cell r="C407" t="str">
            <v>DARIO</v>
          </cell>
          <cell r="D407" t="str">
            <v>dario.lercher@etu.unistra.fr</v>
          </cell>
          <cell r="E407" t="str">
            <v>Néo</v>
          </cell>
          <cell r="F407" t="str">
            <v>Football</v>
          </cell>
          <cell r="G407" t="str">
            <v>Allemand</v>
          </cell>
          <cell r="H407">
            <v>19</v>
          </cell>
        </row>
        <row r="408">
          <cell r="A408">
            <v>22004441</v>
          </cell>
          <cell r="B408" t="str">
            <v>LERLEY</v>
          </cell>
          <cell r="C408" t="str">
            <v>LAURA</v>
          </cell>
          <cell r="D408" t="str">
            <v>laura.lerley@etu.unistra.fr</v>
          </cell>
          <cell r="E408" t="str">
            <v>Néo</v>
          </cell>
          <cell r="F408" t="str">
            <v>Badminton</v>
          </cell>
          <cell r="G408" t="str">
            <v>Allemand</v>
          </cell>
          <cell r="H408">
            <v>8</v>
          </cell>
        </row>
        <row r="409">
          <cell r="A409">
            <v>21909616</v>
          </cell>
          <cell r="B409" t="str">
            <v>LEVACHER</v>
          </cell>
          <cell r="C409" t="str">
            <v>FABIEN</v>
          </cell>
          <cell r="D409" t="str">
            <v>fabien.levacher@etu.unistra.fr</v>
          </cell>
          <cell r="E409" t="str">
            <v>Redoublant</v>
          </cell>
          <cell r="F409" t="str">
            <v>Danse</v>
          </cell>
          <cell r="G409" t="str">
            <v>Anglais</v>
          </cell>
          <cell r="H409">
            <v>16</v>
          </cell>
        </row>
        <row r="410">
          <cell r="A410">
            <v>22011354</v>
          </cell>
          <cell r="B410" t="str">
            <v>LEYENBERGER</v>
          </cell>
          <cell r="C410" t="str">
            <v>EMILE</v>
          </cell>
          <cell r="D410" t="str">
            <v>emile.leyenberger@etu.unistra.fr</v>
          </cell>
          <cell r="E410" t="str">
            <v>Néo - Oui Si</v>
          </cell>
          <cell r="F410" t="str">
            <v>Rugby</v>
          </cell>
          <cell r="G410" t="str">
            <v>Anglais</v>
          </cell>
          <cell r="H410">
            <v>13</v>
          </cell>
        </row>
        <row r="411">
          <cell r="A411">
            <v>21908609</v>
          </cell>
          <cell r="B411" t="str">
            <v>LHERMITTE</v>
          </cell>
          <cell r="C411" t="str">
            <v>AMAURY</v>
          </cell>
          <cell r="D411" t="str">
            <v>amaury.lhermitte@etu.unistra.fr</v>
          </cell>
          <cell r="E411" t="str">
            <v>Redoublant</v>
          </cell>
          <cell r="F411" t="str">
            <v xml:space="preserve">HN- Hockey </v>
          </cell>
          <cell r="G411" t="str">
            <v>Anglais</v>
          </cell>
          <cell r="H411">
            <v>13</v>
          </cell>
        </row>
        <row r="412">
          <cell r="A412">
            <v>21913775</v>
          </cell>
          <cell r="B412" t="str">
            <v>LIDIN</v>
          </cell>
          <cell r="C412" t="str">
            <v>LUCAS</v>
          </cell>
          <cell r="D412" t="str">
            <v>lucas.lidin@etu.unistra.fr</v>
          </cell>
          <cell r="E412" t="str">
            <v>Redoublant</v>
          </cell>
          <cell r="F412" t="str">
            <v>Football s1</v>
          </cell>
          <cell r="G412" t="str">
            <v>Anglais</v>
          </cell>
          <cell r="H412">
            <v>23</v>
          </cell>
        </row>
        <row r="413">
          <cell r="A413">
            <v>22005922</v>
          </cell>
          <cell r="B413" t="str">
            <v>LIEBER</v>
          </cell>
          <cell r="C413" t="str">
            <v>CÉCILIA</v>
          </cell>
          <cell r="D413" t="str">
            <v>cecilia.lieber@etu.unistra.fr</v>
          </cell>
          <cell r="E413" t="str">
            <v>Néo</v>
          </cell>
          <cell r="F413" t="str">
            <v>Volleyball</v>
          </cell>
          <cell r="G413" t="str">
            <v>Anglais</v>
          </cell>
          <cell r="H413">
            <v>10</v>
          </cell>
        </row>
        <row r="414">
          <cell r="A414">
            <v>21905079</v>
          </cell>
          <cell r="B414" t="str">
            <v>LIFOLI</v>
          </cell>
          <cell r="C414" t="str">
            <v>SHAMA</v>
          </cell>
          <cell r="D414" t="str">
            <v>shama.lifoli@etu.unistra.fr</v>
          </cell>
          <cell r="E414" t="str">
            <v>Néo</v>
          </cell>
          <cell r="F414" t="str">
            <v>Football</v>
          </cell>
          <cell r="G414" t="str">
            <v>Anglais</v>
          </cell>
          <cell r="H414">
            <v>23</v>
          </cell>
        </row>
        <row r="415">
          <cell r="A415">
            <v>22013728</v>
          </cell>
          <cell r="B415" t="str">
            <v>LIROT</v>
          </cell>
          <cell r="C415" t="str">
            <v>BAPTISTE</v>
          </cell>
          <cell r="D415" t="str">
            <v>baptiste.lirot@etu.unistra.fr</v>
          </cell>
          <cell r="E415" t="str">
            <v>Néo</v>
          </cell>
          <cell r="F415" t="str">
            <v>Basketball</v>
          </cell>
          <cell r="G415" t="str">
            <v>Anglais</v>
          </cell>
          <cell r="H415">
            <v>14</v>
          </cell>
        </row>
        <row r="416">
          <cell r="A416">
            <v>21909338</v>
          </cell>
          <cell r="B416" t="str">
            <v>LOB</v>
          </cell>
          <cell r="C416" t="str">
            <v>CAROLINE</v>
          </cell>
          <cell r="D416" t="str">
            <v>caroline.lob@etu.unistra.fr</v>
          </cell>
          <cell r="E416" t="str">
            <v>Redoublant</v>
          </cell>
          <cell r="F416" t="str">
            <v>Natation</v>
          </cell>
          <cell r="G416" t="str">
            <v>Anglais</v>
          </cell>
          <cell r="H416">
            <v>18</v>
          </cell>
        </row>
        <row r="417">
          <cell r="A417">
            <v>22003811</v>
          </cell>
          <cell r="B417" t="str">
            <v>LOEW</v>
          </cell>
          <cell r="C417" t="str">
            <v>LUCAS</v>
          </cell>
          <cell r="D417" t="str">
            <v>lucas.loew@etu.unistra.fr</v>
          </cell>
          <cell r="E417" t="str">
            <v>Néo</v>
          </cell>
          <cell r="F417" t="str">
            <v>Football</v>
          </cell>
          <cell r="G417" t="str">
            <v>Allemand</v>
          </cell>
          <cell r="H417">
            <v>19</v>
          </cell>
        </row>
        <row r="418">
          <cell r="A418">
            <v>22010527</v>
          </cell>
          <cell r="B418" t="str">
            <v>LOOS</v>
          </cell>
          <cell r="C418" t="str">
            <v>BYRON</v>
          </cell>
          <cell r="D418" t="str">
            <v>byron.loos@etu.unistra.fr</v>
          </cell>
          <cell r="E418" t="str">
            <v>Néo</v>
          </cell>
          <cell r="F418" t="str">
            <v>Basketball</v>
          </cell>
          <cell r="G418" t="str">
            <v>Anglais</v>
          </cell>
          <cell r="H418">
            <v>15</v>
          </cell>
        </row>
        <row r="419">
          <cell r="A419">
            <v>21702942</v>
          </cell>
          <cell r="B419" t="str">
            <v>LOPES</v>
          </cell>
          <cell r="C419" t="str">
            <v>ROMAIN</v>
          </cell>
          <cell r="D419" t="str">
            <v>romain.lopes@etu.unistra.fr</v>
          </cell>
          <cell r="E419" t="str">
            <v>Redoublant</v>
          </cell>
          <cell r="F419" t="str">
            <v>Tennis</v>
          </cell>
          <cell r="G419" t="str">
            <v>Anglais</v>
          </cell>
          <cell r="H419">
            <v>16</v>
          </cell>
        </row>
        <row r="420">
          <cell r="A420">
            <v>22013061</v>
          </cell>
          <cell r="B420" t="str">
            <v>LOPEZ</v>
          </cell>
          <cell r="C420" t="str">
            <v>HUGO</v>
          </cell>
          <cell r="D420" t="str">
            <v>hugo.lopez@etu.unistra.fr</v>
          </cell>
          <cell r="E420" t="str">
            <v>Néo</v>
          </cell>
          <cell r="F420" t="str">
            <v>Football</v>
          </cell>
          <cell r="G420" t="str">
            <v>Anglais</v>
          </cell>
          <cell r="H420">
            <v>1</v>
          </cell>
        </row>
        <row r="421">
          <cell r="A421">
            <v>22000712</v>
          </cell>
          <cell r="B421" t="str">
            <v>LOR</v>
          </cell>
          <cell r="C421" t="str">
            <v>CLÉMENT</v>
          </cell>
          <cell r="D421" t="str">
            <v>clement.lor@etu.unistra.fr</v>
          </cell>
          <cell r="E421" t="str">
            <v>Réorientation</v>
          </cell>
          <cell r="F421" t="str">
            <v>Badminton</v>
          </cell>
          <cell r="G421" t="str">
            <v>Anglais</v>
          </cell>
          <cell r="H421">
            <v>16</v>
          </cell>
        </row>
        <row r="422">
          <cell r="A422">
            <v>21903901</v>
          </cell>
          <cell r="B422" t="str">
            <v>LORRAIN</v>
          </cell>
          <cell r="C422" t="str">
            <v>LÉA</v>
          </cell>
          <cell r="D422" t="str">
            <v>lea.lorrain@etu.unistra.fr</v>
          </cell>
          <cell r="E422" t="str">
            <v>Redoublant</v>
          </cell>
          <cell r="F422" t="str">
            <v>Athlétisme</v>
          </cell>
          <cell r="G422" t="str">
            <v>Anglais</v>
          </cell>
          <cell r="H422">
            <v>15</v>
          </cell>
        </row>
        <row r="423">
          <cell r="A423">
            <v>22005358</v>
          </cell>
          <cell r="B423" t="str">
            <v>LOUCHE</v>
          </cell>
          <cell r="C423" t="str">
            <v>ÉRIC</v>
          </cell>
          <cell r="D423" t="str">
            <v>eric.louche@etu.unistra.fr</v>
          </cell>
          <cell r="E423" t="str">
            <v>Néo - Oui Si</v>
          </cell>
          <cell r="F423" t="str">
            <v>Danse</v>
          </cell>
          <cell r="G423" t="str">
            <v>Allemand</v>
          </cell>
          <cell r="H423">
            <v>8</v>
          </cell>
        </row>
        <row r="424">
          <cell r="A424">
            <v>21907352</v>
          </cell>
          <cell r="B424" t="str">
            <v>LOUIS</v>
          </cell>
          <cell r="C424" t="str">
            <v>GUILLAUME</v>
          </cell>
          <cell r="D424" t="str">
            <v>guillaume.louis2@etu.unistra.fr</v>
          </cell>
          <cell r="E424" t="str">
            <v>Redoublant</v>
          </cell>
          <cell r="F424" t="str">
            <v>Rugby</v>
          </cell>
          <cell r="G424" t="str">
            <v>Anglais</v>
          </cell>
          <cell r="H424">
            <v>16</v>
          </cell>
        </row>
        <row r="425">
          <cell r="A425">
            <v>22000706</v>
          </cell>
          <cell r="B425" t="str">
            <v>LUTZ</v>
          </cell>
          <cell r="C425" t="str">
            <v>JADE</v>
          </cell>
          <cell r="D425" t="str">
            <v>jade.lutz@etu.unistra.fr</v>
          </cell>
          <cell r="E425" t="str">
            <v>Néo</v>
          </cell>
          <cell r="F425" t="str">
            <v>Handball</v>
          </cell>
          <cell r="G425" t="str">
            <v>Allemand</v>
          </cell>
          <cell r="H425">
            <v>4</v>
          </cell>
        </row>
        <row r="426">
          <cell r="A426">
            <v>22009081</v>
          </cell>
          <cell r="B426" t="str">
            <v>LY</v>
          </cell>
          <cell r="C426" t="str">
            <v>JULIAN</v>
          </cell>
          <cell r="D426" t="str">
            <v>julian.ly@etu.unistra.fr</v>
          </cell>
          <cell r="E426" t="str">
            <v>Néo</v>
          </cell>
          <cell r="F426" t="str">
            <v>Rugby</v>
          </cell>
          <cell r="G426" t="str">
            <v>Anglais</v>
          </cell>
          <cell r="H426">
            <v>16</v>
          </cell>
        </row>
        <row r="427">
          <cell r="A427">
            <v>22003788</v>
          </cell>
          <cell r="B427" t="str">
            <v>MAGALHAES PEIXOTO</v>
          </cell>
          <cell r="C427" t="str">
            <v>JESSICA</v>
          </cell>
          <cell r="D427" t="str">
            <v>jessica.magalhaes-peixoto@etu.unistra.fr</v>
          </cell>
          <cell r="E427" t="str">
            <v>Néo</v>
          </cell>
          <cell r="F427" t="str">
            <v>Tennis de Table</v>
          </cell>
          <cell r="G427" t="str">
            <v>Anglais</v>
          </cell>
          <cell r="H427">
            <v>18</v>
          </cell>
        </row>
        <row r="428">
          <cell r="A428">
            <v>22009423</v>
          </cell>
          <cell r="B428" t="str">
            <v>MAGY</v>
          </cell>
          <cell r="C428" t="str">
            <v>LEONIE</v>
          </cell>
          <cell r="D428" t="str">
            <v>leonie.magy@etu.unistra.fr</v>
          </cell>
          <cell r="E428" t="str">
            <v>Néo - Oui Si</v>
          </cell>
          <cell r="F428" t="str">
            <v>Football</v>
          </cell>
          <cell r="G428" t="str">
            <v>Anglais</v>
          </cell>
          <cell r="H428">
            <v>7</v>
          </cell>
        </row>
        <row r="429">
          <cell r="A429">
            <v>22012825</v>
          </cell>
          <cell r="B429" t="str">
            <v>MAILLOT</v>
          </cell>
          <cell r="C429" t="str">
            <v>LAUREEN</v>
          </cell>
          <cell r="D429" t="str">
            <v>laureen.maillot@etu.unistra.fr</v>
          </cell>
          <cell r="E429" t="str">
            <v>Néo</v>
          </cell>
          <cell r="F429" t="str">
            <v>Basketball</v>
          </cell>
          <cell r="G429" t="str">
            <v>Anglais</v>
          </cell>
          <cell r="H429">
            <v>15</v>
          </cell>
        </row>
        <row r="430">
          <cell r="A430">
            <v>22004369</v>
          </cell>
          <cell r="B430" t="str">
            <v>MAISONNETTE</v>
          </cell>
          <cell r="C430" t="str">
            <v>MANON</v>
          </cell>
          <cell r="D430" t="str">
            <v>manon.maisonnette@etu.unistra.fr</v>
          </cell>
          <cell r="E430" t="str">
            <v>Néo - Oui Si</v>
          </cell>
          <cell r="F430" t="str">
            <v>Football</v>
          </cell>
          <cell r="G430" t="str">
            <v>Anglais</v>
          </cell>
          <cell r="H430">
            <v>7</v>
          </cell>
        </row>
        <row r="431">
          <cell r="A431">
            <v>21910758</v>
          </cell>
          <cell r="B431" t="str">
            <v>MALONGA</v>
          </cell>
          <cell r="C431" t="str">
            <v>SAMUEL</v>
          </cell>
          <cell r="D431" t="str">
            <v>samuel.malonga@etu.unistra.fr</v>
          </cell>
          <cell r="E431" t="str">
            <v>Redoublant</v>
          </cell>
          <cell r="F431" t="str">
            <v>Football</v>
          </cell>
          <cell r="G431" t="str">
            <v>Anglais</v>
          </cell>
          <cell r="H431">
            <v>1</v>
          </cell>
        </row>
        <row r="432">
          <cell r="A432">
            <v>22002343</v>
          </cell>
          <cell r="B432" t="str">
            <v>MANIGOLD</v>
          </cell>
          <cell r="C432" t="str">
            <v>SÉBASTIEN</v>
          </cell>
          <cell r="D432" t="str">
            <v>sebastien.manigold@etu.unistra.fr</v>
          </cell>
          <cell r="E432" t="str">
            <v>Néo - Oui Si</v>
          </cell>
          <cell r="F432" t="str">
            <v>Football</v>
          </cell>
          <cell r="G432" t="str">
            <v>Anglais</v>
          </cell>
          <cell r="H432">
            <v>7</v>
          </cell>
        </row>
        <row r="433">
          <cell r="A433">
            <v>21905158</v>
          </cell>
          <cell r="B433" t="str">
            <v>MANN</v>
          </cell>
          <cell r="C433" t="str">
            <v>FLORIAN</v>
          </cell>
          <cell r="D433" t="str">
            <v>florian.mann@etu.unistra.fr</v>
          </cell>
          <cell r="E433" t="str">
            <v>Redoublant</v>
          </cell>
          <cell r="F433" t="str">
            <v>Football s2</v>
          </cell>
          <cell r="G433" t="str">
            <v>Anglais</v>
          </cell>
          <cell r="H433">
            <v>14</v>
          </cell>
        </row>
        <row r="434">
          <cell r="A434">
            <v>22013616</v>
          </cell>
          <cell r="B434" t="str">
            <v>MARCHAIS</v>
          </cell>
          <cell r="C434" t="str">
            <v>LORINE</v>
          </cell>
          <cell r="D434" t="str">
            <v>lorine.marchais@etu.unistra.fr</v>
          </cell>
          <cell r="E434" t="str">
            <v>Néo</v>
          </cell>
          <cell r="F434" t="str">
            <v>Football</v>
          </cell>
          <cell r="G434" t="str">
            <v>Anglais</v>
          </cell>
          <cell r="H434">
            <v>1</v>
          </cell>
        </row>
        <row r="435">
          <cell r="A435">
            <v>21906860</v>
          </cell>
          <cell r="B435" t="str">
            <v>MARCHAL</v>
          </cell>
          <cell r="C435" t="str">
            <v>LUCAS</v>
          </cell>
          <cell r="D435" t="str">
            <v>lucas.marchal@etu.unistra.fr</v>
          </cell>
          <cell r="E435" t="str">
            <v>Redoublant</v>
          </cell>
          <cell r="F435" t="str">
            <v>Football s12</v>
          </cell>
          <cell r="G435" t="str">
            <v>Anglais</v>
          </cell>
          <cell r="H435">
            <v>2</v>
          </cell>
        </row>
        <row r="436">
          <cell r="A436">
            <v>22011532</v>
          </cell>
          <cell r="B436" t="str">
            <v>MARIN</v>
          </cell>
          <cell r="C436" t="str">
            <v>GAUTHIER</v>
          </cell>
          <cell r="D436" t="str">
            <v>gauthier.marin@etu.unistra.fr</v>
          </cell>
          <cell r="E436" t="str">
            <v>Néo</v>
          </cell>
          <cell r="F436" t="str">
            <v>Boxe française</v>
          </cell>
          <cell r="G436" t="str">
            <v>Anglais</v>
          </cell>
          <cell r="H436">
            <v>9</v>
          </cell>
        </row>
        <row r="437">
          <cell r="A437">
            <v>21911716</v>
          </cell>
          <cell r="B437" t="str">
            <v>MARMILLOD</v>
          </cell>
          <cell r="C437" t="str">
            <v>GAËL</v>
          </cell>
          <cell r="D437" t="str">
            <v>gael.marmillod@etu.unistra.fr</v>
          </cell>
          <cell r="E437" t="str">
            <v>Redoublant</v>
          </cell>
          <cell r="F437" t="str">
            <v>Basketball</v>
          </cell>
          <cell r="G437" t="str">
            <v>Anglais</v>
          </cell>
          <cell r="H437">
            <v>16</v>
          </cell>
        </row>
        <row r="438">
          <cell r="A438">
            <v>22014354</v>
          </cell>
          <cell r="B438" t="str">
            <v>MARQUART</v>
          </cell>
          <cell r="C438" t="str">
            <v>LÉA</v>
          </cell>
          <cell r="D438" t="str">
            <v>lea.marquart@etu.unistra.fr</v>
          </cell>
          <cell r="E438" t="str">
            <v>Néo - Oui Si</v>
          </cell>
          <cell r="F438" t="str">
            <v>Natation</v>
          </cell>
          <cell r="G438" t="str">
            <v>Anglais</v>
          </cell>
          <cell r="H438">
            <v>3</v>
          </cell>
        </row>
        <row r="439">
          <cell r="A439">
            <v>22011096</v>
          </cell>
          <cell r="B439" t="str">
            <v>MARQUIS</v>
          </cell>
          <cell r="C439" t="str">
            <v>DORIANNE</v>
          </cell>
          <cell r="D439" t="str">
            <v>dorianne.marquis@etu.unistra.fr</v>
          </cell>
          <cell r="E439" t="str">
            <v>Néo</v>
          </cell>
          <cell r="F439" t="str">
            <v>Athlétisme</v>
          </cell>
          <cell r="G439" t="str">
            <v>Anglais</v>
          </cell>
          <cell r="H439">
            <v>14</v>
          </cell>
        </row>
        <row r="440">
          <cell r="A440">
            <v>22012585</v>
          </cell>
          <cell r="B440" t="str">
            <v>MARSAT</v>
          </cell>
          <cell r="C440" t="str">
            <v>FÉLIX</v>
          </cell>
          <cell r="D440" t="str">
            <v>felix.marsat@etu.unistra.fr</v>
          </cell>
          <cell r="E440" t="str">
            <v>Néo</v>
          </cell>
          <cell r="F440" t="str">
            <v>Volleyball</v>
          </cell>
          <cell r="G440" t="str">
            <v>Anglais</v>
          </cell>
          <cell r="H440">
            <v>10</v>
          </cell>
        </row>
        <row r="441">
          <cell r="A441">
            <v>21907546</v>
          </cell>
          <cell r="B441" t="str">
            <v>MARTIN</v>
          </cell>
          <cell r="C441" t="str">
            <v>LUCAS</v>
          </cell>
          <cell r="D441" t="str">
            <v>lucas.martin3@etu.unistra.fr</v>
          </cell>
          <cell r="E441" t="str">
            <v>Redoublant</v>
          </cell>
          <cell r="F441" t="str">
            <v>Football s12</v>
          </cell>
          <cell r="G441" t="str">
            <v>Anglais</v>
          </cell>
          <cell r="H441">
            <v>2</v>
          </cell>
        </row>
        <row r="442">
          <cell r="A442">
            <v>22009890</v>
          </cell>
          <cell r="B442" t="str">
            <v>MARTIN</v>
          </cell>
          <cell r="C442" t="str">
            <v>CÉDRIC</v>
          </cell>
          <cell r="D442" t="str">
            <v>cedric.martin2@etu.unistra.fr</v>
          </cell>
          <cell r="E442" t="str">
            <v>Oui Si - Réorientation</v>
          </cell>
          <cell r="F442" t="str">
            <v>Basketball</v>
          </cell>
          <cell r="G442" t="str">
            <v>Anglais</v>
          </cell>
          <cell r="H442">
            <v>4</v>
          </cell>
        </row>
        <row r="443">
          <cell r="A443">
            <v>21905210</v>
          </cell>
          <cell r="B443" t="str">
            <v>MARTINS</v>
          </cell>
          <cell r="C443" t="str">
            <v>TESSY</v>
          </cell>
          <cell r="D443" t="str">
            <v>tessy.martins@etu.unistra.fr</v>
          </cell>
          <cell r="E443" t="str">
            <v>Redoublant</v>
          </cell>
          <cell r="F443" t="str">
            <v>Handball</v>
          </cell>
          <cell r="G443" t="str">
            <v>Anglais</v>
          </cell>
          <cell r="H443">
            <v>11</v>
          </cell>
        </row>
        <row r="444">
          <cell r="A444">
            <v>22001202</v>
          </cell>
          <cell r="B444" t="str">
            <v>MARTZOLFF</v>
          </cell>
          <cell r="C444" t="str">
            <v>ALIX</v>
          </cell>
          <cell r="D444" t="e">
            <v>#N/A</v>
          </cell>
          <cell r="E444" t="str">
            <v>Néo</v>
          </cell>
          <cell r="F444" t="str">
            <v>Force</v>
          </cell>
          <cell r="G444" t="str">
            <v>Anglais</v>
          </cell>
        </row>
        <row r="445">
          <cell r="A445">
            <v>22013089</v>
          </cell>
          <cell r="B445" t="str">
            <v>MARY</v>
          </cell>
          <cell r="C445" t="str">
            <v>MAXENCE</v>
          </cell>
          <cell r="D445" t="str">
            <v>maxence.mary@etu.unistra.fr</v>
          </cell>
          <cell r="E445" t="str">
            <v>Néo</v>
          </cell>
          <cell r="F445" t="str">
            <v>Judo</v>
          </cell>
          <cell r="G445" t="str">
            <v>Anglais</v>
          </cell>
          <cell r="H445">
            <v>21</v>
          </cell>
        </row>
        <row r="446">
          <cell r="A446">
            <v>22002229</v>
          </cell>
          <cell r="B446" t="str">
            <v>MATHIEU</v>
          </cell>
          <cell r="C446" t="str">
            <v>CLARA</v>
          </cell>
          <cell r="D446" t="str">
            <v>clara.mathieu@etu.unistra.fr</v>
          </cell>
          <cell r="E446" t="str">
            <v>Néo - Oui Si</v>
          </cell>
          <cell r="F446" t="str">
            <v>Athlétisme</v>
          </cell>
          <cell r="G446" t="str">
            <v>Allemand</v>
          </cell>
          <cell r="H446">
            <v>12</v>
          </cell>
        </row>
        <row r="447">
          <cell r="A447">
            <v>22000750</v>
          </cell>
          <cell r="B447" t="str">
            <v>MATHIS</v>
          </cell>
          <cell r="C447" t="str">
            <v>STÉPHANE</v>
          </cell>
          <cell r="D447" t="str">
            <v>stephane.mathis@etu.unistra.fr</v>
          </cell>
          <cell r="E447" t="str">
            <v>Néo</v>
          </cell>
          <cell r="F447" t="str">
            <v>Force Renforcement musculaire</v>
          </cell>
          <cell r="G447" t="str">
            <v>Anglais</v>
          </cell>
          <cell r="H447">
            <v>3</v>
          </cell>
        </row>
        <row r="448">
          <cell r="A448">
            <v>22006582</v>
          </cell>
          <cell r="B448" t="str">
            <v>MATHON</v>
          </cell>
          <cell r="C448" t="str">
            <v>VICTOR</v>
          </cell>
          <cell r="D448" t="str">
            <v>victor.mathon@etu.unistra.fr</v>
          </cell>
          <cell r="E448" t="str">
            <v>Néo</v>
          </cell>
          <cell r="F448" t="str">
            <v>Natation</v>
          </cell>
          <cell r="G448" t="str">
            <v>Anglais</v>
          </cell>
          <cell r="H448">
            <v>17</v>
          </cell>
        </row>
        <row r="449">
          <cell r="A449">
            <v>22018377</v>
          </cell>
          <cell r="B449" t="str">
            <v>MATHONNEAU</v>
          </cell>
          <cell r="C449" t="str">
            <v>ANNA</v>
          </cell>
          <cell r="D449" t="str">
            <v>anna.mathonneau@etu.unistra.fr</v>
          </cell>
          <cell r="E449" t="str">
            <v>Réorientation</v>
          </cell>
          <cell r="F449" t="str">
            <v>Athlétisme</v>
          </cell>
          <cell r="G449" t="str">
            <v>Anglais</v>
          </cell>
          <cell r="H449">
            <v>14</v>
          </cell>
        </row>
        <row r="450">
          <cell r="A450">
            <v>21910833</v>
          </cell>
          <cell r="B450" t="str">
            <v>MATOS SOUSA</v>
          </cell>
          <cell r="C450" t="str">
            <v>RODRIGO</v>
          </cell>
          <cell r="D450" t="str">
            <v>rodrigo.matos-sousa@etu.unistra.fr</v>
          </cell>
          <cell r="E450" t="str">
            <v>Redoublant</v>
          </cell>
          <cell r="F450" t="str">
            <v>Football s2</v>
          </cell>
          <cell r="G450" t="str">
            <v>Anglais</v>
          </cell>
          <cell r="H450">
            <v>10</v>
          </cell>
        </row>
        <row r="451">
          <cell r="A451">
            <v>22000752</v>
          </cell>
          <cell r="B451" t="str">
            <v>MATTERN</v>
          </cell>
          <cell r="C451" t="str">
            <v>GAUTHIER</v>
          </cell>
          <cell r="D451" t="str">
            <v>gauthier.mattern@etu.unistra.fr</v>
          </cell>
          <cell r="E451" t="str">
            <v>Néo - Oui Si</v>
          </cell>
          <cell r="F451" t="str">
            <v>Plein air de fond</v>
          </cell>
          <cell r="G451" t="str">
            <v>Anglais</v>
          </cell>
          <cell r="H451">
            <v>24</v>
          </cell>
        </row>
        <row r="452">
          <cell r="A452">
            <v>22007350</v>
          </cell>
          <cell r="B452" t="str">
            <v>MAUHIN</v>
          </cell>
          <cell r="C452" t="str">
            <v>TANGUY</v>
          </cell>
          <cell r="D452" t="str">
            <v>tanguy.mauhin@etu.unistra.fr</v>
          </cell>
          <cell r="E452" t="str">
            <v>Néo</v>
          </cell>
          <cell r="F452" t="str">
            <v>Gymnastique</v>
          </cell>
          <cell r="G452" t="str">
            <v>Allemand</v>
          </cell>
          <cell r="H452">
            <v>4</v>
          </cell>
        </row>
        <row r="453">
          <cell r="A453">
            <v>22010280</v>
          </cell>
          <cell r="B453" t="str">
            <v>MAURER</v>
          </cell>
          <cell r="C453" t="str">
            <v>ANNA</v>
          </cell>
          <cell r="D453" t="str">
            <v>anna.maurer@etu.unistra.fr</v>
          </cell>
          <cell r="E453" t="str">
            <v>Néo</v>
          </cell>
          <cell r="F453" t="str">
            <v>Gymnastique</v>
          </cell>
          <cell r="G453" t="str">
            <v>Anglais</v>
          </cell>
          <cell r="H453">
            <v>18</v>
          </cell>
        </row>
        <row r="454">
          <cell r="A454">
            <v>21821072</v>
          </cell>
          <cell r="B454" t="str">
            <v>MBOUP</v>
          </cell>
          <cell r="C454" t="str">
            <v>ABDOUKHADRE</v>
          </cell>
          <cell r="D454" t="str">
            <v>abdoukhadre.mboup@etu.unistra.fr</v>
          </cell>
          <cell r="E454" t="str">
            <v>Réorientation</v>
          </cell>
          <cell r="F454" t="str">
            <v xml:space="preserve">Football </v>
          </cell>
          <cell r="G454" t="str">
            <v>Anglais</v>
          </cell>
          <cell r="H454">
            <v>2</v>
          </cell>
        </row>
        <row r="455">
          <cell r="A455">
            <v>21907636</v>
          </cell>
          <cell r="B455" t="str">
            <v>MEBAREK</v>
          </cell>
          <cell r="C455" t="str">
            <v>KEVIN</v>
          </cell>
          <cell r="D455" t="str">
            <v>kevin.mebarek@etu.unistra.fr</v>
          </cell>
          <cell r="E455" t="str">
            <v>Redoublant</v>
          </cell>
          <cell r="F455" t="str">
            <v>Football s12</v>
          </cell>
          <cell r="G455" t="str">
            <v>Anglais</v>
          </cell>
          <cell r="H455">
            <v>13</v>
          </cell>
        </row>
        <row r="456">
          <cell r="A456">
            <v>22014743</v>
          </cell>
          <cell r="B456" t="str">
            <v>MEGNIN</v>
          </cell>
          <cell r="C456" t="str">
            <v>IVANOE</v>
          </cell>
          <cell r="D456" t="str">
            <v>ivanoe.megnin-preiss@etu.unistra.fr</v>
          </cell>
          <cell r="E456" t="str">
            <v>Néo</v>
          </cell>
          <cell r="F456" t="str">
            <v>Escalade</v>
          </cell>
          <cell r="G456" t="str">
            <v>Anglais</v>
          </cell>
          <cell r="H456">
            <v>17</v>
          </cell>
        </row>
        <row r="457">
          <cell r="A457">
            <v>22011646</v>
          </cell>
          <cell r="B457" t="str">
            <v>MEHDI</v>
          </cell>
          <cell r="C457" t="str">
            <v>YASSINE</v>
          </cell>
          <cell r="D457" t="str">
            <v>yassine.mehdi@etu.unistra.fr</v>
          </cell>
          <cell r="E457" t="str">
            <v>Néo</v>
          </cell>
          <cell r="F457" t="str">
            <v>Football</v>
          </cell>
          <cell r="G457" t="str">
            <v>Anglais</v>
          </cell>
          <cell r="H457">
            <v>2</v>
          </cell>
        </row>
        <row r="458">
          <cell r="A458">
            <v>22007046</v>
          </cell>
          <cell r="B458" t="str">
            <v>MEJIDOV</v>
          </cell>
          <cell r="C458" t="str">
            <v>RASSOUL</v>
          </cell>
          <cell r="D458" t="str">
            <v>rassoul.mejidov@etu.unistra.fr</v>
          </cell>
          <cell r="E458" t="str">
            <v>Néo</v>
          </cell>
          <cell r="F458" t="str">
            <v xml:space="preserve">Judo </v>
          </cell>
          <cell r="G458" t="str">
            <v>Anglais</v>
          </cell>
          <cell r="H458">
            <v>21</v>
          </cell>
        </row>
        <row r="459">
          <cell r="A459">
            <v>22013342</v>
          </cell>
          <cell r="B459" t="str">
            <v>MENDEZ</v>
          </cell>
          <cell r="C459" t="str">
            <v>AMELIE</v>
          </cell>
          <cell r="D459" t="str">
            <v>amelie.mendez@etu.unistra.fr</v>
          </cell>
          <cell r="E459" t="str">
            <v>Néo</v>
          </cell>
          <cell r="F459" t="str">
            <v>Plein air de fond</v>
          </cell>
          <cell r="G459" t="str">
            <v>Anglais</v>
          </cell>
          <cell r="H459">
            <v>6</v>
          </cell>
        </row>
        <row r="460">
          <cell r="A460">
            <v>22003005</v>
          </cell>
          <cell r="B460" t="str">
            <v>MENETREY</v>
          </cell>
          <cell r="C460" t="str">
            <v>LOU</v>
          </cell>
          <cell r="D460" t="str">
            <v>lou.menetrey@etu.unistra.fr</v>
          </cell>
          <cell r="E460" t="str">
            <v>Néo</v>
          </cell>
          <cell r="F460" t="str">
            <v>Natation</v>
          </cell>
          <cell r="G460" t="str">
            <v>Anglais</v>
          </cell>
          <cell r="H460">
            <v>17</v>
          </cell>
        </row>
        <row r="461">
          <cell r="A461">
            <v>22009735</v>
          </cell>
          <cell r="B461" t="str">
            <v>MENGER</v>
          </cell>
          <cell r="C461" t="str">
            <v>TRISTAN</v>
          </cell>
          <cell r="D461" t="str">
            <v>tristan.menger@etu.unistra.fr</v>
          </cell>
          <cell r="E461" t="str">
            <v>Néo</v>
          </cell>
          <cell r="F461" t="str">
            <v>Tennis</v>
          </cell>
          <cell r="G461" t="str">
            <v>Anglais</v>
          </cell>
          <cell r="H461">
            <v>16</v>
          </cell>
        </row>
        <row r="462">
          <cell r="A462">
            <v>21905269</v>
          </cell>
          <cell r="B462" t="str">
            <v>MERLINO</v>
          </cell>
          <cell r="C462" t="str">
            <v>ANTONELLA</v>
          </cell>
          <cell r="D462" t="str">
            <v>antonella.merlino@etu.unistra.fr</v>
          </cell>
          <cell r="E462" t="str">
            <v>Redoublant</v>
          </cell>
          <cell r="F462" t="str">
            <v>Basketball</v>
          </cell>
          <cell r="G462" t="str">
            <v>Anglais</v>
          </cell>
          <cell r="H462">
            <v>15</v>
          </cell>
        </row>
        <row r="463">
          <cell r="A463">
            <v>22002493</v>
          </cell>
          <cell r="B463" t="str">
            <v>MERTZ</v>
          </cell>
          <cell r="C463" t="str">
            <v>HUSEYIN</v>
          </cell>
          <cell r="D463" t="str">
            <v>huseyin.mertz@etu.unistra.fr</v>
          </cell>
          <cell r="E463" t="str">
            <v>Néo</v>
          </cell>
          <cell r="F463" t="str">
            <v>Basketball</v>
          </cell>
          <cell r="G463" t="str">
            <v>Anglais</v>
          </cell>
          <cell r="H463">
            <v>15</v>
          </cell>
        </row>
        <row r="464">
          <cell r="A464">
            <v>21902495</v>
          </cell>
          <cell r="B464" t="str">
            <v>METRICH</v>
          </cell>
          <cell r="C464" t="str">
            <v>AURIANE</v>
          </cell>
          <cell r="D464" t="str">
            <v>auriane.metrich@etu.unistra.fr</v>
          </cell>
          <cell r="E464" t="str">
            <v>Redoublant</v>
          </cell>
          <cell r="F464" t="str">
            <v>Gymnastique</v>
          </cell>
          <cell r="G464" t="str">
            <v>Allemand</v>
          </cell>
          <cell r="H464">
            <v>4</v>
          </cell>
        </row>
        <row r="465">
          <cell r="A465">
            <v>21909508</v>
          </cell>
          <cell r="B465" t="str">
            <v>METSCHIES</v>
          </cell>
          <cell r="C465" t="str">
            <v>EMMERICK</v>
          </cell>
          <cell r="D465" t="str">
            <v>emmerick.metschies@etu.unistra.fr</v>
          </cell>
          <cell r="E465" t="str">
            <v>Redoublant</v>
          </cell>
          <cell r="F465" t="str">
            <v>Badminton</v>
          </cell>
          <cell r="G465" t="str">
            <v>Anglais</v>
          </cell>
          <cell r="H465">
            <v>18</v>
          </cell>
        </row>
        <row r="466">
          <cell r="A466">
            <v>22004652</v>
          </cell>
          <cell r="B466" t="str">
            <v>METZGER</v>
          </cell>
          <cell r="C466" t="str">
            <v>ENZO</v>
          </cell>
          <cell r="D466" t="str">
            <v>enzo.metzger@etu.unistra.fr</v>
          </cell>
          <cell r="E466" t="str">
            <v>Néo</v>
          </cell>
          <cell r="F466" t="str">
            <v>Tennis de table</v>
          </cell>
          <cell r="G466" t="str">
            <v>Anglais</v>
          </cell>
          <cell r="H466">
            <v>5</v>
          </cell>
        </row>
        <row r="467">
          <cell r="A467">
            <v>22010550</v>
          </cell>
          <cell r="B467" t="str">
            <v>METZGER</v>
          </cell>
          <cell r="C467" t="str">
            <v>TRISTAN</v>
          </cell>
          <cell r="D467" t="str">
            <v>tristan.metzger@etu.unistra.fr</v>
          </cell>
          <cell r="E467" t="str">
            <v>Néo</v>
          </cell>
          <cell r="F467" t="str">
            <v>Force Renforcement musculaire</v>
          </cell>
          <cell r="G467" t="str">
            <v>Anglais</v>
          </cell>
          <cell r="H467">
            <v>5</v>
          </cell>
        </row>
        <row r="468">
          <cell r="A468">
            <v>22004503</v>
          </cell>
          <cell r="B468" t="str">
            <v>MEYER</v>
          </cell>
          <cell r="C468" t="str">
            <v>RAPHAËL</v>
          </cell>
          <cell r="D468" t="str">
            <v>raphael.meyer4@etu.unistra.fr</v>
          </cell>
          <cell r="E468" t="str">
            <v>Néo</v>
          </cell>
          <cell r="F468" t="str">
            <v>Boxe française</v>
          </cell>
          <cell r="G468" t="str">
            <v>Anglais</v>
          </cell>
          <cell r="H468">
            <v>10</v>
          </cell>
        </row>
        <row r="469">
          <cell r="A469">
            <v>22001870</v>
          </cell>
          <cell r="B469" t="str">
            <v>MEYER</v>
          </cell>
          <cell r="C469" t="str">
            <v>LUCAS</v>
          </cell>
          <cell r="D469" t="str">
            <v>lucas.meyer5@etu.unistra.fr</v>
          </cell>
          <cell r="E469" t="str">
            <v>Réorientation</v>
          </cell>
          <cell r="F469" t="str">
            <v>Football</v>
          </cell>
          <cell r="G469" t="str">
            <v>Anglais</v>
          </cell>
          <cell r="H469">
            <v>23</v>
          </cell>
        </row>
        <row r="470">
          <cell r="A470">
            <v>22009745</v>
          </cell>
          <cell r="B470" t="str">
            <v>MICHEL--LEBLOIS</v>
          </cell>
          <cell r="C470" t="str">
            <v>MARIUS</v>
          </cell>
          <cell r="D470" t="str">
            <v>marius.michel-leblois@etu.unistra.fr</v>
          </cell>
          <cell r="E470" t="str">
            <v>Néo</v>
          </cell>
          <cell r="F470" t="str">
            <v>Handball</v>
          </cell>
          <cell r="G470" t="str">
            <v>Anglais</v>
          </cell>
          <cell r="H470">
            <v>9</v>
          </cell>
        </row>
        <row r="471">
          <cell r="A471">
            <v>22005011</v>
          </cell>
          <cell r="B471" t="str">
            <v>MIEHE</v>
          </cell>
          <cell r="C471" t="str">
            <v>NICOLAS</v>
          </cell>
          <cell r="D471" t="str">
            <v>nicolas.miehe@etu.unistra.fr</v>
          </cell>
          <cell r="E471" t="str">
            <v>Néo</v>
          </cell>
          <cell r="F471" t="str">
            <v>Escalade</v>
          </cell>
          <cell r="G471" t="str">
            <v>Anglais</v>
          </cell>
          <cell r="H471">
            <v>22</v>
          </cell>
        </row>
        <row r="472">
          <cell r="A472">
            <v>21912765</v>
          </cell>
          <cell r="B472" t="str">
            <v>MINET</v>
          </cell>
          <cell r="C472" t="str">
            <v>OLIVIER</v>
          </cell>
          <cell r="D472" t="str">
            <v>olivier.minet@etu.unistra.fr</v>
          </cell>
          <cell r="E472" t="str">
            <v>Redoublant</v>
          </cell>
          <cell r="F472" t="str">
            <v>Boxe française</v>
          </cell>
          <cell r="G472" t="str">
            <v>anglais</v>
          </cell>
          <cell r="H472">
            <v>5</v>
          </cell>
        </row>
        <row r="473">
          <cell r="A473">
            <v>22012504</v>
          </cell>
          <cell r="B473" t="str">
            <v>MINOUX</v>
          </cell>
          <cell r="C473" t="str">
            <v>FLOLINE</v>
          </cell>
          <cell r="D473" t="str">
            <v>floline.minoux@etu.unistra.fr</v>
          </cell>
          <cell r="E473" t="str">
            <v>Néo - Oui Si</v>
          </cell>
          <cell r="F473" t="str">
            <v>Natation</v>
          </cell>
          <cell r="G473" t="str">
            <v>Anglais</v>
          </cell>
          <cell r="H473">
            <v>3</v>
          </cell>
        </row>
        <row r="474">
          <cell r="A474">
            <v>21914334</v>
          </cell>
          <cell r="B474" t="str">
            <v>MOATAMEDI</v>
          </cell>
          <cell r="C474" t="str">
            <v>NAVID</v>
          </cell>
          <cell r="D474" t="str">
            <v>navid.moatamedi@etu.unistra.fr</v>
          </cell>
          <cell r="E474" t="str">
            <v>Redoublant</v>
          </cell>
          <cell r="F474" t="str">
            <v>Judo</v>
          </cell>
          <cell r="G474" t="str">
            <v>Anglais</v>
          </cell>
          <cell r="H474">
            <v>22</v>
          </cell>
        </row>
        <row r="475">
          <cell r="A475">
            <v>22014343</v>
          </cell>
          <cell r="B475" t="str">
            <v>MONTENERI</v>
          </cell>
          <cell r="C475" t="str">
            <v>MAXIME</v>
          </cell>
          <cell r="D475" t="str">
            <v>maxime.monteneri@etu.unistra.fr</v>
          </cell>
          <cell r="E475" t="str">
            <v>Néo</v>
          </cell>
          <cell r="F475" t="str">
            <v>Plein air de fond</v>
          </cell>
          <cell r="G475" t="str">
            <v>Anglais</v>
          </cell>
          <cell r="H475">
            <v>21</v>
          </cell>
        </row>
        <row r="476">
          <cell r="A476">
            <v>22000343</v>
          </cell>
          <cell r="B476" t="str">
            <v>MOOTHIAN</v>
          </cell>
          <cell r="C476" t="str">
            <v>JAKE</v>
          </cell>
          <cell r="D476" t="str">
            <v>jake.moothian@etu.unistra.fr</v>
          </cell>
          <cell r="E476" t="str">
            <v>Néo</v>
          </cell>
          <cell r="F476" t="str">
            <v>Force Renforcement musculaire</v>
          </cell>
          <cell r="G476" t="str">
            <v>Anglais</v>
          </cell>
          <cell r="H476">
            <v>5</v>
          </cell>
        </row>
        <row r="477">
          <cell r="A477">
            <v>22002876</v>
          </cell>
          <cell r="B477" t="str">
            <v>MORA</v>
          </cell>
          <cell r="C477" t="str">
            <v>VALENTINE</v>
          </cell>
          <cell r="D477" t="str">
            <v>valentine.mora@etu.unistra.fr</v>
          </cell>
          <cell r="E477" t="str">
            <v>Néo - Oui Si</v>
          </cell>
          <cell r="F477" t="str">
            <v>Danse</v>
          </cell>
          <cell r="G477" t="str">
            <v>Anglais</v>
          </cell>
          <cell r="H477">
            <v>8</v>
          </cell>
        </row>
        <row r="478">
          <cell r="A478">
            <v>22006350</v>
          </cell>
          <cell r="B478" t="str">
            <v>MOREAU</v>
          </cell>
          <cell r="C478" t="str">
            <v>SYDNEY</v>
          </cell>
          <cell r="D478" t="str">
            <v>sydney.moreau@etu.unistra.fr</v>
          </cell>
          <cell r="E478" t="str">
            <v>Néo - Oui Si</v>
          </cell>
          <cell r="F478" t="str">
            <v>Basketball</v>
          </cell>
          <cell r="G478" t="str">
            <v>Anglais</v>
          </cell>
          <cell r="H478">
            <v>3</v>
          </cell>
        </row>
        <row r="479">
          <cell r="A479">
            <v>22010188</v>
          </cell>
          <cell r="B479" t="str">
            <v>MOREIRA</v>
          </cell>
          <cell r="C479" t="str">
            <v>PALOMA</v>
          </cell>
          <cell r="D479" t="str">
            <v>paloma.moreira@etu.unistra.fr</v>
          </cell>
          <cell r="E479" t="str">
            <v>Néo</v>
          </cell>
          <cell r="F479" t="str">
            <v>Tennis</v>
          </cell>
          <cell r="G479" t="str">
            <v>Anglais</v>
          </cell>
          <cell r="H479">
            <v>16</v>
          </cell>
        </row>
        <row r="480">
          <cell r="A480">
            <v>22001467</v>
          </cell>
          <cell r="B480" t="str">
            <v>MORGANTI</v>
          </cell>
          <cell r="C480" t="str">
            <v>EMMA</v>
          </cell>
          <cell r="D480" t="str">
            <v>emma.morganti@etu.unistra.fr</v>
          </cell>
          <cell r="E480" t="str">
            <v>Néo</v>
          </cell>
          <cell r="F480" t="str">
            <v>Basketball</v>
          </cell>
          <cell r="G480" t="str">
            <v>anglais</v>
          </cell>
          <cell r="H480">
            <v>15</v>
          </cell>
        </row>
        <row r="481">
          <cell r="A481">
            <v>22012960</v>
          </cell>
          <cell r="B481" t="str">
            <v>MOSTEFAOUI</v>
          </cell>
          <cell r="C481" t="str">
            <v>YASMINE</v>
          </cell>
          <cell r="D481" t="str">
            <v>yasmine.mostefaoui2@etu.unistra.fr</v>
          </cell>
          <cell r="E481" t="str">
            <v>Néo</v>
          </cell>
          <cell r="F481" t="str">
            <v>Boxe française</v>
          </cell>
          <cell r="G481" t="str">
            <v>Anglais</v>
          </cell>
          <cell r="H481">
            <v>12</v>
          </cell>
        </row>
        <row r="482">
          <cell r="A482">
            <v>22012369</v>
          </cell>
          <cell r="B482" t="str">
            <v>MOTSCH</v>
          </cell>
          <cell r="C482" t="str">
            <v>AMANDINE</v>
          </cell>
          <cell r="D482" t="str">
            <v>amandine.motsch@etu.unistra.fr</v>
          </cell>
          <cell r="E482" t="str">
            <v>Néo</v>
          </cell>
          <cell r="F482" t="str">
            <v>Force Renforcement musculaire</v>
          </cell>
          <cell r="G482" t="str">
            <v>Anglais</v>
          </cell>
          <cell r="H482">
            <v>3</v>
          </cell>
        </row>
        <row r="483">
          <cell r="A483">
            <v>22005915</v>
          </cell>
          <cell r="B483" t="str">
            <v>MOUGNERES</v>
          </cell>
          <cell r="C483" t="str">
            <v>NICOLAS</v>
          </cell>
          <cell r="D483" t="str">
            <v>nicolas.mougneres@etu.unistra.fr</v>
          </cell>
          <cell r="E483" t="str">
            <v>Néo - Oui Si</v>
          </cell>
          <cell r="F483" t="str">
            <v>Judo</v>
          </cell>
          <cell r="G483" t="str">
            <v>Anglais</v>
          </cell>
          <cell r="H483">
            <v>12</v>
          </cell>
        </row>
        <row r="484">
          <cell r="A484">
            <v>21907490</v>
          </cell>
          <cell r="B484" t="str">
            <v>MOUNIER</v>
          </cell>
          <cell r="C484" t="str">
            <v>ADAM - ALKAN</v>
          </cell>
          <cell r="D484" t="str">
            <v>aamounier@etu.unistra.fr</v>
          </cell>
          <cell r="E484" t="str">
            <v>Redoublant</v>
          </cell>
          <cell r="F484" t="str">
            <v>Judo</v>
          </cell>
          <cell r="G484" t="str">
            <v>Anglais</v>
          </cell>
          <cell r="H484">
            <v>22</v>
          </cell>
        </row>
        <row r="485">
          <cell r="A485">
            <v>21909010</v>
          </cell>
          <cell r="B485" t="str">
            <v>MOZZICONACCI</v>
          </cell>
          <cell r="C485" t="str">
            <v>ROMAIN</v>
          </cell>
          <cell r="D485" t="str">
            <v>romain.mozziconacci@etu.unistra.fr</v>
          </cell>
          <cell r="E485" t="str">
            <v>Redoublant</v>
          </cell>
          <cell r="F485" t="str">
            <v>Plein air de fond</v>
          </cell>
          <cell r="G485" t="str">
            <v>Allemand</v>
          </cell>
          <cell r="H485">
            <v>8</v>
          </cell>
        </row>
        <row r="486">
          <cell r="A486">
            <v>21911396</v>
          </cell>
          <cell r="B486" t="str">
            <v>MROZ</v>
          </cell>
          <cell r="C486" t="str">
            <v>MARVIN</v>
          </cell>
          <cell r="D486" t="str">
            <v>marvin.mroz@etu.unistra.fr</v>
          </cell>
          <cell r="E486" t="str">
            <v>Redoublant</v>
          </cell>
          <cell r="F486" t="str">
            <v>Football s12</v>
          </cell>
          <cell r="G486" t="str">
            <v>Anglais</v>
          </cell>
          <cell r="H486">
            <v>13</v>
          </cell>
        </row>
        <row r="487">
          <cell r="A487">
            <v>21907320</v>
          </cell>
          <cell r="B487" t="str">
            <v>MULLER</v>
          </cell>
          <cell r="C487" t="str">
            <v>THOMAS</v>
          </cell>
          <cell r="D487" t="str">
            <v>thomas.muller11@etu.unistra.fr</v>
          </cell>
          <cell r="E487" t="str">
            <v>Redoublant</v>
          </cell>
          <cell r="F487" t="str">
            <v>Athlétisme</v>
          </cell>
          <cell r="G487" t="str">
            <v>Anglais</v>
          </cell>
          <cell r="H487">
            <v>14</v>
          </cell>
        </row>
        <row r="488">
          <cell r="A488">
            <v>22007280</v>
          </cell>
          <cell r="B488" t="str">
            <v>MULLER</v>
          </cell>
          <cell r="C488" t="str">
            <v>HUGO</v>
          </cell>
          <cell r="D488" t="str">
            <v>hugo.muller4@etu.unistra.fr</v>
          </cell>
          <cell r="E488" t="str">
            <v>Néo</v>
          </cell>
          <cell r="F488" t="str">
            <v>Tennis</v>
          </cell>
          <cell r="G488" t="str">
            <v>Anglais</v>
          </cell>
          <cell r="H488">
            <v>16</v>
          </cell>
        </row>
        <row r="489">
          <cell r="A489">
            <v>22005705</v>
          </cell>
          <cell r="B489" t="str">
            <v>MUNOS</v>
          </cell>
          <cell r="C489" t="str">
            <v>EMELINE</v>
          </cell>
          <cell r="D489" t="str">
            <v>emeline.munos@etu.unistra.fr</v>
          </cell>
          <cell r="E489" t="str">
            <v>Néo</v>
          </cell>
          <cell r="F489" t="str">
            <v>Natation</v>
          </cell>
          <cell r="G489" t="str">
            <v>Allemand</v>
          </cell>
          <cell r="H489">
            <v>6</v>
          </cell>
        </row>
        <row r="490">
          <cell r="A490">
            <v>21814365</v>
          </cell>
          <cell r="B490" t="str">
            <v>MUKYEN</v>
          </cell>
          <cell r="C490" t="str">
            <v>DARWIN</v>
          </cell>
          <cell r="D490" t="str">
            <v>darwin.mukyen@etu.unistra.fr</v>
          </cell>
          <cell r="E490" t="str">
            <v>Redoublant</v>
          </cell>
          <cell r="F490" t="str">
            <v>Football ( IA hors delais)</v>
          </cell>
          <cell r="G490" t="str">
            <v>Anglais</v>
          </cell>
          <cell r="H490">
            <v>2</v>
          </cell>
        </row>
        <row r="491">
          <cell r="A491">
            <v>22008767</v>
          </cell>
          <cell r="B491" t="str">
            <v>NAIBAT</v>
          </cell>
          <cell r="C491" t="str">
            <v>KARIM</v>
          </cell>
          <cell r="D491" t="str">
            <v>karim.naibat@etu.unistra.fr</v>
          </cell>
          <cell r="E491" t="str">
            <v>Néo - Oui Si</v>
          </cell>
          <cell r="F491" t="str">
            <v>Judo</v>
          </cell>
          <cell r="G491" t="str">
            <v>Anglais</v>
          </cell>
          <cell r="H491">
            <v>24</v>
          </cell>
        </row>
        <row r="492">
          <cell r="A492">
            <v>22008074</v>
          </cell>
          <cell r="B492" t="str">
            <v>NAITLAMAAZ</v>
          </cell>
          <cell r="C492" t="str">
            <v>IMRANE YANIS</v>
          </cell>
          <cell r="D492" t="str">
            <v>imrane-yanis.naitlamaaz@etu.unistra.fr</v>
          </cell>
          <cell r="E492" t="str">
            <v>Néo</v>
          </cell>
          <cell r="F492" t="str">
            <v>Athlétisme</v>
          </cell>
          <cell r="G492" t="str">
            <v>Anglais</v>
          </cell>
          <cell r="H492">
            <v>15</v>
          </cell>
        </row>
        <row r="493">
          <cell r="A493">
            <v>21907277</v>
          </cell>
          <cell r="B493" t="str">
            <v>NAMINZO</v>
          </cell>
          <cell r="C493" t="str">
            <v>YOAN</v>
          </cell>
          <cell r="D493" t="str">
            <v>yoan.naminzo@etu.unistra.fr</v>
          </cell>
          <cell r="E493" t="str">
            <v>Redoublant</v>
          </cell>
          <cell r="F493" t="str">
            <v>Force Renforcement musculaire</v>
          </cell>
          <cell r="G493" t="str">
            <v>Anglais</v>
          </cell>
          <cell r="H493">
            <v>5</v>
          </cell>
        </row>
        <row r="494">
          <cell r="A494">
            <v>21903908</v>
          </cell>
          <cell r="B494" t="str">
            <v>NAUD</v>
          </cell>
          <cell r="C494" t="str">
            <v>THOMAS</v>
          </cell>
          <cell r="D494" t="str">
            <v>thomas.naud@etu.unistra.fr</v>
          </cell>
          <cell r="E494" t="str">
            <v>Redoublant</v>
          </cell>
          <cell r="F494" t="str">
            <v>Football</v>
          </cell>
          <cell r="G494" t="str">
            <v>Allemand</v>
          </cell>
          <cell r="H494">
            <v>19</v>
          </cell>
        </row>
        <row r="495">
          <cell r="A495">
            <v>21906495</v>
          </cell>
          <cell r="B495" t="str">
            <v>NAWROCKI</v>
          </cell>
          <cell r="C495" t="str">
            <v>MEHDI</v>
          </cell>
          <cell r="D495" t="str">
            <v>mehdi.nawrocki@etu.unistra.fr</v>
          </cell>
          <cell r="E495" t="str">
            <v>Redoublant</v>
          </cell>
          <cell r="F495" t="str">
            <v>Basketball</v>
          </cell>
          <cell r="G495" t="str">
            <v>Anglais</v>
          </cell>
          <cell r="H495">
            <v>15</v>
          </cell>
        </row>
        <row r="496">
          <cell r="A496">
            <v>21907072</v>
          </cell>
          <cell r="B496" t="str">
            <v>N'DIAYE</v>
          </cell>
          <cell r="C496" t="str">
            <v>BRAHIM</v>
          </cell>
          <cell r="D496" t="str">
            <v>bndiaye@etu.unistra.fr</v>
          </cell>
          <cell r="E496" t="str">
            <v>Redoublant</v>
          </cell>
          <cell r="F496" t="str">
            <v>Judo</v>
          </cell>
          <cell r="G496" t="str">
            <v>Anglais</v>
          </cell>
          <cell r="H496">
            <v>22</v>
          </cell>
        </row>
        <row r="497">
          <cell r="A497">
            <v>21904017</v>
          </cell>
          <cell r="B497" t="str">
            <v>NEAULT</v>
          </cell>
          <cell r="C497" t="str">
            <v>ELIAS</v>
          </cell>
          <cell r="D497" t="str">
            <v>elias.neault@etu.unistra.fr</v>
          </cell>
          <cell r="E497" t="str">
            <v>Redoublant</v>
          </cell>
          <cell r="F497" t="str">
            <v>Judo</v>
          </cell>
          <cell r="G497" t="str">
            <v>Anglais</v>
          </cell>
          <cell r="H497">
            <v>22</v>
          </cell>
        </row>
        <row r="498">
          <cell r="A498">
            <v>21903722</v>
          </cell>
          <cell r="B498" t="str">
            <v>NEGRUTA</v>
          </cell>
          <cell r="C498" t="str">
            <v>VALERIU</v>
          </cell>
          <cell r="D498" t="str">
            <v>valeriu.negruta@etu.unistra.fr</v>
          </cell>
          <cell r="E498" t="str">
            <v>Redoublant</v>
          </cell>
          <cell r="F498" t="str">
            <v>Football s12</v>
          </cell>
          <cell r="G498" t="str">
            <v>Anglais</v>
          </cell>
          <cell r="H498">
            <v>13</v>
          </cell>
        </row>
        <row r="499">
          <cell r="A499">
            <v>22009683</v>
          </cell>
          <cell r="B499" t="str">
            <v>NÉROME</v>
          </cell>
          <cell r="C499" t="str">
            <v>JORY</v>
          </cell>
          <cell r="D499" t="str">
            <v>jory.nerome@etu.unistra.fr</v>
          </cell>
          <cell r="E499" t="str">
            <v>Néo</v>
          </cell>
          <cell r="F499" t="str">
            <v>Basketball</v>
          </cell>
          <cell r="G499" t="str">
            <v>Anglais</v>
          </cell>
          <cell r="H499">
            <v>16</v>
          </cell>
        </row>
        <row r="500">
          <cell r="A500">
            <v>21907711</v>
          </cell>
          <cell r="B500" t="str">
            <v>NÉROME</v>
          </cell>
          <cell r="C500" t="str">
            <v>YANN</v>
          </cell>
          <cell r="D500" t="str">
            <v>yann.nerome@etu.unistra.fr</v>
          </cell>
          <cell r="E500" t="str">
            <v>Redoublant</v>
          </cell>
          <cell r="F500" t="str">
            <v>Basketball</v>
          </cell>
          <cell r="G500" t="str">
            <v>Anglais</v>
          </cell>
          <cell r="H500">
            <v>16</v>
          </cell>
        </row>
        <row r="501">
          <cell r="A501">
            <v>22014202</v>
          </cell>
          <cell r="B501" t="str">
            <v>NKHODIA</v>
          </cell>
          <cell r="C501" t="str">
            <v>JASON</v>
          </cell>
          <cell r="D501" t="str">
            <v>jason.nkodia@etu.unistra.fr</v>
          </cell>
          <cell r="E501" t="str">
            <v>Néo - Réorientation</v>
          </cell>
          <cell r="F501" t="str">
            <v>Handball</v>
          </cell>
          <cell r="G501" t="str">
            <v>Anglais</v>
          </cell>
          <cell r="H501">
            <v>11</v>
          </cell>
        </row>
        <row r="502">
          <cell r="A502">
            <v>22016596</v>
          </cell>
          <cell r="B502" t="str">
            <v>NEVES</v>
          </cell>
          <cell r="C502" t="str">
            <v>RAPHAEL</v>
          </cell>
          <cell r="D502" t="str">
            <v>raphael.neves@etu.unistra.fr</v>
          </cell>
          <cell r="E502" t="str">
            <v>Néo</v>
          </cell>
          <cell r="F502" t="str">
            <v>?????</v>
          </cell>
          <cell r="G502" t="str">
            <v>???</v>
          </cell>
        </row>
        <row r="503">
          <cell r="A503">
            <v>22002567</v>
          </cell>
          <cell r="B503" t="str">
            <v>NGUYEN</v>
          </cell>
          <cell r="C503" t="str">
            <v>THANH VINH</v>
          </cell>
          <cell r="D503" t="str">
            <v>thanh-vinh.nguyen@etu.unistra.fr</v>
          </cell>
          <cell r="E503" t="str">
            <v>Néo</v>
          </cell>
          <cell r="F503" t="str">
            <v>Football</v>
          </cell>
          <cell r="G503" t="str">
            <v>Anglais</v>
          </cell>
          <cell r="H503">
            <v>23</v>
          </cell>
        </row>
        <row r="504">
          <cell r="A504">
            <v>22012386</v>
          </cell>
          <cell r="B504" t="str">
            <v>NICOLAS</v>
          </cell>
          <cell r="C504" t="str">
            <v>ZÉLIE</v>
          </cell>
          <cell r="D504" t="str">
            <v>zelie.nicolas@etu.unistra.fr</v>
          </cell>
          <cell r="E504" t="str">
            <v>Néo - Oui Si</v>
          </cell>
          <cell r="F504" t="str">
            <v>Danse</v>
          </cell>
          <cell r="G504" t="str">
            <v>Anglais</v>
          </cell>
          <cell r="H504">
            <v>8</v>
          </cell>
        </row>
        <row r="505">
          <cell r="A505">
            <v>22004835</v>
          </cell>
          <cell r="B505" t="str">
            <v>NIKONOFF</v>
          </cell>
          <cell r="C505" t="str">
            <v>THOMAS</v>
          </cell>
          <cell r="D505" t="str">
            <v>thomas.nikonoff@etu.unistra.fr</v>
          </cell>
          <cell r="E505" t="str">
            <v>Néo - Oui Si</v>
          </cell>
          <cell r="F505" t="str">
            <v>Tennis</v>
          </cell>
          <cell r="G505" t="str">
            <v>Allemand</v>
          </cell>
          <cell r="H505">
            <v>8</v>
          </cell>
        </row>
        <row r="506">
          <cell r="A506">
            <v>22012004</v>
          </cell>
          <cell r="B506" t="str">
            <v>NITKA</v>
          </cell>
          <cell r="C506" t="str">
            <v>ENZO</v>
          </cell>
          <cell r="D506" t="str">
            <v>enzo.nitka@etu.unistra.fr</v>
          </cell>
          <cell r="E506" t="str">
            <v>Néo</v>
          </cell>
          <cell r="F506" t="str">
            <v>Force Renforcement musculaire</v>
          </cell>
          <cell r="G506" t="str">
            <v>Anglais</v>
          </cell>
          <cell r="H506">
            <v>10</v>
          </cell>
        </row>
        <row r="507">
          <cell r="A507">
            <v>21816666</v>
          </cell>
          <cell r="B507" t="str">
            <v>NOE</v>
          </cell>
          <cell r="C507" t="str">
            <v>THIBAUT</v>
          </cell>
          <cell r="D507" t="str">
            <v>thibaut.noe@etu.unistra.fr</v>
          </cell>
          <cell r="E507" t="str">
            <v>Redoublant</v>
          </cell>
          <cell r="F507" t="str">
            <v>Football</v>
          </cell>
          <cell r="G507" t="str">
            <v>Anglais</v>
          </cell>
          <cell r="H507">
            <v>2</v>
          </cell>
        </row>
        <row r="508">
          <cell r="A508">
            <v>22000845</v>
          </cell>
          <cell r="B508" t="str">
            <v>NOÉ</v>
          </cell>
          <cell r="C508" t="str">
            <v>ANTOINE</v>
          </cell>
          <cell r="D508" t="str">
            <v>antoine.noe@etu.unistra.fr</v>
          </cell>
          <cell r="E508" t="str">
            <v>Néo</v>
          </cell>
          <cell r="F508" t="str">
            <v>Football</v>
          </cell>
          <cell r="G508" t="str">
            <v>Anglais</v>
          </cell>
          <cell r="H508">
            <v>2</v>
          </cell>
        </row>
        <row r="509">
          <cell r="A509">
            <v>22003508</v>
          </cell>
          <cell r="B509" t="str">
            <v>NOEHRINGER</v>
          </cell>
          <cell r="C509" t="str">
            <v>ALEXIS</v>
          </cell>
          <cell r="D509" t="str">
            <v>alexis.noehringer@etu.unistra.fr</v>
          </cell>
          <cell r="E509" t="str">
            <v>Néo</v>
          </cell>
          <cell r="F509" t="str">
            <v>Tennis</v>
          </cell>
          <cell r="G509" t="str">
            <v>Anglais</v>
          </cell>
          <cell r="H509">
            <v>16</v>
          </cell>
        </row>
        <row r="510">
          <cell r="A510">
            <v>22012724</v>
          </cell>
          <cell r="B510" t="str">
            <v>NUNES</v>
          </cell>
          <cell r="C510" t="str">
            <v>SOLENE</v>
          </cell>
          <cell r="D510" t="str">
            <v>solene.nunes@etu.unistra.fr</v>
          </cell>
          <cell r="E510" t="str">
            <v>Néo</v>
          </cell>
          <cell r="F510" t="str">
            <v>Football</v>
          </cell>
          <cell r="G510" t="str">
            <v>Allemand</v>
          </cell>
          <cell r="H510">
            <v>19</v>
          </cell>
        </row>
        <row r="511">
          <cell r="A511">
            <v>22002421</v>
          </cell>
          <cell r="B511" t="str">
            <v>NUNNINGER</v>
          </cell>
          <cell r="C511" t="str">
            <v>JEAN</v>
          </cell>
          <cell r="D511" t="str">
            <v>jean.nunninger@etu.unistra.fr</v>
          </cell>
          <cell r="E511" t="str">
            <v>Néo</v>
          </cell>
          <cell r="F511" t="str">
            <v>Force Renforcement musculaire</v>
          </cell>
          <cell r="G511" t="str">
            <v>Anglais</v>
          </cell>
          <cell r="H511">
            <v>5</v>
          </cell>
        </row>
        <row r="512">
          <cell r="A512">
            <v>21915211</v>
          </cell>
          <cell r="B512" t="str">
            <v>NUSS</v>
          </cell>
          <cell r="C512" t="str">
            <v>VICTOR</v>
          </cell>
          <cell r="D512" t="str">
            <v>victor.nuss@etu.unistra.fr</v>
          </cell>
          <cell r="E512" t="str">
            <v>Redoublant</v>
          </cell>
          <cell r="F512" t="str">
            <v>Basketball</v>
          </cell>
          <cell r="G512" t="str">
            <v>Anglais</v>
          </cell>
          <cell r="H512">
            <v>16</v>
          </cell>
        </row>
        <row r="513">
          <cell r="A513">
            <v>22016351</v>
          </cell>
          <cell r="B513" t="str">
            <v>NUSSLI</v>
          </cell>
          <cell r="C513" t="str">
            <v>MATHIEU</v>
          </cell>
          <cell r="D513" t="str">
            <v>mathieu.nussli@etu.unistra.fr</v>
          </cell>
          <cell r="E513" t="str">
            <v>Néo</v>
          </cell>
          <cell r="F513" t="str">
            <v>Force Renforcement musculaire</v>
          </cell>
          <cell r="G513" t="str">
            <v>anglais</v>
          </cell>
          <cell r="H513">
            <v>10</v>
          </cell>
        </row>
        <row r="514">
          <cell r="A514">
            <v>21804280</v>
          </cell>
          <cell r="B514" t="str">
            <v>OBER</v>
          </cell>
          <cell r="C514" t="str">
            <v>YOAN</v>
          </cell>
          <cell r="D514" t="str">
            <v>yoan.ober@etu.unistra.fr</v>
          </cell>
          <cell r="E514" t="str">
            <v>Réorientation</v>
          </cell>
          <cell r="F514" t="str">
            <v>Badminton</v>
          </cell>
          <cell r="G514" t="str">
            <v>Anglais</v>
          </cell>
          <cell r="H514">
            <v>18</v>
          </cell>
        </row>
        <row r="515">
          <cell r="A515">
            <v>21902681</v>
          </cell>
          <cell r="B515" t="str">
            <v>OBERHAUSER</v>
          </cell>
          <cell r="C515" t="str">
            <v>PIERRE</v>
          </cell>
          <cell r="D515" t="str">
            <v>pierre.oberhauser@etu.unistra.fr</v>
          </cell>
          <cell r="E515" t="str">
            <v>Redoublant</v>
          </cell>
          <cell r="F515" t="str">
            <v>Football s12</v>
          </cell>
          <cell r="G515" t="str">
            <v>Anglais</v>
          </cell>
          <cell r="H515">
            <v>13</v>
          </cell>
        </row>
        <row r="516">
          <cell r="A516">
            <v>22016136</v>
          </cell>
          <cell r="B516" t="str">
            <v>OBRECHT</v>
          </cell>
          <cell r="C516" t="str">
            <v>ALEXIS</v>
          </cell>
          <cell r="D516" t="str">
            <v>alexis.obrecht@etu.unistra.fr</v>
          </cell>
          <cell r="E516" t="str">
            <v>Réorientation</v>
          </cell>
          <cell r="F516" t="str">
            <v>Football</v>
          </cell>
          <cell r="G516" t="str">
            <v>Anglais</v>
          </cell>
          <cell r="H516">
            <v>23</v>
          </cell>
        </row>
        <row r="517">
          <cell r="A517">
            <v>22012358</v>
          </cell>
          <cell r="B517" t="str">
            <v>OLIVEIRA SOUZA</v>
          </cell>
          <cell r="C517" t="str">
            <v>KILLIAN</v>
          </cell>
          <cell r="D517" t="str">
            <v>killian.oliveira-souza@etu.unistra.fr</v>
          </cell>
          <cell r="E517" t="str">
            <v>Réorientation</v>
          </cell>
          <cell r="F517" t="str">
            <v>Basketball</v>
          </cell>
          <cell r="G517" t="str">
            <v>Anglais</v>
          </cell>
          <cell r="H517">
            <v>3</v>
          </cell>
        </row>
        <row r="518">
          <cell r="A518">
            <v>21814546</v>
          </cell>
          <cell r="B518" t="str">
            <v>OLYMPIO</v>
          </cell>
          <cell r="C518" t="str">
            <v>SOPHIA</v>
          </cell>
          <cell r="D518" t="str">
            <v>sophia.olympio@etu.unistra.fr</v>
          </cell>
          <cell r="E518" t="str">
            <v>Réorientation</v>
          </cell>
          <cell r="F518" t="str">
            <v>Force Renforcement musculaire</v>
          </cell>
          <cell r="G518" t="str">
            <v>Anglais</v>
          </cell>
          <cell r="H518">
            <v>23</v>
          </cell>
        </row>
        <row r="519">
          <cell r="A519">
            <v>21905553</v>
          </cell>
          <cell r="B519" t="str">
            <v>OPPE</v>
          </cell>
          <cell r="C519" t="str">
            <v>ANTONIN</v>
          </cell>
          <cell r="D519" t="str">
            <v>antonin.oppe@etu.unistra.fr</v>
          </cell>
          <cell r="E519" t="str">
            <v>Redoublant</v>
          </cell>
          <cell r="F519" t="str">
            <v>Plein air de fond</v>
          </cell>
          <cell r="G519" t="str">
            <v>Anglais</v>
          </cell>
          <cell r="H519">
            <v>21</v>
          </cell>
        </row>
        <row r="520">
          <cell r="A520">
            <v>22013559</v>
          </cell>
          <cell r="B520" t="str">
            <v>ORIHUELA</v>
          </cell>
          <cell r="C520" t="str">
            <v>MATEO</v>
          </cell>
          <cell r="D520" t="str">
            <v>mateo.orihuela@etu.unistra.fr</v>
          </cell>
          <cell r="E520" t="str">
            <v>Néo</v>
          </cell>
          <cell r="F520" t="str">
            <v>Force Renforcement musculaire</v>
          </cell>
          <cell r="G520" t="str">
            <v>Anglais</v>
          </cell>
          <cell r="H520">
            <v>10</v>
          </cell>
        </row>
        <row r="521">
          <cell r="A521">
            <v>22013341</v>
          </cell>
          <cell r="B521" t="str">
            <v>OTT</v>
          </cell>
          <cell r="C521" t="str">
            <v>GUILLAUME</v>
          </cell>
          <cell r="D521" t="str">
            <v>guillaume.ott@etu.unistra.fr</v>
          </cell>
          <cell r="E521" t="str">
            <v>Néo - Oui Si</v>
          </cell>
          <cell r="F521" t="str">
            <v>Force Renforcement musculaire</v>
          </cell>
          <cell r="G521" t="str">
            <v>Anglais</v>
          </cell>
          <cell r="H521">
            <v>4</v>
          </cell>
        </row>
        <row r="522">
          <cell r="A522">
            <v>22014390</v>
          </cell>
          <cell r="B522" t="str">
            <v>OUALKADI</v>
          </cell>
          <cell r="C522" t="str">
            <v>SHIREL</v>
          </cell>
          <cell r="D522" t="str">
            <v>shirel.matri@etu.unistra.fr</v>
          </cell>
          <cell r="E522" t="str">
            <v>Néo</v>
          </cell>
          <cell r="F522" t="str">
            <v>Danse</v>
          </cell>
          <cell r="G522" t="str">
            <v>Anglais</v>
          </cell>
          <cell r="H522">
            <v>5</v>
          </cell>
        </row>
        <row r="523">
          <cell r="A523">
            <v>22007769</v>
          </cell>
          <cell r="B523" t="str">
            <v>OUARANE</v>
          </cell>
          <cell r="C523" t="str">
            <v>HAKIM</v>
          </cell>
          <cell r="D523" t="str">
            <v>hakim.ouarane@etu.unistra.fr</v>
          </cell>
          <cell r="E523" t="str">
            <v>Néo</v>
          </cell>
          <cell r="F523" t="str">
            <v>Football</v>
          </cell>
          <cell r="G523" t="str">
            <v>anglais</v>
          </cell>
          <cell r="H523">
            <v>7</v>
          </cell>
        </row>
        <row r="524">
          <cell r="A524">
            <v>22008665</v>
          </cell>
          <cell r="B524" t="str">
            <v>OUMILOUD</v>
          </cell>
          <cell r="C524" t="str">
            <v>SALIM</v>
          </cell>
          <cell r="D524" t="str">
            <v>salim.oumiloud@etu.unistra.fr</v>
          </cell>
          <cell r="E524" t="str">
            <v>Néo</v>
          </cell>
          <cell r="F524" t="str">
            <v>Football</v>
          </cell>
          <cell r="G524" t="str">
            <v>Anglais</v>
          </cell>
          <cell r="H524">
            <v>2</v>
          </cell>
        </row>
        <row r="525">
          <cell r="A525">
            <v>22006996</v>
          </cell>
          <cell r="B525" t="str">
            <v>OURY</v>
          </cell>
          <cell r="C525" t="str">
            <v>LUCIE</v>
          </cell>
          <cell r="D525" t="str">
            <v>lucie.oury@etu.unistra.fr</v>
          </cell>
          <cell r="E525" t="str">
            <v>Néo</v>
          </cell>
          <cell r="F525" t="str">
            <v>Natation</v>
          </cell>
          <cell r="G525" t="str">
            <v>Anglais</v>
          </cell>
          <cell r="H525">
            <v>17</v>
          </cell>
        </row>
        <row r="526">
          <cell r="A526">
            <v>22007234</v>
          </cell>
          <cell r="B526" t="str">
            <v>PARQUIER</v>
          </cell>
          <cell r="C526" t="str">
            <v>MARGO</v>
          </cell>
          <cell r="D526" t="str">
            <v>margo.parquier@etu.unistra.fr</v>
          </cell>
          <cell r="E526" t="str">
            <v>Néo</v>
          </cell>
          <cell r="F526" t="str">
            <v>Handball</v>
          </cell>
          <cell r="G526" t="str">
            <v>Allemand</v>
          </cell>
          <cell r="H526">
            <v>4</v>
          </cell>
        </row>
        <row r="527">
          <cell r="A527">
            <v>22002462</v>
          </cell>
          <cell r="B527" t="str">
            <v>PATIS</v>
          </cell>
          <cell r="C527" t="str">
            <v>GAETAN</v>
          </cell>
          <cell r="D527" t="str">
            <v>gaetan.patis@etu.unistra.fr</v>
          </cell>
          <cell r="E527" t="str">
            <v>Néo</v>
          </cell>
          <cell r="F527" t="str">
            <v>Basketball</v>
          </cell>
          <cell r="G527" t="str">
            <v>Anglais</v>
          </cell>
          <cell r="H527">
            <v>16</v>
          </cell>
        </row>
        <row r="528">
          <cell r="A528">
            <v>22015397</v>
          </cell>
          <cell r="B528" t="str">
            <v>PECHIN</v>
          </cell>
          <cell r="C528" t="str">
            <v>KYLIAN</v>
          </cell>
          <cell r="D528" t="str">
            <v>kylian.pechin@etu.unistra.fr</v>
          </cell>
          <cell r="E528" t="str">
            <v>Néo</v>
          </cell>
          <cell r="F528" t="str">
            <v>Boxe française</v>
          </cell>
          <cell r="G528" t="str">
            <v>Anglais</v>
          </cell>
          <cell r="H528">
            <v>10</v>
          </cell>
        </row>
        <row r="529">
          <cell r="A529">
            <v>22014544</v>
          </cell>
          <cell r="B529" t="str">
            <v>PERNEY</v>
          </cell>
          <cell r="C529" t="str">
            <v>FLORIAN</v>
          </cell>
          <cell r="D529" t="str">
            <v>florian.perney@etu.unistra.fr</v>
          </cell>
          <cell r="E529" t="str">
            <v>Néo - Oui Si</v>
          </cell>
          <cell r="F529" t="str">
            <v>Handball</v>
          </cell>
          <cell r="G529" t="str">
            <v>Anglais</v>
          </cell>
          <cell r="H529">
            <v>13</v>
          </cell>
        </row>
        <row r="530">
          <cell r="A530">
            <v>22015482</v>
          </cell>
          <cell r="B530" t="str">
            <v>PERNOT</v>
          </cell>
          <cell r="C530" t="str">
            <v>ANAÏS</v>
          </cell>
          <cell r="D530" t="str">
            <v>anais.pernot@etu.unistra.fr</v>
          </cell>
          <cell r="E530" t="str">
            <v>Néo - Oui Si</v>
          </cell>
          <cell r="F530" t="str">
            <v>Football</v>
          </cell>
          <cell r="G530" t="str">
            <v>Anglais</v>
          </cell>
          <cell r="H530">
            <v>7</v>
          </cell>
        </row>
        <row r="531">
          <cell r="A531">
            <v>22004361</v>
          </cell>
          <cell r="B531" t="str">
            <v>PETER</v>
          </cell>
          <cell r="C531" t="str">
            <v>SACHA</v>
          </cell>
          <cell r="D531" t="str">
            <v>sacha.peter@etu.unistra.fr</v>
          </cell>
          <cell r="E531" t="str">
            <v>Néo</v>
          </cell>
          <cell r="F531" t="str">
            <v>Plein air de fond</v>
          </cell>
          <cell r="G531" t="str">
            <v>Anglais</v>
          </cell>
          <cell r="H531">
            <v>21</v>
          </cell>
        </row>
        <row r="532">
          <cell r="A532">
            <v>22003674</v>
          </cell>
          <cell r="B532" t="str">
            <v>PETITHORY</v>
          </cell>
          <cell r="C532" t="str">
            <v>ESTELLE</v>
          </cell>
          <cell r="D532" t="str">
            <v>estelle.petithory@etu.unistra.fr</v>
          </cell>
          <cell r="E532" t="str">
            <v>Néo - Oui Si</v>
          </cell>
          <cell r="F532" t="str">
            <v>Plein air de fond</v>
          </cell>
          <cell r="G532" t="str">
            <v>Anglais</v>
          </cell>
          <cell r="H532">
            <v>24</v>
          </cell>
        </row>
        <row r="533">
          <cell r="A533">
            <v>22006752</v>
          </cell>
          <cell r="B533" t="str">
            <v>PETRAZOLLER</v>
          </cell>
          <cell r="C533" t="str">
            <v>SOLINE</v>
          </cell>
          <cell r="D533" t="str">
            <v>soline.petrazoller@etu.unistra.fr</v>
          </cell>
          <cell r="E533" t="str">
            <v>Néo - Oui Si</v>
          </cell>
          <cell r="F533" t="str">
            <v>Gymnastique</v>
          </cell>
          <cell r="G533" t="str">
            <v>Anglais</v>
          </cell>
          <cell r="H533">
            <v>4</v>
          </cell>
        </row>
        <row r="534">
          <cell r="A534">
            <v>22003168</v>
          </cell>
          <cell r="B534" t="str">
            <v>PETREMANN</v>
          </cell>
          <cell r="C534" t="str">
            <v>PAUL</v>
          </cell>
          <cell r="D534" t="str">
            <v>paul.petremann@etu.unistra.fr</v>
          </cell>
          <cell r="E534" t="str">
            <v>Néo</v>
          </cell>
          <cell r="F534" t="str">
            <v>Tennis de table</v>
          </cell>
          <cell r="G534" t="str">
            <v>Anglais</v>
          </cell>
          <cell r="H534">
            <v>15</v>
          </cell>
        </row>
        <row r="535">
          <cell r="A535">
            <v>22022270</v>
          </cell>
          <cell r="B535" t="str">
            <v>PERICAS   AP0131</v>
          </cell>
          <cell r="C535" t="str">
            <v>GHISLAIN</v>
          </cell>
          <cell r="D535" t="str">
            <v>ghislain.percias@etu.unistra.fr</v>
          </cell>
          <cell r="E535" t="str">
            <v>Néo</v>
          </cell>
          <cell r="F535" t="str">
            <v>Tennis de table</v>
          </cell>
          <cell r="G535" t="str">
            <v>Anglais</v>
          </cell>
          <cell r="H535">
            <v>15</v>
          </cell>
        </row>
        <row r="536">
          <cell r="A536">
            <v>22012373</v>
          </cell>
          <cell r="B536" t="str">
            <v>PFEIFFER</v>
          </cell>
          <cell r="C536" t="str">
            <v>GUISLAIN</v>
          </cell>
          <cell r="D536" t="e">
            <v>#N/A</v>
          </cell>
          <cell r="E536" t="str">
            <v>Oui Si - Réorientation</v>
          </cell>
          <cell r="F536" t="str">
            <v>Volleyball (IA annulée)</v>
          </cell>
          <cell r="G536" t="str">
            <v>Anglais</v>
          </cell>
        </row>
        <row r="537">
          <cell r="A537">
            <v>21906148</v>
          </cell>
          <cell r="B537" t="str">
            <v>PFEIFFER</v>
          </cell>
          <cell r="C537" t="str">
            <v>TRISTAN</v>
          </cell>
          <cell r="D537" t="str">
            <v>tristan.pfeiffer2@etu.unistra.fr</v>
          </cell>
          <cell r="E537" t="str">
            <v>Redoublant</v>
          </cell>
          <cell r="F537" t="str">
            <v>Football s12</v>
          </cell>
          <cell r="G537" t="str">
            <v>Anglais</v>
          </cell>
          <cell r="H537">
            <v>8</v>
          </cell>
        </row>
        <row r="538">
          <cell r="A538">
            <v>21702643</v>
          </cell>
          <cell r="B538" t="str">
            <v>PHIMMASONE</v>
          </cell>
          <cell r="C538" t="str">
            <v>BENJAMIN</v>
          </cell>
          <cell r="D538" t="str">
            <v>benjamin.phimmasone@etu.unistra.fr</v>
          </cell>
          <cell r="E538" t="str">
            <v>Redoublant</v>
          </cell>
          <cell r="F538" t="str">
            <v>Volleyball</v>
          </cell>
          <cell r="G538" t="str">
            <v>Anglais</v>
          </cell>
          <cell r="H538">
            <v>10</v>
          </cell>
        </row>
        <row r="539">
          <cell r="A539">
            <v>22004102</v>
          </cell>
          <cell r="B539" t="str">
            <v>PIAZZA</v>
          </cell>
          <cell r="C539" t="str">
            <v>ELODIE</v>
          </cell>
          <cell r="D539" t="str">
            <v>elodie.piazza@etu.unistra.fr</v>
          </cell>
          <cell r="E539" t="str">
            <v>Néo</v>
          </cell>
          <cell r="F539" t="str">
            <v>Escalade</v>
          </cell>
          <cell r="G539" t="str">
            <v>anglais</v>
          </cell>
          <cell r="H539">
            <v>17</v>
          </cell>
        </row>
        <row r="540">
          <cell r="A540">
            <v>21905440</v>
          </cell>
          <cell r="B540" t="str">
            <v>PICHARD</v>
          </cell>
          <cell r="C540" t="str">
            <v>CLÉMENT</v>
          </cell>
          <cell r="D540" t="str">
            <v>clement.pichard@etu.unistra.fr</v>
          </cell>
          <cell r="E540" t="str">
            <v>Redoublant</v>
          </cell>
          <cell r="F540" t="str">
            <v>HN -Tir</v>
          </cell>
          <cell r="G540" t="str">
            <v>Anglais</v>
          </cell>
          <cell r="H540">
            <v>14</v>
          </cell>
        </row>
        <row r="541">
          <cell r="A541">
            <v>22010137</v>
          </cell>
          <cell r="B541" t="str">
            <v>PIERREL</v>
          </cell>
          <cell r="C541" t="str">
            <v>EVAN</v>
          </cell>
          <cell r="D541" t="str">
            <v>evan.pierrel@etu.unistra.fr</v>
          </cell>
          <cell r="E541" t="str">
            <v>Néo</v>
          </cell>
          <cell r="F541" t="str">
            <v>Athlétisme</v>
          </cell>
          <cell r="G541" t="str">
            <v>Anglais</v>
          </cell>
          <cell r="H541">
            <v>15</v>
          </cell>
        </row>
        <row r="542">
          <cell r="A542">
            <v>22008430</v>
          </cell>
          <cell r="B542" t="str">
            <v>PIERSON</v>
          </cell>
          <cell r="C542" t="str">
            <v>JULES</v>
          </cell>
          <cell r="D542" t="str">
            <v>jules.pierson@etu.unistra.fr</v>
          </cell>
          <cell r="E542" t="str">
            <v>Néo - Oui Si</v>
          </cell>
          <cell r="F542" t="str">
            <v>Football</v>
          </cell>
          <cell r="G542" t="str">
            <v>Anglais</v>
          </cell>
          <cell r="H542">
            <v>7</v>
          </cell>
        </row>
        <row r="543">
          <cell r="A543">
            <v>22004758</v>
          </cell>
          <cell r="B543" t="str">
            <v>PION</v>
          </cell>
          <cell r="C543" t="str">
            <v>NOE</v>
          </cell>
          <cell r="D543" t="str">
            <v>noe.pion@etu.unistra.fr</v>
          </cell>
          <cell r="E543" t="str">
            <v>Néo</v>
          </cell>
          <cell r="F543" t="str">
            <v>Football</v>
          </cell>
          <cell r="G543" t="str">
            <v>Anglais</v>
          </cell>
          <cell r="H543">
            <v>2</v>
          </cell>
        </row>
        <row r="544">
          <cell r="A544">
            <v>22009171</v>
          </cell>
          <cell r="B544" t="str">
            <v>PIZZUTILO</v>
          </cell>
          <cell r="C544" t="str">
            <v>LUCAS</v>
          </cell>
          <cell r="D544" t="str">
            <v>lucas.pizzutilo@etu.unistra.fr</v>
          </cell>
          <cell r="E544" t="str">
            <v>Néo</v>
          </cell>
          <cell r="F544" t="str">
            <v>Handball</v>
          </cell>
          <cell r="G544" t="str">
            <v>Anglais</v>
          </cell>
          <cell r="H544">
            <v>24</v>
          </cell>
        </row>
        <row r="545">
          <cell r="A545">
            <v>21905713</v>
          </cell>
          <cell r="B545" t="str">
            <v>PORET</v>
          </cell>
          <cell r="C545" t="str">
            <v>CHARLES</v>
          </cell>
          <cell r="D545" t="str">
            <v>charles.poret@etu.unistra.fr</v>
          </cell>
          <cell r="E545" t="str">
            <v>Redoublant</v>
          </cell>
          <cell r="F545" t="str">
            <v>Boxe française</v>
          </cell>
          <cell r="G545" t="str">
            <v>Anglais</v>
          </cell>
          <cell r="H545">
            <v>10</v>
          </cell>
        </row>
        <row r="546">
          <cell r="A546">
            <v>22012962</v>
          </cell>
          <cell r="B546" t="str">
            <v>PORTO</v>
          </cell>
          <cell r="C546" t="str">
            <v>ESTEBAN</v>
          </cell>
          <cell r="D546" t="str">
            <v>esteban.porto@etu.unistra.fr</v>
          </cell>
          <cell r="E546" t="str">
            <v>Néo</v>
          </cell>
          <cell r="F546" t="str">
            <v>Athlétisme</v>
          </cell>
          <cell r="G546" t="str">
            <v>Anglais</v>
          </cell>
          <cell r="H546">
            <v>15</v>
          </cell>
        </row>
        <row r="547">
          <cell r="A547">
            <v>21906236</v>
          </cell>
          <cell r="B547" t="str">
            <v>POTHIER</v>
          </cell>
          <cell r="C547" t="str">
            <v>LOUISE</v>
          </cell>
          <cell r="D547" t="str">
            <v>louise.pothier@etu.unistra.fr</v>
          </cell>
          <cell r="E547" t="str">
            <v>Redoublant</v>
          </cell>
          <cell r="F547" t="str">
            <v>Natation</v>
          </cell>
          <cell r="G547" t="str">
            <v>Anglais</v>
          </cell>
          <cell r="H547">
            <v>17</v>
          </cell>
        </row>
        <row r="548">
          <cell r="A548">
            <v>22010816</v>
          </cell>
          <cell r="B548" t="str">
            <v>PROVOT</v>
          </cell>
          <cell r="C548" t="str">
            <v>DAVID</v>
          </cell>
          <cell r="D548" t="str">
            <v>david.provot@etu.unistra.fr</v>
          </cell>
          <cell r="E548" t="str">
            <v>Néo - Oui Si</v>
          </cell>
          <cell r="F548" t="str">
            <v>Boxe française</v>
          </cell>
          <cell r="G548" t="str">
            <v>Anglais</v>
          </cell>
          <cell r="H548">
            <v>12</v>
          </cell>
        </row>
        <row r="549">
          <cell r="A549">
            <v>22000992</v>
          </cell>
          <cell r="B549" t="str">
            <v>PUJO</v>
          </cell>
          <cell r="C549" t="str">
            <v>ANTOINE</v>
          </cell>
          <cell r="D549" t="str">
            <v>antoine.pujo@etu.unistra.fr</v>
          </cell>
          <cell r="E549" t="str">
            <v>Néo</v>
          </cell>
          <cell r="F549" t="str">
            <v>Rugby</v>
          </cell>
          <cell r="G549" t="str">
            <v>Anglais</v>
          </cell>
          <cell r="H549">
            <v>16</v>
          </cell>
        </row>
        <row r="550">
          <cell r="A550">
            <v>22004329</v>
          </cell>
          <cell r="B550" t="str">
            <v>QUIRIN</v>
          </cell>
          <cell r="C550" t="str">
            <v>LUCIE</v>
          </cell>
          <cell r="D550" t="str">
            <v>lucie.quirin@etu.unistra.fr</v>
          </cell>
          <cell r="E550" t="str">
            <v>Néo</v>
          </cell>
          <cell r="F550" t="str">
            <v>Athlétisme</v>
          </cell>
          <cell r="G550" t="str">
            <v>Anglais</v>
          </cell>
          <cell r="H550">
            <v>15</v>
          </cell>
        </row>
        <row r="551">
          <cell r="A551">
            <v>22007307</v>
          </cell>
          <cell r="B551" t="str">
            <v>RACON</v>
          </cell>
          <cell r="C551" t="str">
            <v>SAMUEL</v>
          </cell>
          <cell r="D551" t="str">
            <v>samuel.racon@etu.unistra.fr</v>
          </cell>
          <cell r="E551" t="str">
            <v>Néo</v>
          </cell>
          <cell r="F551" t="str">
            <v>Handball</v>
          </cell>
          <cell r="G551" t="str">
            <v>Anglais</v>
          </cell>
          <cell r="H551">
            <v>24</v>
          </cell>
        </row>
        <row r="552">
          <cell r="A552">
            <v>22003012</v>
          </cell>
          <cell r="B552" t="str">
            <v>RAFFIN</v>
          </cell>
          <cell r="C552" t="str">
            <v>JULIEN</v>
          </cell>
          <cell r="D552" t="str">
            <v>julien.raffin@etu.unistra.fr</v>
          </cell>
          <cell r="E552" t="str">
            <v>Néo</v>
          </cell>
          <cell r="F552" t="str">
            <v>Force Renforcement musculaire</v>
          </cell>
          <cell r="G552" t="str">
            <v>Anglais</v>
          </cell>
          <cell r="H552">
            <v>10</v>
          </cell>
        </row>
        <row r="553">
          <cell r="A553">
            <v>21902040</v>
          </cell>
          <cell r="B553" t="str">
            <v>RAGOT</v>
          </cell>
          <cell r="C553" t="str">
            <v>MAÉVA</v>
          </cell>
          <cell r="D553" t="str">
            <v>maeva.ragot@etu.unistra.fr</v>
          </cell>
          <cell r="E553" t="str">
            <v>Redoublant</v>
          </cell>
          <cell r="F553" t="str">
            <v>Judo</v>
          </cell>
          <cell r="G553" t="str">
            <v>Anglais</v>
          </cell>
          <cell r="H553">
            <v>22</v>
          </cell>
        </row>
        <row r="554">
          <cell r="A554">
            <v>21913024</v>
          </cell>
          <cell r="B554" t="str">
            <v>RAJASON-ANDRIAMARO</v>
          </cell>
          <cell r="C554" t="str">
            <v>TIONA</v>
          </cell>
          <cell r="D554" t="str">
            <v>tiona.rajason-andriamaro@etu.unistra.fr</v>
          </cell>
          <cell r="E554" t="str">
            <v>Redoublant</v>
          </cell>
          <cell r="F554" t="str">
            <v>Judo</v>
          </cell>
          <cell r="G554" t="str">
            <v>Anglais</v>
          </cell>
          <cell r="H554">
            <v>22</v>
          </cell>
        </row>
        <row r="555">
          <cell r="A555">
            <v>22009681</v>
          </cell>
          <cell r="B555" t="str">
            <v>RASSON</v>
          </cell>
          <cell r="C555" t="str">
            <v>MARIE</v>
          </cell>
          <cell r="D555" t="str">
            <v>marie.rasson@etu.unistra.fr</v>
          </cell>
          <cell r="E555" t="str">
            <v>Néo - Oui Si</v>
          </cell>
          <cell r="F555" t="str">
            <v>Natation</v>
          </cell>
          <cell r="G555" t="str">
            <v>Anglais</v>
          </cell>
          <cell r="H555">
            <v>13</v>
          </cell>
        </row>
        <row r="556">
          <cell r="A556">
            <v>21904477</v>
          </cell>
          <cell r="B556" t="str">
            <v>RATTIER</v>
          </cell>
          <cell r="C556" t="str">
            <v>SAMUEL</v>
          </cell>
          <cell r="D556" t="str">
            <v>samuel.rattier@etu.unistra.fr</v>
          </cell>
          <cell r="E556" t="str">
            <v>Redoublant</v>
          </cell>
          <cell r="F556" t="str">
            <v>Handball</v>
          </cell>
          <cell r="G556" t="str">
            <v>Anglais</v>
          </cell>
          <cell r="H556">
            <v>24</v>
          </cell>
        </row>
        <row r="557">
          <cell r="A557">
            <v>22006247</v>
          </cell>
          <cell r="B557" t="str">
            <v>RAUCH</v>
          </cell>
          <cell r="C557" t="str">
            <v>MANOA</v>
          </cell>
          <cell r="D557" t="str">
            <v>manoa.rauch@etu.unistra.fr</v>
          </cell>
          <cell r="E557" t="str">
            <v>Néo - Oui Si</v>
          </cell>
          <cell r="F557" t="str">
            <v>Plein air de fond</v>
          </cell>
          <cell r="G557" t="str">
            <v>Anglais</v>
          </cell>
          <cell r="H557">
            <v>24</v>
          </cell>
        </row>
        <row r="558">
          <cell r="A558">
            <v>21908792</v>
          </cell>
          <cell r="B558" t="str">
            <v>RAUFAKI</v>
          </cell>
          <cell r="C558" t="str">
            <v>MAHEALANI</v>
          </cell>
          <cell r="D558" t="str">
            <v>mahealani.raufaki@etu.unistra.fr</v>
          </cell>
          <cell r="E558" t="str">
            <v>Redoublant</v>
          </cell>
          <cell r="F558" t="str">
            <v>Force Renforcement musculaire</v>
          </cell>
          <cell r="G558" t="str">
            <v>Anglais</v>
          </cell>
          <cell r="H558">
            <v>22</v>
          </cell>
        </row>
        <row r="559">
          <cell r="A559">
            <v>21903046</v>
          </cell>
          <cell r="B559" t="str">
            <v>REBBAH</v>
          </cell>
          <cell r="C559" t="str">
            <v>SALIM</v>
          </cell>
          <cell r="D559" t="str">
            <v>salim.rebbah@etu.unistra.fr</v>
          </cell>
          <cell r="E559" t="str">
            <v>Redoublant</v>
          </cell>
          <cell r="F559" t="str">
            <v>Basketball</v>
          </cell>
          <cell r="G559" t="str">
            <v>Anglais</v>
          </cell>
          <cell r="H559">
            <v>18</v>
          </cell>
        </row>
        <row r="560">
          <cell r="A560">
            <v>22009878</v>
          </cell>
          <cell r="B560" t="str">
            <v>REDIVO</v>
          </cell>
          <cell r="C560" t="str">
            <v>MATTHIEU</v>
          </cell>
          <cell r="D560" t="str">
            <v>matthieu.redivo@etu.unistra.fr</v>
          </cell>
          <cell r="E560" t="str">
            <v>Néo</v>
          </cell>
          <cell r="F560" t="str">
            <v>Plein air de fond</v>
          </cell>
          <cell r="G560" t="str">
            <v>Anglais</v>
          </cell>
          <cell r="H560">
            <v>21</v>
          </cell>
        </row>
        <row r="561">
          <cell r="A561">
            <v>22000976</v>
          </cell>
          <cell r="B561" t="str">
            <v>REGIOR</v>
          </cell>
          <cell r="C561" t="str">
            <v>HUGO</v>
          </cell>
          <cell r="D561" t="str">
            <v>hugo.regior@etu.unistra.fr</v>
          </cell>
          <cell r="E561" t="str">
            <v>Néo</v>
          </cell>
          <cell r="F561" t="str">
            <v>Handball</v>
          </cell>
          <cell r="G561" t="str">
            <v>Anglais</v>
          </cell>
          <cell r="H561">
            <v>4</v>
          </cell>
        </row>
        <row r="562">
          <cell r="A562">
            <v>22002432</v>
          </cell>
          <cell r="B562" t="str">
            <v>REICHEL</v>
          </cell>
          <cell r="C562" t="str">
            <v>DESIREE</v>
          </cell>
          <cell r="D562" t="str">
            <v>desiree.reichel@etu.unistra.fr</v>
          </cell>
          <cell r="E562" t="str">
            <v>Néo</v>
          </cell>
          <cell r="F562" t="str">
            <v>Basketball</v>
          </cell>
          <cell r="G562" t="str">
            <v>Anglais</v>
          </cell>
          <cell r="H562">
            <v>18</v>
          </cell>
        </row>
        <row r="563">
          <cell r="A563">
            <v>22003986</v>
          </cell>
          <cell r="B563" t="str">
            <v>REICHERT</v>
          </cell>
          <cell r="C563" t="str">
            <v>LÉA</v>
          </cell>
          <cell r="D563" t="str">
            <v>lea.reichert@etu.unistra.fr</v>
          </cell>
          <cell r="E563" t="str">
            <v>Néo - Oui Si</v>
          </cell>
          <cell r="F563" t="str">
            <v>Basketball</v>
          </cell>
          <cell r="G563" t="str">
            <v>Anglais</v>
          </cell>
          <cell r="H563">
            <v>3</v>
          </cell>
        </row>
        <row r="564">
          <cell r="A564">
            <v>22000874</v>
          </cell>
          <cell r="B564" t="str">
            <v>REISS</v>
          </cell>
          <cell r="C564" t="str">
            <v>JOHANN</v>
          </cell>
          <cell r="D564" t="str">
            <v>johann.reiss@etu.unistra.fr</v>
          </cell>
          <cell r="E564" t="str">
            <v>Néo</v>
          </cell>
          <cell r="F564" t="str">
            <v>Natation</v>
          </cell>
          <cell r="G564" t="str">
            <v>Anglais</v>
          </cell>
          <cell r="H564">
            <v>17</v>
          </cell>
        </row>
        <row r="565">
          <cell r="A565">
            <v>21919915</v>
          </cell>
          <cell r="B565" t="str">
            <v>RENAUD</v>
          </cell>
          <cell r="C565" t="str">
            <v>ELSA</v>
          </cell>
          <cell r="D565" t="str">
            <v>elsa.renaud@etu.unistra.fr</v>
          </cell>
          <cell r="E565" t="str">
            <v>Redoublant</v>
          </cell>
          <cell r="F565" t="str">
            <v>Gymnastique</v>
          </cell>
          <cell r="G565" t="str">
            <v>Anglais</v>
          </cell>
          <cell r="H565">
            <v>18</v>
          </cell>
        </row>
        <row r="566">
          <cell r="A566">
            <v>22005734</v>
          </cell>
          <cell r="B566" t="str">
            <v>RENCK</v>
          </cell>
          <cell r="C566" t="str">
            <v>DAVID</v>
          </cell>
          <cell r="D566" t="str">
            <v>david.renck@etu.unistra.fr</v>
          </cell>
          <cell r="E566" t="str">
            <v>Néo</v>
          </cell>
          <cell r="F566" t="str">
            <v>Force Renforcement musculaire</v>
          </cell>
          <cell r="G566" t="str">
            <v>Anglais</v>
          </cell>
          <cell r="H566">
            <v>22</v>
          </cell>
        </row>
        <row r="567">
          <cell r="A567">
            <v>22001445</v>
          </cell>
          <cell r="B567" t="str">
            <v>RIBEIRO</v>
          </cell>
          <cell r="C567" t="str">
            <v>UGO TIM</v>
          </cell>
          <cell r="D567" t="str">
            <v>ugo.ribeiro@etu.unistra.fr</v>
          </cell>
          <cell r="E567" t="str">
            <v>Néo - Oui Si</v>
          </cell>
          <cell r="F567" t="str">
            <v>Football</v>
          </cell>
          <cell r="G567" t="str">
            <v>Anglais</v>
          </cell>
          <cell r="H567">
            <v>7</v>
          </cell>
        </row>
        <row r="568">
          <cell r="A568">
            <v>22017462</v>
          </cell>
          <cell r="B568" t="str">
            <v>RICHERT</v>
          </cell>
          <cell r="C568" t="str">
            <v>MATTHIEU</v>
          </cell>
          <cell r="D568" t="str">
            <v>matthieu.richert@etu.unistra.fr</v>
          </cell>
          <cell r="E568" t="str">
            <v>Néo</v>
          </cell>
          <cell r="F568" t="str">
            <v>Handball</v>
          </cell>
          <cell r="G568" t="str">
            <v>Allemand</v>
          </cell>
          <cell r="H568">
            <v>8</v>
          </cell>
        </row>
        <row r="569">
          <cell r="A569">
            <v>22007453</v>
          </cell>
          <cell r="B569" t="str">
            <v>RICK</v>
          </cell>
          <cell r="C569" t="str">
            <v>CHARLÈNE</v>
          </cell>
          <cell r="D569" t="str">
            <v>charlene.rick@etu.unistra.fr</v>
          </cell>
          <cell r="E569" t="str">
            <v>Néo</v>
          </cell>
          <cell r="F569" t="str">
            <v>Gymnastique</v>
          </cell>
          <cell r="G569" t="str">
            <v>Anglais</v>
          </cell>
          <cell r="H569">
            <v>18</v>
          </cell>
        </row>
        <row r="570">
          <cell r="A570">
            <v>22000628</v>
          </cell>
          <cell r="B570" t="str">
            <v>RIEDER</v>
          </cell>
          <cell r="C570" t="str">
            <v>YANIS</v>
          </cell>
          <cell r="D570" t="e">
            <v>#N/A</v>
          </cell>
          <cell r="E570" t="str">
            <v>Néo</v>
          </cell>
          <cell r="F570" t="str">
            <v>ANNULE</v>
          </cell>
          <cell r="G570" t="str">
            <v>ANNULE</v>
          </cell>
        </row>
        <row r="571">
          <cell r="A571">
            <v>21905110</v>
          </cell>
          <cell r="B571" t="str">
            <v>RIEDINGER</v>
          </cell>
          <cell r="C571" t="str">
            <v>LUCAS</v>
          </cell>
          <cell r="D571" t="str">
            <v>lucas.riedinger@etu.unistra.fr</v>
          </cell>
          <cell r="E571" t="str">
            <v>Redoublant</v>
          </cell>
          <cell r="F571" t="str">
            <v>Football s12</v>
          </cell>
          <cell r="G571" t="str">
            <v>Anglais</v>
          </cell>
          <cell r="H571">
            <v>8</v>
          </cell>
        </row>
        <row r="572">
          <cell r="A572">
            <v>22008602</v>
          </cell>
          <cell r="B572" t="str">
            <v>RIEKER</v>
          </cell>
          <cell r="C572" t="str">
            <v>TOM</v>
          </cell>
          <cell r="D572" t="str">
            <v>tom.rieker@etu.unistra.fr</v>
          </cell>
          <cell r="E572" t="str">
            <v>Néo</v>
          </cell>
          <cell r="F572" t="str">
            <v>Football</v>
          </cell>
          <cell r="G572" t="str">
            <v>Anglais</v>
          </cell>
          <cell r="H572">
            <v>2</v>
          </cell>
        </row>
        <row r="573">
          <cell r="A573">
            <v>22009292</v>
          </cell>
          <cell r="B573" t="str">
            <v>RINGEISEN</v>
          </cell>
          <cell r="C573" t="str">
            <v>CHLOÉ</v>
          </cell>
          <cell r="D573" t="str">
            <v>chloe.ringeisen@etu.unistra.fr</v>
          </cell>
          <cell r="E573" t="str">
            <v>Néo - Oui Si</v>
          </cell>
          <cell r="F573" t="str">
            <v>Basketball</v>
          </cell>
          <cell r="G573" t="str">
            <v>Anglais</v>
          </cell>
          <cell r="H573">
            <v>3</v>
          </cell>
        </row>
        <row r="574">
          <cell r="A574">
            <v>22007538</v>
          </cell>
          <cell r="B574" t="str">
            <v>RISSER</v>
          </cell>
          <cell r="C574" t="str">
            <v>ALEXIS</v>
          </cell>
          <cell r="D574" t="str">
            <v>alexis.risser@etu.unistra.fr</v>
          </cell>
          <cell r="E574" t="str">
            <v>Néo</v>
          </cell>
          <cell r="F574" t="str">
            <v>Tennis</v>
          </cell>
          <cell r="G574" t="str">
            <v>Anglais</v>
          </cell>
          <cell r="H574">
            <v>16</v>
          </cell>
        </row>
        <row r="575">
          <cell r="A575">
            <v>22005083</v>
          </cell>
          <cell r="B575" t="str">
            <v>RITT</v>
          </cell>
          <cell r="C575" t="str">
            <v>BAPTISTE</v>
          </cell>
          <cell r="D575" t="str">
            <v>baptiste.ritt@etu.unistra.fr</v>
          </cell>
          <cell r="E575" t="str">
            <v>Néo</v>
          </cell>
          <cell r="F575" t="str">
            <v>Basketball</v>
          </cell>
          <cell r="G575" t="str">
            <v>Anglais</v>
          </cell>
          <cell r="H575">
            <v>18</v>
          </cell>
        </row>
        <row r="576">
          <cell r="A576">
            <v>22010303</v>
          </cell>
          <cell r="B576" t="str">
            <v>RITTER</v>
          </cell>
          <cell r="C576" t="str">
            <v>JESSY</v>
          </cell>
          <cell r="D576" t="str">
            <v>jessy.ritter@etu.unistra.fr</v>
          </cell>
          <cell r="E576" t="str">
            <v>Néo</v>
          </cell>
          <cell r="F576" t="str">
            <v>Football</v>
          </cell>
          <cell r="G576" t="str">
            <v>Anglais</v>
          </cell>
          <cell r="H576">
            <v>2</v>
          </cell>
        </row>
        <row r="577">
          <cell r="A577">
            <v>22013456</v>
          </cell>
          <cell r="B577" t="str">
            <v>ROESSEL</v>
          </cell>
          <cell r="C577" t="str">
            <v>LAETITIA</v>
          </cell>
          <cell r="D577" t="str">
            <v>laetitia.roessel@etu.unistra.fr</v>
          </cell>
          <cell r="E577" t="str">
            <v>Néo</v>
          </cell>
          <cell r="F577" t="str">
            <v>Volleyball</v>
          </cell>
          <cell r="G577" t="str">
            <v>Anglais</v>
          </cell>
          <cell r="H577">
            <v>11</v>
          </cell>
        </row>
        <row r="578">
          <cell r="A578">
            <v>22015109</v>
          </cell>
          <cell r="B578" t="str">
            <v>ROGOL</v>
          </cell>
          <cell r="C578" t="str">
            <v>ANDERSON</v>
          </cell>
          <cell r="D578" t="str">
            <v>anderson.rogol@etu.unistra.fr</v>
          </cell>
          <cell r="E578" t="str">
            <v>Néo</v>
          </cell>
          <cell r="F578" t="str">
            <v>Handball</v>
          </cell>
          <cell r="G578" t="str">
            <v>Anglais</v>
          </cell>
          <cell r="H578">
            <v>21</v>
          </cell>
        </row>
        <row r="579">
          <cell r="A579">
            <v>21904863</v>
          </cell>
          <cell r="B579" t="str">
            <v>ROHMER</v>
          </cell>
          <cell r="C579" t="str">
            <v>ORIANE</v>
          </cell>
          <cell r="D579" t="str">
            <v>oriane.rohmer@etu.unistra.fr</v>
          </cell>
          <cell r="E579" t="str">
            <v>Redoublant</v>
          </cell>
          <cell r="F579" t="str">
            <v>Gymnastique</v>
          </cell>
          <cell r="G579" t="str">
            <v>Allemand</v>
          </cell>
          <cell r="H579">
            <v>4</v>
          </cell>
        </row>
        <row r="580">
          <cell r="A580">
            <v>22000279</v>
          </cell>
          <cell r="B580" t="str">
            <v>ROMANO</v>
          </cell>
          <cell r="C580" t="str">
            <v>BASTIEN</v>
          </cell>
          <cell r="D580" t="str">
            <v>bastien.romano@etu.unistra.fr</v>
          </cell>
          <cell r="E580" t="str">
            <v>Néo</v>
          </cell>
          <cell r="F580" t="str">
            <v>Handball</v>
          </cell>
          <cell r="G580" t="str">
            <v>Anglais</v>
          </cell>
          <cell r="H580">
            <v>24</v>
          </cell>
        </row>
        <row r="581">
          <cell r="A581">
            <v>21905808</v>
          </cell>
          <cell r="B581" t="str">
            <v>ROOS</v>
          </cell>
          <cell r="C581" t="str">
            <v>LOU-MAAIA</v>
          </cell>
          <cell r="D581" t="str">
            <v>lou.roos@etu.unistra.fr</v>
          </cell>
          <cell r="E581" t="str">
            <v>Réorientation</v>
          </cell>
          <cell r="F581" t="str">
            <v>Escalade</v>
          </cell>
          <cell r="G581" t="str">
            <v>Anglais</v>
          </cell>
          <cell r="H581">
            <v>22</v>
          </cell>
        </row>
        <row r="582">
          <cell r="A582">
            <v>22000641</v>
          </cell>
          <cell r="B582" t="str">
            <v>ROSENBERG</v>
          </cell>
          <cell r="C582" t="str">
            <v>ROBERTO</v>
          </cell>
          <cell r="D582" t="str">
            <v>roberto.rosenberg@etu.unistra.fr</v>
          </cell>
          <cell r="E582" t="str">
            <v>Néo</v>
          </cell>
          <cell r="F582" t="str">
            <v>Football</v>
          </cell>
          <cell r="G582" t="str">
            <v>Anglais</v>
          </cell>
          <cell r="H582">
            <v>2</v>
          </cell>
        </row>
        <row r="583">
          <cell r="A583">
            <v>21910456</v>
          </cell>
          <cell r="B583" t="str">
            <v>ROTH</v>
          </cell>
          <cell r="C583" t="str">
            <v>LUCAS</v>
          </cell>
          <cell r="D583" t="str">
            <v>lucas.roth@etu.unistra.fr</v>
          </cell>
          <cell r="E583" t="str">
            <v>Redoublant</v>
          </cell>
          <cell r="F583" t="str">
            <v>Handball</v>
          </cell>
          <cell r="G583" t="str">
            <v>Anglais</v>
          </cell>
          <cell r="H583">
            <v>24</v>
          </cell>
        </row>
        <row r="584">
          <cell r="A584">
            <v>22000255</v>
          </cell>
          <cell r="B584" t="str">
            <v>ROTH</v>
          </cell>
          <cell r="C584" t="str">
            <v>AXEL</v>
          </cell>
          <cell r="D584" t="str">
            <v>axel.roth2@etu.unistra.fr</v>
          </cell>
          <cell r="E584" t="str">
            <v>Néo</v>
          </cell>
          <cell r="F584" t="str">
            <v>Handball</v>
          </cell>
          <cell r="G584" t="str">
            <v>Anglais</v>
          </cell>
          <cell r="H584">
            <v>24</v>
          </cell>
        </row>
        <row r="585">
          <cell r="A585">
            <v>22002998</v>
          </cell>
          <cell r="B585" t="str">
            <v>ROUX</v>
          </cell>
          <cell r="C585" t="str">
            <v>EVA</v>
          </cell>
          <cell r="D585" t="str">
            <v>eva.roux@etu.unistra.fr</v>
          </cell>
          <cell r="E585" t="str">
            <v>Néo - Oui Si</v>
          </cell>
          <cell r="F585" t="str">
            <v>Natation</v>
          </cell>
          <cell r="G585" t="str">
            <v>Allemand</v>
          </cell>
          <cell r="H585">
            <v>4</v>
          </cell>
        </row>
        <row r="586">
          <cell r="A586">
            <v>22002488</v>
          </cell>
          <cell r="B586" t="str">
            <v>RUCK</v>
          </cell>
          <cell r="C586" t="str">
            <v>LÉON</v>
          </cell>
          <cell r="D586" t="str">
            <v>leon.ruck@etu.unistra.fr</v>
          </cell>
          <cell r="E586" t="str">
            <v>Néo - Oui Si</v>
          </cell>
          <cell r="F586" t="str">
            <v>Plein air de fond</v>
          </cell>
          <cell r="G586" t="str">
            <v>Anglais</v>
          </cell>
          <cell r="H586">
            <v>24</v>
          </cell>
        </row>
        <row r="587">
          <cell r="A587">
            <v>21902815</v>
          </cell>
          <cell r="B587" t="str">
            <v>RUDY</v>
          </cell>
          <cell r="C587" t="str">
            <v>MAXIME</v>
          </cell>
          <cell r="D587" t="str">
            <v>maxime.rudy@etu.unistra.fr</v>
          </cell>
          <cell r="E587" t="str">
            <v>Redoublant</v>
          </cell>
          <cell r="F587" t="str">
            <v>Tennis</v>
          </cell>
          <cell r="G587" t="str">
            <v>Allemand</v>
          </cell>
          <cell r="H587">
            <v>4</v>
          </cell>
        </row>
        <row r="588">
          <cell r="A588">
            <v>22004590</v>
          </cell>
          <cell r="B588" t="str">
            <v>RUÉ</v>
          </cell>
          <cell r="C588" t="str">
            <v>LOUIS</v>
          </cell>
          <cell r="D588" t="str">
            <v>louis.rue@etu.unistra.fr</v>
          </cell>
          <cell r="E588" t="str">
            <v>Néo</v>
          </cell>
          <cell r="F588" t="str">
            <v>Football</v>
          </cell>
          <cell r="G588" t="str">
            <v>Anglais</v>
          </cell>
          <cell r="H588">
            <v>2</v>
          </cell>
        </row>
        <row r="589">
          <cell r="A589">
            <v>21908075</v>
          </cell>
          <cell r="B589" t="str">
            <v>SAAD</v>
          </cell>
          <cell r="C589" t="str">
            <v>RAPHAËL</v>
          </cell>
          <cell r="D589" t="str">
            <v>raphael.saad@etu.unistra.fr</v>
          </cell>
          <cell r="E589" t="str">
            <v>Redoublant</v>
          </cell>
          <cell r="F589" t="str">
            <v>Force Renforcement musculaire</v>
          </cell>
          <cell r="G589" t="str">
            <v>Anglais</v>
          </cell>
          <cell r="H589">
            <v>22</v>
          </cell>
        </row>
        <row r="590">
          <cell r="A590">
            <v>22010546</v>
          </cell>
          <cell r="B590" t="str">
            <v>SAADALLAH</v>
          </cell>
          <cell r="C590" t="str">
            <v>ASSAN</v>
          </cell>
          <cell r="D590" t="str">
            <v>assan.saadallah@etu.unistra.fr</v>
          </cell>
          <cell r="E590" t="str">
            <v>Néo</v>
          </cell>
          <cell r="F590" t="str">
            <v>Football</v>
          </cell>
          <cell r="G590" t="str">
            <v>Anglais</v>
          </cell>
          <cell r="H590">
            <v>1</v>
          </cell>
        </row>
        <row r="591">
          <cell r="A591">
            <v>21912772</v>
          </cell>
          <cell r="B591" t="str">
            <v>SAID IYABI</v>
          </cell>
          <cell r="C591" t="str">
            <v>ENGEL</v>
          </cell>
          <cell r="D591" t="str">
            <v>engel.said-iyabi@etu.unistra.fr</v>
          </cell>
          <cell r="E591" t="str">
            <v>Redoublant</v>
          </cell>
          <cell r="F591" t="str">
            <v xml:space="preserve">Football </v>
          </cell>
          <cell r="G591" t="str">
            <v>Anglais</v>
          </cell>
          <cell r="H591">
            <v>8</v>
          </cell>
        </row>
        <row r="592">
          <cell r="A592">
            <v>21821854</v>
          </cell>
          <cell r="B592" t="str">
            <v>SAIF</v>
          </cell>
          <cell r="C592" t="str">
            <v>HUJATULLAH</v>
          </cell>
          <cell r="D592" t="e">
            <v>#N/A</v>
          </cell>
          <cell r="E592" t="str">
            <v>Néo</v>
          </cell>
          <cell r="F592" t="str">
            <v>parti en DUT</v>
          </cell>
        </row>
        <row r="593">
          <cell r="A593">
            <v>22004929</v>
          </cell>
          <cell r="B593" t="str">
            <v>SALEN</v>
          </cell>
          <cell r="C593" t="str">
            <v>MARIE</v>
          </cell>
          <cell r="D593" t="str">
            <v>marie.salen@etu.unistra.fr</v>
          </cell>
          <cell r="E593" t="str">
            <v>Néo - Oui Si</v>
          </cell>
          <cell r="F593" t="str">
            <v>Badminton</v>
          </cell>
          <cell r="G593" t="str">
            <v>Anglais</v>
          </cell>
          <cell r="H593">
            <v>8</v>
          </cell>
        </row>
        <row r="594">
          <cell r="A594">
            <v>22012193</v>
          </cell>
          <cell r="B594" t="str">
            <v>SALVIAC</v>
          </cell>
          <cell r="C594" t="str">
            <v>HUGO</v>
          </cell>
          <cell r="D594" t="str">
            <v>hugo.salviac@etu.unistra.fr</v>
          </cell>
          <cell r="E594" t="str">
            <v>Néo</v>
          </cell>
          <cell r="F594" t="str">
            <v>Basketball</v>
          </cell>
          <cell r="G594" t="str">
            <v>Anglais</v>
          </cell>
          <cell r="H594">
            <v>18</v>
          </cell>
        </row>
        <row r="595">
          <cell r="A595">
            <v>22010780</v>
          </cell>
          <cell r="B595" t="str">
            <v>SALVINI</v>
          </cell>
          <cell r="C595" t="str">
            <v>CYPRIEN</v>
          </cell>
          <cell r="D595" t="str">
            <v>cyprien.salvini@etu.unistra.fr</v>
          </cell>
          <cell r="E595" t="str">
            <v>Néo</v>
          </cell>
          <cell r="F595" t="str">
            <v>Athlétisme</v>
          </cell>
          <cell r="G595" t="str">
            <v>Anglais</v>
          </cell>
          <cell r="H595">
            <v>15</v>
          </cell>
        </row>
        <row r="596">
          <cell r="A596">
            <v>21906739</v>
          </cell>
          <cell r="B596" t="str">
            <v>SANAA</v>
          </cell>
          <cell r="C596" t="str">
            <v>ZAKARIA</v>
          </cell>
          <cell r="D596" t="str">
            <v>zakaria.sanaa@etu.unistra.fr</v>
          </cell>
          <cell r="E596" t="str">
            <v>Redoublant</v>
          </cell>
          <cell r="F596" t="str">
            <v>Football s12</v>
          </cell>
          <cell r="G596" t="str">
            <v>Anglais</v>
          </cell>
          <cell r="H596">
            <v>8</v>
          </cell>
        </row>
        <row r="597">
          <cell r="A597">
            <v>22017388</v>
          </cell>
          <cell r="B597" t="str">
            <v>SANAI</v>
          </cell>
          <cell r="C597" t="str">
            <v>HIND</v>
          </cell>
          <cell r="D597" t="str">
            <v>hind.sanai@etu.unistra.fr</v>
          </cell>
          <cell r="E597" t="str">
            <v>Néo</v>
          </cell>
          <cell r="F597" t="str">
            <v>Badminton</v>
          </cell>
          <cell r="G597" t="str">
            <v>Anglais</v>
          </cell>
          <cell r="H597">
            <v>22</v>
          </cell>
        </row>
        <row r="598">
          <cell r="A598">
            <v>22011330</v>
          </cell>
          <cell r="B598" t="str">
            <v>SANTORO</v>
          </cell>
          <cell r="C598" t="str">
            <v>BASILE</v>
          </cell>
          <cell r="D598" t="str">
            <v>basile.santoro@etu.unistra.fr</v>
          </cell>
          <cell r="E598" t="str">
            <v>Néo</v>
          </cell>
          <cell r="F598" t="str">
            <v>Basketball</v>
          </cell>
          <cell r="G598" t="str">
            <v>Anglais</v>
          </cell>
          <cell r="H598">
            <v>3</v>
          </cell>
        </row>
        <row r="599">
          <cell r="A599">
            <v>21911417</v>
          </cell>
          <cell r="B599" t="str">
            <v>SAPIN</v>
          </cell>
          <cell r="C599" t="str">
            <v>ROMAIN</v>
          </cell>
          <cell r="D599" t="str">
            <v>romain.sapin@etu.unistra.fr</v>
          </cell>
          <cell r="E599" t="str">
            <v>Redoublant</v>
          </cell>
          <cell r="F599" t="str">
            <v>Athlétisme</v>
          </cell>
          <cell r="G599" t="str">
            <v>Anglais</v>
          </cell>
          <cell r="H599">
            <v>14</v>
          </cell>
        </row>
        <row r="600">
          <cell r="A600">
            <v>22002388</v>
          </cell>
          <cell r="B600" t="str">
            <v>SARAFALY</v>
          </cell>
          <cell r="C600" t="str">
            <v>GAUTIER</v>
          </cell>
          <cell r="D600" t="str">
            <v>gautier.sarafaly@etu.unistra.fr</v>
          </cell>
          <cell r="E600" t="str">
            <v>Néo</v>
          </cell>
          <cell r="F600" t="str">
            <v>Rugby</v>
          </cell>
          <cell r="G600" t="str">
            <v>Anglais</v>
          </cell>
          <cell r="H600">
            <v>16</v>
          </cell>
        </row>
        <row r="601">
          <cell r="A601">
            <v>22017400</v>
          </cell>
          <cell r="B601" t="str">
            <v>SASORITH</v>
          </cell>
          <cell r="C601" t="str">
            <v>TAO-FIK</v>
          </cell>
          <cell r="D601" t="str">
            <v>tao-fik.sasorith@etu.unistra.fr</v>
          </cell>
          <cell r="E601" t="str">
            <v>Réorientation</v>
          </cell>
          <cell r="F601" t="str">
            <v>Volleyball</v>
          </cell>
          <cell r="G601" t="str">
            <v>Anglais</v>
          </cell>
          <cell r="H601">
            <v>11</v>
          </cell>
        </row>
        <row r="602">
          <cell r="A602">
            <v>21902128</v>
          </cell>
          <cell r="B602" t="str">
            <v>SCHAAD</v>
          </cell>
          <cell r="C602" t="str">
            <v>PERRINE</v>
          </cell>
          <cell r="D602" t="str">
            <v>perrine.schaad@etu.unistra.fr</v>
          </cell>
          <cell r="E602" t="str">
            <v>Redoublant</v>
          </cell>
          <cell r="F602" t="str">
            <v>Handball</v>
          </cell>
          <cell r="G602" t="str">
            <v>Anglais</v>
          </cell>
          <cell r="H602">
            <v>9</v>
          </cell>
        </row>
        <row r="603">
          <cell r="A603">
            <v>22010540</v>
          </cell>
          <cell r="B603" t="str">
            <v>SCHAAL</v>
          </cell>
          <cell r="C603" t="str">
            <v>JOSUÉ</v>
          </cell>
          <cell r="D603" t="str">
            <v>josue.schaal@etu.unistra.fr</v>
          </cell>
          <cell r="E603" t="str">
            <v>Néo</v>
          </cell>
          <cell r="F603" t="str">
            <v>Basketball</v>
          </cell>
          <cell r="G603" t="str">
            <v>Anglais</v>
          </cell>
          <cell r="H603">
            <v>18</v>
          </cell>
        </row>
        <row r="604">
          <cell r="A604">
            <v>22005516</v>
          </cell>
          <cell r="B604" t="str">
            <v>SCHALL</v>
          </cell>
          <cell r="C604" t="str">
            <v>PAUL-ALEXANDRE</v>
          </cell>
          <cell r="D604" t="str">
            <v>paul-alexandre.schall@etu.unistra.fr</v>
          </cell>
          <cell r="E604" t="str">
            <v>Néo</v>
          </cell>
          <cell r="F604" t="str">
            <v>Rugby</v>
          </cell>
          <cell r="G604" t="str">
            <v>Allemand</v>
          </cell>
          <cell r="H604">
            <v>12</v>
          </cell>
        </row>
        <row r="605">
          <cell r="A605">
            <v>22002442</v>
          </cell>
          <cell r="B605" t="str">
            <v>SCHATT</v>
          </cell>
          <cell r="C605" t="str">
            <v>DORIAN</v>
          </cell>
          <cell r="D605" t="str">
            <v>dorian.schatt@etu.unistra.fr</v>
          </cell>
          <cell r="E605" t="str">
            <v>Néo</v>
          </cell>
          <cell r="F605" t="str">
            <v>Rugby</v>
          </cell>
          <cell r="G605" t="str">
            <v>Allemand</v>
          </cell>
          <cell r="H605">
            <v>12</v>
          </cell>
        </row>
        <row r="606">
          <cell r="A606">
            <v>21910480</v>
          </cell>
          <cell r="B606" t="str">
            <v>SCHATZ</v>
          </cell>
          <cell r="C606" t="str">
            <v>ANTONIN</v>
          </cell>
          <cell r="D606" t="str">
            <v>antonin.schatz@etu.unistra.fr</v>
          </cell>
          <cell r="E606" t="str">
            <v>Redoublant</v>
          </cell>
          <cell r="F606" t="str">
            <v>Badminton</v>
          </cell>
          <cell r="G606" t="str">
            <v>Anglais</v>
          </cell>
          <cell r="H606">
            <v>17</v>
          </cell>
        </row>
        <row r="607">
          <cell r="A607">
            <v>21909938</v>
          </cell>
          <cell r="B607" t="str">
            <v>SCHAUB</v>
          </cell>
          <cell r="C607" t="str">
            <v>TRISTAN</v>
          </cell>
          <cell r="D607" t="str">
            <v>tristan.schaub@etu.unistra.fr</v>
          </cell>
          <cell r="E607" t="str">
            <v>Redoublant</v>
          </cell>
          <cell r="F607" t="str">
            <v>Force Renforcement musculaire</v>
          </cell>
          <cell r="G607" t="str">
            <v>Anglais</v>
          </cell>
          <cell r="H607">
            <v>6</v>
          </cell>
        </row>
        <row r="608">
          <cell r="A608">
            <v>22010980</v>
          </cell>
          <cell r="B608" t="str">
            <v>SCHICKEL</v>
          </cell>
          <cell r="C608" t="str">
            <v>YANN</v>
          </cell>
          <cell r="D608" t="str">
            <v>yann.schickel@etu.unistra.fr</v>
          </cell>
          <cell r="E608" t="str">
            <v>Néo</v>
          </cell>
          <cell r="F608" t="str">
            <v>Football</v>
          </cell>
          <cell r="G608" t="str">
            <v>Anglais</v>
          </cell>
          <cell r="H608">
            <v>2</v>
          </cell>
        </row>
        <row r="609">
          <cell r="A609">
            <v>21900697</v>
          </cell>
          <cell r="B609" t="str">
            <v>SCHIESTEL</v>
          </cell>
          <cell r="C609" t="str">
            <v>WILLIAM</v>
          </cell>
          <cell r="D609" t="str">
            <v>william.schiestel@etu.unistra.fr</v>
          </cell>
          <cell r="E609" t="str">
            <v>Redoublant</v>
          </cell>
          <cell r="F609" t="str">
            <v>Football s12</v>
          </cell>
          <cell r="G609" t="str">
            <v>Anglais</v>
          </cell>
          <cell r="H609">
            <v>4</v>
          </cell>
        </row>
        <row r="610">
          <cell r="A610">
            <v>22002365</v>
          </cell>
          <cell r="B610" t="str">
            <v>SCHINDELMEYER</v>
          </cell>
          <cell r="C610" t="str">
            <v>YANIS</v>
          </cell>
          <cell r="D610" t="str">
            <v>yanis.schindelmeyer@etu.unistra.fr</v>
          </cell>
          <cell r="E610" t="str">
            <v>Néo</v>
          </cell>
          <cell r="F610" t="str">
            <v>Football</v>
          </cell>
          <cell r="G610" t="str">
            <v>Anglais</v>
          </cell>
          <cell r="H610">
            <v>1</v>
          </cell>
        </row>
        <row r="611">
          <cell r="A611">
            <v>22005569</v>
          </cell>
          <cell r="B611" t="str">
            <v>SCHMID</v>
          </cell>
          <cell r="C611" t="str">
            <v>ANGELIKA</v>
          </cell>
          <cell r="D611" t="str">
            <v>angelika.schmid@etu.unistra.fr</v>
          </cell>
          <cell r="E611" t="str">
            <v>Néo</v>
          </cell>
          <cell r="F611" t="str">
            <v xml:space="preserve">Danse </v>
          </cell>
          <cell r="G611" t="str">
            <v>Anglais</v>
          </cell>
          <cell r="H611">
            <v>16</v>
          </cell>
        </row>
        <row r="612">
          <cell r="A612">
            <v>22003149</v>
          </cell>
          <cell r="B612" t="str">
            <v>SCHMITT</v>
          </cell>
          <cell r="C612" t="str">
            <v>NOÉE</v>
          </cell>
          <cell r="D612" t="str">
            <v>noee.schmitt@etu.unistra.fr</v>
          </cell>
          <cell r="E612" t="str">
            <v>Néo</v>
          </cell>
          <cell r="F612" t="str">
            <v>Plein air de fond</v>
          </cell>
          <cell r="G612" t="str">
            <v>Anglais</v>
          </cell>
          <cell r="H612">
            <v>6</v>
          </cell>
        </row>
        <row r="613">
          <cell r="A613">
            <v>22007182</v>
          </cell>
          <cell r="B613" t="str">
            <v>SCHMITT</v>
          </cell>
          <cell r="C613" t="str">
            <v>TANGUI</v>
          </cell>
          <cell r="D613" t="str">
            <v>tangui.schmitt@etu.unistra.fr</v>
          </cell>
          <cell r="E613" t="str">
            <v>Néo</v>
          </cell>
          <cell r="F613" t="str">
            <v>Escalade</v>
          </cell>
          <cell r="G613" t="str">
            <v>Anglais</v>
          </cell>
          <cell r="H613">
            <v>6</v>
          </cell>
        </row>
        <row r="614">
          <cell r="A614">
            <v>22013186</v>
          </cell>
          <cell r="B614" t="str">
            <v>SCHMITT</v>
          </cell>
          <cell r="C614" t="str">
            <v>ELODIE</v>
          </cell>
          <cell r="D614" t="str">
            <v>elodie.schmitt2@etu.unistra.fr</v>
          </cell>
          <cell r="E614" t="str">
            <v>Néo</v>
          </cell>
          <cell r="F614" t="str">
            <v>Natation</v>
          </cell>
          <cell r="G614" t="str">
            <v>Anglais</v>
          </cell>
          <cell r="H614">
            <v>6</v>
          </cell>
        </row>
        <row r="615">
          <cell r="A615">
            <v>21906128</v>
          </cell>
          <cell r="B615" t="str">
            <v>SCHMITT</v>
          </cell>
          <cell r="C615" t="str">
            <v>ADAM</v>
          </cell>
          <cell r="D615" t="str">
            <v>adam.schmitt@etu.unistra.fr</v>
          </cell>
          <cell r="E615" t="str">
            <v>Réorientation</v>
          </cell>
          <cell r="F615" t="str">
            <v>Handball</v>
          </cell>
          <cell r="G615" t="str">
            <v>Anglais</v>
          </cell>
          <cell r="H615">
            <v>9</v>
          </cell>
        </row>
        <row r="616">
          <cell r="A616">
            <v>22006231</v>
          </cell>
          <cell r="B616" t="str">
            <v>SCHMITT</v>
          </cell>
          <cell r="C616" t="str">
            <v>ARNO</v>
          </cell>
          <cell r="D616" t="str">
            <v>arno.schmitt@etu.unistra.fr</v>
          </cell>
          <cell r="E616" t="str">
            <v>Néo - Oui Si</v>
          </cell>
          <cell r="F616" t="str">
            <v>Basketball</v>
          </cell>
          <cell r="G616" t="str">
            <v>Anglais</v>
          </cell>
          <cell r="H616">
            <v>12</v>
          </cell>
        </row>
        <row r="617">
          <cell r="A617">
            <v>21907614</v>
          </cell>
          <cell r="B617" t="str">
            <v>SCHMITT</v>
          </cell>
          <cell r="C617" t="str">
            <v>LOANN</v>
          </cell>
          <cell r="D617" t="str">
            <v>loann.schmitt@etu.unistra.fr</v>
          </cell>
          <cell r="E617" t="str">
            <v>Redoublant</v>
          </cell>
          <cell r="F617" t="str">
            <v>Basketball</v>
          </cell>
          <cell r="G617" t="str">
            <v>Anglais</v>
          </cell>
          <cell r="H617">
            <v>18</v>
          </cell>
        </row>
        <row r="618">
          <cell r="A618">
            <v>22009302</v>
          </cell>
          <cell r="B618" t="str">
            <v>SCHMITT (-RITTER)</v>
          </cell>
          <cell r="C618" t="str">
            <v>THÉO</v>
          </cell>
          <cell r="D618" t="str">
            <v>theo.schmitt-ritter@etu.unistra.fr</v>
          </cell>
          <cell r="E618" t="str">
            <v>Néo</v>
          </cell>
          <cell r="F618" t="str">
            <v>Football</v>
          </cell>
          <cell r="G618" t="str">
            <v>Anglais</v>
          </cell>
          <cell r="H618">
            <v>2</v>
          </cell>
        </row>
        <row r="619">
          <cell r="A619">
            <v>22007321</v>
          </cell>
          <cell r="B619" t="str">
            <v>SCHMITTER</v>
          </cell>
          <cell r="C619" t="str">
            <v>NICOLAS</v>
          </cell>
          <cell r="D619" t="str">
            <v>nicolas.schmitter@etu.unistra.fr</v>
          </cell>
          <cell r="E619" t="str">
            <v>Néo - Oui Si</v>
          </cell>
          <cell r="F619" t="str">
            <v>Handball</v>
          </cell>
          <cell r="G619" t="str">
            <v>Anglais</v>
          </cell>
          <cell r="H619">
            <v>24</v>
          </cell>
        </row>
        <row r="620">
          <cell r="A620">
            <v>22001342</v>
          </cell>
          <cell r="B620" t="str">
            <v>SCHNELLER</v>
          </cell>
          <cell r="C620" t="str">
            <v>ARTHUR</v>
          </cell>
          <cell r="D620" t="str">
            <v>arthur.schneller@etu.unistra.fr</v>
          </cell>
          <cell r="E620" t="str">
            <v>Néo - Oui Si</v>
          </cell>
          <cell r="F620" t="str">
            <v>Football</v>
          </cell>
          <cell r="G620" t="str">
            <v>Anglais</v>
          </cell>
          <cell r="H620">
            <v>7</v>
          </cell>
        </row>
        <row r="621">
          <cell r="A621">
            <v>22012748</v>
          </cell>
          <cell r="B621" t="str">
            <v>SCHNOEBELEN</v>
          </cell>
          <cell r="C621" t="str">
            <v>MATHILDE</v>
          </cell>
          <cell r="D621" t="str">
            <v>mathilde.schnoebelen@etu.unistra.fr</v>
          </cell>
          <cell r="E621" t="str">
            <v>Néo</v>
          </cell>
          <cell r="F621" t="str">
            <v>Force Renforcement musculaire</v>
          </cell>
          <cell r="G621" t="str">
            <v>Anglais</v>
          </cell>
          <cell r="H621">
            <v>6</v>
          </cell>
        </row>
        <row r="622">
          <cell r="A622">
            <v>22014833</v>
          </cell>
          <cell r="B622" t="str">
            <v>SCHUSTER</v>
          </cell>
          <cell r="C622" t="str">
            <v>GÉRALD</v>
          </cell>
          <cell r="D622" t="str">
            <v>gerald.schuster@etu.unistra.fr</v>
          </cell>
          <cell r="E622" t="str">
            <v>Néo</v>
          </cell>
          <cell r="F622" t="str">
            <v>Football</v>
          </cell>
          <cell r="G622" t="str">
            <v>Allemand</v>
          </cell>
          <cell r="H622">
            <v>19</v>
          </cell>
        </row>
        <row r="623">
          <cell r="A623">
            <v>22010942</v>
          </cell>
          <cell r="B623" t="str">
            <v>SCHWAAB</v>
          </cell>
          <cell r="C623" t="str">
            <v>QUENTIN</v>
          </cell>
          <cell r="D623" t="str">
            <v>quentin.schwaab@etu.unistra.fr</v>
          </cell>
          <cell r="E623" t="str">
            <v>Néo - Oui Si</v>
          </cell>
          <cell r="F623" t="str">
            <v>Basketball</v>
          </cell>
          <cell r="G623" t="str">
            <v>Allemand</v>
          </cell>
          <cell r="H623">
            <v>4</v>
          </cell>
        </row>
        <row r="624">
          <cell r="A624">
            <v>22013361</v>
          </cell>
          <cell r="B624" t="str">
            <v>SCHWENGLER</v>
          </cell>
          <cell r="C624" t="str">
            <v>QUENTIN</v>
          </cell>
          <cell r="D624" t="str">
            <v>quentin.schwengler@etu.unistra.fr</v>
          </cell>
          <cell r="E624" t="str">
            <v>Néo</v>
          </cell>
          <cell r="F624" t="str">
            <v>Football</v>
          </cell>
          <cell r="G624" t="str">
            <v>Anglais</v>
          </cell>
          <cell r="H624">
            <v>2</v>
          </cell>
        </row>
        <row r="625">
          <cell r="A625">
            <v>21907511</v>
          </cell>
          <cell r="B625" t="str">
            <v>SEILER</v>
          </cell>
          <cell r="C625" t="str">
            <v>JULIAN</v>
          </cell>
          <cell r="D625" t="str">
            <v>julian.seiler@etu.unistra.fr</v>
          </cell>
          <cell r="E625" t="str">
            <v>Redoublant</v>
          </cell>
          <cell r="F625" t="str">
            <v>Basketball</v>
          </cell>
          <cell r="G625" t="str">
            <v>Allemand</v>
          </cell>
          <cell r="H625">
            <v>4</v>
          </cell>
        </row>
        <row r="626">
          <cell r="A626">
            <v>22013396</v>
          </cell>
          <cell r="B626" t="str">
            <v>SEILER</v>
          </cell>
          <cell r="C626" t="str">
            <v>VALENTIN</v>
          </cell>
          <cell r="D626" t="str">
            <v>valentin.seiler@etu.unistra.fr</v>
          </cell>
          <cell r="E626" t="str">
            <v>Néo</v>
          </cell>
          <cell r="F626" t="str">
            <v>Tennis</v>
          </cell>
          <cell r="G626" t="str">
            <v>Anglais</v>
          </cell>
          <cell r="H626">
            <v>17</v>
          </cell>
        </row>
        <row r="627">
          <cell r="A627">
            <v>21909323</v>
          </cell>
          <cell r="B627" t="str">
            <v>SEITZ</v>
          </cell>
          <cell r="C627" t="str">
            <v>MARINE</v>
          </cell>
          <cell r="D627" t="str">
            <v>marine.seitz2@etu.unistra.fr</v>
          </cell>
          <cell r="E627" t="str">
            <v>Redoublant</v>
          </cell>
          <cell r="F627" t="str">
            <v>Basketball</v>
          </cell>
          <cell r="G627" t="str">
            <v>Anglais</v>
          </cell>
          <cell r="H627">
            <v>20</v>
          </cell>
        </row>
        <row r="628">
          <cell r="A628">
            <v>21902583</v>
          </cell>
          <cell r="B628" t="str">
            <v>SEMPE</v>
          </cell>
          <cell r="C628" t="str">
            <v>HUGO</v>
          </cell>
          <cell r="D628" t="str">
            <v>hugo.sempe@etu.unistra.fr</v>
          </cell>
          <cell r="E628" t="str">
            <v>Redoublant</v>
          </cell>
          <cell r="F628" t="str">
            <v>Tennis</v>
          </cell>
          <cell r="G628" t="str">
            <v>Anglais</v>
          </cell>
          <cell r="H628">
            <v>17</v>
          </cell>
        </row>
        <row r="629">
          <cell r="A629">
            <v>21906369</v>
          </cell>
          <cell r="B629" t="str">
            <v>SEN</v>
          </cell>
          <cell r="C629" t="str">
            <v>MELEK</v>
          </cell>
          <cell r="D629" t="str">
            <v>melek.sen@etu.unistra.fr</v>
          </cell>
          <cell r="E629" t="str">
            <v>Redoublant</v>
          </cell>
          <cell r="F629" t="str">
            <v>Gymnastique</v>
          </cell>
          <cell r="G629" t="str">
            <v>Anglais</v>
          </cell>
          <cell r="H629">
            <v>21</v>
          </cell>
        </row>
        <row r="630">
          <cell r="A630">
            <v>22004008</v>
          </cell>
          <cell r="B630" t="str">
            <v>SESTER</v>
          </cell>
          <cell r="C630" t="str">
            <v>LILOU</v>
          </cell>
          <cell r="D630" t="str">
            <v>lilou.sester@etu.unistra.fr</v>
          </cell>
          <cell r="E630" t="str">
            <v>Néo</v>
          </cell>
          <cell r="F630" t="str">
            <v>Basketball</v>
          </cell>
          <cell r="G630" t="str">
            <v>Anglais</v>
          </cell>
          <cell r="H630">
            <v>24</v>
          </cell>
        </row>
        <row r="631">
          <cell r="A631">
            <v>22016879</v>
          </cell>
          <cell r="B631" t="str">
            <v>SEZER</v>
          </cell>
          <cell r="C631" t="str">
            <v>DIYAR</v>
          </cell>
          <cell r="D631" t="str">
            <v>diyar.sezer@etu.unistra.fr</v>
          </cell>
          <cell r="E631" t="str">
            <v>Néo</v>
          </cell>
          <cell r="F631" t="str">
            <v>Basketball</v>
          </cell>
          <cell r="G631" t="str">
            <v>Anglais</v>
          </cell>
          <cell r="H631">
            <v>24</v>
          </cell>
        </row>
        <row r="632">
          <cell r="A632">
            <v>22010291</v>
          </cell>
          <cell r="B632" t="str">
            <v xml:space="preserve">SIEBER </v>
          </cell>
          <cell r="C632" t="str">
            <v>MARIE-MORGAN</v>
          </cell>
          <cell r="D632" t="str">
            <v>marie-morgane.sieber@etu.unistra.fr</v>
          </cell>
          <cell r="E632" t="str">
            <v>Néo</v>
          </cell>
          <cell r="F632" t="str">
            <v>Football</v>
          </cell>
          <cell r="G632" t="str">
            <v>Allemand</v>
          </cell>
          <cell r="H632">
            <v>19</v>
          </cell>
        </row>
        <row r="633">
          <cell r="A633">
            <v>22005248</v>
          </cell>
          <cell r="B633" t="str">
            <v>SINA</v>
          </cell>
          <cell r="C633" t="str">
            <v>JEAN</v>
          </cell>
          <cell r="D633" t="str">
            <v>jean-nicolas.sina@etu.unistra.fr</v>
          </cell>
          <cell r="E633" t="str">
            <v>Néo</v>
          </cell>
          <cell r="F633" t="str">
            <v>Badminton</v>
          </cell>
          <cell r="G633" t="str">
            <v>Anglais</v>
          </cell>
          <cell r="H633">
            <v>17</v>
          </cell>
        </row>
        <row r="634">
          <cell r="A634">
            <v>22001283</v>
          </cell>
          <cell r="B634" t="str">
            <v>SINS</v>
          </cell>
          <cell r="C634" t="str">
            <v>MICKAËL</v>
          </cell>
          <cell r="D634" t="str">
            <v>mickael.sins@etu.unistra.fr</v>
          </cell>
          <cell r="E634" t="str">
            <v>Néo</v>
          </cell>
          <cell r="F634" t="str">
            <v>Boxe française</v>
          </cell>
          <cell r="G634" t="str">
            <v>Anglais</v>
          </cell>
          <cell r="H634">
            <v>12</v>
          </cell>
        </row>
        <row r="635">
          <cell r="A635">
            <v>22004937</v>
          </cell>
          <cell r="B635" t="str">
            <v>SIREROL</v>
          </cell>
          <cell r="C635" t="str">
            <v>THOMAS</v>
          </cell>
          <cell r="D635" t="str">
            <v>thomas.sirerol@etu.unistra.fr</v>
          </cell>
          <cell r="E635" t="str">
            <v>Néo</v>
          </cell>
          <cell r="F635" t="str">
            <v>Natation</v>
          </cell>
          <cell r="G635" t="str">
            <v>Anglais</v>
          </cell>
          <cell r="H635">
            <v>18</v>
          </cell>
        </row>
        <row r="636">
          <cell r="A636">
            <v>22006215</v>
          </cell>
          <cell r="B636" t="str">
            <v>SISSLER</v>
          </cell>
          <cell r="C636" t="str">
            <v>LOUIS</v>
          </cell>
          <cell r="D636" t="str">
            <v>louis.sissler@etu.unistra.fr</v>
          </cell>
          <cell r="E636" t="str">
            <v>Néo</v>
          </cell>
          <cell r="F636" t="str">
            <v>Handball</v>
          </cell>
          <cell r="G636" t="str">
            <v>Allemand</v>
          </cell>
          <cell r="H636">
            <v>6</v>
          </cell>
        </row>
        <row r="637">
          <cell r="A637">
            <v>22001592</v>
          </cell>
          <cell r="B637" t="str">
            <v>SISSOKO</v>
          </cell>
          <cell r="C637" t="str">
            <v>YOUSSOUF</v>
          </cell>
          <cell r="D637" t="str">
            <v>youssouf.sissoko@etu.unistra.fr</v>
          </cell>
          <cell r="E637" t="str">
            <v>Néo - Oui Si</v>
          </cell>
          <cell r="F637" t="str">
            <v>Badminton</v>
          </cell>
          <cell r="G637" t="str">
            <v>Allemand</v>
          </cell>
          <cell r="H637">
            <v>8</v>
          </cell>
        </row>
        <row r="638">
          <cell r="A638">
            <v>22005139</v>
          </cell>
          <cell r="B638" t="str">
            <v>SKARNIAK</v>
          </cell>
          <cell r="C638" t="str">
            <v>ANOUK</v>
          </cell>
          <cell r="D638" t="str">
            <v>anouk.skarniak@etu.unistra.fr</v>
          </cell>
          <cell r="E638" t="str">
            <v>Néo - Oui Si</v>
          </cell>
          <cell r="F638" t="str">
            <v>Plein air de fond</v>
          </cell>
          <cell r="G638" t="str">
            <v>Anglais</v>
          </cell>
          <cell r="H638">
            <v>24</v>
          </cell>
        </row>
        <row r="639">
          <cell r="A639">
            <v>21905890</v>
          </cell>
          <cell r="B639" t="str">
            <v>SKWERES</v>
          </cell>
          <cell r="C639" t="str">
            <v>ROMAIN</v>
          </cell>
          <cell r="D639" t="str">
            <v>romain.skweres@etu.unistra.fr</v>
          </cell>
          <cell r="E639" t="str">
            <v>Redoublant</v>
          </cell>
          <cell r="F639" t="str">
            <v>Football s12</v>
          </cell>
          <cell r="G639" t="str">
            <v>Anglais</v>
          </cell>
          <cell r="H639">
            <v>4</v>
          </cell>
        </row>
        <row r="640">
          <cell r="A640">
            <v>21903989</v>
          </cell>
          <cell r="B640" t="str">
            <v>SOEHNLEN</v>
          </cell>
          <cell r="C640" t="str">
            <v>MARIE</v>
          </cell>
          <cell r="D640" t="str">
            <v>marie.soehnlen@etu.unistra.fr</v>
          </cell>
          <cell r="E640" t="str">
            <v>Oui Si - Réorientation</v>
          </cell>
          <cell r="F640" t="str">
            <v>Football</v>
          </cell>
          <cell r="G640" t="str">
            <v>Anglais</v>
          </cell>
          <cell r="H640">
            <v>7</v>
          </cell>
        </row>
        <row r="641">
          <cell r="A641">
            <v>22011767</v>
          </cell>
          <cell r="B641" t="str">
            <v>SOUÏDI</v>
          </cell>
          <cell r="C641" t="str">
            <v>MARWAN</v>
          </cell>
          <cell r="D641" t="str">
            <v>marwan.souidi@etu.unistra.fr</v>
          </cell>
          <cell r="E641" t="str">
            <v>Néo</v>
          </cell>
          <cell r="F641" t="str">
            <v>Football</v>
          </cell>
          <cell r="G641" t="str">
            <v>Allemand</v>
          </cell>
          <cell r="H641">
            <v>19</v>
          </cell>
        </row>
        <row r="642">
          <cell r="A642">
            <v>22009607</v>
          </cell>
          <cell r="B642" t="str">
            <v>SOUM</v>
          </cell>
          <cell r="C642" t="str">
            <v>CLÉMENT</v>
          </cell>
          <cell r="D642" t="str">
            <v>clement.soum@etu.unistra.fr</v>
          </cell>
          <cell r="E642" t="str">
            <v>Néo</v>
          </cell>
          <cell r="F642" t="str">
            <v>Football</v>
          </cell>
          <cell r="G642" t="str">
            <v>Anglais</v>
          </cell>
          <cell r="H642">
            <v>23</v>
          </cell>
        </row>
        <row r="643">
          <cell r="A643">
            <v>21813516</v>
          </cell>
          <cell r="B643" t="str">
            <v>SOW</v>
          </cell>
          <cell r="C643" t="str">
            <v>ABABACAR</v>
          </cell>
          <cell r="D643" t="str">
            <v>ababacar.sow@etu.unistra.fr</v>
          </cell>
          <cell r="E643" t="str">
            <v>Redoublant</v>
          </cell>
          <cell r="F643" t="str">
            <v>Force Renforcement musculaire</v>
          </cell>
          <cell r="G643" t="str">
            <v>Anglais</v>
          </cell>
          <cell r="H643">
            <v>3</v>
          </cell>
        </row>
        <row r="644">
          <cell r="A644">
            <v>21903884</v>
          </cell>
          <cell r="B644" t="str">
            <v>SPAETH</v>
          </cell>
          <cell r="C644" t="str">
            <v>LOUIS</v>
          </cell>
          <cell r="D644" t="str">
            <v>louis.spaeth@etu.unistra.fr</v>
          </cell>
          <cell r="E644" t="str">
            <v>Réorientation</v>
          </cell>
          <cell r="F644" t="str">
            <v>Football</v>
          </cell>
          <cell r="G644" t="str">
            <v>Allemand</v>
          </cell>
          <cell r="H644">
            <v>19</v>
          </cell>
        </row>
        <row r="645">
          <cell r="A645">
            <v>22006191</v>
          </cell>
          <cell r="B645" t="str">
            <v>SPIEGEL</v>
          </cell>
          <cell r="C645" t="str">
            <v>MAÏCKEL</v>
          </cell>
          <cell r="D645" t="str">
            <v>maickel.spiegel@etu.unistra.fr</v>
          </cell>
          <cell r="E645" t="str">
            <v>Néo</v>
          </cell>
          <cell r="F645" t="str">
            <v>Badminton</v>
          </cell>
          <cell r="G645" t="str">
            <v>Allemand</v>
          </cell>
          <cell r="H645">
            <v>8</v>
          </cell>
        </row>
        <row r="646">
          <cell r="A646">
            <v>22003782</v>
          </cell>
          <cell r="B646" t="str">
            <v>SQUILLACI</v>
          </cell>
          <cell r="C646" t="str">
            <v>THÉO</v>
          </cell>
          <cell r="D646" t="str">
            <v>theo.squillaci@etu.unistra.fr</v>
          </cell>
          <cell r="E646" t="str">
            <v>Néo</v>
          </cell>
          <cell r="F646" t="str">
            <v>Plein air de fond</v>
          </cell>
          <cell r="G646" t="str">
            <v>Anglais</v>
          </cell>
          <cell r="H646">
            <v>21</v>
          </cell>
        </row>
        <row r="647">
          <cell r="A647">
            <v>22014861</v>
          </cell>
          <cell r="B647" t="str">
            <v>STALLER</v>
          </cell>
          <cell r="C647" t="str">
            <v>ROBIN</v>
          </cell>
          <cell r="D647" t="str">
            <v>robin.staller@etu.unistra.fr</v>
          </cell>
          <cell r="E647" t="str">
            <v>Néo</v>
          </cell>
          <cell r="F647" t="str">
            <v>Football</v>
          </cell>
          <cell r="G647" t="str">
            <v>Allemand</v>
          </cell>
          <cell r="H647">
            <v>19</v>
          </cell>
        </row>
        <row r="648">
          <cell r="A648">
            <v>22007432</v>
          </cell>
          <cell r="B648" t="str">
            <v>STANGE</v>
          </cell>
          <cell r="C648" t="str">
            <v>OCÉANE</v>
          </cell>
          <cell r="D648" t="str">
            <v>oceane.stange@etu.unistra.fr</v>
          </cell>
          <cell r="E648" t="str">
            <v>Néo - Oui Si</v>
          </cell>
          <cell r="F648" t="str">
            <v>Gymnastique</v>
          </cell>
          <cell r="G648" t="str">
            <v>Anglais</v>
          </cell>
          <cell r="H648">
            <v>4</v>
          </cell>
        </row>
        <row r="649">
          <cell r="A649">
            <v>21908948</v>
          </cell>
          <cell r="B649" t="str">
            <v>STEIBLÉ</v>
          </cell>
          <cell r="C649" t="str">
            <v>THIBAULT</v>
          </cell>
          <cell r="D649" t="str">
            <v>thibault.steible@etu.unistra.fr</v>
          </cell>
          <cell r="E649" t="str">
            <v>Redoublant</v>
          </cell>
          <cell r="F649" t="str">
            <v>Volleyball</v>
          </cell>
          <cell r="G649" t="str">
            <v>Anglais</v>
          </cell>
          <cell r="H649">
            <v>11</v>
          </cell>
        </row>
        <row r="650">
          <cell r="A650">
            <v>22001499</v>
          </cell>
          <cell r="B650" t="str">
            <v>STEINER</v>
          </cell>
          <cell r="C650" t="str">
            <v>BAPTISTE</v>
          </cell>
          <cell r="D650" t="str">
            <v>baptiste.steiner@etu.unistra.fr</v>
          </cell>
          <cell r="E650" t="str">
            <v>Néo</v>
          </cell>
          <cell r="F650" t="str">
            <v>Force Renforcement musculaire</v>
          </cell>
          <cell r="G650" t="str">
            <v>Allemand</v>
          </cell>
          <cell r="H650">
            <v>12</v>
          </cell>
        </row>
        <row r="651">
          <cell r="A651">
            <v>22009407</v>
          </cell>
          <cell r="B651" t="str">
            <v>STEINMETZ</v>
          </cell>
          <cell r="C651" t="str">
            <v>VICTOR</v>
          </cell>
          <cell r="D651" t="str">
            <v>victor.steinmetz@etu.unistra.fr</v>
          </cell>
          <cell r="E651" t="str">
            <v>Néo</v>
          </cell>
          <cell r="F651" t="str">
            <v>Force Renforcement musculaire</v>
          </cell>
          <cell r="G651" t="str">
            <v>Anglais</v>
          </cell>
          <cell r="H651">
            <v>3</v>
          </cell>
        </row>
        <row r="652">
          <cell r="A652">
            <v>22004988</v>
          </cell>
          <cell r="B652" t="str">
            <v>STEINMETZ</v>
          </cell>
          <cell r="C652" t="str">
            <v>BLEUENN</v>
          </cell>
          <cell r="D652" t="str">
            <v>bleuenn.steinmetz@etu.unistra.fr</v>
          </cell>
          <cell r="E652" t="str">
            <v>Néo</v>
          </cell>
          <cell r="F652" t="str">
            <v>Natation</v>
          </cell>
          <cell r="G652" t="str">
            <v>Anglais</v>
          </cell>
          <cell r="H652">
            <v>18</v>
          </cell>
        </row>
        <row r="653">
          <cell r="A653">
            <v>22006924</v>
          </cell>
          <cell r="B653" t="str">
            <v>STEINMETZ</v>
          </cell>
          <cell r="C653" t="str">
            <v>ALICIA</v>
          </cell>
          <cell r="D653" t="str">
            <v>alicia.steinmetz@etu.unistra.fr</v>
          </cell>
          <cell r="E653" t="str">
            <v>Néo</v>
          </cell>
          <cell r="F653" t="str">
            <v>Gymnastique</v>
          </cell>
          <cell r="G653" t="str">
            <v>Anglais</v>
          </cell>
          <cell r="H653">
            <v>21</v>
          </cell>
        </row>
        <row r="654">
          <cell r="A654">
            <v>21604034</v>
          </cell>
          <cell r="B654" t="str">
            <v>STEPIEN</v>
          </cell>
          <cell r="C654" t="str">
            <v>EMMA</v>
          </cell>
          <cell r="D654" t="str">
            <v>e.stepien@etu.unistra.fr</v>
          </cell>
          <cell r="E654" t="str">
            <v>Redoublant</v>
          </cell>
          <cell r="F654" t="str">
            <v>Basketball</v>
          </cell>
          <cell r="G654" t="str">
            <v>Anglais</v>
          </cell>
          <cell r="H654">
            <v>24</v>
          </cell>
        </row>
        <row r="655">
          <cell r="A655">
            <v>22013820</v>
          </cell>
          <cell r="B655" t="str">
            <v>STIERLIN</v>
          </cell>
          <cell r="C655" t="str">
            <v>LÉA</v>
          </cell>
          <cell r="D655" t="e">
            <v>#N/A</v>
          </cell>
          <cell r="E655" t="str">
            <v>ANNULE</v>
          </cell>
          <cell r="F655" t="str">
            <v>ANNULE</v>
          </cell>
          <cell r="G655" t="str">
            <v>ANNULE</v>
          </cell>
        </row>
        <row r="656">
          <cell r="A656">
            <v>22009033</v>
          </cell>
          <cell r="B656" t="str">
            <v>STOLLMEYER</v>
          </cell>
          <cell r="C656" t="str">
            <v>AUDE</v>
          </cell>
          <cell r="D656" t="str">
            <v>aude.stollmeyer@etu.unistra.fr</v>
          </cell>
          <cell r="E656" t="str">
            <v>Néo</v>
          </cell>
          <cell r="F656" t="str">
            <v>Force Renforcement musculaire</v>
          </cell>
          <cell r="G656" t="str">
            <v>Anglais</v>
          </cell>
          <cell r="H656">
            <v>3</v>
          </cell>
        </row>
        <row r="657">
          <cell r="A657">
            <v>22008677</v>
          </cell>
          <cell r="B657" t="str">
            <v>STOMP</v>
          </cell>
          <cell r="C657" t="str">
            <v>KAREL</v>
          </cell>
          <cell r="D657" t="str">
            <v>karel.stomp@etu.unistra.fr</v>
          </cell>
          <cell r="E657" t="str">
            <v>Néo</v>
          </cell>
          <cell r="F657" t="str">
            <v>Natation</v>
          </cell>
          <cell r="G657" t="str">
            <v>Anglais</v>
          </cell>
          <cell r="H657">
            <v>17</v>
          </cell>
        </row>
        <row r="658">
          <cell r="A658">
            <v>22002949</v>
          </cell>
          <cell r="B658" t="str">
            <v>STUBER</v>
          </cell>
          <cell r="C658" t="str">
            <v>SARAH</v>
          </cell>
          <cell r="D658" t="str">
            <v>sarah.stuber@etu.unistra.fr</v>
          </cell>
          <cell r="E658" t="str">
            <v>Néo - Oui Si</v>
          </cell>
          <cell r="F658" t="str">
            <v>Judo</v>
          </cell>
          <cell r="G658" t="str">
            <v>Anglais</v>
          </cell>
          <cell r="H658">
            <v>24</v>
          </cell>
        </row>
        <row r="659">
          <cell r="A659">
            <v>21904002</v>
          </cell>
          <cell r="B659" t="str">
            <v>STURM</v>
          </cell>
          <cell r="C659" t="str">
            <v>LÉO</v>
          </cell>
          <cell r="D659" t="str">
            <v>leo.sturm@etu.unistra.fr</v>
          </cell>
          <cell r="E659" t="str">
            <v>Redoublant</v>
          </cell>
          <cell r="F659" t="str">
            <v>Force Renforcement musculaire</v>
          </cell>
          <cell r="G659" t="str">
            <v>Anglais</v>
          </cell>
          <cell r="H659">
            <v>3</v>
          </cell>
        </row>
        <row r="660">
          <cell r="A660">
            <v>21907847</v>
          </cell>
          <cell r="B660" t="str">
            <v>SUTTER</v>
          </cell>
          <cell r="C660" t="str">
            <v>MAX</v>
          </cell>
          <cell r="D660" t="str">
            <v>max.sutter@etu.unistra.fr</v>
          </cell>
          <cell r="E660" t="str">
            <v>Redoublant</v>
          </cell>
          <cell r="F660" t="str">
            <v>Plein air de fond -validé</v>
          </cell>
          <cell r="G660" t="str">
            <v>Anglais validé</v>
          </cell>
          <cell r="H660">
            <v>3</v>
          </cell>
        </row>
        <row r="661">
          <cell r="A661">
            <v>22011927</v>
          </cell>
          <cell r="B661" t="str">
            <v>SZABADI</v>
          </cell>
          <cell r="C661" t="str">
            <v>MATHILDE</v>
          </cell>
          <cell r="D661" t="str">
            <v>mathilde.szabadi@etu.unistra.fr</v>
          </cell>
          <cell r="E661" t="str">
            <v>Néo - Oui Si</v>
          </cell>
          <cell r="F661" t="str">
            <v>Tennis</v>
          </cell>
          <cell r="G661" t="str">
            <v>Anglais</v>
          </cell>
          <cell r="H661">
            <v>8</v>
          </cell>
        </row>
        <row r="662">
          <cell r="A662">
            <v>21812029</v>
          </cell>
          <cell r="B662" t="str">
            <v>SZYMANSKI</v>
          </cell>
          <cell r="C662" t="str">
            <v>AXEL</v>
          </cell>
          <cell r="D662" t="str">
            <v>axel.szymanski-schott@etu.unistra.fr</v>
          </cell>
          <cell r="E662" t="str">
            <v>Redoublant</v>
          </cell>
          <cell r="F662" t="str">
            <v>Football s12 (pas de paiement : Abandon?)</v>
          </cell>
          <cell r="G662" t="str">
            <v>Anglais</v>
          </cell>
          <cell r="H662">
            <v>9</v>
          </cell>
        </row>
        <row r="663">
          <cell r="A663">
            <v>22015413</v>
          </cell>
          <cell r="B663" t="str">
            <v>TAGATSCH</v>
          </cell>
          <cell r="C663" t="str">
            <v>YANN</v>
          </cell>
          <cell r="D663" t="str">
            <v>yann.tagatsch@etu.unistra.fr</v>
          </cell>
          <cell r="E663" t="str">
            <v>Néo</v>
          </cell>
          <cell r="F663" t="str">
            <v>Football</v>
          </cell>
          <cell r="G663" t="str">
            <v>Anglais</v>
          </cell>
          <cell r="H663">
            <v>2</v>
          </cell>
        </row>
        <row r="664">
          <cell r="A664">
            <v>22017339</v>
          </cell>
          <cell r="B664" t="str">
            <v>TAGLANG</v>
          </cell>
          <cell r="C664" t="str">
            <v>MAELLE</v>
          </cell>
          <cell r="D664" t="str">
            <v>maelle.taglang@etu.unistra.fr</v>
          </cell>
          <cell r="E664" t="str">
            <v>Néo</v>
          </cell>
          <cell r="F664" t="str">
            <v>Gymnastique</v>
          </cell>
          <cell r="G664" t="str">
            <v>Allemand</v>
          </cell>
          <cell r="H664">
            <v>4</v>
          </cell>
        </row>
        <row r="665">
          <cell r="A665">
            <v>22013568</v>
          </cell>
          <cell r="B665" t="str">
            <v>TAKALINE</v>
          </cell>
          <cell r="C665" t="str">
            <v>JAHED</v>
          </cell>
          <cell r="D665" t="str">
            <v>jahed.takaline@etu.unistra.fr</v>
          </cell>
          <cell r="E665" t="str">
            <v>Néo</v>
          </cell>
          <cell r="F665" t="str">
            <v>Football</v>
          </cell>
          <cell r="G665" t="str">
            <v>Anglais</v>
          </cell>
          <cell r="H665">
            <v>23</v>
          </cell>
        </row>
        <row r="666">
          <cell r="A666">
            <v>21813637</v>
          </cell>
          <cell r="B666" t="str">
            <v>TALERICO</v>
          </cell>
          <cell r="C666" t="str">
            <v>CLÉMENT</v>
          </cell>
          <cell r="D666" t="str">
            <v>clement.talerico@etu.unistra.fr</v>
          </cell>
          <cell r="E666" t="str">
            <v>Redoublant</v>
          </cell>
          <cell r="F666" t="str">
            <v>Escalade</v>
          </cell>
          <cell r="G666" t="str">
            <v>Anglais</v>
          </cell>
          <cell r="H666">
            <v>22</v>
          </cell>
        </row>
        <row r="667">
          <cell r="A667">
            <v>21917714</v>
          </cell>
          <cell r="B667" t="str">
            <v>TEYSSIER</v>
          </cell>
          <cell r="C667" t="str">
            <v>CAMILLE</v>
          </cell>
          <cell r="D667" t="str">
            <v>camille.teyssier@etu.unistra.fr</v>
          </cell>
          <cell r="E667" t="str">
            <v>Redoublant</v>
          </cell>
          <cell r="F667" t="str">
            <v>Basketball</v>
          </cell>
          <cell r="G667" t="str">
            <v>Anglais</v>
          </cell>
          <cell r="H667">
            <v>24</v>
          </cell>
        </row>
        <row r="668">
          <cell r="A668">
            <v>21913934</v>
          </cell>
          <cell r="B668" t="str">
            <v>THAL</v>
          </cell>
          <cell r="C668" t="str">
            <v>QUENTIN</v>
          </cell>
          <cell r="D668" t="str">
            <v>quentin.thal@etu.unistra.fr</v>
          </cell>
          <cell r="E668" t="str">
            <v>Redoublant</v>
          </cell>
          <cell r="F668" t="str">
            <v>Football</v>
          </cell>
          <cell r="G668" t="str">
            <v>Anglais</v>
          </cell>
          <cell r="H668">
            <v>2</v>
          </cell>
        </row>
        <row r="669">
          <cell r="A669">
            <v>21702513</v>
          </cell>
          <cell r="B669" t="str">
            <v>THIEBAUT</v>
          </cell>
          <cell r="C669" t="str">
            <v>YANNICK</v>
          </cell>
          <cell r="D669" t="str">
            <v>yannick.thiebaut@etu.unistra.fr</v>
          </cell>
          <cell r="E669" t="str">
            <v>Réorientation</v>
          </cell>
          <cell r="F669" t="str">
            <v>Plein air de fond</v>
          </cell>
          <cell r="G669" t="str">
            <v>Anglais</v>
          </cell>
          <cell r="H669">
            <v>21</v>
          </cell>
        </row>
        <row r="670">
          <cell r="A670">
            <v>22004779</v>
          </cell>
          <cell r="B670" t="str">
            <v>THIEBAUX</v>
          </cell>
          <cell r="C670" t="str">
            <v>LOUISE</v>
          </cell>
          <cell r="D670" t="str">
            <v>louise.thiebaux@etu.unistra.fr</v>
          </cell>
          <cell r="E670" t="str">
            <v>Néo</v>
          </cell>
          <cell r="F670" t="str">
            <v>Gymnastique</v>
          </cell>
          <cell r="G670" t="str">
            <v>Allemand</v>
          </cell>
          <cell r="H670">
            <v>4</v>
          </cell>
        </row>
        <row r="671">
          <cell r="A671">
            <v>22000948</v>
          </cell>
          <cell r="B671" t="str">
            <v>THIVENT-NEUNREITER</v>
          </cell>
          <cell r="C671" t="str">
            <v>THAIS</v>
          </cell>
          <cell r="D671" t="str">
            <v>thais.thivent@etu.unistra.fr</v>
          </cell>
          <cell r="E671" t="str">
            <v>Néo</v>
          </cell>
          <cell r="F671" t="str">
            <v>Gymnastique</v>
          </cell>
          <cell r="G671" t="str">
            <v>Anglais</v>
          </cell>
          <cell r="H671">
            <v>21</v>
          </cell>
        </row>
        <row r="672">
          <cell r="A672">
            <v>22018328</v>
          </cell>
          <cell r="B672" t="str">
            <v>THOM</v>
          </cell>
          <cell r="C672" t="str">
            <v>CHLOE</v>
          </cell>
          <cell r="D672" t="str">
            <v>chloe.thom@etu.unistra.fr</v>
          </cell>
          <cell r="E672" t="str">
            <v>Redoublant</v>
          </cell>
          <cell r="F672" t="str">
            <v>Volleyball</v>
          </cell>
          <cell r="G672" t="str">
            <v>Anglais</v>
          </cell>
          <cell r="H672">
            <v>11</v>
          </cell>
        </row>
        <row r="673">
          <cell r="A673">
            <v>22011757</v>
          </cell>
          <cell r="B673" t="str">
            <v>THOMAS</v>
          </cell>
          <cell r="C673" t="str">
            <v>CORENTIN</v>
          </cell>
          <cell r="D673" t="str">
            <v>corentin.thomas2@etu.unistra.fr</v>
          </cell>
          <cell r="E673" t="str">
            <v>Néo</v>
          </cell>
          <cell r="F673" t="str">
            <v>Football</v>
          </cell>
          <cell r="G673" t="str">
            <v>Anglais</v>
          </cell>
          <cell r="H673">
            <v>2</v>
          </cell>
        </row>
        <row r="674">
          <cell r="A674">
            <v>22000735</v>
          </cell>
          <cell r="B674" t="str">
            <v>THOMAS</v>
          </cell>
          <cell r="C674" t="str">
            <v>PAUL</v>
          </cell>
          <cell r="D674" t="str">
            <v>paul.thomas@etu.unistra.fr</v>
          </cell>
          <cell r="E674" t="str">
            <v>Néo</v>
          </cell>
          <cell r="F674" t="str">
            <v>Handball</v>
          </cell>
          <cell r="G674" t="str">
            <v>Anglais</v>
          </cell>
          <cell r="H674">
            <v>9</v>
          </cell>
        </row>
        <row r="675">
          <cell r="A675">
            <v>22009294</v>
          </cell>
          <cell r="B675" t="str">
            <v>THOMAS</v>
          </cell>
          <cell r="C675" t="str">
            <v>ESTÉBAN</v>
          </cell>
          <cell r="D675" t="str">
            <v>esteban.thomas@etu.unistra.fr</v>
          </cell>
          <cell r="E675" t="str">
            <v>Néo - Oui Si</v>
          </cell>
          <cell r="F675" t="str">
            <v>Handball</v>
          </cell>
          <cell r="G675" t="str">
            <v>Anglais</v>
          </cell>
          <cell r="H675">
            <v>13</v>
          </cell>
        </row>
        <row r="676">
          <cell r="A676">
            <v>22005305</v>
          </cell>
          <cell r="B676" t="str">
            <v>TILLO</v>
          </cell>
          <cell r="C676" t="str">
            <v>MARINE</v>
          </cell>
          <cell r="D676" t="str">
            <v>marine.tillo@etu.unistra.fr</v>
          </cell>
          <cell r="E676" t="str">
            <v>Néo</v>
          </cell>
          <cell r="F676" t="str">
            <v>Judo</v>
          </cell>
          <cell r="G676" t="str">
            <v>Anglais</v>
          </cell>
          <cell r="H676">
            <v>20</v>
          </cell>
        </row>
        <row r="677">
          <cell r="A677">
            <v>22012221</v>
          </cell>
          <cell r="B677" t="str">
            <v>TOSSA GBEGO</v>
          </cell>
          <cell r="C677" t="str">
            <v>PASCAL</v>
          </cell>
          <cell r="D677" t="str">
            <v>pascal-mohamed.tossa-gbego@etu.unistra.fr</v>
          </cell>
          <cell r="E677" t="str">
            <v>Néo</v>
          </cell>
          <cell r="F677" t="str">
            <v>Judo</v>
          </cell>
          <cell r="G677" t="str">
            <v>Anglais</v>
          </cell>
          <cell r="H677">
            <v>24</v>
          </cell>
        </row>
        <row r="678">
          <cell r="A678">
            <v>21810952</v>
          </cell>
          <cell r="B678" t="str">
            <v>TOUSSAINT</v>
          </cell>
          <cell r="C678" t="str">
            <v>STÉPHANIE</v>
          </cell>
          <cell r="D678" t="str">
            <v>stephanie.toussaint@etu.unistra.fr</v>
          </cell>
          <cell r="E678" t="str">
            <v>Redoublant</v>
          </cell>
          <cell r="F678" t="str">
            <v>Gymnastique</v>
          </cell>
          <cell r="G678" t="str">
            <v>Anglais</v>
          </cell>
          <cell r="H678">
            <v>21</v>
          </cell>
        </row>
        <row r="679">
          <cell r="A679">
            <v>22011487</v>
          </cell>
          <cell r="B679" t="str">
            <v>TOUTOUH</v>
          </cell>
          <cell r="C679" t="str">
            <v>JAWAD</v>
          </cell>
          <cell r="D679" t="str">
            <v>jawad.toutouh@etu.unistra.fr</v>
          </cell>
          <cell r="E679" t="str">
            <v>Néo</v>
          </cell>
          <cell r="F679" t="str">
            <v>Football</v>
          </cell>
          <cell r="G679" t="str">
            <v>Anglais</v>
          </cell>
          <cell r="H679">
            <v>2</v>
          </cell>
        </row>
        <row r="680">
          <cell r="A680">
            <v>22004913</v>
          </cell>
          <cell r="B680" t="str">
            <v>TRANG</v>
          </cell>
          <cell r="C680" t="str">
            <v>JOHNNY</v>
          </cell>
          <cell r="D680" t="str">
            <v>johnny.trang@etu.unistra.fr</v>
          </cell>
          <cell r="E680" t="str">
            <v>Néo</v>
          </cell>
          <cell r="F680" t="str">
            <v>Football</v>
          </cell>
          <cell r="G680" t="str">
            <v>Anglais</v>
          </cell>
          <cell r="H680">
            <v>1</v>
          </cell>
        </row>
        <row r="681">
          <cell r="A681">
            <v>22018168</v>
          </cell>
          <cell r="B681" t="str">
            <v>TRAORE</v>
          </cell>
          <cell r="C681" t="str">
            <v>DAVID</v>
          </cell>
          <cell r="D681" t="str">
            <v>david.traore@etu.unistra.fr</v>
          </cell>
          <cell r="E681" t="str">
            <v>Néo</v>
          </cell>
          <cell r="F681" t="str">
            <v>Force et Renforcement musculaire</v>
          </cell>
          <cell r="G681" t="str">
            <v>Anglais</v>
          </cell>
          <cell r="H681">
            <v>21</v>
          </cell>
        </row>
        <row r="682">
          <cell r="A682">
            <v>22005777</v>
          </cell>
          <cell r="B682" t="str">
            <v>TRIEU</v>
          </cell>
          <cell r="C682" t="str">
            <v>ALISSON</v>
          </cell>
          <cell r="D682" t="str">
            <v>alisson.trieu@etu.unistra.fr</v>
          </cell>
          <cell r="E682" t="str">
            <v>Néo</v>
          </cell>
          <cell r="F682" t="str">
            <v>Football</v>
          </cell>
          <cell r="G682" t="str">
            <v>Anglais</v>
          </cell>
          <cell r="H682">
            <v>1</v>
          </cell>
        </row>
        <row r="683">
          <cell r="A683">
            <v>22005952</v>
          </cell>
          <cell r="B683" t="str">
            <v>TRINDADE</v>
          </cell>
          <cell r="C683" t="str">
            <v>ANTHONY</v>
          </cell>
          <cell r="D683" t="str">
            <v>anthony.trindade@etu.unistra.fr</v>
          </cell>
          <cell r="E683" t="str">
            <v>Néo</v>
          </cell>
          <cell r="F683" t="str">
            <v>Football</v>
          </cell>
          <cell r="G683" t="str">
            <v>Anglais</v>
          </cell>
          <cell r="H683">
            <v>23</v>
          </cell>
        </row>
        <row r="684">
          <cell r="A684">
            <v>21907926</v>
          </cell>
          <cell r="B684" t="str">
            <v>TRIPODI</v>
          </cell>
          <cell r="C684" t="str">
            <v>MATTÉO</v>
          </cell>
          <cell r="D684" t="str">
            <v>matteo.tripodi@etu.unistra.fr</v>
          </cell>
          <cell r="E684" t="str">
            <v>Redoublant</v>
          </cell>
          <cell r="F684" t="str">
            <v>Football s12</v>
          </cell>
          <cell r="G684" t="str">
            <v>Anglais</v>
          </cell>
          <cell r="H684">
            <v>9</v>
          </cell>
        </row>
        <row r="685">
          <cell r="A685">
            <v>22013642</v>
          </cell>
          <cell r="B685" t="str">
            <v>TRIPOTIN</v>
          </cell>
          <cell r="C685" t="str">
            <v>EMILE</v>
          </cell>
          <cell r="D685" t="str">
            <v>emile.tripotin@etu.unistra.fr</v>
          </cell>
          <cell r="E685" t="str">
            <v>Néo - Oui Si - Césure</v>
          </cell>
        </row>
        <row r="686">
          <cell r="A686">
            <v>21909263</v>
          </cell>
          <cell r="B686" t="str">
            <v>TUPAIA</v>
          </cell>
          <cell r="C686" t="str">
            <v>TEURA'ITERA'I</v>
          </cell>
          <cell r="D686" t="str">
            <v>teura-itera-i.tupaia@etu.unistra.fr</v>
          </cell>
          <cell r="E686" t="str">
            <v>Redoublant</v>
          </cell>
          <cell r="F686" t="str">
            <v>Athlétisme</v>
          </cell>
          <cell r="G686" t="str">
            <v>Anglais</v>
          </cell>
          <cell r="H686">
            <v>14</v>
          </cell>
        </row>
        <row r="687">
          <cell r="A687">
            <v>21815924</v>
          </cell>
          <cell r="B687" t="str">
            <v>TURLURE</v>
          </cell>
          <cell r="C687" t="str">
            <v>LUCAS</v>
          </cell>
          <cell r="D687" t="str">
            <v>lucas.turlure@etu.unistra.fr</v>
          </cell>
          <cell r="E687" t="str">
            <v>Redoublant</v>
          </cell>
          <cell r="F687" t="str">
            <v>HN -Hockey</v>
          </cell>
          <cell r="G687" t="str">
            <v>Anglais</v>
          </cell>
          <cell r="H687">
            <v>14</v>
          </cell>
        </row>
        <row r="688">
          <cell r="A688">
            <v>21915733</v>
          </cell>
          <cell r="B688" t="str">
            <v>UNGERER</v>
          </cell>
          <cell r="C688" t="str">
            <v>MATHILDE</v>
          </cell>
          <cell r="D688" t="str">
            <v>mathilde.ungerer@etu.unistra.fr</v>
          </cell>
          <cell r="E688" t="str">
            <v>Réorientation</v>
          </cell>
          <cell r="F688" t="str">
            <v>Tennis de table</v>
          </cell>
          <cell r="G688" t="str">
            <v>Allemand</v>
          </cell>
          <cell r="H688">
            <v>8</v>
          </cell>
        </row>
        <row r="689">
          <cell r="A689">
            <v>22002630</v>
          </cell>
          <cell r="B689" t="str">
            <v>URSCH</v>
          </cell>
          <cell r="C689" t="str">
            <v>ENZO</v>
          </cell>
          <cell r="D689" t="str">
            <v>enzo.ursch@etu.unistra.fr</v>
          </cell>
          <cell r="E689" t="str">
            <v>Néo</v>
          </cell>
          <cell r="F689" t="str">
            <v>Football</v>
          </cell>
          <cell r="G689" t="str">
            <v>Allemand</v>
          </cell>
          <cell r="H689">
            <v>19</v>
          </cell>
        </row>
        <row r="690">
          <cell r="A690">
            <v>21817253</v>
          </cell>
          <cell r="B690" t="str">
            <v>VALANTIN</v>
          </cell>
          <cell r="C690" t="str">
            <v>XAVIER</v>
          </cell>
          <cell r="D690" t="str">
            <v>xavier.valantin@etu.unistra.fr</v>
          </cell>
          <cell r="E690" t="str">
            <v>ANNULE</v>
          </cell>
          <cell r="F690" t="str">
            <v>ANNULE</v>
          </cell>
          <cell r="G690" t="str">
            <v>ANNULE</v>
          </cell>
        </row>
        <row r="691">
          <cell r="A691">
            <v>22006058</v>
          </cell>
          <cell r="B691" t="str">
            <v>VALIBOUZE</v>
          </cell>
          <cell r="C691" t="str">
            <v>LÉO</v>
          </cell>
          <cell r="D691" t="str">
            <v>leo.valibouze@etu.unistra.fr</v>
          </cell>
          <cell r="E691" t="str">
            <v>Néo</v>
          </cell>
          <cell r="F691" t="str">
            <v>Football</v>
          </cell>
          <cell r="G691" t="str">
            <v>Anglais</v>
          </cell>
          <cell r="H691">
            <v>23</v>
          </cell>
        </row>
        <row r="692">
          <cell r="A692">
            <v>22006500</v>
          </cell>
          <cell r="B692" t="str">
            <v>VALLOT</v>
          </cell>
          <cell r="C692" t="str">
            <v>CLÉMENT</v>
          </cell>
          <cell r="D692" t="str">
            <v>clement.vallot@etu.unistra.fr</v>
          </cell>
          <cell r="E692" t="str">
            <v>Oui Si - Réorientation</v>
          </cell>
          <cell r="F692" t="str">
            <v>Handball</v>
          </cell>
          <cell r="G692" t="str">
            <v>Anglais</v>
          </cell>
          <cell r="H692">
            <v>24</v>
          </cell>
        </row>
        <row r="693">
          <cell r="A693">
            <v>22005974</v>
          </cell>
          <cell r="B693" t="str">
            <v>VANTOMME</v>
          </cell>
          <cell r="C693" t="str">
            <v>JEANNE</v>
          </cell>
          <cell r="D693" t="str">
            <v>jeanne.vantomme@etu.unistra.fr</v>
          </cell>
          <cell r="E693" t="str">
            <v>Néo - Oui Si</v>
          </cell>
          <cell r="F693" t="str">
            <v>Basketball</v>
          </cell>
          <cell r="G693" t="str">
            <v>Anglais</v>
          </cell>
          <cell r="H693">
            <v>3</v>
          </cell>
        </row>
        <row r="694">
          <cell r="A694">
            <v>22010898</v>
          </cell>
          <cell r="B694" t="str">
            <v>VAUTRIN</v>
          </cell>
          <cell r="C694" t="str">
            <v>ENZO</v>
          </cell>
          <cell r="D694" t="str">
            <v>enzo.vautrin@etu.unistra.fr</v>
          </cell>
          <cell r="E694" t="str">
            <v>Néo</v>
          </cell>
          <cell r="F694" t="str">
            <v>Basketball</v>
          </cell>
          <cell r="G694" t="str">
            <v>Anglais</v>
          </cell>
          <cell r="H694">
            <v>20</v>
          </cell>
        </row>
        <row r="695">
          <cell r="A695">
            <v>22018534</v>
          </cell>
          <cell r="B695" t="str">
            <v>VEITH</v>
          </cell>
          <cell r="C695" t="str">
            <v>JULIETTE</v>
          </cell>
          <cell r="D695" t="str">
            <v>juliette.veith@etu.unistra.fr</v>
          </cell>
          <cell r="E695" t="str">
            <v>Néo</v>
          </cell>
          <cell r="F695" t="str">
            <v>Basketball</v>
          </cell>
          <cell r="G695" t="str">
            <v>Anglais</v>
          </cell>
          <cell r="H695">
            <v>21</v>
          </cell>
        </row>
        <row r="696">
          <cell r="A696">
            <v>22004810</v>
          </cell>
          <cell r="B696" t="str">
            <v>VENANCE</v>
          </cell>
          <cell r="C696" t="str">
            <v>MEHDI</v>
          </cell>
          <cell r="D696" t="str">
            <v>mehdi.venance@etu.unistra.fr</v>
          </cell>
          <cell r="E696" t="str">
            <v>Néo - Oui Si</v>
          </cell>
          <cell r="F696" t="str">
            <v>Rugby</v>
          </cell>
          <cell r="G696" t="str">
            <v>Anglais</v>
          </cell>
          <cell r="H696">
            <v>13</v>
          </cell>
        </row>
        <row r="697">
          <cell r="A697">
            <v>22012823</v>
          </cell>
          <cell r="B697" t="str">
            <v>VERA HERNANDEZ</v>
          </cell>
          <cell r="C697" t="str">
            <v>JOSE</v>
          </cell>
          <cell r="D697" t="str">
            <v>jose.vera-hernandez@etu.unistra.fr</v>
          </cell>
          <cell r="E697" t="str">
            <v>Néo</v>
          </cell>
          <cell r="F697" t="str">
            <v>Tennis</v>
          </cell>
          <cell r="G697" t="str">
            <v>Anglais</v>
          </cell>
          <cell r="H697">
            <v>16</v>
          </cell>
        </row>
        <row r="698">
          <cell r="A698">
            <v>22011107</v>
          </cell>
          <cell r="B698" t="str">
            <v>VERMEERSCH</v>
          </cell>
          <cell r="C698" t="str">
            <v>MATHEO</v>
          </cell>
          <cell r="D698" t="str">
            <v>matheo.vermeersch@etu.unistra.fr</v>
          </cell>
          <cell r="E698" t="str">
            <v>Néo</v>
          </cell>
          <cell r="F698" t="str">
            <v>Football</v>
          </cell>
          <cell r="G698" t="str">
            <v>Anglais</v>
          </cell>
          <cell r="H698">
            <v>2</v>
          </cell>
        </row>
        <row r="699">
          <cell r="A699">
            <v>21905647</v>
          </cell>
          <cell r="B699" t="str">
            <v>VERPOORT</v>
          </cell>
          <cell r="C699" t="str">
            <v>NATHAN</v>
          </cell>
          <cell r="D699" t="str">
            <v>nathan.verpoort@etu.unistra.fr</v>
          </cell>
          <cell r="E699" t="str">
            <v>Redoublant</v>
          </cell>
          <cell r="F699" t="str">
            <v>Basketball</v>
          </cell>
          <cell r="G699" t="str">
            <v>Anglais</v>
          </cell>
          <cell r="H699">
            <v>21</v>
          </cell>
        </row>
        <row r="700">
          <cell r="A700">
            <v>22001966</v>
          </cell>
          <cell r="B700" t="str">
            <v>VESCOVO</v>
          </cell>
          <cell r="C700" t="str">
            <v>ORESTE</v>
          </cell>
          <cell r="D700" t="str">
            <v>oreste.vescovo@etu.unistra.fr</v>
          </cell>
          <cell r="E700" t="str">
            <v>Néo</v>
          </cell>
          <cell r="F700" t="str">
            <v>Handball</v>
          </cell>
          <cell r="G700" t="str">
            <v>Anglais</v>
          </cell>
          <cell r="H700">
            <v>9</v>
          </cell>
        </row>
        <row r="701">
          <cell r="A701">
            <v>22018967</v>
          </cell>
          <cell r="B701" t="str">
            <v>VIDAL</v>
          </cell>
          <cell r="C701" t="str">
            <v>NOE</v>
          </cell>
          <cell r="D701" t="str">
            <v>noe.vidal@etu.unistra.fr</v>
          </cell>
          <cell r="E701" t="str">
            <v>Néo</v>
          </cell>
          <cell r="F701" t="str">
            <v>Football</v>
          </cell>
          <cell r="G701" t="str">
            <v>Anglais</v>
          </cell>
          <cell r="H701">
            <v>2</v>
          </cell>
        </row>
        <row r="702">
          <cell r="A702">
            <v>21903464</v>
          </cell>
          <cell r="B702" t="str">
            <v>VIÉ</v>
          </cell>
          <cell r="C702" t="str">
            <v>THIBAUT</v>
          </cell>
          <cell r="D702" t="str">
            <v>thibaut.vie@etu.unistra.fr</v>
          </cell>
          <cell r="E702" t="str">
            <v>Redoublant</v>
          </cell>
          <cell r="F702" t="str">
            <v>Football s12</v>
          </cell>
          <cell r="G702" t="str">
            <v>Anglais</v>
          </cell>
          <cell r="H702">
            <v>9</v>
          </cell>
        </row>
        <row r="703">
          <cell r="A703">
            <v>22007180</v>
          </cell>
          <cell r="B703" t="str">
            <v>VINCENT</v>
          </cell>
          <cell r="C703" t="str">
            <v>ANTOINE</v>
          </cell>
          <cell r="D703" t="str">
            <v>antoine.vincent@etu.unistra.fr</v>
          </cell>
          <cell r="E703" t="str">
            <v>Néo - Oui Si</v>
          </cell>
          <cell r="F703" t="str">
            <v>Handball</v>
          </cell>
          <cell r="G703" t="str">
            <v>Anglais</v>
          </cell>
          <cell r="H703">
            <v>13</v>
          </cell>
        </row>
        <row r="704">
          <cell r="A704">
            <v>22003623</v>
          </cell>
          <cell r="B704" t="str">
            <v>VO</v>
          </cell>
          <cell r="C704" t="str">
            <v>MEGHAN</v>
          </cell>
          <cell r="D704" t="str">
            <v>meghan.vo@etu.unistra.fr</v>
          </cell>
          <cell r="E704" t="str">
            <v>Néo</v>
          </cell>
          <cell r="F704" t="str">
            <v>Judo</v>
          </cell>
          <cell r="G704" t="str">
            <v>Anglais</v>
          </cell>
          <cell r="H704">
            <v>22</v>
          </cell>
        </row>
        <row r="705">
          <cell r="A705">
            <v>21909342</v>
          </cell>
          <cell r="B705" t="str">
            <v>VOLK</v>
          </cell>
          <cell r="C705" t="str">
            <v>GAUTHIER</v>
          </cell>
          <cell r="D705" t="str">
            <v>gauthier.volk@etu.unistra.fr</v>
          </cell>
          <cell r="E705" t="str">
            <v>Redoublant</v>
          </cell>
          <cell r="F705" t="str">
            <v>Handball</v>
          </cell>
          <cell r="G705" t="str">
            <v>Allemand</v>
          </cell>
          <cell r="H705">
            <v>6</v>
          </cell>
        </row>
        <row r="706">
          <cell r="A706">
            <v>22003616</v>
          </cell>
          <cell r="B706" t="str">
            <v>WAELDE</v>
          </cell>
          <cell r="C706" t="str">
            <v>SARAH</v>
          </cell>
          <cell r="D706" t="str">
            <v>sarah.waelde@etu.unistra.fr</v>
          </cell>
          <cell r="E706" t="str">
            <v>Néo</v>
          </cell>
          <cell r="F706" t="str">
            <v>Athlétisme</v>
          </cell>
          <cell r="G706" t="str">
            <v>Allemand</v>
          </cell>
          <cell r="H706">
            <v>12</v>
          </cell>
        </row>
        <row r="707">
          <cell r="A707">
            <v>22005137</v>
          </cell>
          <cell r="B707" t="str">
            <v>WAGNER</v>
          </cell>
          <cell r="C707" t="str">
            <v>LÉO</v>
          </cell>
          <cell r="D707" t="str">
            <v>leo.wagner2@etu.unistra.fr</v>
          </cell>
          <cell r="E707" t="str">
            <v>Néo - Oui Si</v>
          </cell>
          <cell r="F707" t="str">
            <v>Handball</v>
          </cell>
          <cell r="G707" t="str">
            <v>Anglais</v>
          </cell>
          <cell r="H707">
            <v>13</v>
          </cell>
        </row>
        <row r="708">
          <cell r="A708">
            <v>21912615</v>
          </cell>
          <cell r="B708" t="str">
            <v>WAGNER</v>
          </cell>
          <cell r="C708" t="str">
            <v>AXEL-DOUGLAS</v>
          </cell>
          <cell r="D708" t="str">
            <v>axel.wagner@etu.unistra.fr</v>
          </cell>
          <cell r="E708" t="str">
            <v>Réorientation</v>
          </cell>
          <cell r="F708" t="str">
            <v>Basketball</v>
          </cell>
          <cell r="G708" t="str">
            <v>Anglais</v>
          </cell>
          <cell r="H708">
            <v>21</v>
          </cell>
        </row>
        <row r="709">
          <cell r="A709">
            <v>21905060</v>
          </cell>
          <cell r="B709" t="str">
            <v>WALTER</v>
          </cell>
          <cell r="C709" t="str">
            <v>JULIEN</v>
          </cell>
          <cell r="D709" t="str">
            <v>julien.walter3@etu.unistra.fr</v>
          </cell>
          <cell r="E709" t="str">
            <v>Redoublant</v>
          </cell>
          <cell r="F709" t="str">
            <v>Boxe française  - S2 validé changement pour volley</v>
          </cell>
          <cell r="G709" t="str">
            <v>Anglais</v>
          </cell>
          <cell r="H709">
            <v>12</v>
          </cell>
        </row>
        <row r="710">
          <cell r="A710">
            <v>21908766</v>
          </cell>
          <cell r="B710" t="str">
            <v>WALTZ</v>
          </cell>
          <cell r="C710" t="str">
            <v>HUGO</v>
          </cell>
          <cell r="D710" t="str">
            <v>hugo.waltz@etu.unistra.fr</v>
          </cell>
          <cell r="E710" t="str">
            <v>Redoublant</v>
          </cell>
          <cell r="F710" t="str">
            <v>Basketball</v>
          </cell>
          <cell r="G710" t="str">
            <v>Anglais</v>
          </cell>
          <cell r="H710">
            <v>21</v>
          </cell>
        </row>
        <row r="711">
          <cell r="A711">
            <v>21919706</v>
          </cell>
          <cell r="B711" t="str">
            <v>WANDLER</v>
          </cell>
          <cell r="C711" t="str">
            <v>ANAELLE</v>
          </cell>
          <cell r="D711" t="str">
            <v>anaelle.wandler@etu.unistra.fr</v>
          </cell>
          <cell r="E711" t="str">
            <v>Redoublant</v>
          </cell>
          <cell r="F711" t="str">
            <v>Tennis</v>
          </cell>
          <cell r="G711" t="str">
            <v>Anglais</v>
          </cell>
          <cell r="H711">
            <v>17</v>
          </cell>
        </row>
        <row r="712">
          <cell r="A712">
            <v>22003026</v>
          </cell>
          <cell r="B712" t="str">
            <v>WARIS</v>
          </cell>
          <cell r="C712" t="str">
            <v>FLORENTIN</v>
          </cell>
          <cell r="D712" t="str">
            <v>florentin.waris@etu.unistra.fr</v>
          </cell>
          <cell r="E712" t="str">
            <v>Néo - Oui Si</v>
          </cell>
          <cell r="F712" t="str">
            <v>Rugby</v>
          </cell>
          <cell r="G712" t="str">
            <v>Anglais</v>
          </cell>
          <cell r="H712">
            <v>13</v>
          </cell>
        </row>
        <row r="713">
          <cell r="A713">
            <v>22007470</v>
          </cell>
          <cell r="B713" t="str">
            <v>WASSER</v>
          </cell>
          <cell r="C713" t="str">
            <v>YANNIS</v>
          </cell>
          <cell r="D713" t="str">
            <v>yannis.wasser@etu.unistra.fr</v>
          </cell>
          <cell r="E713" t="str">
            <v>Néo</v>
          </cell>
          <cell r="F713" t="str">
            <v>Handball</v>
          </cell>
          <cell r="G713" t="str">
            <v>Anglais</v>
          </cell>
          <cell r="H713">
            <v>10</v>
          </cell>
        </row>
        <row r="714">
          <cell r="A714">
            <v>21814737</v>
          </cell>
          <cell r="B714" t="str">
            <v>WATHLE</v>
          </cell>
          <cell r="C714" t="str">
            <v>BAPTISTE</v>
          </cell>
          <cell r="D714" t="str">
            <v>baptiste.wathle@etu.unistra.fr</v>
          </cell>
          <cell r="E714" t="str">
            <v>Redoublant</v>
          </cell>
          <cell r="F714" t="str">
            <v>Football s12</v>
          </cell>
          <cell r="G714" t="str">
            <v>Anglais</v>
          </cell>
          <cell r="H714">
            <v>4</v>
          </cell>
        </row>
        <row r="715">
          <cell r="A715">
            <v>22003725</v>
          </cell>
          <cell r="B715" t="str">
            <v>WATRIN</v>
          </cell>
          <cell r="C715" t="str">
            <v>ANASTASIA</v>
          </cell>
          <cell r="D715" t="str">
            <v>anastasia.watrin@etu.unistra.fr</v>
          </cell>
          <cell r="E715" t="str">
            <v>Néo - Oui Si</v>
          </cell>
          <cell r="F715" t="str">
            <v>Boxe française</v>
          </cell>
          <cell r="G715" t="str">
            <v>Anglais</v>
          </cell>
          <cell r="H715">
            <v>12</v>
          </cell>
        </row>
        <row r="716">
          <cell r="A716">
            <v>22010160</v>
          </cell>
          <cell r="B716" t="str">
            <v>WATZKY</v>
          </cell>
          <cell r="C716" t="str">
            <v>EMMANUELLE</v>
          </cell>
          <cell r="D716" t="str">
            <v>emmanuelle.watzky@etu.unistra.fr</v>
          </cell>
          <cell r="E716" t="str">
            <v>Néo - Oui Si</v>
          </cell>
          <cell r="F716" t="str">
            <v>Volleyball</v>
          </cell>
          <cell r="G716" t="str">
            <v>Anglais</v>
          </cell>
          <cell r="H716">
            <v>3</v>
          </cell>
        </row>
        <row r="717">
          <cell r="A717">
            <v>22004035</v>
          </cell>
          <cell r="B717" t="str">
            <v>WEBER</v>
          </cell>
          <cell r="C717" t="str">
            <v>NOÉMIE</v>
          </cell>
          <cell r="D717" t="str">
            <v>noemie.weber4@etu.unistra.fr</v>
          </cell>
          <cell r="E717" t="str">
            <v>Néo - Oui Si</v>
          </cell>
          <cell r="F717" t="str">
            <v>Athlétisme</v>
          </cell>
          <cell r="G717" t="str">
            <v>Anglais</v>
          </cell>
          <cell r="H717">
            <v>13</v>
          </cell>
        </row>
        <row r="718">
          <cell r="A718">
            <v>21912607</v>
          </cell>
          <cell r="B718" t="str">
            <v>WEISS</v>
          </cell>
          <cell r="C718" t="str">
            <v>ALEXANDRE</v>
          </cell>
          <cell r="D718" t="str">
            <v>alexandre.weiss@etu.unistra.fr</v>
          </cell>
          <cell r="E718" t="str">
            <v>Redoublant</v>
          </cell>
          <cell r="F718" t="str">
            <v>Handball</v>
          </cell>
          <cell r="G718" t="str">
            <v>Anglais</v>
          </cell>
          <cell r="H718">
            <v>10</v>
          </cell>
        </row>
        <row r="719">
          <cell r="A719">
            <v>22010246</v>
          </cell>
          <cell r="B719" t="str">
            <v>WEISS</v>
          </cell>
          <cell r="C719" t="str">
            <v>LÉO</v>
          </cell>
          <cell r="D719" t="str">
            <v>leo.weiss@etu.unistra.fr</v>
          </cell>
          <cell r="E719" t="str">
            <v>Néo</v>
          </cell>
          <cell r="F719" t="str">
            <v>Football</v>
          </cell>
          <cell r="G719" t="str">
            <v>Anglais</v>
          </cell>
          <cell r="H719">
            <v>23</v>
          </cell>
        </row>
        <row r="720">
          <cell r="A720">
            <v>22003493</v>
          </cell>
          <cell r="B720" t="str">
            <v>WELSCH</v>
          </cell>
          <cell r="C720" t="str">
            <v>ROMANE</v>
          </cell>
          <cell r="D720" t="str">
            <v>romane.welsch@etu.unistra.fr</v>
          </cell>
          <cell r="E720" t="str">
            <v>Néo</v>
          </cell>
          <cell r="F720" t="str">
            <v>Handball</v>
          </cell>
          <cell r="G720" t="str">
            <v>Allemand</v>
          </cell>
          <cell r="H720">
            <v>6</v>
          </cell>
        </row>
        <row r="721">
          <cell r="A721">
            <v>22004569</v>
          </cell>
          <cell r="B721" t="str">
            <v>WELTZER</v>
          </cell>
          <cell r="C721" t="str">
            <v>LÉO</v>
          </cell>
          <cell r="D721" t="str">
            <v>leo.weltzer@etu.unistra.fr</v>
          </cell>
          <cell r="E721" t="str">
            <v>Néo - Oui Si</v>
          </cell>
          <cell r="F721" t="str">
            <v>Football</v>
          </cell>
          <cell r="G721" t="str">
            <v>Anglais</v>
          </cell>
          <cell r="H721">
            <v>7</v>
          </cell>
        </row>
        <row r="722">
          <cell r="A722">
            <v>21907437</v>
          </cell>
          <cell r="B722" t="str">
            <v>WENDLING</v>
          </cell>
          <cell r="C722" t="str">
            <v>ROBIN</v>
          </cell>
          <cell r="D722" t="str">
            <v>robin.wendling2@etu.unistra.fr</v>
          </cell>
          <cell r="E722" t="str">
            <v>Redoublant</v>
          </cell>
          <cell r="F722" t="str">
            <v>Handball</v>
          </cell>
          <cell r="G722" t="str">
            <v>Anglais</v>
          </cell>
          <cell r="H722">
            <v>10</v>
          </cell>
        </row>
        <row r="723">
          <cell r="A723">
            <v>21911245</v>
          </cell>
          <cell r="B723" t="str">
            <v>WENDLING</v>
          </cell>
          <cell r="C723" t="str">
            <v>KÉVIN</v>
          </cell>
          <cell r="D723" t="str">
            <v>kevin.wendling2@etu.unistra.fr</v>
          </cell>
          <cell r="E723" t="str">
            <v>Redoublant</v>
          </cell>
          <cell r="F723" t="str">
            <v>Natation</v>
          </cell>
          <cell r="G723" t="str">
            <v>Anglais</v>
          </cell>
          <cell r="H723">
            <v>18</v>
          </cell>
        </row>
        <row r="724">
          <cell r="A724">
            <v>22010985</v>
          </cell>
          <cell r="B724" t="str">
            <v>WILLER</v>
          </cell>
          <cell r="C724" t="str">
            <v>ANNA</v>
          </cell>
          <cell r="D724" t="str">
            <v>anna.willer@etu.unistra.fr</v>
          </cell>
          <cell r="E724" t="str">
            <v>Néo - Oui Si</v>
          </cell>
          <cell r="F724" t="str">
            <v>Handball</v>
          </cell>
          <cell r="G724" t="str">
            <v>Allemand</v>
          </cell>
          <cell r="H724">
            <v>4</v>
          </cell>
        </row>
        <row r="725">
          <cell r="A725">
            <v>22003883</v>
          </cell>
          <cell r="B725" t="str">
            <v>WITTMER</v>
          </cell>
          <cell r="C725" t="str">
            <v>NICOLAS</v>
          </cell>
          <cell r="D725" t="str">
            <v>nicolas.wittmer@etu.unistra.fr</v>
          </cell>
          <cell r="E725" t="str">
            <v>Néo</v>
          </cell>
          <cell r="F725" t="str">
            <v>Handball</v>
          </cell>
          <cell r="G725" t="str">
            <v>Allemand</v>
          </cell>
          <cell r="H725">
            <v>6</v>
          </cell>
        </row>
        <row r="726">
          <cell r="A726">
            <v>22002955</v>
          </cell>
          <cell r="B726" t="str">
            <v>WOELFL</v>
          </cell>
          <cell r="C726" t="str">
            <v>VALENTIN</v>
          </cell>
          <cell r="D726" t="str">
            <v>valentin.woelfl@etu.unistra.fr</v>
          </cell>
          <cell r="E726" t="str">
            <v>Néo</v>
          </cell>
          <cell r="F726" t="str">
            <v>Badminton</v>
          </cell>
          <cell r="G726" t="str">
            <v>Anglais</v>
          </cell>
          <cell r="H726">
            <v>16</v>
          </cell>
        </row>
        <row r="727">
          <cell r="A727">
            <v>22008977</v>
          </cell>
          <cell r="B727" t="str">
            <v>WOLFERSPERGER</v>
          </cell>
          <cell r="C727" t="str">
            <v>BAPTISTE</v>
          </cell>
          <cell r="D727" t="str">
            <v>baptiste.wolfersperger@etu.unistra.fr</v>
          </cell>
          <cell r="E727" t="str">
            <v>Néo - Oui Si</v>
          </cell>
          <cell r="F727" t="str">
            <v>Football</v>
          </cell>
          <cell r="G727" t="str">
            <v>Anglais</v>
          </cell>
          <cell r="H727">
            <v>7</v>
          </cell>
        </row>
        <row r="728">
          <cell r="A728">
            <v>21903566</v>
          </cell>
          <cell r="B728" t="str">
            <v>WOLFF</v>
          </cell>
          <cell r="C728" t="str">
            <v>CÉDRIC</v>
          </cell>
          <cell r="D728" t="str">
            <v>cedric.wolff@etu.unistra.fr</v>
          </cell>
          <cell r="E728" t="str">
            <v>Redoublant</v>
          </cell>
          <cell r="F728" t="str">
            <v>Tennis</v>
          </cell>
          <cell r="G728" t="str">
            <v>Anglais</v>
          </cell>
          <cell r="H728">
            <v>17</v>
          </cell>
        </row>
        <row r="729">
          <cell r="A729">
            <v>21813090</v>
          </cell>
          <cell r="B729" t="str">
            <v>WUEST</v>
          </cell>
          <cell r="C729" t="str">
            <v>ALEXANDRE</v>
          </cell>
          <cell r="D729" t="str">
            <v>alexandre.wuest@etu.unistra.fr</v>
          </cell>
          <cell r="E729" t="str">
            <v>Redoublant</v>
          </cell>
          <cell r="F729" t="str">
            <v>Football s12</v>
          </cell>
          <cell r="G729" t="str">
            <v>Anglais</v>
          </cell>
          <cell r="H729">
            <v>4</v>
          </cell>
        </row>
        <row r="730">
          <cell r="A730">
            <v>22003194</v>
          </cell>
          <cell r="B730" t="str">
            <v>YANG</v>
          </cell>
          <cell r="C730" t="str">
            <v>DAVID</v>
          </cell>
          <cell r="D730" t="str">
            <v>david.yang@etu.unistra.fr</v>
          </cell>
          <cell r="E730" t="str">
            <v>Réorientation</v>
          </cell>
          <cell r="F730" t="str">
            <v>Force Renforcement musculaire</v>
          </cell>
          <cell r="G730" t="str">
            <v>Anglais</v>
          </cell>
          <cell r="H730">
            <v>10</v>
          </cell>
        </row>
        <row r="731">
          <cell r="A731">
            <v>21709649</v>
          </cell>
          <cell r="B731" t="str">
            <v>ZANDI</v>
          </cell>
          <cell r="C731" t="str">
            <v>ARMAND</v>
          </cell>
          <cell r="D731" t="str">
            <v>armand.zandi@etu.unistra.fr</v>
          </cell>
          <cell r="E731" t="str">
            <v>Redoublant</v>
          </cell>
          <cell r="F731" t="str">
            <v>Football S1</v>
          </cell>
          <cell r="G731" t="str">
            <v>Anglais</v>
          </cell>
          <cell r="H731">
            <v>23</v>
          </cell>
        </row>
        <row r="732">
          <cell r="A732">
            <v>22011420</v>
          </cell>
          <cell r="B732" t="str">
            <v>ZAOUI</v>
          </cell>
          <cell r="C732" t="str">
            <v>RAPHAËL</v>
          </cell>
          <cell r="D732" t="str">
            <v>raphael.zaoui@etu.unistra.fr</v>
          </cell>
          <cell r="E732" t="str">
            <v>Néo</v>
          </cell>
          <cell r="F732" t="str">
            <v>Basketball</v>
          </cell>
          <cell r="G732" t="str">
            <v>Anglais</v>
          </cell>
          <cell r="H732">
            <v>20</v>
          </cell>
        </row>
        <row r="733">
          <cell r="A733">
            <v>22002668</v>
          </cell>
          <cell r="B733" t="str">
            <v>ZATCHI BI</v>
          </cell>
          <cell r="C733" t="str">
            <v>OCÉANE</v>
          </cell>
          <cell r="D733" t="str">
            <v>oceane.zatchi-bi@etu.unistra.fr</v>
          </cell>
          <cell r="E733" t="str">
            <v>Néo - Oui Si</v>
          </cell>
          <cell r="F733" t="str">
            <v>Judo</v>
          </cell>
          <cell r="G733" t="str">
            <v>Anglais</v>
          </cell>
          <cell r="H733">
            <v>24</v>
          </cell>
        </row>
        <row r="734">
          <cell r="A734">
            <v>21917644</v>
          </cell>
          <cell r="B734" t="str">
            <v>ZHU</v>
          </cell>
          <cell r="C734" t="str">
            <v>WEIHAO</v>
          </cell>
          <cell r="D734" t="str">
            <v>weihao.zhu@etu.unistra.fr</v>
          </cell>
          <cell r="E734" t="str">
            <v>Redoublant</v>
          </cell>
          <cell r="F734" t="str">
            <v>ANNULÉ</v>
          </cell>
        </row>
        <row r="735">
          <cell r="A735">
            <v>21905266</v>
          </cell>
          <cell r="B735" t="str">
            <v>ZITOUNI</v>
          </cell>
          <cell r="C735" t="str">
            <v>ADAM</v>
          </cell>
          <cell r="D735" t="str">
            <v>adam.zitouni@etu.unistra.fr</v>
          </cell>
          <cell r="E735" t="str">
            <v>Redoublant</v>
          </cell>
          <cell r="F735" t="str">
            <v>Basketball</v>
          </cell>
          <cell r="G735" t="str">
            <v>Anglais</v>
          </cell>
          <cell r="H735">
            <v>20</v>
          </cell>
        </row>
        <row r="736">
          <cell r="A736">
            <v>22016929</v>
          </cell>
          <cell r="B736" t="str">
            <v>ZIVALI</v>
          </cell>
          <cell r="C736" t="str">
            <v>GOZDE</v>
          </cell>
          <cell r="D736" t="e">
            <v>#N/A</v>
          </cell>
          <cell r="E736" t="str">
            <v>Néo</v>
          </cell>
          <cell r="F736" t="str">
            <v>ANNULE</v>
          </cell>
          <cell r="G736" t="str">
            <v>ANULLE</v>
          </cell>
        </row>
        <row r="737">
          <cell r="A737">
            <v>21915786</v>
          </cell>
          <cell r="B737" t="str">
            <v>ZOLOBE</v>
          </cell>
          <cell r="C737" t="str">
            <v>ALEX</v>
          </cell>
          <cell r="D737" t="str">
            <v>alex.zolobe@etu.unistra.fr</v>
          </cell>
          <cell r="E737" t="str">
            <v>Redoublant</v>
          </cell>
          <cell r="F737" t="str">
            <v>Badminton</v>
          </cell>
          <cell r="G737" t="str">
            <v>Anglais</v>
          </cell>
          <cell r="H737">
            <v>22</v>
          </cell>
        </row>
        <row r="738">
          <cell r="A738">
            <v>22001198</v>
          </cell>
          <cell r="B738" t="str">
            <v>ZUSSY</v>
          </cell>
          <cell r="C738" t="str">
            <v>LOU-ANN</v>
          </cell>
          <cell r="D738" t="str">
            <v>lou-ann.zussy@etu.unistra.fr</v>
          </cell>
          <cell r="E738" t="str">
            <v>Néo</v>
          </cell>
          <cell r="F738" t="str">
            <v>Escalade</v>
          </cell>
          <cell r="G738" t="str">
            <v>Allemand</v>
          </cell>
          <cell r="H738">
            <v>8</v>
          </cell>
        </row>
        <row r="739">
          <cell r="A739">
            <v>21909612</v>
          </cell>
          <cell r="B739" t="str">
            <v>SCHEECK</v>
          </cell>
          <cell r="C739" t="str">
            <v>Gaetan</v>
          </cell>
          <cell r="D739" t="str">
            <v>gaetan.scheeck@etu.unistra.fr</v>
          </cell>
          <cell r="E739" t="str">
            <v>Redoublant</v>
          </cell>
          <cell r="F739" t="str">
            <v>Basket s2</v>
          </cell>
          <cell r="G739" t="str">
            <v>Allemand validé</v>
          </cell>
          <cell r="H739">
            <v>21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628"/>
  <sheetViews>
    <sheetView tabSelected="1" showWhiteSpace="0" view="pageLayout" topLeftCell="B362" zoomScale="70" zoomScaleNormal="80" zoomScalePageLayoutView="70" workbookViewId="0">
      <selection activeCell="U379" sqref="U379"/>
    </sheetView>
  </sheetViews>
  <sheetFormatPr baseColWidth="10" defaultRowHeight="12.75" x14ac:dyDescent="0.2"/>
  <cols>
    <col min="1" max="1" width="2.140625" hidden="1" customWidth="1"/>
    <col min="2" max="2" width="20.42578125" customWidth="1"/>
    <col min="3" max="3" width="9.5703125" hidden="1" customWidth="1"/>
    <col min="4" max="4" width="10.85546875" hidden="1" customWidth="1"/>
    <col min="5" max="6" width="12.28515625" customWidth="1"/>
    <col min="7" max="7" width="6.85546875" customWidth="1"/>
    <col min="8" max="9" width="12.28515625" customWidth="1"/>
    <col min="10" max="10" width="6.85546875" customWidth="1"/>
    <col min="11" max="11" width="12.28515625" customWidth="1"/>
    <col min="12" max="12" width="6.85546875" customWidth="1"/>
    <col min="13" max="16" width="12.28515625" customWidth="1"/>
    <col min="17" max="17" width="6.85546875" customWidth="1"/>
    <col min="18" max="18" width="12.28515625" customWidth="1"/>
    <col min="19" max="19" width="6.85546875" customWidth="1"/>
    <col min="20" max="21" width="12.28515625" customWidth="1"/>
    <col min="22" max="22" width="6.85546875" customWidth="1"/>
    <col min="23" max="23" width="12.28515625" customWidth="1"/>
    <col min="24" max="24" width="6.85546875" customWidth="1"/>
    <col min="25" max="25" width="12.28515625" customWidth="1"/>
    <col min="26" max="26" width="6.85546875" customWidth="1"/>
    <col min="27" max="28" width="12.28515625" customWidth="1"/>
    <col min="29" max="29" width="6.85546875" customWidth="1"/>
    <col min="30" max="31" width="12.28515625" customWidth="1"/>
    <col min="32" max="32" width="0" hidden="1" customWidth="1"/>
    <col min="33" max="33" width="6.5703125" style="2" customWidth="1"/>
    <col min="34" max="34" width="12.28515625" customWidth="1"/>
    <col min="35" max="35" width="7.7109375" hidden="1" customWidth="1"/>
    <col min="36" max="36" width="6.7109375" style="2" customWidth="1"/>
    <col min="37" max="37" width="12.28515625" customWidth="1"/>
  </cols>
  <sheetData>
    <row r="1" spans="1:37" ht="48.75" thickBot="1" x14ac:dyDescent="0.25">
      <c r="A1" s="403" t="s">
        <v>1145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</row>
    <row r="2" spans="1:37" ht="45" customHeight="1" x14ac:dyDescent="0.2">
      <c r="A2" s="391" t="s">
        <v>27</v>
      </c>
      <c r="B2" s="392" t="s">
        <v>65</v>
      </c>
      <c r="C2" s="394" t="s">
        <v>196</v>
      </c>
      <c r="D2" s="396" t="s">
        <v>48</v>
      </c>
      <c r="E2" s="154" t="s">
        <v>3</v>
      </c>
      <c r="F2" s="155" t="s">
        <v>4</v>
      </c>
      <c r="G2" s="387" t="s">
        <v>0</v>
      </c>
      <c r="H2" s="156" t="s">
        <v>16</v>
      </c>
      <c r="I2" s="157" t="s">
        <v>192</v>
      </c>
      <c r="J2" s="387" t="s">
        <v>0</v>
      </c>
      <c r="K2" s="157" t="s">
        <v>10</v>
      </c>
      <c r="L2" s="387" t="s">
        <v>0</v>
      </c>
      <c r="M2" s="156" t="s">
        <v>49</v>
      </c>
      <c r="N2" s="158" t="s">
        <v>197</v>
      </c>
      <c r="O2" s="159" t="s">
        <v>58</v>
      </c>
      <c r="P2" s="398" t="s">
        <v>59</v>
      </c>
      <c r="Q2" s="387" t="s">
        <v>47</v>
      </c>
      <c r="R2" s="158" t="s">
        <v>52</v>
      </c>
      <c r="S2" s="387" t="s">
        <v>47</v>
      </c>
      <c r="T2" s="156" t="s">
        <v>5</v>
      </c>
      <c r="U2" s="157" t="s">
        <v>19</v>
      </c>
      <c r="V2" s="387" t="s">
        <v>45</v>
      </c>
      <c r="W2" s="157" t="s">
        <v>23</v>
      </c>
      <c r="X2" s="387" t="s">
        <v>44</v>
      </c>
      <c r="Y2" s="157" t="s">
        <v>487</v>
      </c>
      <c r="Z2" s="387" t="s">
        <v>44</v>
      </c>
      <c r="AA2" s="156" t="s">
        <v>50</v>
      </c>
      <c r="AB2" s="157" t="s">
        <v>26</v>
      </c>
      <c r="AC2" s="387" t="s">
        <v>0</v>
      </c>
      <c r="AD2" s="160" t="s">
        <v>25</v>
      </c>
      <c r="AE2" s="161" t="s">
        <v>66</v>
      </c>
      <c r="AF2" s="162"/>
      <c r="AG2" s="389" t="s">
        <v>28</v>
      </c>
      <c r="AH2" s="161" t="s">
        <v>69</v>
      </c>
      <c r="AI2" s="162"/>
      <c r="AJ2" s="389" t="s">
        <v>28</v>
      </c>
      <c r="AK2" s="163" t="s">
        <v>70</v>
      </c>
    </row>
    <row r="3" spans="1:37" ht="19.5" customHeight="1" thickBot="1" x14ac:dyDescent="0.25">
      <c r="A3" s="391"/>
      <c r="B3" s="393"/>
      <c r="C3" s="395"/>
      <c r="D3" s="397"/>
      <c r="E3" s="164" t="s">
        <v>488</v>
      </c>
      <c r="F3" s="165" t="s">
        <v>68</v>
      </c>
      <c r="G3" s="388"/>
      <c r="H3" s="166" t="s">
        <v>0</v>
      </c>
      <c r="I3" s="167" t="s">
        <v>11</v>
      </c>
      <c r="J3" s="388"/>
      <c r="K3" s="167" t="s">
        <v>11</v>
      </c>
      <c r="L3" s="388"/>
      <c r="M3" s="166" t="s">
        <v>0</v>
      </c>
      <c r="N3" s="167" t="s">
        <v>6</v>
      </c>
      <c r="O3" s="168" t="s">
        <v>6</v>
      </c>
      <c r="P3" s="399"/>
      <c r="Q3" s="388"/>
      <c r="R3" s="167" t="s">
        <v>7</v>
      </c>
      <c r="S3" s="388"/>
      <c r="T3" s="166" t="s">
        <v>0</v>
      </c>
      <c r="U3" s="167" t="s">
        <v>11</v>
      </c>
      <c r="V3" s="388"/>
      <c r="W3" s="167" t="s">
        <v>7</v>
      </c>
      <c r="X3" s="388"/>
      <c r="Y3" s="167" t="s">
        <v>489</v>
      </c>
      <c r="Z3" s="388"/>
      <c r="AA3" s="166" t="s">
        <v>46</v>
      </c>
      <c r="AB3" s="167" t="s">
        <v>11</v>
      </c>
      <c r="AC3" s="388"/>
      <c r="AD3" s="166" t="s">
        <v>46</v>
      </c>
      <c r="AE3" s="169" t="s">
        <v>9</v>
      </c>
      <c r="AF3" s="170"/>
      <c r="AG3" s="390"/>
      <c r="AH3" s="169" t="s">
        <v>9</v>
      </c>
      <c r="AI3" s="170"/>
      <c r="AJ3" s="390"/>
      <c r="AK3" s="171" t="s">
        <v>9</v>
      </c>
    </row>
    <row r="4" spans="1:37" ht="17.25" customHeight="1" thickBot="1" x14ac:dyDescent="0.35">
      <c r="A4" s="208" t="s">
        <v>56</v>
      </c>
      <c r="B4" s="322">
        <v>21604034</v>
      </c>
      <c r="C4" s="324" t="s">
        <v>363</v>
      </c>
      <c r="D4" s="324" t="s">
        <v>102</v>
      </c>
      <c r="E4" s="173">
        <v>9</v>
      </c>
      <c r="F4" s="174">
        <v>14</v>
      </c>
      <c r="G4" s="175">
        <v>9</v>
      </c>
      <c r="H4" s="176">
        <v>9</v>
      </c>
      <c r="I4" s="173">
        <v>3.5000000000000009</v>
      </c>
      <c r="J4" s="175">
        <v>16</v>
      </c>
      <c r="K4" s="173">
        <v>8.2200000000000006</v>
      </c>
      <c r="L4" s="175">
        <v>7</v>
      </c>
      <c r="M4" s="176">
        <v>11.5</v>
      </c>
      <c r="N4" s="173">
        <v>32</v>
      </c>
      <c r="O4" s="177">
        <v>59</v>
      </c>
      <c r="P4" s="178">
        <v>0.5423728813559322</v>
      </c>
      <c r="Q4" s="175">
        <v>5</v>
      </c>
      <c r="R4" s="173">
        <v>27.8</v>
      </c>
      <c r="S4" s="175">
        <v>4</v>
      </c>
      <c r="T4" s="176">
        <v>9</v>
      </c>
      <c r="U4" s="179">
        <v>31.01</v>
      </c>
      <c r="V4" s="175">
        <v>3.25</v>
      </c>
      <c r="W4" s="173">
        <v>-20</v>
      </c>
      <c r="X4" s="175">
        <v>0</v>
      </c>
      <c r="Y4" s="173">
        <v>1</v>
      </c>
      <c r="Z4" s="175">
        <v>4.5</v>
      </c>
      <c r="AA4" s="176">
        <v>7.75</v>
      </c>
      <c r="AB4" s="172">
        <v>49.2</v>
      </c>
      <c r="AC4" s="175">
        <v>9</v>
      </c>
      <c r="AD4" s="180">
        <v>9</v>
      </c>
      <c r="AE4" s="181">
        <v>9.25</v>
      </c>
      <c r="AF4" s="182">
        <v>9.25</v>
      </c>
      <c r="AG4" s="318">
        <v>437</v>
      </c>
      <c r="AH4" s="183">
        <v>9.33</v>
      </c>
      <c r="AI4" s="182">
        <v>9.33</v>
      </c>
      <c r="AJ4" s="319">
        <v>56</v>
      </c>
      <c r="AK4" s="184">
        <v>9.298</v>
      </c>
    </row>
    <row r="5" spans="1:37" ht="17.25" customHeight="1" thickBot="1" x14ac:dyDescent="0.35">
      <c r="A5" s="208" t="s">
        <v>376</v>
      </c>
      <c r="B5" s="317">
        <v>21702513</v>
      </c>
      <c r="C5" s="248" t="s">
        <v>364</v>
      </c>
      <c r="D5" s="248" t="s">
        <v>1092</v>
      </c>
      <c r="E5" s="173">
        <v>19</v>
      </c>
      <c r="F5" s="174">
        <v>19</v>
      </c>
      <c r="G5" s="175">
        <v>16</v>
      </c>
      <c r="H5" s="176">
        <v>16</v>
      </c>
      <c r="I5" s="173">
        <v>3.37</v>
      </c>
      <c r="J5" s="175">
        <v>14</v>
      </c>
      <c r="K5" s="173">
        <v>7.13</v>
      </c>
      <c r="L5" s="175">
        <v>9</v>
      </c>
      <c r="M5" s="176">
        <v>11.5</v>
      </c>
      <c r="N5" s="173">
        <v>50</v>
      </c>
      <c r="O5" s="177">
        <v>53</v>
      </c>
      <c r="P5" s="178">
        <v>0.94339622641509435</v>
      </c>
      <c r="Q5" s="175">
        <v>5</v>
      </c>
      <c r="R5" s="173">
        <v>40.200000000000003</v>
      </c>
      <c r="S5" s="175">
        <v>3</v>
      </c>
      <c r="T5" s="176">
        <v>8</v>
      </c>
      <c r="U5" s="179">
        <v>30.61</v>
      </c>
      <c r="V5" s="175">
        <v>2.5</v>
      </c>
      <c r="W5" s="173">
        <v>-4</v>
      </c>
      <c r="X5" s="175">
        <v>1.5</v>
      </c>
      <c r="Y5" s="173">
        <v>2</v>
      </c>
      <c r="Z5" s="175">
        <v>4</v>
      </c>
      <c r="AA5" s="176">
        <v>8</v>
      </c>
      <c r="AB5" s="172" t="s">
        <v>375</v>
      </c>
      <c r="AC5" s="175" t="s">
        <v>375</v>
      </c>
      <c r="AD5" s="180" t="s">
        <v>375</v>
      </c>
      <c r="AE5" s="181">
        <v>10.875</v>
      </c>
      <c r="AF5" s="182">
        <v>10.875</v>
      </c>
      <c r="AG5" s="318">
        <v>300</v>
      </c>
      <c r="AH5" s="183">
        <v>13.78</v>
      </c>
      <c r="AI5" s="182">
        <v>13.78</v>
      </c>
      <c r="AJ5" s="319">
        <v>3</v>
      </c>
      <c r="AK5" s="184">
        <v>12.617999999999999</v>
      </c>
    </row>
    <row r="6" spans="1:37" ht="17.25" customHeight="1" thickBot="1" x14ac:dyDescent="0.35">
      <c r="A6" s="208" t="s">
        <v>376</v>
      </c>
      <c r="B6" s="317">
        <v>21702643</v>
      </c>
      <c r="C6" s="296" t="s">
        <v>341</v>
      </c>
      <c r="D6" s="296" t="s">
        <v>76</v>
      </c>
      <c r="E6" s="173">
        <v>11</v>
      </c>
      <c r="F6" s="174">
        <v>15</v>
      </c>
      <c r="G6" s="175">
        <v>8</v>
      </c>
      <c r="H6" s="176">
        <v>8</v>
      </c>
      <c r="I6" s="173">
        <v>3.37</v>
      </c>
      <c r="J6" s="175">
        <v>14</v>
      </c>
      <c r="K6" s="173">
        <v>7.43</v>
      </c>
      <c r="L6" s="175">
        <v>7</v>
      </c>
      <c r="M6" s="176">
        <v>10.5</v>
      </c>
      <c r="N6" s="173">
        <v>65</v>
      </c>
      <c r="O6" s="177">
        <v>78</v>
      </c>
      <c r="P6" s="178">
        <v>0.83333333333333337</v>
      </c>
      <c r="Q6" s="175">
        <v>4.5</v>
      </c>
      <c r="R6" s="173">
        <v>31.1</v>
      </c>
      <c r="S6" s="175">
        <v>1</v>
      </c>
      <c r="T6" s="176">
        <v>5.5</v>
      </c>
      <c r="U6" s="179">
        <v>28.26</v>
      </c>
      <c r="V6" s="175">
        <v>3.75</v>
      </c>
      <c r="W6" s="173">
        <v>-3</v>
      </c>
      <c r="X6" s="175">
        <v>1.75</v>
      </c>
      <c r="Y6" s="173">
        <v>0</v>
      </c>
      <c r="Z6" s="175">
        <v>5</v>
      </c>
      <c r="AA6" s="176">
        <v>10.5</v>
      </c>
      <c r="AB6" s="172">
        <v>47.57</v>
      </c>
      <c r="AC6" s="175">
        <v>6</v>
      </c>
      <c r="AD6" s="180">
        <v>6</v>
      </c>
      <c r="AE6" s="181">
        <v>8.1</v>
      </c>
      <c r="AF6" s="182">
        <v>8.1</v>
      </c>
      <c r="AG6" s="318">
        <v>484</v>
      </c>
      <c r="AH6" s="183">
        <v>8.89</v>
      </c>
      <c r="AI6" s="182">
        <v>8.89</v>
      </c>
      <c r="AJ6" s="319">
        <v>86</v>
      </c>
      <c r="AK6" s="184">
        <v>8.5740000000000016</v>
      </c>
    </row>
    <row r="7" spans="1:37" ht="17.25" customHeight="1" thickBot="1" x14ac:dyDescent="0.35">
      <c r="A7" s="208" t="s">
        <v>376</v>
      </c>
      <c r="B7" s="317">
        <v>21702942</v>
      </c>
      <c r="C7" s="250" t="s">
        <v>316</v>
      </c>
      <c r="D7" s="250" t="s">
        <v>110</v>
      </c>
      <c r="E7" s="173">
        <v>12</v>
      </c>
      <c r="F7" s="174">
        <v>15.5</v>
      </c>
      <c r="G7" s="175">
        <v>9</v>
      </c>
      <c r="H7" s="176">
        <v>9</v>
      </c>
      <c r="I7" s="173">
        <v>3.1700000000000004</v>
      </c>
      <c r="J7" s="175">
        <v>17</v>
      </c>
      <c r="K7" s="173">
        <v>6.95</v>
      </c>
      <c r="L7" s="175">
        <v>10</v>
      </c>
      <c r="M7" s="176">
        <v>13.5</v>
      </c>
      <c r="N7" s="173">
        <v>41</v>
      </c>
      <c r="O7" s="177">
        <v>63</v>
      </c>
      <c r="P7" s="178">
        <v>0.65079365079365081</v>
      </c>
      <c r="Q7" s="175">
        <v>3.5</v>
      </c>
      <c r="R7" s="173">
        <v>34.4</v>
      </c>
      <c r="S7" s="175">
        <v>1.5</v>
      </c>
      <c r="T7" s="176">
        <v>5</v>
      </c>
      <c r="U7" s="179">
        <v>28.89</v>
      </c>
      <c r="V7" s="175">
        <v>3.5</v>
      </c>
      <c r="W7" s="173">
        <v>2</v>
      </c>
      <c r="X7" s="175">
        <v>3</v>
      </c>
      <c r="Y7" s="173">
        <v>4</v>
      </c>
      <c r="Z7" s="175">
        <v>3</v>
      </c>
      <c r="AA7" s="176">
        <v>9.5</v>
      </c>
      <c r="AB7" s="172">
        <v>45.77</v>
      </c>
      <c r="AC7" s="175">
        <v>7</v>
      </c>
      <c r="AD7" s="180">
        <v>7</v>
      </c>
      <c r="AE7" s="181">
        <v>8.8000000000000007</v>
      </c>
      <c r="AF7" s="182">
        <v>8.8000000000000007</v>
      </c>
      <c r="AG7" s="318">
        <v>459</v>
      </c>
      <c r="AH7" s="183">
        <v>7.56</v>
      </c>
      <c r="AI7" s="182">
        <v>7.56</v>
      </c>
      <c r="AJ7" s="319">
        <v>204</v>
      </c>
      <c r="AK7" s="184">
        <v>8.0560000000000009</v>
      </c>
    </row>
    <row r="8" spans="1:37" ht="17.25" customHeight="1" thickBot="1" x14ac:dyDescent="0.35">
      <c r="A8" s="208" t="s">
        <v>376</v>
      </c>
      <c r="B8" s="317">
        <v>21709649</v>
      </c>
      <c r="C8" s="248" t="s">
        <v>190</v>
      </c>
      <c r="D8" s="248" t="s">
        <v>173</v>
      </c>
      <c r="E8" s="173">
        <v>16</v>
      </c>
      <c r="F8" s="174">
        <v>17.5</v>
      </c>
      <c r="G8" s="175">
        <v>13</v>
      </c>
      <c r="H8" s="176">
        <v>13</v>
      </c>
      <c r="I8" s="173">
        <v>3.22</v>
      </c>
      <c r="J8" s="175">
        <v>17</v>
      </c>
      <c r="K8" s="173">
        <v>6.83</v>
      </c>
      <c r="L8" s="175">
        <v>11</v>
      </c>
      <c r="M8" s="176">
        <v>14</v>
      </c>
      <c r="N8" s="173">
        <v>69</v>
      </c>
      <c r="O8" s="177">
        <v>74</v>
      </c>
      <c r="P8" s="178">
        <v>0.93243243243243246</v>
      </c>
      <c r="Q8" s="175">
        <v>5</v>
      </c>
      <c r="R8" s="173">
        <v>41.1</v>
      </c>
      <c r="S8" s="175">
        <v>3.5</v>
      </c>
      <c r="T8" s="176">
        <v>8.5</v>
      </c>
      <c r="U8" s="179">
        <v>26.32</v>
      </c>
      <c r="V8" s="175">
        <v>4.75</v>
      </c>
      <c r="W8" s="173">
        <v>-12.5</v>
      </c>
      <c r="X8" s="175">
        <v>0.5</v>
      </c>
      <c r="Y8" s="173">
        <v>10</v>
      </c>
      <c r="Z8" s="175">
        <v>0</v>
      </c>
      <c r="AA8" s="176">
        <v>5.25</v>
      </c>
      <c r="AB8" s="172" t="s">
        <v>195</v>
      </c>
      <c r="AC8" s="175">
        <v>0</v>
      </c>
      <c r="AD8" s="180">
        <v>0</v>
      </c>
      <c r="AE8" s="181">
        <v>8.15</v>
      </c>
      <c r="AF8" s="182">
        <v>8.15</v>
      </c>
      <c r="AG8" s="318">
        <v>482</v>
      </c>
      <c r="AH8" s="183">
        <v>7.56</v>
      </c>
      <c r="AI8" s="182">
        <v>7.56</v>
      </c>
      <c r="AJ8" s="319">
        <v>204</v>
      </c>
      <c r="AK8" s="184">
        <v>7.7959999999999994</v>
      </c>
    </row>
    <row r="9" spans="1:37" ht="17.25" customHeight="1" thickBot="1" x14ac:dyDescent="0.35">
      <c r="A9" s="208" t="s">
        <v>376</v>
      </c>
      <c r="B9" s="317">
        <v>21715774</v>
      </c>
      <c r="C9" s="252" t="s">
        <v>579</v>
      </c>
      <c r="D9" s="252" t="s">
        <v>89</v>
      </c>
      <c r="E9" s="173">
        <v>22</v>
      </c>
      <c r="F9" s="174">
        <v>20.5</v>
      </c>
      <c r="G9" s="175">
        <v>19</v>
      </c>
      <c r="H9" s="176">
        <v>19</v>
      </c>
      <c r="I9" s="173">
        <v>3.23</v>
      </c>
      <c r="J9" s="175">
        <v>16</v>
      </c>
      <c r="K9" s="173">
        <v>6.78</v>
      </c>
      <c r="L9" s="175">
        <v>11</v>
      </c>
      <c r="M9" s="176">
        <v>13.5</v>
      </c>
      <c r="N9" s="173">
        <v>64</v>
      </c>
      <c r="O9" s="177">
        <v>69</v>
      </c>
      <c r="P9" s="178">
        <v>0.92753623188405798</v>
      </c>
      <c r="Q9" s="175">
        <v>5</v>
      </c>
      <c r="R9" s="173">
        <v>40.5</v>
      </c>
      <c r="S9" s="175">
        <v>3</v>
      </c>
      <c r="T9" s="176">
        <v>8</v>
      </c>
      <c r="U9" s="179">
        <v>26.42</v>
      </c>
      <c r="V9" s="175">
        <v>4.75</v>
      </c>
      <c r="W9" s="173">
        <v>0</v>
      </c>
      <c r="X9" s="175">
        <v>2.5</v>
      </c>
      <c r="Y9" s="173">
        <v>10</v>
      </c>
      <c r="Z9" s="175">
        <v>0</v>
      </c>
      <c r="AA9" s="176">
        <v>7.25</v>
      </c>
      <c r="AB9" s="172">
        <v>42.06</v>
      </c>
      <c r="AC9" s="175">
        <v>9</v>
      </c>
      <c r="AD9" s="180">
        <v>9</v>
      </c>
      <c r="AE9" s="181">
        <v>11.35</v>
      </c>
      <c r="AF9" s="182">
        <v>11.35</v>
      </c>
      <c r="AG9" s="318">
        <v>236</v>
      </c>
      <c r="AH9" s="183">
        <v>7.56</v>
      </c>
      <c r="AI9" s="182">
        <v>7.56</v>
      </c>
      <c r="AJ9" s="319">
        <v>204</v>
      </c>
      <c r="AK9" s="184">
        <v>9.0760000000000005</v>
      </c>
    </row>
    <row r="10" spans="1:37" ht="17.25" customHeight="1" thickBot="1" x14ac:dyDescent="0.35">
      <c r="A10" s="208" t="s">
        <v>376</v>
      </c>
      <c r="B10" s="317">
        <v>21800106</v>
      </c>
      <c r="C10" s="254" t="s">
        <v>510</v>
      </c>
      <c r="D10" s="254" t="s">
        <v>33</v>
      </c>
      <c r="E10" s="173" t="s">
        <v>1147</v>
      </c>
      <c r="F10" s="174" t="s">
        <v>1147</v>
      </c>
      <c r="G10" s="175" t="s">
        <v>1147</v>
      </c>
      <c r="H10" s="176" t="s">
        <v>1148</v>
      </c>
      <c r="I10" s="173" t="s">
        <v>1147</v>
      </c>
      <c r="J10" s="175" t="s">
        <v>1147</v>
      </c>
      <c r="K10" s="173" t="s">
        <v>1147</v>
      </c>
      <c r="L10" s="175" t="s">
        <v>1147</v>
      </c>
      <c r="M10" s="176" t="s">
        <v>1148</v>
      </c>
      <c r="N10" s="173" t="s">
        <v>1147</v>
      </c>
      <c r="O10" s="177" t="s">
        <v>195</v>
      </c>
      <c r="P10" s="178" t="s">
        <v>1712</v>
      </c>
      <c r="Q10" s="175">
        <v>0</v>
      </c>
      <c r="R10" s="173" t="s">
        <v>1147</v>
      </c>
      <c r="S10" s="175" t="s">
        <v>1147</v>
      </c>
      <c r="T10" s="176" t="s">
        <v>1148</v>
      </c>
      <c r="U10" s="179" t="s">
        <v>1147</v>
      </c>
      <c r="V10" s="175" t="s">
        <v>1147</v>
      </c>
      <c r="W10" s="173" t="s">
        <v>1147</v>
      </c>
      <c r="X10" s="175" t="s">
        <v>1147</v>
      </c>
      <c r="Y10" s="173" t="s">
        <v>1147</v>
      </c>
      <c r="Z10" s="175" t="s">
        <v>1147</v>
      </c>
      <c r="AA10" s="176" t="s">
        <v>1148</v>
      </c>
      <c r="AB10" s="172" t="s">
        <v>1147</v>
      </c>
      <c r="AC10" s="175" t="s">
        <v>1147</v>
      </c>
      <c r="AD10" s="180" t="s">
        <v>1148</v>
      </c>
      <c r="AE10" s="181" t="s">
        <v>1719</v>
      </c>
      <c r="AF10" s="182">
        <v>11.2</v>
      </c>
      <c r="AG10" s="318">
        <v>260</v>
      </c>
      <c r="AH10" s="183" t="s">
        <v>195</v>
      </c>
      <c r="AI10" s="182" t="s">
        <v>195</v>
      </c>
      <c r="AJ10" s="319">
        <v>564</v>
      </c>
      <c r="AK10" s="184" t="s">
        <v>1713</v>
      </c>
    </row>
    <row r="11" spans="1:37" ht="17.25" customHeight="1" thickBot="1" x14ac:dyDescent="0.35">
      <c r="A11" s="208" t="s">
        <v>56</v>
      </c>
      <c r="B11" s="317">
        <v>21801187</v>
      </c>
      <c r="C11" s="250" t="s">
        <v>84</v>
      </c>
      <c r="D11" s="250" t="s">
        <v>85</v>
      </c>
      <c r="E11" s="173" t="s">
        <v>195</v>
      </c>
      <c r="F11" s="174" t="s">
        <v>195</v>
      </c>
      <c r="G11" s="175">
        <v>0</v>
      </c>
      <c r="H11" s="176">
        <v>0</v>
      </c>
      <c r="I11" s="173" t="s">
        <v>195</v>
      </c>
      <c r="J11" s="175">
        <v>0</v>
      </c>
      <c r="K11" s="173" t="s">
        <v>195</v>
      </c>
      <c r="L11" s="175">
        <v>0</v>
      </c>
      <c r="M11" s="176">
        <v>0</v>
      </c>
      <c r="N11" s="173" t="s">
        <v>195</v>
      </c>
      <c r="O11" s="177" t="s">
        <v>195</v>
      </c>
      <c r="P11" s="178" t="s">
        <v>1712</v>
      </c>
      <c r="Q11" s="175">
        <v>0</v>
      </c>
      <c r="R11" s="173" t="s">
        <v>195</v>
      </c>
      <c r="S11" s="175">
        <v>0</v>
      </c>
      <c r="T11" s="176">
        <v>0</v>
      </c>
      <c r="U11" s="179" t="s">
        <v>195</v>
      </c>
      <c r="V11" s="175">
        <v>0</v>
      </c>
      <c r="W11" s="173" t="s">
        <v>195</v>
      </c>
      <c r="X11" s="175">
        <v>0</v>
      </c>
      <c r="Y11" s="173" t="s">
        <v>195</v>
      </c>
      <c r="Z11" s="175">
        <v>0</v>
      </c>
      <c r="AA11" s="176">
        <v>0</v>
      </c>
      <c r="AB11" s="172" t="s">
        <v>195</v>
      </c>
      <c r="AC11" s="175">
        <v>0</v>
      </c>
      <c r="AD11" s="180">
        <v>0</v>
      </c>
      <c r="AE11" s="181">
        <v>0</v>
      </c>
      <c r="AF11" s="182">
        <v>0</v>
      </c>
      <c r="AG11" s="318">
        <v>532</v>
      </c>
      <c r="AH11" s="183" t="s">
        <v>195</v>
      </c>
      <c r="AI11" s="182" t="s">
        <v>195</v>
      </c>
      <c r="AJ11" s="319">
        <v>564</v>
      </c>
      <c r="AK11" s="184" t="s">
        <v>1713</v>
      </c>
    </row>
    <row r="12" spans="1:37" ht="17.25" customHeight="1" thickBot="1" x14ac:dyDescent="0.35">
      <c r="A12" s="208" t="s">
        <v>376</v>
      </c>
      <c r="B12" s="317">
        <v>21804092</v>
      </c>
      <c r="C12" s="248" t="s">
        <v>306</v>
      </c>
      <c r="D12" s="248" t="s">
        <v>31</v>
      </c>
      <c r="E12" s="173" t="s">
        <v>1147</v>
      </c>
      <c r="F12" s="174" t="s">
        <v>1147</v>
      </c>
      <c r="G12" s="175" t="s">
        <v>1147</v>
      </c>
      <c r="H12" s="176" t="s">
        <v>1148</v>
      </c>
      <c r="I12" s="173" t="s">
        <v>1147</v>
      </c>
      <c r="J12" s="175" t="s">
        <v>1147</v>
      </c>
      <c r="K12" s="173" t="s">
        <v>1147</v>
      </c>
      <c r="L12" s="175" t="s">
        <v>1147</v>
      </c>
      <c r="M12" s="176" t="s">
        <v>1148</v>
      </c>
      <c r="N12" s="173" t="s">
        <v>1147</v>
      </c>
      <c r="O12" s="177"/>
      <c r="P12" s="178">
        <v>0</v>
      </c>
      <c r="Q12" s="175" t="s">
        <v>1147</v>
      </c>
      <c r="R12" s="173" t="s">
        <v>1147</v>
      </c>
      <c r="S12" s="175" t="s">
        <v>1147</v>
      </c>
      <c r="T12" s="176" t="s">
        <v>1148</v>
      </c>
      <c r="U12" s="179" t="s">
        <v>1147</v>
      </c>
      <c r="V12" s="175" t="s">
        <v>1147</v>
      </c>
      <c r="W12" s="173" t="s">
        <v>1147</v>
      </c>
      <c r="X12" s="175" t="s">
        <v>1147</v>
      </c>
      <c r="Y12" s="173" t="s">
        <v>1147</v>
      </c>
      <c r="Z12" s="175" t="s">
        <v>1147</v>
      </c>
      <c r="AA12" s="176" t="s">
        <v>1148</v>
      </c>
      <c r="AB12" s="172" t="s">
        <v>1147</v>
      </c>
      <c r="AC12" s="175" t="s">
        <v>1147</v>
      </c>
      <c r="AD12" s="180" t="s">
        <v>1148</v>
      </c>
      <c r="AE12" s="181" t="s">
        <v>1720</v>
      </c>
      <c r="AF12" s="182">
        <v>12.15</v>
      </c>
      <c r="AG12" s="318">
        <v>141</v>
      </c>
      <c r="AH12" s="183">
        <v>6.22</v>
      </c>
      <c r="AI12" s="182">
        <v>6.22</v>
      </c>
      <c r="AJ12" s="319">
        <v>347</v>
      </c>
      <c r="AK12" s="184">
        <v>8.5920000000000005</v>
      </c>
    </row>
    <row r="13" spans="1:37" ht="17.25" customHeight="1" thickBot="1" x14ac:dyDescent="0.35">
      <c r="A13" s="208" t="s">
        <v>376</v>
      </c>
      <c r="B13" s="317">
        <v>21804280</v>
      </c>
      <c r="C13" s="256" t="s">
        <v>947</v>
      </c>
      <c r="D13" s="256" t="s">
        <v>332</v>
      </c>
      <c r="E13" s="173">
        <v>16</v>
      </c>
      <c r="F13" s="174">
        <v>17.5</v>
      </c>
      <c r="G13" s="175">
        <v>13</v>
      </c>
      <c r="H13" s="176">
        <v>13</v>
      </c>
      <c r="I13" s="173">
        <v>3.1399999999999997</v>
      </c>
      <c r="J13" s="175">
        <v>18</v>
      </c>
      <c r="K13" s="173">
        <v>6.76</v>
      </c>
      <c r="L13" s="175">
        <v>11</v>
      </c>
      <c r="M13" s="176">
        <v>14.5</v>
      </c>
      <c r="N13" s="173">
        <v>44</v>
      </c>
      <c r="O13" s="177">
        <v>56</v>
      </c>
      <c r="P13" s="178">
        <v>0.7857142857142857</v>
      </c>
      <c r="Q13" s="175">
        <v>4</v>
      </c>
      <c r="R13" s="173">
        <v>51</v>
      </c>
      <c r="S13" s="175">
        <v>6</v>
      </c>
      <c r="T13" s="176">
        <v>10</v>
      </c>
      <c r="U13" s="179">
        <v>27.44</v>
      </c>
      <c r="V13" s="175">
        <v>4.25</v>
      </c>
      <c r="W13" s="173">
        <v>-15</v>
      </c>
      <c r="X13" s="175">
        <v>0.25</v>
      </c>
      <c r="Y13" s="173">
        <v>3</v>
      </c>
      <c r="Z13" s="175">
        <v>3.5</v>
      </c>
      <c r="AA13" s="176">
        <v>8</v>
      </c>
      <c r="AB13" s="172">
        <v>42.25</v>
      </c>
      <c r="AC13" s="175">
        <v>9</v>
      </c>
      <c r="AD13" s="180">
        <v>9</v>
      </c>
      <c r="AE13" s="181">
        <v>10.9</v>
      </c>
      <c r="AF13" s="182">
        <v>10.9</v>
      </c>
      <c r="AG13" s="318">
        <v>296</v>
      </c>
      <c r="AH13" s="183">
        <v>7.56</v>
      </c>
      <c r="AI13" s="182">
        <v>7.56</v>
      </c>
      <c r="AJ13" s="319">
        <v>204</v>
      </c>
      <c r="AK13" s="184">
        <v>8.8960000000000008</v>
      </c>
    </row>
    <row r="14" spans="1:37" ht="17.25" customHeight="1" thickBot="1" x14ac:dyDescent="0.35">
      <c r="A14" s="208" t="s">
        <v>56</v>
      </c>
      <c r="B14" s="317">
        <v>21804699</v>
      </c>
      <c r="C14" s="258" t="s">
        <v>236</v>
      </c>
      <c r="D14" s="258" t="s">
        <v>144</v>
      </c>
      <c r="E14" s="173" t="s">
        <v>1147</v>
      </c>
      <c r="F14" s="174" t="s">
        <v>1147</v>
      </c>
      <c r="G14" s="175" t="s">
        <v>1147</v>
      </c>
      <c r="H14" s="176" t="s">
        <v>1148</v>
      </c>
      <c r="I14" s="173" t="s">
        <v>1147</v>
      </c>
      <c r="J14" s="175" t="s">
        <v>1147</v>
      </c>
      <c r="K14" s="173" t="s">
        <v>1147</v>
      </c>
      <c r="L14" s="175" t="s">
        <v>1147</v>
      </c>
      <c r="M14" s="176" t="s">
        <v>1148</v>
      </c>
      <c r="N14" s="173" t="s">
        <v>1147</v>
      </c>
      <c r="O14" s="177"/>
      <c r="P14" s="178">
        <v>0</v>
      </c>
      <c r="Q14" s="175" t="s">
        <v>1147</v>
      </c>
      <c r="R14" s="173" t="s">
        <v>1147</v>
      </c>
      <c r="S14" s="175" t="s">
        <v>1147</v>
      </c>
      <c r="T14" s="176" t="s">
        <v>1148</v>
      </c>
      <c r="U14" s="179" t="s">
        <v>1147</v>
      </c>
      <c r="V14" s="175" t="s">
        <v>1147</v>
      </c>
      <c r="W14" s="173" t="s">
        <v>1147</v>
      </c>
      <c r="X14" s="175" t="s">
        <v>1147</v>
      </c>
      <c r="Y14" s="173" t="s">
        <v>1147</v>
      </c>
      <c r="Z14" s="175" t="s">
        <v>1147</v>
      </c>
      <c r="AA14" s="176" t="s">
        <v>1148</v>
      </c>
      <c r="AB14" s="172" t="s">
        <v>1147</v>
      </c>
      <c r="AC14" s="175" t="s">
        <v>1147</v>
      </c>
      <c r="AD14" s="180" t="s">
        <v>1148</v>
      </c>
      <c r="AE14" s="181">
        <v>10</v>
      </c>
      <c r="AF14" s="182">
        <v>10</v>
      </c>
      <c r="AG14" s="318">
        <v>386</v>
      </c>
      <c r="AH14" s="183">
        <v>11.56</v>
      </c>
      <c r="AI14" s="182">
        <v>11.56</v>
      </c>
      <c r="AJ14" s="319">
        <v>16</v>
      </c>
      <c r="AK14" s="184">
        <v>10.936</v>
      </c>
    </row>
    <row r="15" spans="1:37" ht="17.25" customHeight="1" thickBot="1" x14ac:dyDescent="0.35">
      <c r="A15" s="208" t="s">
        <v>376</v>
      </c>
      <c r="B15" s="317">
        <v>21805273</v>
      </c>
      <c r="C15" s="248" t="s">
        <v>508</v>
      </c>
      <c r="D15" s="248" t="s">
        <v>509</v>
      </c>
      <c r="E15" s="173" t="s">
        <v>1147</v>
      </c>
      <c r="F15" s="174" t="s">
        <v>1147</v>
      </c>
      <c r="G15" s="175" t="s">
        <v>1147</v>
      </c>
      <c r="H15" s="176" t="s">
        <v>1148</v>
      </c>
      <c r="I15" s="173" t="s">
        <v>1147</v>
      </c>
      <c r="J15" s="175" t="s">
        <v>1147</v>
      </c>
      <c r="K15" s="173" t="s">
        <v>1147</v>
      </c>
      <c r="L15" s="175" t="s">
        <v>1147</v>
      </c>
      <c r="M15" s="176" t="s">
        <v>1148</v>
      </c>
      <c r="N15" s="173" t="s">
        <v>1147</v>
      </c>
      <c r="O15" s="177"/>
      <c r="P15" s="178">
        <v>0</v>
      </c>
      <c r="Q15" s="175" t="s">
        <v>1147</v>
      </c>
      <c r="R15" s="173" t="s">
        <v>1147</v>
      </c>
      <c r="S15" s="175" t="s">
        <v>1147</v>
      </c>
      <c r="T15" s="176" t="s">
        <v>1148</v>
      </c>
      <c r="U15" s="179" t="s">
        <v>1147</v>
      </c>
      <c r="V15" s="175" t="s">
        <v>1147</v>
      </c>
      <c r="W15" s="173" t="s">
        <v>1147</v>
      </c>
      <c r="X15" s="175" t="s">
        <v>1147</v>
      </c>
      <c r="Y15" s="173" t="s">
        <v>1147</v>
      </c>
      <c r="Z15" s="175" t="s">
        <v>1147</v>
      </c>
      <c r="AA15" s="176" t="s">
        <v>1148</v>
      </c>
      <c r="AB15" s="172" t="s">
        <v>1147</v>
      </c>
      <c r="AC15" s="175" t="s">
        <v>1147</v>
      </c>
      <c r="AD15" s="180" t="s">
        <v>1148</v>
      </c>
      <c r="AE15" s="181" t="s">
        <v>1721</v>
      </c>
      <c r="AF15" s="182">
        <v>12.45</v>
      </c>
      <c r="AG15" s="318">
        <v>117</v>
      </c>
      <c r="AH15" s="183" t="s">
        <v>195</v>
      </c>
      <c r="AI15" s="182" t="s">
        <v>195</v>
      </c>
      <c r="AJ15" s="319">
        <v>564</v>
      </c>
      <c r="AK15" s="184" t="s">
        <v>1713</v>
      </c>
    </row>
    <row r="16" spans="1:37" ht="17.25" customHeight="1" thickBot="1" x14ac:dyDescent="0.35">
      <c r="A16" s="208" t="s">
        <v>376</v>
      </c>
      <c r="B16" s="317">
        <v>21808085</v>
      </c>
      <c r="C16" s="258" t="s">
        <v>73</v>
      </c>
      <c r="D16" s="258" t="s">
        <v>74</v>
      </c>
      <c r="E16" s="173" t="s">
        <v>1147</v>
      </c>
      <c r="F16" s="174" t="s">
        <v>1147</v>
      </c>
      <c r="G16" s="175" t="s">
        <v>1147</v>
      </c>
      <c r="H16" s="176" t="s">
        <v>1148</v>
      </c>
      <c r="I16" s="173" t="s">
        <v>1147</v>
      </c>
      <c r="J16" s="175" t="s">
        <v>1147</v>
      </c>
      <c r="K16" s="173" t="s">
        <v>1147</v>
      </c>
      <c r="L16" s="175" t="s">
        <v>1147</v>
      </c>
      <c r="M16" s="176" t="s">
        <v>1148</v>
      </c>
      <c r="N16" s="173" t="s">
        <v>1147</v>
      </c>
      <c r="O16" s="177"/>
      <c r="P16" s="178">
        <v>0</v>
      </c>
      <c r="Q16" s="175" t="s">
        <v>1147</v>
      </c>
      <c r="R16" s="173" t="s">
        <v>1147</v>
      </c>
      <c r="S16" s="175" t="s">
        <v>1147</v>
      </c>
      <c r="T16" s="176" t="s">
        <v>1148</v>
      </c>
      <c r="U16" s="179" t="s">
        <v>1147</v>
      </c>
      <c r="V16" s="175" t="s">
        <v>1147</v>
      </c>
      <c r="W16" s="173" t="s">
        <v>1147</v>
      </c>
      <c r="X16" s="175" t="s">
        <v>1147</v>
      </c>
      <c r="Y16" s="173" t="s">
        <v>1147</v>
      </c>
      <c r="Z16" s="175" t="s">
        <v>1147</v>
      </c>
      <c r="AA16" s="176" t="s">
        <v>1148</v>
      </c>
      <c r="AB16" s="172" t="s">
        <v>1147</v>
      </c>
      <c r="AC16" s="175" t="s">
        <v>1147</v>
      </c>
      <c r="AD16" s="180" t="s">
        <v>1148</v>
      </c>
      <c r="AE16" s="181" t="s">
        <v>1722</v>
      </c>
      <c r="AF16" s="182">
        <v>10.55</v>
      </c>
      <c r="AG16" s="318">
        <v>338</v>
      </c>
      <c r="AH16" s="183">
        <v>8.89</v>
      </c>
      <c r="AI16" s="182">
        <v>8.89</v>
      </c>
      <c r="AJ16" s="319">
        <v>86</v>
      </c>
      <c r="AK16" s="184">
        <v>9.554000000000002</v>
      </c>
    </row>
    <row r="17" spans="1:37" ht="17.25" customHeight="1" thickBot="1" x14ac:dyDescent="0.35">
      <c r="A17" s="208" t="s">
        <v>376</v>
      </c>
      <c r="B17" s="317">
        <v>21808624</v>
      </c>
      <c r="C17" s="258" t="s">
        <v>224</v>
      </c>
      <c r="D17" s="258" t="s">
        <v>139</v>
      </c>
      <c r="E17" s="173" t="s">
        <v>1147</v>
      </c>
      <c r="F17" s="174" t="s">
        <v>1147</v>
      </c>
      <c r="G17" s="175" t="s">
        <v>1147</v>
      </c>
      <c r="H17" s="176" t="s">
        <v>1148</v>
      </c>
      <c r="I17" s="173" t="s">
        <v>1147</v>
      </c>
      <c r="J17" s="175" t="s">
        <v>1147</v>
      </c>
      <c r="K17" s="173" t="s">
        <v>1147</v>
      </c>
      <c r="L17" s="175" t="s">
        <v>1147</v>
      </c>
      <c r="M17" s="176" t="s">
        <v>1148</v>
      </c>
      <c r="N17" s="173" t="s">
        <v>1147</v>
      </c>
      <c r="O17" s="177"/>
      <c r="P17" s="178">
        <v>0</v>
      </c>
      <c r="Q17" s="175" t="s">
        <v>1147</v>
      </c>
      <c r="R17" s="173" t="s">
        <v>1147</v>
      </c>
      <c r="S17" s="175" t="s">
        <v>1147</v>
      </c>
      <c r="T17" s="176" t="s">
        <v>1148</v>
      </c>
      <c r="U17" s="179" t="s">
        <v>1147</v>
      </c>
      <c r="V17" s="175" t="s">
        <v>1147</v>
      </c>
      <c r="W17" s="173" t="s">
        <v>1147</v>
      </c>
      <c r="X17" s="175" t="s">
        <v>1147</v>
      </c>
      <c r="Y17" s="173" t="s">
        <v>1147</v>
      </c>
      <c r="Z17" s="175" t="s">
        <v>1147</v>
      </c>
      <c r="AA17" s="176" t="s">
        <v>1148</v>
      </c>
      <c r="AB17" s="172" t="s">
        <v>1147</v>
      </c>
      <c r="AC17" s="175" t="s">
        <v>1147</v>
      </c>
      <c r="AD17" s="180" t="s">
        <v>1148</v>
      </c>
      <c r="AE17" s="181" t="s">
        <v>1723</v>
      </c>
      <c r="AF17" s="182">
        <v>13.3</v>
      </c>
      <c r="AG17" s="318">
        <v>53</v>
      </c>
      <c r="AH17" s="183">
        <v>7.11</v>
      </c>
      <c r="AI17" s="182">
        <v>7.11</v>
      </c>
      <c r="AJ17" s="319">
        <v>241</v>
      </c>
      <c r="AK17" s="184">
        <v>9.5860000000000003</v>
      </c>
    </row>
    <row r="18" spans="1:37" ht="17.25" customHeight="1" thickBot="1" x14ac:dyDescent="0.35">
      <c r="A18" s="208" t="s">
        <v>376</v>
      </c>
      <c r="B18" s="317">
        <v>21810312</v>
      </c>
      <c r="C18" s="260" t="s">
        <v>755</v>
      </c>
      <c r="D18" s="260" t="s">
        <v>99</v>
      </c>
      <c r="E18" s="173">
        <v>18</v>
      </c>
      <c r="F18" s="174">
        <v>18.5</v>
      </c>
      <c r="G18" s="175">
        <v>15</v>
      </c>
      <c r="H18" s="176">
        <v>15</v>
      </c>
      <c r="I18" s="173">
        <v>3.16</v>
      </c>
      <c r="J18" s="175">
        <v>18</v>
      </c>
      <c r="K18" s="173">
        <v>6.78</v>
      </c>
      <c r="L18" s="175">
        <v>11</v>
      </c>
      <c r="M18" s="176">
        <v>14.5</v>
      </c>
      <c r="N18" s="173">
        <v>59</v>
      </c>
      <c r="O18" s="177">
        <v>59</v>
      </c>
      <c r="P18" s="178">
        <v>1</v>
      </c>
      <c r="Q18" s="175">
        <v>5.5</v>
      </c>
      <c r="R18" s="173">
        <v>44.9</v>
      </c>
      <c r="S18" s="175">
        <v>4</v>
      </c>
      <c r="T18" s="176">
        <v>9.5</v>
      </c>
      <c r="U18" s="179">
        <v>26.48</v>
      </c>
      <c r="V18" s="175">
        <v>4.75</v>
      </c>
      <c r="W18" s="173">
        <v>-5</v>
      </c>
      <c r="X18" s="175">
        <v>1.5</v>
      </c>
      <c r="Y18" s="173">
        <v>2</v>
      </c>
      <c r="Z18" s="175">
        <v>4</v>
      </c>
      <c r="AA18" s="176">
        <v>10.25</v>
      </c>
      <c r="AB18" s="172" t="s">
        <v>375</v>
      </c>
      <c r="AC18" s="175" t="s">
        <v>375</v>
      </c>
      <c r="AD18" s="180" t="s">
        <v>375</v>
      </c>
      <c r="AE18" s="181">
        <v>12.3125</v>
      </c>
      <c r="AF18" s="182">
        <v>12.3125</v>
      </c>
      <c r="AG18" s="318">
        <v>127</v>
      </c>
      <c r="AH18" s="183">
        <v>8.44</v>
      </c>
      <c r="AI18" s="182">
        <v>8.44</v>
      </c>
      <c r="AJ18" s="319">
        <v>118</v>
      </c>
      <c r="AK18" s="184">
        <v>9.9890000000000008</v>
      </c>
    </row>
    <row r="19" spans="1:37" ht="17.25" customHeight="1" thickBot="1" x14ac:dyDescent="0.35">
      <c r="A19" s="208" t="s">
        <v>56</v>
      </c>
      <c r="B19" s="317">
        <v>21810952</v>
      </c>
      <c r="C19" s="252" t="s">
        <v>365</v>
      </c>
      <c r="D19" s="252" t="s">
        <v>366</v>
      </c>
      <c r="E19" s="173" t="s">
        <v>375</v>
      </c>
      <c r="F19" s="174" t="s">
        <v>375</v>
      </c>
      <c r="G19" s="175" t="s">
        <v>375</v>
      </c>
      <c r="H19" s="176" t="s">
        <v>375</v>
      </c>
      <c r="I19" s="173" t="s">
        <v>375</v>
      </c>
      <c r="J19" s="175" t="s">
        <v>375</v>
      </c>
      <c r="K19" s="173" t="s">
        <v>375</v>
      </c>
      <c r="L19" s="175" t="s">
        <v>375</v>
      </c>
      <c r="M19" s="176" t="s">
        <v>375</v>
      </c>
      <c r="N19" s="173">
        <v>42</v>
      </c>
      <c r="O19" s="177">
        <v>81</v>
      </c>
      <c r="P19" s="178">
        <v>0.51851851851851849</v>
      </c>
      <c r="Q19" s="175">
        <v>5</v>
      </c>
      <c r="R19" s="173" t="s">
        <v>375</v>
      </c>
      <c r="S19" s="175" t="s">
        <v>375</v>
      </c>
      <c r="T19" s="176">
        <v>10</v>
      </c>
      <c r="U19" s="179" t="s">
        <v>375</v>
      </c>
      <c r="V19" s="175" t="s">
        <v>375</v>
      </c>
      <c r="W19" s="173">
        <v>8</v>
      </c>
      <c r="X19" s="175">
        <v>3.75</v>
      </c>
      <c r="Y19" s="173" t="s">
        <v>375</v>
      </c>
      <c r="Z19" s="175" t="s">
        <v>375</v>
      </c>
      <c r="AA19" s="176">
        <v>15</v>
      </c>
      <c r="AB19" s="172" t="s">
        <v>375</v>
      </c>
      <c r="AC19" s="175" t="s">
        <v>375</v>
      </c>
      <c r="AD19" s="180" t="s">
        <v>375</v>
      </c>
      <c r="AE19" s="181">
        <v>12.5</v>
      </c>
      <c r="AF19" s="182">
        <v>12.5</v>
      </c>
      <c r="AG19" s="318">
        <v>112</v>
      </c>
      <c r="AH19" s="183">
        <v>8.89</v>
      </c>
      <c r="AI19" s="182">
        <v>8.89</v>
      </c>
      <c r="AJ19" s="319">
        <v>86</v>
      </c>
      <c r="AK19" s="184">
        <v>10.334</v>
      </c>
    </row>
    <row r="20" spans="1:37" ht="17.25" customHeight="1" thickBot="1" x14ac:dyDescent="0.35">
      <c r="A20" s="208" t="s">
        <v>376</v>
      </c>
      <c r="B20" s="317">
        <v>21813516</v>
      </c>
      <c r="C20" s="256" t="s">
        <v>184</v>
      </c>
      <c r="D20" s="256" t="s">
        <v>185</v>
      </c>
      <c r="E20" s="173" t="s">
        <v>195</v>
      </c>
      <c r="F20" s="174" t="s">
        <v>195</v>
      </c>
      <c r="G20" s="175">
        <v>0</v>
      </c>
      <c r="H20" s="176">
        <v>0</v>
      </c>
      <c r="I20" s="173" t="s">
        <v>195</v>
      </c>
      <c r="J20" s="175">
        <v>0</v>
      </c>
      <c r="K20" s="173" t="s">
        <v>195</v>
      </c>
      <c r="L20" s="175">
        <v>0</v>
      </c>
      <c r="M20" s="176">
        <v>0</v>
      </c>
      <c r="N20" s="173" t="s">
        <v>195</v>
      </c>
      <c r="O20" s="177" t="s">
        <v>195</v>
      </c>
      <c r="P20" s="178" t="s">
        <v>1712</v>
      </c>
      <c r="Q20" s="175">
        <v>0</v>
      </c>
      <c r="R20" s="173" t="s">
        <v>195</v>
      </c>
      <c r="S20" s="175">
        <v>0</v>
      </c>
      <c r="T20" s="176">
        <v>0</v>
      </c>
      <c r="U20" s="179" t="s">
        <v>195</v>
      </c>
      <c r="V20" s="175">
        <v>0</v>
      </c>
      <c r="W20" s="173" t="s">
        <v>195</v>
      </c>
      <c r="X20" s="175">
        <v>0</v>
      </c>
      <c r="Y20" s="173" t="s">
        <v>195</v>
      </c>
      <c r="Z20" s="175">
        <v>0</v>
      </c>
      <c r="AA20" s="176">
        <v>0</v>
      </c>
      <c r="AB20" s="172" t="s">
        <v>195</v>
      </c>
      <c r="AC20" s="175">
        <v>0</v>
      </c>
      <c r="AD20" s="180">
        <v>0</v>
      </c>
      <c r="AE20" s="181">
        <v>0</v>
      </c>
      <c r="AF20" s="182">
        <v>0</v>
      </c>
      <c r="AG20" s="318">
        <v>532</v>
      </c>
      <c r="AH20" s="183" t="s">
        <v>195</v>
      </c>
      <c r="AI20" s="182" t="s">
        <v>195</v>
      </c>
      <c r="AJ20" s="319">
        <v>564</v>
      </c>
      <c r="AK20" s="184" t="s">
        <v>1713</v>
      </c>
    </row>
    <row r="21" spans="1:37" ht="17.25" customHeight="1" thickBot="1" x14ac:dyDescent="0.35">
      <c r="A21" s="208" t="s">
        <v>56</v>
      </c>
      <c r="B21" s="317">
        <v>21814546</v>
      </c>
      <c r="C21" s="262" t="s">
        <v>950</v>
      </c>
      <c r="D21" s="262" t="s">
        <v>951</v>
      </c>
      <c r="E21" s="173" t="s">
        <v>375</v>
      </c>
      <c r="F21" s="174" t="s">
        <v>375</v>
      </c>
      <c r="G21" s="175" t="s">
        <v>375</v>
      </c>
      <c r="H21" s="176" t="s">
        <v>375</v>
      </c>
      <c r="I21" s="173" t="s">
        <v>375</v>
      </c>
      <c r="J21" s="175" t="s">
        <v>375</v>
      </c>
      <c r="K21" s="173" t="s">
        <v>375</v>
      </c>
      <c r="L21" s="175" t="s">
        <v>375</v>
      </c>
      <c r="M21" s="176" t="s">
        <v>375</v>
      </c>
      <c r="N21" s="173" t="s">
        <v>375</v>
      </c>
      <c r="O21" s="177" t="s">
        <v>195</v>
      </c>
      <c r="P21" s="178" t="s">
        <v>1712</v>
      </c>
      <c r="Q21" s="175" t="s">
        <v>375</v>
      </c>
      <c r="R21" s="173" t="s">
        <v>375</v>
      </c>
      <c r="S21" s="175" t="s">
        <v>375</v>
      </c>
      <c r="T21" s="176" t="s">
        <v>375</v>
      </c>
      <c r="U21" s="179" t="s">
        <v>375</v>
      </c>
      <c r="V21" s="175" t="s">
        <v>375</v>
      </c>
      <c r="W21" s="173" t="s">
        <v>375</v>
      </c>
      <c r="X21" s="175" t="s">
        <v>375</v>
      </c>
      <c r="Y21" s="173" t="s">
        <v>375</v>
      </c>
      <c r="Z21" s="175" t="s">
        <v>375</v>
      </c>
      <c r="AA21" s="176" t="s">
        <v>375</v>
      </c>
      <c r="AB21" s="172" t="s">
        <v>375</v>
      </c>
      <c r="AC21" s="175" t="s">
        <v>375</v>
      </c>
      <c r="AD21" s="180" t="s">
        <v>375</v>
      </c>
      <c r="AE21" s="181" t="s">
        <v>375</v>
      </c>
      <c r="AF21" s="182" t="s">
        <v>375</v>
      </c>
      <c r="AG21" s="318">
        <v>532</v>
      </c>
      <c r="AH21" s="183">
        <v>6.67</v>
      </c>
      <c r="AI21" s="182">
        <v>6.67</v>
      </c>
      <c r="AJ21" s="319">
        <v>296</v>
      </c>
      <c r="AK21" s="184">
        <v>6.67</v>
      </c>
    </row>
    <row r="22" spans="1:37" ht="17.25" customHeight="1" thickBot="1" x14ac:dyDescent="0.35">
      <c r="A22" s="208" t="s">
        <v>376</v>
      </c>
      <c r="B22" s="317">
        <v>21814960</v>
      </c>
      <c r="C22" s="305" t="s">
        <v>153</v>
      </c>
      <c r="D22" s="305" t="s">
        <v>149</v>
      </c>
      <c r="E22" s="173">
        <v>11</v>
      </c>
      <c r="F22" s="174">
        <v>15</v>
      </c>
      <c r="G22" s="175">
        <v>8</v>
      </c>
      <c r="H22" s="176">
        <v>8</v>
      </c>
      <c r="I22" s="173">
        <v>3.06</v>
      </c>
      <c r="J22" s="175">
        <v>19</v>
      </c>
      <c r="K22" s="173">
        <v>6.69</v>
      </c>
      <c r="L22" s="175">
        <v>12</v>
      </c>
      <c r="M22" s="176">
        <v>15.5</v>
      </c>
      <c r="N22" s="173">
        <v>70</v>
      </c>
      <c r="O22" s="177">
        <v>75</v>
      </c>
      <c r="P22" s="178">
        <v>0.93333333333333335</v>
      </c>
      <c r="Q22" s="175">
        <v>5</v>
      </c>
      <c r="R22" s="173">
        <v>43.5</v>
      </c>
      <c r="S22" s="175">
        <v>4</v>
      </c>
      <c r="T22" s="176">
        <v>9</v>
      </c>
      <c r="U22" s="179">
        <v>25.43</v>
      </c>
      <c r="V22" s="175">
        <v>5.25</v>
      </c>
      <c r="W22" s="173">
        <v>0</v>
      </c>
      <c r="X22" s="175">
        <v>2.5</v>
      </c>
      <c r="Y22" s="173">
        <v>3</v>
      </c>
      <c r="Z22" s="175">
        <v>3.5</v>
      </c>
      <c r="AA22" s="176">
        <v>11.25</v>
      </c>
      <c r="AB22" s="172">
        <v>33.57</v>
      </c>
      <c r="AC22" s="175">
        <v>14</v>
      </c>
      <c r="AD22" s="180">
        <v>14</v>
      </c>
      <c r="AE22" s="181">
        <v>11.55</v>
      </c>
      <c r="AF22" s="182">
        <v>11.55</v>
      </c>
      <c r="AG22" s="318">
        <v>206</v>
      </c>
      <c r="AH22" s="183">
        <v>7.56</v>
      </c>
      <c r="AI22" s="182">
        <v>7.56</v>
      </c>
      <c r="AJ22" s="319">
        <v>204</v>
      </c>
      <c r="AK22" s="184">
        <v>9.1559999999999988</v>
      </c>
    </row>
    <row r="23" spans="1:37" ht="17.25" customHeight="1" thickBot="1" x14ac:dyDescent="0.35">
      <c r="A23" s="208" t="s">
        <v>376</v>
      </c>
      <c r="B23" s="317">
        <v>21816050</v>
      </c>
      <c r="C23" s="264" t="s">
        <v>278</v>
      </c>
      <c r="D23" s="264" t="s">
        <v>279</v>
      </c>
      <c r="E23" s="173" t="s">
        <v>1147</v>
      </c>
      <c r="F23" s="174" t="s">
        <v>1147</v>
      </c>
      <c r="G23" s="175" t="s">
        <v>1147</v>
      </c>
      <c r="H23" s="176" t="s">
        <v>1148</v>
      </c>
      <c r="I23" s="173" t="s">
        <v>1147</v>
      </c>
      <c r="J23" s="175" t="s">
        <v>1147</v>
      </c>
      <c r="K23" s="173" t="s">
        <v>1147</v>
      </c>
      <c r="L23" s="175" t="s">
        <v>1147</v>
      </c>
      <c r="M23" s="176" t="s">
        <v>1148</v>
      </c>
      <c r="N23" s="173" t="s">
        <v>1147</v>
      </c>
      <c r="O23" s="177"/>
      <c r="P23" s="178">
        <v>0</v>
      </c>
      <c r="Q23" s="175" t="s">
        <v>1147</v>
      </c>
      <c r="R23" s="173" t="s">
        <v>1147</v>
      </c>
      <c r="S23" s="175" t="s">
        <v>1147</v>
      </c>
      <c r="T23" s="176" t="s">
        <v>1148</v>
      </c>
      <c r="U23" s="179" t="s">
        <v>1147</v>
      </c>
      <c r="V23" s="175" t="s">
        <v>1147</v>
      </c>
      <c r="W23" s="173" t="s">
        <v>1147</v>
      </c>
      <c r="X23" s="175" t="s">
        <v>1147</v>
      </c>
      <c r="Y23" s="173" t="s">
        <v>1147</v>
      </c>
      <c r="Z23" s="175" t="s">
        <v>1147</v>
      </c>
      <c r="AA23" s="176" t="s">
        <v>1148</v>
      </c>
      <c r="AB23" s="172" t="s">
        <v>1147</v>
      </c>
      <c r="AC23" s="175" t="s">
        <v>1147</v>
      </c>
      <c r="AD23" s="180" t="s">
        <v>1148</v>
      </c>
      <c r="AE23" s="181">
        <v>11</v>
      </c>
      <c r="AF23" s="182">
        <v>11</v>
      </c>
      <c r="AG23" s="318">
        <v>282</v>
      </c>
      <c r="AH23" s="183" t="s">
        <v>195</v>
      </c>
      <c r="AI23" s="182" t="s">
        <v>195</v>
      </c>
      <c r="AJ23" s="319">
        <v>564</v>
      </c>
      <c r="AK23" s="184" t="s">
        <v>1713</v>
      </c>
    </row>
    <row r="24" spans="1:37" ht="17.25" customHeight="1" thickBot="1" x14ac:dyDescent="0.35">
      <c r="A24" s="208" t="s">
        <v>376</v>
      </c>
      <c r="B24" s="317">
        <v>21818705</v>
      </c>
      <c r="C24" s="254" t="s">
        <v>512</v>
      </c>
      <c r="D24" s="254" t="s">
        <v>133</v>
      </c>
      <c r="E24" s="173" t="s">
        <v>1147</v>
      </c>
      <c r="F24" s="174" t="s">
        <v>1147</v>
      </c>
      <c r="G24" s="175" t="s">
        <v>1147</v>
      </c>
      <c r="H24" s="176" t="s">
        <v>1148</v>
      </c>
      <c r="I24" s="173" t="s">
        <v>1147</v>
      </c>
      <c r="J24" s="175" t="s">
        <v>1147</v>
      </c>
      <c r="K24" s="173" t="s">
        <v>1147</v>
      </c>
      <c r="L24" s="175" t="s">
        <v>1147</v>
      </c>
      <c r="M24" s="176" t="s">
        <v>1148</v>
      </c>
      <c r="N24" s="173" t="s">
        <v>1147</v>
      </c>
      <c r="O24" s="177" t="s">
        <v>195</v>
      </c>
      <c r="P24" s="178" t="s">
        <v>1712</v>
      </c>
      <c r="Q24" s="175">
        <v>0</v>
      </c>
      <c r="R24" s="173" t="s">
        <v>1147</v>
      </c>
      <c r="S24" s="175" t="s">
        <v>1147</v>
      </c>
      <c r="T24" s="176" t="s">
        <v>1148</v>
      </c>
      <c r="U24" s="179" t="s">
        <v>1147</v>
      </c>
      <c r="V24" s="175" t="s">
        <v>1147</v>
      </c>
      <c r="W24" s="173" t="s">
        <v>1147</v>
      </c>
      <c r="X24" s="175" t="s">
        <v>1147</v>
      </c>
      <c r="Y24" s="173" t="s">
        <v>1147</v>
      </c>
      <c r="Z24" s="175" t="s">
        <v>1147</v>
      </c>
      <c r="AA24" s="176" t="s">
        <v>1148</v>
      </c>
      <c r="AB24" s="172" t="s">
        <v>1147</v>
      </c>
      <c r="AC24" s="175" t="s">
        <v>1147</v>
      </c>
      <c r="AD24" s="180" t="s">
        <v>1148</v>
      </c>
      <c r="AE24" s="181" t="s">
        <v>1724</v>
      </c>
      <c r="AF24" s="182">
        <v>12.7</v>
      </c>
      <c r="AG24" s="318">
        <v>87</v>
      </c>
      <c r="AH24" s="183" t="s">
        <v>195</v>
      </c>
      <c r="AI24" s="182" t="s">
        <v>195</v>
      </c>
      <c r="AJ24" s="319">
        <v>564</v>
      </c>
      <c r="AK24" s="184" t="s">
        <v>1713</v>
      </c>
    </row>
    <row r="25" spans="1:37" ht="17.25" customHeight="1" thickBot="1" x14ac:dyDescent="0.35">
      <c r="A25" s="208" t="s">
        <v>376</v>
      </c>
      <c r="B25" s="317">
        <v>21819964</v>
      </c>
      <c r="C25" s="248" t="s">
        <v>218</v>
      </c>
      <c r="D25" s="248" t="s">
        <v>219</v>
      </c>
      <c r="E25" s="173" t="s">
        <v>1147</v>
      </c>
      <c r="F25" s="174" t="s">
        <v>1147</v>
      </c>
      <c r="G25" s="175" t="s">
        <v>1147</v>
      </c>
      <c r="H25" s="176" t="s">
        <v>1148</v>
      </c>
      <c r="I25" s="173" t="s">
        <v>1147</v>
      </c>
      <c r="J25" s="175" t="s">
        <v>1147</v>
      </c>
      <c r="K25" s="173" t="s">
        <v>1147</v>
      </c>
      <c r="L25" s="175" t="s">
        <v>1147</v>
      </c>
      <c r="M25" s="176" t="s">
        <v>1148</v>
      </c>
      <c r="N25" s="173" t="s">
        <v>1147</v>
      </c>
      <c r="O25" s="177"/>
      <c r="P25" s="178">
        <v>0</v>
      </c>
      <c r="Q25" s="175" t="s">
        <v>1147</v>
      </c>
      <c r="R25" s="173" t="s">
        <v>1147</v>
      </c>
      <c r="S25" s="175" t="s">
        <v>1147</v>
      </c>
      <c r="T25" s="176" t="s">
        <v>1148</v>
      </c>
      <c r="U25" s="179" t="s">
        <v>1147</v>
      </c>
      <c r="V25" s="175" t="s">
        <v>1147</v>
      </c>
      <c r="W25" s="173" t="s">
        <v>1147</v>
      </c>
      <c r="X25" s="175" t="s">
        <v>1147</v>
      </c>
      <c r="Y25" s="173" t="s">
        <v>1147</v>
      </c>
      <c r="Z25" s="175" t="s">
        <v>1147</v>
      </c>
      <c r="AA25" s="176" t="s">
        <v>1148</v>
      </c>
      <c r="AB25" s="172" t="s">
        <v>1147</v>
      </c>
      <c r="AC25" s="175" t="s">
        <v>1147</v>
      </c>
      <c r="AD25" s="180" t="s">
        <v>1148</v>
      </c>
      <c r="AE25" s="181" t="s">
        <v>1720</v>
      </c>
      <c r="AF25" s="182">
        <v>12.15</v>
      </c>
      <c r="AG25" s="318">
        <v>141</v>
      </c>
      <c r="AH25" s="183">
        <v>8.44</v>
      </c>
      <c r="AI25" s="182">
        <v>8.44</v>
      </c>
      <c r="AJ25" s="319">
        <v>118</v>
      </c>
      <c r="AK25" s="184">
        <v>9.9239999999999995</v>
      </c>
    </row>
    <row r="26" spans="1:37" ht="17.25" customHeight="1" thickBot="1" x14ac:dyDescent="0.35">
      <c r="A26" s="208" t="s">
        <v>376</v>
      </c>
      <c r="B26" s="317">
        <v>21821072</v>
      </c>
      <c r="C26" s="296" t="s">
        <v>897</v>
      </c>
      <c r="D26" s="296" t="s">
        <v>898</v>
      </c>
      <c r="E26" s="173">
        <v>19</v>
      </c>
      <c r="F26" s="174">
        <v>19</v>
      </c>
      <c r="G26" s="175">
        <v>16</v>
      </c>
      <c r="H26" s="176">
        <v>16</v>
      </c>
      <c r="I26" s="173">
        <v>3.0200000000000005</v>
      </c>
      <c r="J26" s="175">
        <v>20</v>
      </c>
      <c r="K26" s="173">
        <v>6.48</v>
      </c>
      <c r="L26" s="175">
        <v>13</v>
      </c>
      <c r="M26" s="176">
        <v>16.5</v>
      </c>
      <c r="N26" s="173">
        <v>60</v>
      </c>
      <c r="O26" s="177">
        <v>75</v>
      </c>
      <c r="P26" s="178">
        <v>0.8</v>
      </c>
      <c r="Q26" s="175">
        <v>4.5</v>
      </c>
      <c r="R26" s="173">
        <v>46.5</v>
      </c>
      <c r="S26" s="175">
        <v>4.5</v>
      </c>
      <c r="T26" s="176">
        <v>9</v>
      </c>
      <c r="U26" s="179">
        <v>31.11</v>
      </c>
      <c r="V26" s="175">
        <v>2.25</v>
      </c>
      <c r="W26" s="173">
        <v>2</v>
      </c>
      <c r="X26" s="175">
        <v>3</v>
      </c>
      <c r="Y26" s="173">
        <v>7</v>
      </c>
      <c r="Z26" s="175">
        <v>1.5</v>
      </c>
      <c r="AA26" s="176">
        <v>6.75</v>
      </c>
      <c r="AB26" s="172" t="s">
        <v>195</v>
      </c>
      <c r="AC26" s="175">
        <v>0</v>
      </c>
      <c r="AD26" s="180">
        <v>0</v>
      </c>
      <c r="AE26" s="181">
        <v>9.65</v>
      </c>
      <c r="AF26" s="182">
        <v>9.65</v>
      </c>
      <c r="AG26" s="318">
        <v>419</v>
      </c>
      <c r="AH26" s="183">
        <v>4</v>
      </c>
      <c r="AI26" s="182">
        <v>4</v>
      </c>
      <c r="AJ26" s="319">
        <v>527</v>
      </c>
      <c r="AK26" s="184">
        <v>6.26</v>
      </c>
    </row>
    <row r="27" spans="1:37" ht="17.25" customHeight="1" thickBot="1" x14ac:dyDescent="0.35">
      <c r="A27" s="208" t="s">
        <v>376</v>
      </c>
      <c r="B27" s="317">
        <v>21823346</v>
      </c>
      <c r="C27" s="248" t="s">
        <v>750</v>
      </c>
      <c r="D27" s="248" t="s">
        <v>101</v>
      </c>
      <c r="E27" s="173">
        <v>14</v>
      </c>
      <c r="F27" s="174">
        <v>16.5</v>
      </c>
      <c r="G27" s="175">
        <v>11</v>
      </c>
      <c r="H27" s="176">
        <v>11</v>
      </c>
      <c r="I27" s="173">
        <v>3.1999999999999997</v>
      </c>
      <c r="J27" s="175">
        <v>17</v>
      </c>
      <c r="K27" s="173">
        <v>6.88</v>
      </c>
      <c r="L27" s="175">
        <v>11</v>
      </c>
      <c r="M27" s="176">
        <v>14</v>
      </c>
      <c r="N27" s="185">
        <v>87</v>
      </c>
      <c r="O27" s="177">
        <v>84</v>
      </c>
      <c r="P27" s="178">
        <v>1.0357142857142858</v>
      </c>
      <c r="Q27" s="175">
        <v>5.5</v>
      </c>
      <c r="R27" s="173">
        <v>43.4</v>
      </c>
      <c r="S27" s="175">
        <v>4</v>
      </c>
      <c r="T27" s="176">
        <v>9.5</v>
      </c>
      <c r="U27" s="179">
        <v>28</v>
      </c>
      <c r="V27" s="175">
        <v>3.75</v>
      </c>
      <c r="W27" s="186">
        <v>-6</v>
      </c>
      <c r="X27" s="175">
        <v>1.25</v>
      </c>
      <c r="Y27" s="173">
        <v>4</v>
      </c>
      <c r="Z27" s="175">
        <v>3</v>
      </c>
      <c r="AA27" s="176">
        <v>8</v>
      </c>
      <c r="AB27" s="172">
        <v>31.81</v>
      </c>
      <c r="AC27" s="175">
        <v>15</v>
      </c>
      <c r="AD27" s="180">
        <v>15</v>
      </c>
      <c r="AE27" s="181">
        <v>11.5</v>
      </c>
      <c r="AF27" s="182">
        <v>11.5</v>
      </c>
      <c r="AG27" s="318">
        <v>212</v>
      </c>
      <c r="AH27" s="183">
        <v>7.11</v>
      </c>
      <c r="AI27" s="182">
        <v>7.11</v>
      </c>
      <c r="AJ27" s="319">
        <v>241</v>
      </c>
      <c r="AK27" s="184">
        <v>8.8659999999999997</v>
      </c>
    </row>
    <row r="28" spans="1:37" ht="17.25" customHeight="1" thickBot="1" x14ac:dyDescent="0.35">
      <c r="A28" s="208" t="s">
        <v>56</v>
      </c>
      <c r="B28" s="317">
        <v>21901993</v>
      </c>
      <c r="C28" s="248" t="s">
        <v>285</v>
      </c>
      <c r="D28" s="248" t="s">
        <v>109</v>
      </c>
      <c r="E28" s="173" t="s">
        <v>1147</v>
      </c>
      <c r="F28" s="174" t="s">
        <v>1147</v>
      </c>
      <c r="G28" s="175" t="s">
        <v>1147</v>
      </c>
      <c r="H28" s="176" t="s">
        <v>1148</v>
      </c>
      <c r="I28" s="173" t="s">
        <v>1147</v>
      </c>
      <c r="J28" s="175" t="s">
        <v>1147</v>
      </c>
      <c r="K28" s="173" t="s">
        <v>1147</v>
      </c>
      <c r="L28" s="175" t="s">
        <v>1147</v>
      </c>
      <c r="M28" s="176" t="s">
        <v>1148</v>
      </c>
      <c r="N28" s="173" t="s">
        <v>1147</v>
      </c>
      <c r="O28" s="177"/>
      <c r="P28" s="178">
        <v>0</v>
      </c>
      <c r="Q28" s="175" t="s">
        <v>1147</v>
      </c>
      <c r="R28" s="173" t="s">
        <v>1147</v>
      </c>
      <c r="S28" s="175" t="s">
        <v>1147</v>
      </c>
      <c r="T28" s="176" t="s">
        <v>1148</v>
      </c>
      <c r="U28" s="179" t="s">
        <v>1147</v>
      </c>
      <c r="V28" s="175" t="s">
        <v>1147</v>
      </c>
      <c r="W28" s="173" t="s">
        <v>1147</v>
      </c>
      <c r="X28" s="175" t="s">
        <v>1147</v>
      </c>
      <c r="Y28" s="173" t="s">
        <v>1147</v>
      </c>
      <c r="Z28" s="175" t="s">
        <v>1147</v>
      </c>
      <c r="AA28" s="176" t="s">
        <v>1148</v>
      </c>
      <c r="AB28" s="172" t="s">
        <v>1147</v>
      </c>
      <c r="AC28" s="175" t="s">
        <v>1147</v>
      </c>
      <c r="AD28" s="180" t="s">
        <v>1148</v>
      </c>
      <c r="AE28" s="181" t="s">
        <v>1725</v>
      </c>
      <c r="AF28" s="182">
        <v>11.95</v>
      </c>
      <c r="AG28" s="318">
        <v>167</v>
      </c>
      <c r="AH28" s="183">
        <v>6.67</v>
      </c>
      <c r="AI28" s="182">
        <v>6.67</v>
      </c>
      <c r="AJ28" s="319">
        <v>296</v>
      </c>
      <c r="AK28" s="184">
        <v>8.782</v>
      </c>
    </row>
    <row r="29" spans="1:37" ht="17.25" customHeight="1" thickBot="1" x14ac:dyDescent="0.35">
      <c r="A29" s="208" t="s">
        <v>56</v>
      </c>
      <c r="B29" s="317">
        <v>21902040</v>
      </c>
      <c r="C29" s="248" t="s">
        <v>344</v>
      </c>
      <c r="D29" s="248" t="s">
        <v>161</v>
      </c>
      <c r="E29" s="173" t="s">
        <v>1147</v>
      </c>
      <c r="F29" s="174" t="s">
        <v>1147</v>
      </c>
      <c r="G29" s="175" t="s">
        <v>1147</v>
      </c>
      <c r="H29" s="176" t="s">
        <v>1148</v>
      </c>
      <c r="I29" s="173" t="s">
        <v>1147</v>
      </c>
      <c r="J29" s="175" t="s">
        <v>1147</v>
      </c>
      <c r="K29" s="173" t="s">
        <v>1147</v>
      </c>
      <c r="L29" s="175" t="s">
        <v>1147</v>
      </c>
      <c r="M29" s="176" t="s">
        <v>1148</v>
      </c>
      <c r="N29" s="173" t="s">
        <v>1147</v>
      </c>
      <c r="O29" s="177"/>
      <c r="P29" s="178">
        <v>0</v>
      </c>
      <c r="Q29" s="175" t="s">
        <v>1147</v>
      </c>
      <c r="R29" s="173" t="s">
        <v>1147</v>
      </c>
      <c r="S29" s="175" t="s">
        <v>1147</v>
      </c>
      <c r="T29" s="176" t="s">
        <v>1148</v>
      </c>
      <c r="U29" s="179" t="s">
        <v>1147</v>
      </c>
      <c r="V29" s="175" t="s">
        <v>1147</v>
      </c>
      <c r="W29" s="173" t="s">
        <v>1147</v>
      </c>
      <c r="X29" s="175" t="s">
        <v>1147</v>
      </c>
      <c r="Y29" s="173" t="s">
        <v>1147</v>
      </c>
      <c r="Z29" s="175" t="s">
        <v>1147</v>
      </c>
      <c r="AA29" s="176" t="s">
        <v>1148</v>
      </c>
      <c r="AB29" s="172" t="s">
        <v>1147</v>
      </c>
      <c r="AC29" s="175" t="s">
        <v>1147</v>
      </c>
      <c r="AD29" s="180" t="s">
        <v>1148</v>
      </c>
      <c r="AE29" s="181" t="s">
        <v>1726</v>
      </c>
      <c r="AF29" s="182">
        <v>10.94</v>
      </c>
      <c r="AG29" s="318">
        <v>295</v>
      </c>
      <c r="AH29" s="183">
        <v>6.22</v>
      </c>
      <c r="AI29" s="182">
        <v>6.22</v>
      </c>
      <c r="AJ29" s="319">
        <v>347</v>
      </c>
      <c r="AK29" s="184">
        <v>8.1080000000000005</v>
      </c>
    </row>
    <row r="30" spans="1:37" ht="17.25" customHeight="1" thickBot="1" x14ac:dyDescent="0.35">
      <c r="A30" s="208" t="s">
        <v>56</v>
      </c>
      <c r="B30" s="317">
        <v>21902128</v>
      </c>
      <c r="C30" s="252" t="s">
        <v>356</v>
      </c>
      <c r="D30" s="252" t="s">
        <v>140</v>
      </c>
      <c r="E30" s="173" t="s">
        <v>375</v>
      </c>
      <c r="F30" s="174" t="s">
        <v>375</v>
      </c>
      <c r="G30" s="175" t="s">
        <v>375</v>
      </c>
      <c r="H30" s="176" t="s">
        <v>375</v>
      </c>
      <c r="I30" s="173" t="s">
        <v>375</v>
      </c>
      <c r="J30" s="175" t="s">
        <v>375</v>
      </c>
      <c r="K30" s="173" t="s">
        <v>375</v>
      </c>
      <c r="L30" s="175" t="s">
        <v>375</v>
      </c>
      <c r="M30" s="176" t="s">
        <v>375</v>
      </c>
      <c r="N30" s="173" t="s">
        <v>375</v>
      </c>
      <c r="O30" s="177" t="s">
        <v>195</v>
      </c>
      <c r="P30" s="178" t="s">
        <v>1712</v>
      </c>
      <c r="Q30" s="175" t="s">
        <v>375</v>
      </c>
      <c r="R30" s="173" t="s">
        <v>375</v>
      </c>
      <c r="S30" s="175" t="s">
        <v>375</v>
      </c>
      <c r="T30" s="176" t="s">
        <v>375</v>
      </c>
      <c r="U30" s="179" t="s">
        <v>375</v>
      </c>
      <c r="V30" s="175" t="s">
        <v>375</v>
      </c>
      <c r="W30" s="173" t="s">
        <v>375</v>
      </c>
      <c r="X30" s="175" t="s">
        <v>375</v>
      </c>
      <c r="Y30" s="173" t="s">
        <v>375</v>
      </c>
      <c r="Z30" s="175" t="s">
        <v>375</v>
      </c>
      <c r="AA30" s="176" t="s">
        <v>375</v>
      </c>
      <c r="AB30" s="172" t="s">
        <v>375</v>
      </c>
      <c r="AC30" s="175" t="s">
        <v>375</v>
      </c>
      <c r="AD30" s="180" t="s">
        <v>375</v>
      </c>
      <c r="AE30" s="181" t="s">
        <v>375</v>
      </c>
      <c r="AF30" s="182" t="s">
        <v>375</v>
      </c>
      <c r="AG30" s="318">
        <v>532</v>
      </c>
      <c r="AH30" s="183">
        <v>8.89</v>
      </c>
      <c r="AI30" s="182">
        <v>8.89</v>
      </c>
      <c r="AJ30" s="319">
        <v>86</v>
      </c>
      <c r="AK30" s="184">
        <v>8.89</v>
      </c>
    </row>
    <row r="31" spans="1:37" ht="17.25" customHeight="1" thickBot="1" x14ac:dyDescent="0.35">
      <c r="A31" s="208" t="s">
        <v>376</v>
      </c>
      <c r="B31" s="317">
        <v>21902283</v>
      </c>
      <c r="C31" s="250" t="s">
        <v>294</v>
      </c>
      <c r="D31" s="250" t="s">
        <v>287</v>
      </c>
      <c r="E31" s="173" t="s">
        <v>1147</v>
      </c>
      <c r="F31" s="174" t="s">
        <v>1147</v>
      </c>
      <c r="G31" s="175" t="s">
        <v>1147</v>
      </c>
      <c r="H31" s="176" t="s">
        <v>1148</v>
      </c>
      <c r="I31" s="173" t="s">
        <v>1147</v>
      </c>
      <c r="J31" s="175" t="s">
        <v>1147</v>
      </c>
      <c r="K31" s="173" t="s">
        <v>1147</v>
      </c>
      <c r="L31" s="175" t="s">
        <v>1147</v>
      </c>
      <c r="M31" s="176" t="s">
        <v>1148</v>
      </c>
      <c r="N31" s="173" t="s">
        <v>1147</v>
      </c>
      <c r="O31" s="177"/>
      <c r="P31" s="178">
        <v>0</v>
      </c>
      <c r="Q31" s="175" t="s">
        <v>1147</v>
      </c>
      <c r="R31" s="173" t="s">
        <v>1147</v>
      </c>
      <c r="S31" s="175" t="s">
        <v>1147</v>
      </c>
      <c r="T31" s="176" t="s">
        <v>1148</v>
      </c>
      <c r="U31" s="179" t="s">
        <v>1147</v>
      </c>
      <c r="V31" s="175" t="s">
        <v>1147</v>
      </c>
      <c r="W31" s="173" t="s">
        <v>1147</v>
      </c>
      <c r="X31" s="175" t="s">
        <v>1147</v>
      </c>
      <c r="Y31" s="173" t="s">
        <v>1147</v>
      </c>
      <c r="Z31" s="175" t="s">
        <v>1147</v>
      </c>
      <c r="AA31" s="176" t="s">
        <v>1148</v>
      </c>
      <c r="AB31" s="172" t="s">
        <v>1147</v>
      </c>
      <c r="AC31" s="175" t="s">
        <v>1147</v>
      </c>
      <c r="AD31" s="180" t="s">
        <v>1148</v>
      </c>
      <c r="AE31" s="181" t="s">
        <v>1727</v>
      </c>
      <c r="AF31" s="182">
        <v>11.6</v>
      </c>
      <c r="AG31" s="318">
        <v>199</v>
      </c>
      <c r="AH31" s="183">
        <v>6.22</v>
      </c>
      <c r="AI31" s="182">
        <v>6.22</v>
      </c>
      <c r="AJ31" s="319">
        <v>347</v>
      </c>
      <c r="AK31" s="184">
        <v>8.3719999999999999</v>
      </c>
    </row>
    <row r="32" spans="1:37" ht="17.25" customHeight="1" thickBot="1" x14ac:dyDescent="0.35">
      <c r="A32" s="208" t="s">
        <v>376</v>
      </c>
      <c r="B32" s="317">
        <v>21902291</v>
      </c>
      <c r="C32" s="248" t="s">
        <v>268</v>
      </c>
      <c r="D32" s="248" t="s">
        <v>269</v>
      </c>
      <c r="E32" s="173" t="s">
        <v>1147</v>
      </c>
      <c r="F32" s="174" t="s">
        <v>1147</v>
      </c>
      <c r="G32" s="175" t="s">
        <v>1147</v>
      </c>
      <c r="H32" s="176" t="s">
        <v>1148</v>
      </c>
      <c r="I32" s="173" t="s">
        <v>1147</v>
      </c>
      <c r="J32" s="175" t="s">
        <v>1147</v>
      </c>
      <c r="K32" s="173" t="s">
        <v>1147</v>
      </c>
      <c r="L32" s="175" t="s">
        <v>1147</v>
      </c>
      <c r="M32" s="176" t="s">
        <v>1148</v>
      </c>
      <c r="N32" s="173" t="s">
        <v>1147</v>
      </c>
      <c r="O32" s="177"/>
      <c r="P32" s="178">
        <v>0</v>
      </c>
      <c r="Q32" s="175" t="s">
        <v>1147</v>
      </c>
      <c r="R32" s="173" t="s">
        <v>1147</v>
      </c>
      <c r="S32" s="175" t="s">
        <v>1147</v>
      </c>
      <c r="T32" s="176" t="s">
        <v>1148</v>
      </c>
      <c r="U32" s="179" t="s">
        <v>1147</v>
      </c>
      <c r="V32" s="175" t="s">
        <v>1147</v>
      </c>
      <c r="W32" s="173" t="s">
        <v>1147</v>
      </c>
      <c r="X32" s="175" t="s">
        <v>1147</v>
      </c>
      <c r="Y32" s="173" t="s">
        <v>1147</v>
      </c>
      <c r="Z32" s="175" t="s">
        <v>1147</v>
      </c>
      <c r="AA32" s="176" t="s">
        <v>1148</v>
      </c>
      <c r="AB32" s="172" t="s">
        <v>1147</v>
      </c>
      <c r="AC32" s="175" t="s">
        <v>1147</v>
      </c>
      <c r="AD32" s="180" t="s">
        <v>1148</v>
      </c>
      <c r="AE32" s="181" t="s">
        <v>1728</v>
      </c>
      <c r="AF32" s="182">
        <v>11.3</v>
      </c>
      <c r="AG32" s="318">
        <v>244</v>
      </c>
      <c r="AH32" s="183">
        <v>4.8899999999999997</v>
      </c>
      <c r="AI32" s="182">
        <v>4.8899999999999997</v>
      </c>
      <c r="AJ32" s="319">
        <v>474</v>
      </c>
      <c r="AK32" s="184">
        <v>7.4540000000000006</v>
      </c>
    </row>
    <row r="33" spans="1:37" ht="17.25" customHeight="1" thickBot="1" x14ac:dyDescent="0.35">
      <c r="A33" s="208" t="s">
        <v>376</v>
      </c>
      <c r="B33" s="317">
        <v>21902329</v>
      </c>
      <c r="C33" s="252" t="s">
        <v>270</v>
      </c>
      <c r="D33" s="252" t="s">
        <v>267</v>
      </c>
      <c r="E33" s="173">
        <v>15</v>
      </c>
      <c r="F33" s="174">
        <v>17</v>
      </c>
      <c r="G33" s="175">
        <v>12</v>
      </c>
      <c r="H33" s="176">
        <v>12</v>
      </c>
      <c r="I33" s="173">
        <v>2.91</v>
      </c>
      <c r="J33" s="175">
        <v>20</v>
      </c>
      <c r="K33" s="173">
        <v>6.23</v>
      </c>
      <c r="L33" s="175">
        <v>15</v>
      </c>
      <c r="M33" s="176">
        <v>17.5</v>
      </c>
      <c r="N33" s="173">
        <v>82.5</v>
      </c>
      <c r="O33" s="177">
        <v>74</v>
      </c>
      <c r="P33" s="178">
        <v>1.1148648648648649</v>
      </c>
      <c r="Q33" s="175">
        <v>6</v>
      </c>
      <c r="R33" s="173">
        <v>43.5</v>
      </c>
      <c r="S33" s="175">
        <v>4</v>
      </c>
      <c r="T33" s="176">
        <v>10</v>
      </c>
      <c r="U33" s="179">
        <v>26.12</v>
      </c>
      <c r="V33" s="175">
        <v>4.75</v>
      </c>
      <c r="W33" s="173">
        <v>0</v>
      </c>
      <c r="X33" s="175">
        <v>2.5</v>
      </c>
      <c r="Y33" s="173">
        <v>1</v>
      </c>
      <c r="Z33" s="175">
        <v>4.5</v>
      </c>
      <c r="AA33" s="176">
        <v>11.75</v>
      </c>
      <c r="AB33" s="172">
        <v>30.94</v>
      </c>
      <c r="AC33" s="175">
        <v>16</v>
      </c>
      <c r="AD33" s="180">
        <v>16</v>
      </c>
      <c r="AE33" s="181">
        <v>13.45</v>
      </c>
      <c r="AF33" s="182">
        <v>13.45</v>
      </c>
      <c r="AG33" s="318">
        <v>46</v>
      </c>
      <c r="AH33" s="183">
        <v>12</v>
      </c>
      <c r="AI33" s="182">
        <v>12</v>
      </c>
      <c r="AJ33" s="319">
        <v>12</v>
      </c>
      <c r="AK33" s="184">
        <v>12.579999999999998</v>
      </c>
    </row>
    <row r="34" spans="1:37" ht="17.25" customHeight="1" thickBot="1" x14ac:dyDescent="0.35">
      <c r="A34" s="208" t="s">
        <v>56</v>
      </c>
      <c r="B34" s="317">
        <v>21902495</v>
      </c>
      <c r="C34" s="296" t="s">
        <v>324</v>
      </c>
      <c r="D34" s="296" t="s">
        <v>80</v>
      </c>
      <c r="E34" s="173" t="s">
        <v>1147</v>
      </c>
      <c r="F34" s="174" t="s">
        <v>1147</v>
      </c>
      <c r="G34" s="175" t="s">
        <v>1147</v>
      </c>
      <c r="H34" s="176" t="s">
        <v>1148</v>
      </c>
      <c r="I34" s="173" t="s">
        <v>1147</v>
      </c>
      <c r="J34" s="175" t="s">
        <v>1147</v>
      </c>
      <c r="K34" s="173" t="s">
        <v>1147</v>
      </c>
      <c r="L34" s="175" t="s">
        <v>1147</v>
      </c>
      <c r="M34" s="176" t="s">
        <v>1148</v>
      </c>
      <c r="N34" s="173" t="s">
        <v>1147</v>
      </c>
      <c r="O34" s="177"/>
      <c r="P34" s="178">
        <v>0</v>
      </c>
      <c r="Q34" s="175" t="s">
        <v>1147</v>
      </c>
      <c r="R34" s="173" t="s">
        <v>1147</v>
      </c>
      <c r="S34" s="175" t="s">
        <v>1147</v>
      </c>
      <c r="T34" s="176" t="s">
        <v>1148</v>
      </c>
      <c r="U34" s="179" t="s">
        <v>1147</v>
      </c>
      <c r="V34" s="175" t="s">
        <v>1147</v>
      </c>
      <c r="W34" s="173" t="s">
        <v>1147</v>
      </c>
      <c r="X34" s="175" t="s">
        <v>1147</v>
      </c>
      <c r="Y34" s="173" t="s">
        <v>1147</v>
      </c>
      <c r="Z34" s="175" t="s">
        <v>1147</v>
      </c>
      <c r="AA34" s="176" t="s">
        <v>1148</v>
      </c>
      <c r="AB34" s="172" t="s">
        <v>1147</v>
      </c>
      <c r="AC34" s="175" t="s">
        <v>1147</v>
      </c>
      <c r="AD34" s="180" t="s">
        <v>1148</v>
      </c>
      <c r="AE34" s="181" t="s">
        <v>1729</v>
      </c>
      <c r="AF34" s="182">
        <v>10.56</v>
      </c>
      <c r="AG34" s="318">
        <v>337</v>
      </c>
      <c r="AH34" s="183">
        <v>6.67</v>
      </c>
      <c r="AI34" s="182">
        <v>6.67</v>
      </c>
      <c r="AJ34" s="319">
        <v>296</v>
      </c>
      <c r="AK34" s="184">
        <v>8.2259999999999991</v>
      </c>
    </row>
    <row r="35" spans="1:37" ht="17.25" customHeight="1" thickBot="1" x14ac:dyDescent="0.35">
      <c r="A35" s="208" t="s">
        <v>376</v>
      </c>
      <c r="B35" s="317">
        <v>21902695</v>
      </c>
      <c r="C35" s="262" t="s">
        <v>249</v>
      </c>
      <c r="D35" s="262" t="s">
        <v>129</v>
      </c>
      <c r="E35" s="173">
        <v>14</v>
      </c>
      <c r="F35" s="174">
        <v>16.5</v>
      </c>
      <c r="G35" s="175">
        <v>11</v>
      </c>
      <c r="H35" s="176">
        <v>11</v>
      </c>
      <c r="I35" s="173">
        <v>3.4</v>
      </c>
      <c r="J35" s="175">
        <v>14</v>
      </c>
      <c r="K35" s="173">
        <v>7.33</v>
      </c>
      <c r="L35" s="175">
        <v>7</v>
      </c>
      <c r="M35" s="176">
        <v>10.5</v>
      </c>
      <c r="N35" s="173">
        <v>67.5</v>
      </c>
      <c r="O35" s="177">
        <v>80</v>
      </c>
      <c r="P35" s="178">
        <v>0.84375</v>
      </c>
      <c r="Q35" s="175">
        <v>4.5</v>
      </c>
      <c r="R35" s="173">
        <v>42.5</v>
      </c>
      <c r="S35" s="175">
        <v>3.5</v>
      </c>
      <c r="T35" s="176">
        <v>8</v>
      </c>
      <c r="U35" s="179">
        <v>29.6</v>
      </c>
      <c r="V35" s="175">
        <v>3</v>
      </c>
      <c r="W35" s="173">
        <v>-8</v>
      </c>
      <c r="X35" s="175">
        <v>1</v>
      </c>
      <c r="Y35" s="173">
        <v>1</v>
      </c>
      <c r="Z35" s="175">
        <v>4.5</v>
      </c>
      <c r="AA35" s="176">
        <v>8.5</v>
      </c>
      <c r="AB35" s="172">
        <v>42.09</v>
      </c>
      <c r="AC35" s="175">
        <v>9</v>
      </c>
      <c r="AD35" s="180">
        <v>9</v>
      </c>
      <c r="AE35" s="181">
        <v>9.4</v>
      </c>
      <c r="AF35" s="182">
        <v>9.4</v>
      </c>
      <c r="AG35" s="318">
        <v>432</v>
      </c>
      <c r="AH35" s="183">
        <v>8.89</v>
      </c>
      <c r="AI35" s="182">
        <v>8.89</v>
      </c>
      <c r="AJ35" s="319">
        <v>86</v>
      </c>
      <c r="AK35" s="184">
        <v>9.0940000000000012</v>
      </c>
    </row>
    <row r="36" spans="1:37" ht="17.25" customHeight="1" thickBot="1" x14ac:dyDescent="0.35">
      <c r="A36" s="208" t="s">
        <v>376</v>
      </c>
      <c r="B36" s="317">
        <v>21903046</v>
      </c>
      <c r="C36" s="264" t="s">
        <v>347</v>
      </c>
      <c r="D36" s="264" t="s">
        <v>180</v>
      </c>
      <c r="E36" s="173">
        <v>16</v>
      </c>
      <c r="F36" s="174">
        <v>17.5</v>
      </c>
      <c r="G36" s="175">
        <v>13</v>
      </c>
      <c r="H36" s="176">
        <v>13</v>
      </c>
      <c r="I36" s="173">
        <v>3.24</v>
      </c>
      <c r="J36" s="175">
        <v>16</v>
      </c>
      <c r="K36" s="173">
        <v>7</v>
      </c>
      <c r="L36" s="175">
        <v>10</v>
      </c>
      <c r="M36" s="176">
        <v>13</v>
      </c>
      <c r="N36" s="173">
        <v>0</v>
      </c>
      <c r="O36" s="177">
        <v>64</v>
      </c>
      <c r="P36" s="178">
        <v>0</v>
      </c>
      <c r="Q36" s="175">
        <v>0</v>
      </c>
      <c r="R36" s="173">
        <v>34.200000000000003</v>
      </c>
      <c r="S36" s="175">
        <v>1.5</v>
      </c>
      <c r="T36" s="176">
        <v>1.5</v>
      </c>
      <c r="U36" s="192">
        <v>28.07</v>
      </c>
      <c r="V36" s="175">
        <v>3.75</v>
      </c>
      <c r="W36" s="173">
        <v>-10</v>
      </c>
      <c r="X36" s="175">
        <v>0.75</v>
      </c>
      <c r="Y36" s="173">
        <v>4</v>
      </c>
      <c r="Z36" s="175">
        <v>3</v>
      </c>
      <c r="AA36" s="176">
        <v>7.5</v>
      </c>
      <c r="AB36" s="173" t="s">
        <v>195</v>
      </c>
      <c r="AC36" s="175">
        <v>0</v>
      </c>
      <c r="AD36" s="180">
        <v>0</v>
      </c>
      <c r="AE36" s="181">
        <v>7</v>
      </c>
      <c r="AF36" s="182">
        <v>7</v>
      </c>
      <c r="AG36" s="318">
        <v>509</v>
      </c>
      <c r="AH36" s="183">
        <v>4.4400000000000004</v>
      </c>
      <c r="AI36" s="182">
        <v>4.4400000000000004</v>
      </c>
      <c r="AJ36" s="319">
        <v>495</v>
      </c>
      <c r="AK36" s="184">
        <v>5.4640000000000004</v>
      </c>
    </row>
    <row r="37" spans="1:37" ht="17.25" customHeight="1" thickBot="1" x14ac:dyDescent="0.35">
      <c r="A37" s="208" t="s">
        <v>56</v>
      </c>
      <c r="B37" s="317">
        <v>21903048</v>
      </c>
      <c r="C37" s="258" t="s">
        <v>225</v>
      </c>
      <c r="D37" s="258" t="s">
        <v>226</v>
      </c>
      <c r="E37" s="173">
        <v>9</v>
      </c>
      <c r="F37" s="174">
        <v>14</v>
      </c>
      <c r="G37" s="175">
        <v>9</v>
      </c>
      <c r="H37" s="176">
        <v>9</v>
      </c>
      <c r="I37" s="173">
        <v>3.52</v>
      </c>
      <c r="J37" s="175">
        <v>16</v>
      </c>
      <c r="K37" s="173">
        <v>7.89</v>
      </c>
      <c r="L37" s="175">
        <v>10</v>
      </c>
      <c r="M37" s="176">
        <v>13</v>
      </c>
      <c r="N37" s="173">
        <v>38</v>
      </c>
      <c r="O37" s="177">
        <v>67</v>
      </c>
      <c r="P37" s="178">
        <v>0.56716417910447758</v>
      </c>
      <c r="Q37" s="175">
        <v>5.5</v>
      </c>
      <c r="R37" s="173">
        <v>28</v>
      </c>
      <c r="S37" s="175">
        <v>4.5</v>
      </c>
      <c r="T37" s="176">
        <v>10</v>
      </c>
      <c r="U37" s="179">
        <v>34.93</v>
      </c>
      <c r="V37" s="175">
        <v>1.5</v>
      </c>
      <c r="W37" s="173">
        <v>-6</v>
      </c>
      <c r="X37" s="175">
        <v>1.25</v>
      </c>
      <c r="Y37" s="173">
        <v>4</v>
      </c>
      <c r="Z37" s="175">
        <v>3</v>
      </c>
      <c r="AA37" s="176">
        <v>5.75</v>
      </c>
      <c r="AB37" s="172" t="s">
        <v>375</v>
      </c>
      <c r="AC37" s="175" t="s">
        <v>375</v>
      </c>
      <c r="AD37" s="180" t="s">
        <v>375</v>
      </c>
      <c r="AE37" s="181">
        <v>9.4375</v>
      </c>
      <c r="AF37" s="182">
        <v>9.4375</v>
      </c>
      <c r="AG37" s="318">
        <v>431</v>
      </c>
      <c r="AH37" s="183">
        <v>6.67</v>
      </c>
      <c r="AI37" s="182">
        <v>6.67</v>
      </c>
      <c r="AJ37" s="319">
        <v>296</v>
      </c>
      <c r="AK37" s="184">
        <v>7.7770000000000001</v>
      </c>
    </row>
    <row r="38" spans="1:37" ht="17.25" customHeight="1" thickBot="1" x14ac:dyDescent="0.35">
      <c r="A38" s="208" t="s">
        <v>376</v>
      </c>
      <c r="B38" s="317">
        <v>21903566</v>
      </c>
      <c r="C38" s="256" t="s">
        <v>43</v>
      </c>
      <c r="D38" s="256" t="s">
        <v>372</v>
      </c>
      <c r="E38" s="173">
        <v>15</v>
      </c>
      <c r="F38" s="174">
        <v>17</v>
      </c>
      <c r="G38" s="175">
        <v>12</v>
      </c>
      <c r="H38" s="176">
        <v>12</v>
      </c>
      <c r="I38" s="173">
        <v>3.18</v>
      </c>
      <c r="J38" s="175">
        <v>17</v>
      </c>
      <c r="K38" s="173">
        <v>6.85</v>
      </c>
      <c r="L38" s="175">
        <v>11</v>
      </c>
      <c r="M38" s="176">
        <v>14</v>
      </c>
      <c r="N38" s="173">
        <v>46</v>
      </c>
      <c r="O38" s="177">
        <v>64</v>
      </c>
      <c r="P38" s="178">
        <v>0.71875</v>
      </c>
      <c r="Q38" s="175">
        <v>4</v>
      </c>
      <c r="R38" s="173">
        <v>37.5</v>
      </c>
      <c r="S38" s="175">
        <v>2.5</v>
      </c>
      <c r="T38" s="176">
        <v>6.5</v>
      </c>
      <c r="U38" s="179">
        <v>32.61</v>
      </c>
      <c r="V38" s="175">
        <v>1.5</v>
      </c>
      <c r="W38" s="173">
        <v>-14</v>
      </c>
      <c r="X38" s="175">
        <v>0.25</v>
      </c>
      <c r="Y38" s="173">
        <v>7</v>
      </c>
      <c r="Z38" s="175">
        <v>1.5</v>
      </c>
      <c r="AA38" s="176">
        <v>3.25</v>
      </c>
      <c r="AB38" s="172">
        <v>51.46</v>
      </c>
      <c r="AC38" s="175">
        <v>5</v>
      </c>
      <c r="AD38" s="180">
        <v>5</v>
      </c>
      <c r="AE38" s="181">
        <v>8.15</v>
      </c>
      <c r="AF38" s="182">
        <v>8.15</v>
      </c>
      <c r="AG38" s="318">
        <v>482</v>
      </c>
      <c r="AH38" s="183">
        <v>7.56</v>
      </c>
      <c r="AI38" s="182">
        <v>7.56</v>
      </c>
      <c r="AJ38" s="319">
        <v>204</v>
      </c>
      <c r="AK38" s="184">
        <v>7.7959999999999994</v>
      </c>
    </row>
    <row r="39" spans="1:37" ht="17.25" customHeight="1" thickBot="1" x14ac:dyDescent="0.35">
      <c r="A39" s="208" t="s">
        <v>376</v>
      </c>
      <c r="B39" s="317">
        <v>21903666</v>
      </c>
      <c r="C39" s="252" t="s">
        <v>600</v>
      </c>
      <c r="D39" s="252" t="s">
        <v>167</v>
      </c>
      <c r="E39" s="173">
        <v>12</v>
      </c>
      <c r="F39" s="174">
        <v>15.5</v>
      </c>
      <c r="G39" s="175">
        <v>9</v>
      </c>
      <c r="H39" s="176">
        <v>9</v>
      </c>
      <c r="I39" s="173">
        <v>3.48</v>
      </c>
      <c r="J39" s="175">
        <v>12</v>
      </c>
      <c r="K39" s="173">
        <v>7.38</v>
      </c>
      <c r="L39" s="175">
        <v>7</v>
      </c>
      <c r="M39" s="176">
        <v>9.5</v>
      </c>
      <c r="N39" s="173">
        <v>0</v>
      </c>
      <c r="O39" s="177">
        <v>80</v>
      </c>
      <c r="P39" s="178">
        <v>0</v>
      </c>
      <c r="Q39" s="175">
        <v>0</v>
      </c>
      <c r="R39" s="173">
        <v>33.299999999999997</v>
      </c>
      <c r="S39" s="175">
        <v>1.5</v>
      </c>
      <c r="T39" s="176">
        <v>1.5</v>
      </c>
      <c r="U39" s="179">
        <v>27.4</v>
      </c>
      <c r="V39" s="175">
        <v>4.25</v>
      </c>
      <c r="W39" s="173">
        <v>-6</v>
      </c>
      <c r="X39" s="175">
        <v>1.25</v>
      </c>
      <c r="Y39" s="173">
        <v>3</v>
      </c>
      <c r="Z39" s="175">
        <v>3.5</v>
      </c>
      <c r="AA39" s="176">
        <v>9</v>
      </c>
      <c r="AB39" s="172">
        <v>41.48</v>
      </c>
      <c r="AC39" s="175">
        <v>9</v>
      </c>
      <c r="AD39" s="180">
        <v>9</v>
      </c>
      <c r="AE39" s="181">
        <v>7.6</v>
      </c>
      <c r="AF39" s="182">
        <v>7.6</v>
      </c>
      <c r="AG39" s="318">
        <v>497</v>
      </c>
      <c r="AH39" s="183">
        <v>6.22</v>
      </c>
      <c r="AI39" s="182">
        <v>6.22</v>
      </c>
      <c r="AJ39" s="319">
        <v>347</v>
      </c>
      <c r="AK39" s="184">
        <v>6.7720000000000002</v>
      </c>
    </row>
    <row r="40" spans="1:37" ht="17.25" customHeight="1" thickBot="1" x14ac:dyDescent="0.35">
      <c r="A40" s="208" t="s">
        <v>376</v>
      </c>
      <c r="B40" s="317">
        <v>21903722</v>
      </c>
      <c r="C40" s="258" t="s">
        <v>337</v>
      </c>
      <c r="D40" s="258" t="s">
        <v>338</v>
      </c>
      <c r="E40" s="177" t="s">
        <v>1147</v>
      </c>
      <c r="F40" s="174" t="s">
        <v>1147</v>
      </c>
      <c r="G40" s="175" t="s">
        <v>1147</v>
      </c>
      <c r="H40" s="176" t="s">
        <v>1148</v>
      </c>
      <c r="I40" s="173" t="s">
        <v>1147</v>
      </c>
      <c r="J40" s="175" t="s">
        <v>1147</v>
      </c>
      <c r="K40" s="173" t="s">
        <v>1147</v>
      </c>
      <c r="L40" s="175" t="s">
        <v>1147</v>
      </c>
      <c r="M40" s="176" t="s">
        <v>1148</v>
      </c>
      <c r="N40" s="173" t="s">
        <v>1147</v>
      </c>
      <c r="O40" s="177"/>
      <c r="P40" s="178">
        <v>0</v>
      </c>
      <c r="Q40" s="175" t="s">
        <v>1147</v>
      </c>
      <c r="R40" s="173" t="s">
        <v>1147</v>
      </c>
      <c r="S40" s="175" t="s">
        <v>1147</v>
      </c>
      <c r="T40" s="176" t="s">
        <v>1148</v>
      </c>
      <c r="U40" s="179" t="s">
        <v>1147</v>
      </c>
      <c r="V40" s="175" t="s">
        <v>1147</v>
      </c>
      <c r="W40" s="173" t="s">
        <v>1147</v>
      </c>
      <c r="X40" s="175" t="s">
        <v>1147</v>
      </c>
      <c r="Y40" s="173" t="s">
        <v>1147</v>
      </c>
      <c r="Z40" s="175" t="s">
        <v>1147</v>
      </c>
      <c r="AA40" s="176" t="s">
        <v>1148</v>
      </c>
      <c r="AB40" s="172" t="s">
        <v>1147</v>
      </c>
      <c r="AC40" s="175" t="s">
        <v>1147</v>
      </c>
      <c r="AD40" s="180" t="s">
        <v>1148</v>
      </c>
      <c r="AE40" s="181" t="s">
        <v>1730</v>
      </c>
      <c r="AF40" s="182">
        <v>12.6</v>
      </c>
      <c r="AG40" s="318">
        <v>97</v>
      </c>
      <c r="AH40" s="183">
        <v>4.4400000000000004</v>
      </c>
      <c r="AI40" s="182">
        <v>4.4400000000000004</v>
      </c>
      <c r="AJ40" s="319">
        <v>495</v>
      </c>
      <c r="AK40" s="184">
        <v>7.7040000000000006</v>
      </c>
    </row>
    <row r="41" spans="1:37" ht="17.25" customHeight="1" thickBot="1" x14ac:dyDescent="0.35">
      <c r="A41" s="208" t="s">
        <v>376</v>
      </c>
      <c r="B41" s="317">
        <v>21903726</v>
      </c>
      <c r="C41" s="256" t="s">
        <v>256</v>
      </c>
      <c r="D41" s="256" t="s">
        <v>94</v>
      </c>
      <c r="E41" s="173" t="s">
        <v>1147</v>
      </c>
      <c r="F41" s="174" t="s">
        <v>1147</v>
      </c>
      <c r="G41" s="175" t="s">
        <v>1147</v>
      </c>
      <c r="H41" s="176" t="s">
        <v>1148</v>
      </c>
      <c r="I41" s="173" t="s">
        <v>1147</v>
      </c>
      <c r="J41" s="175" t="s">
        <v>1147</v>
      </c>
      <c r="K41" s="173" t="s">
        <v>1147</v>
      </c>
      <c r="L41" s="175" t="s">
        <v>1147</v>
      </c>
      <c r="M41" s="176" t="s">
        <v>1148</v>
      </c>
      <c r="N41" s="173" t="s">
        <v>1147</v>
      </c>
      <c r="O41" s="177"/>
      <c r="P41" s="178">
        <v>0</v>
      </c>
      <c r="Q41" s="175" t="s">
        <v>1147</v>
      </c>
      <c r="R41" s="173" t="s">
        <v>1147</v>
      </c>
      <c r="S41" s="175" t="s">
        <v>1147</v>
      </c>
      <c r="T41" s="176" t="s">
        <v>1148</v>
      </c>
      <c r="U41" s="179" t="s">
        <v>1147</v>
      </c>
      <c r="V41" s="175" t="s">
        <v>1147</v>
      </c>
      <c r="W41" s="173" t="s">
        <v>1147</v>
      </c>
      <c r="X41" s="175" t="s">
        <v>1147</v>
      </c>
      <c r="Y41" s="173" t="s">
        <v>1147</v>
      </c>
      <c r="Z41" s="175" t="s">
        <v>1147</v>
      </c>
      <c r="AA41" s="176" t="s">
        <v>1148</v>
      </c>
      <c r="AB41" s="172" t="s">
        <v>1147</v>
      </c>
      <c r="AC41" s="175" t="s">
        <v>1147</v>
      </c>
      <c r="AD41" s="180" t="s">
        <v>1148</v>
      </c>
      <c r="AE41" s="181">
        <v>12</v>
      </c>
      <c r="AF41" s="182">
        <v>12</v>
      </c>
      <c r="AG41" s="318">
        <v>157</v>
      </c>
      <c r="AH41" s="183">
        <v>3.56</v>
      </c>
      <c r="AI41" s="182">
        <v>3.56</v>
      </c>
      <c r="AJ41" s="319">
        <v>541</v>
      </c>
      <c r="AK41" s="184">
        <v>6.9360000000000008</v>
      </c>
    </row>
    <row r="42" spans="1:37" ht="17.25" customHeight="1" thickBot="1" x14ac:dyDescent="0.35">
      <c r="A42" s="208" t="s">
        <v>376</v>
      </c>
      <c r="B42" s="317">
        <v>21903884</v>
      </c>
      <c r="C42" s="248" t="s">
        <v>1072</v>
      </c>
      <c r="D42" s="248" t="s">
        <v>99</v>
      </c>
      <c r="E42" s="173">
        <v>16</v>
      </c>
      <c r="F42" s="174">
        <v>17.5</v>
      </c>
      <c r="G42" s="175">
        <v>13</v>
      </c>
      <c r="H42" s="176">
        <v>13</v>
      </c>
      <c r="I42" s="173">
        <v>3.06</v>
      </c>
      <c r="J42" s="175">
        <v>19</v>
      </c>
      <c r="K42" s="173">
        <v>6.53</v>
      </c>
      <c r="L42" s="175">
        <v>13</v>
      </c>
      <c r="M42" s="176">
        <v>16</v>
      </c>
      <c r="N42" s="173">
        <v>79</v>
      </c>
      <c r="O42" s="177">
        <v>74</v>
      </c>
      <c r="P42" s="178">
        <v>1.0675675675675675</v>
      </c>
      <c r="Q42" s="175">
        <v>5.5</v>
      </c>
      <c r="R42" s="173">
        <v>42.4</v>
      </c>
      <c r="S42" s="175">
        <v>3.5</v>
      </c>
      <c r="T42" s="176">
        <v>9</v>
      </c>
      <c r="U42" s="179">
        <v>26.28</v>
      </c>
      <c r="V42" s="175">
        <v>4.75</v>
      </c>
      <c r="W42" s="173">
        <v>-7</v>
      </c>
      <c r="X42" s="175">
        <v>1.25</v>
      </c>
      <c r="Y42" s="173">
        <v>1</v>
      </c>
      <c r="Z42" s="175">
        <v>4.5</v>
      </c>
      <c r="AA42" s="176">
        <v>10.5</v>
      </c>
      <c r="AB42" s="172">
        <v>38.06</v>
      </c>
      <c r="AC42" s="175">
        <v>11</v>
      </c>
      <c r="AD42" s="180">
        <v>11</v>
      </c>
      <c r="AE42" s="181">
        <v>11.9</v>
      </c>
      <c r="AF42" s="182">
        <v>11.9</v>
      </c>
      <c r="AG42" s="318">
        <v>170</v>
      </c>
      <c r="AH42" s="183">
        <v>10.67</v>
      </c>
      <c r="AI42" s="182">
        <v>10.67</v>
      </c>
      <c r="AJ42" s="319">
        <v>27</v>
      </c>
      <c r="AK42" s="184">
        <v>11.162000000000001</v>
      </c>
    </row>
    <row r="43" spans="1:37" ht="17.25" customHeight="1" thickBot="1" x14ac:dyDescent="0.35">
      <c r="A43" s="208" t="s">
        <v>376</v>
      </c>
      <c r="B43" s="317">
        <v>21903908</v>
      </c>
      <c r="C43" s="248" t="s">
        <v>333</v>
      </c>
      <c r="D43" s="248" t="s">
        <v>94</v>
      </c>
      <c r="E43" s="173">
        <v>18</v>
      </c>
      <c r="F43" s="174">
        <v>18.5</v>
      </c>
      <c r="G43" s="175">
        <v>15</v>
      </c>
      <c r="H43" s="176">
        <v>15</v>
      </c>
      <c r="I43" s="173">
        <v>3.0500000000000003</v>
      </c>
      <c r="J43" s="175">
        <v>19</v>
      </c>
      <c r="K43" s="173">
        <v>6.49</v>
      </c>
      <c r="L43" s="175">
        <v>13</v>
      </c>
      <c r="M43" s="176">
        <v>16</v>
      </c>
      <c r="N43" s="173">
        <v>57</v>
      </c>
      <c r="O43" s="177">
        <v>73</v>
      </c>
      <c r="P43" s="178">
        <v>0.78082191780821919</v>
      </c>
      <c r="Q43" s="175">
        <v>4</v>
      </c>
      <c r="R43" s="173">
        <v>44.9</v>
      </c>
      <c r="S43" s="175">
        <v>4</v>
      </c>
      <c r="T43" s="176">
        <v>8</v>
      </c>
      <c r="U43" s="179">
        <v>43.37</v>
      </c>
      <c r="V43" s="175">
        <v>0.25</v>
      </c>
      <c r="W43" s="173">
        <v>-22</v>
      </c>
      <c r="X43" s="175">
        <v>0</v>
      </c>
      <c r="Y43" s="173">
        <v>5</v>
      </c>
      <c r="Z43" s="175">
        <v>2.5</v>
      </c>
      <c r="AA43" s="176">
        <v>2.75</v>
      </c>
      <c r="AB43" s="172">
        <v>45.97</v>
      </c>
      <c r="AC43" s="175">
        <v>7</v>
      </c>
      <c r="AD43" s="180">
        <v>7</v>
      </c>
      <c r="AE43" s="181">
        <v>9.75</v>
      </c>
      <c r="AF43" s="182">
        <v>9.75</v>
      </c>
      <c r="AG43" s="318">
        <v>408</v>
      </c>
      <c r="AH43" s="183">
        <v>5.78</v>
      </c>
      <c r="AI43" s="182">
        <v>5.78</v>
      </c>
      <c r="AJ43" s="319">
        <v>393</v>
      </c>
      <c r="AK43" s="184">
        <v>7.3680000000000003</v>
      </c>
    </row>
    <row r="44" spans="1:37" ht="17.25" customHeight="1" thickBot="1" x14ac:dyDescent="0.35">
      <c r="A44" s="208" t="s">
        <v>56</v>
      </c>
      <c r="B44" s="317">
        <v>21903989</v>
      </c>
      <c r="C44" s="264" t="s">
        <v>1068</v>
      </c>
      <c r="D44" s="264" t="s">
        <v>79</v>
      </c>
      <c r="E44" s="173">
        <v>15</v>
      </c>
      <c r="F44" s="174">
        <v>17</v>
      </c>
      <c r="G44" s="175">
        <v>15</v>
      </c>
      <c r="H44" s="176">
        <v>15</v>
      </c>
      <c r="I44" s="173">
        <v>3.3500000000000005</v>
      </c>
      <c r="J44" s="175">
        <v>19</v>
      </c>
      <c r="K44" s="173">
        <v>7.4</v>
      </c>
      <c r="L44" s="175">
        <v>13</v>
      </c>
      <c r="M44" s="176">
        <v>16</v>
      </c>
      <c r="N44" s="173">
        <v>45</v>
      </c>
      <c r="O44" s="177">
        <v>57</v>
      </c>
      <c r="P44" s="178">
        <v>0.78947368421052633</v>
      </c>
      <c r="Q44" s="175">
        <v>6.5</v>
      </c>
      <c r="R44" s="173">
        <v>38</v>
      </c>
      <c r="S44" s="175">
        <v>7</v>
      </c>
      <c r="T44" s="176">
        <v>13.5</v>
      </c>
      <c r="U44" s="179">
        <v>28.43</v>
      </c>
      <c r="V44" s="175">
        <v>4.75</v>
      </c>
      <c r="W44" s="173">
        <v>1</v>
      </c>
      <c r="X44" s="175">
        <v>2.75</v>
      </c>
      <c r="Y44" s="173">
        <v>3</v>
      </c>
      <c r="Z44" s="175">
        <v>3.5</v>
      </c>
      <c r="AA44" s="176">
        <v>11</v>
      </c>
      <c r="AB44" s="172">
        <v>38.76</v>
      </c>
      <c r="AC44" s="175">
        <v>14</v>
      </c>
      <c r="AD44" s="180">
        <v>14</v>
      </c>
      <c r="AE44" s="181">
        <v>13.9</v>
      </c>
      <c r="AF44" s="182">
        <v>13.9</v>
      </c>
      <c r="AG44" s="318">
        <v>29</v>
      </c>
      <c r="AH44" s="183">
        <v>10.67</v>
      </c>
      <c r="AI44" s="182">
        <v>10.67</v>
      </c>
      <c r="AJ44" s="319">
        <v>27</v>
      </c>
      <c r="AK44" s="184">
        <v>11.962</v>
      </c>
    </row>
    <row r="45" spans="1:37" ht="17.25" customHeight="1" thickBot="1" x14ac:dyDescent="0.35">
      <c r="A45" s="208" t="s">
        <v>56</v>
      </c>
      <c r="B45" s="317">
        <v>21904109</v>
      </c>
      <c r="C45" s="248" t="s">
        <v>767</v>
      </c>
      <c r="D45" s="248" t="s">
        <v>140</v>
      </c>
      <c r="E45" s="173">
        <v>12</v>
      </c>
      <c r="F45" s="174">
        <v>15.5</v>
      </c>
      <c r="G45" s="175">
        <v>12</v>
      </c>
      <c r="H45" s="176">
        <v>12</v>
      </c>
      <c r="I45" s="173">
        <v>3.3099999999999996</v>
      </c>
      <c r="J45" s="175">
        <v>20</v>
      </c>
      <c r="K45" s="173">
        <v>7.5</v>
      </c>
      <c r="L45" s="175">
        <v>12</v>
      </c>
      <c r="M45" s="176">
        <v>16</v>
      </c>
      <c r="N45" s="173">
        <v>0</v>
      </c>
      <c r="O45" s="177">
        <v>67</v>
      </c>
      <c r="P45" s="178">
        <v>0</v>
      </c>
      <c r="Q45" s="175">
        <v>0</v>
      </c>
      <c r="R45" s="173">
        <v>29</v>
      </c>
      <c r="S45" s="175">
        <v>4.5</v>
      </c>
      <c r="T45" s="176">
        <v>4.5</v>
      </c>
      <c r="U45" s="179">
        <v>27.16</v>
      </c>
      <c r="V45" s="175">
        <v>5.25</v>
      </c>
      <c r="W45" s="173">
        <v>7</v>
      </c>
      <c r="X45" s="175">
        <v>3.75</v>
      </c>
      <c r="Y45" s="173">
        <v>3</v>
      </c>
      <c r="Z45" s="175">
        <v>3.5</v>
      </c>
      <c r="AA45" s="176">
        <v>12.5</v>
      </c>
      <c r="AB45" s="172">
        <v>52.54</v>
      </c>
      <c r="AC45" s="175">
        <v>7</v>
      </c>
      <c r="AD45" s="180">
        <v>7</v>
      </c>
      <c r="AE45" s="181">
        <v>10.4</v>
      </c>
      <c r="AF45" s="182">
        <v>10.4</v>
      </c>
      <c r="AG45" s="318">
        <v>356</v>
      </c>
      <c r="AH45" s="183">
        <v>6.67</v>
      </c>
      <c r="AI45" s="182">
        <v>6.67</v>
      </c>
      <c r="AJ45" s="319">
        <v>296</v>
      </c>
      <c r="AK45" s="184">
        <v>8.161999999999999</v>
      </c>
    </row>
    <row r="46" spans="1:37" ht="17.25" customHeight="1" thickBot="1" x14ac:dyDescent="0.35">
      <c r="A46" s="208" t="s">
        <v>376</v>
      </c>
      <c r="B46" s="317">
        <v>21904529</v>
      </c>
      <c r="C46" s="248" t="s">
        <v>525</v>
      </c>
      <c r="D46" s="248" t="s">
        <v>526</v>
      </c>
      <c r="E46" s="173">
        <v>16</v>
      </c>
      <c r="F46" s="174">
        <v>17.5</v>
      </c>
      <c r="G46" s="175">
        <v>13</v>
      </c>
      <c r="H46" s="176">
        <v>13</v>
      </c>
      <c r="I46" s="173">
        <v>3.19</v>
      </c>
      <c r="J46" s="175">
        <v>17</v>
      </c>
      <c r="K46" s="173">
        <v>6.82</v>
      </c>
      <c r="L46" s="175">
        <v>11</v>
      </c>
      <c r="M46" s="176">
        <v>14</v>
      </c>
      <c r="N46" s="173">
        <v>53</v>
      </c>
      <c r="O46" s="177">
        <v>63</v>
      </c>
      <c r="P46" s="178">
        <v>0.84126984126984128</v>
      </c>
      <c r="Q46" s="175">
        <v>4.5</v>
      </c>
      <c r="R46" s="173">
        <v>37.4</v>
      </c>
      <c r="S46" s="175">
        <v>2.5</v>
      </c>
      <c r="T46" s="176">
        <v>7</v>
      </c>
      <c r="U46" s="179">
        <v>30.83</v>
      </c>
      <c r="V46" s="175">
        <v>2.5</v>
      </c>
      <c r="W46" s="173">
        <v>-7</v>
      </c>
      <c r="X46" s="175">
        <v>1.25</v>
      </c>
      <c r="Y46" s="173">
        <v>7</v>
      </c>
      <c r="Z46" s="175">
        <v>1.5</v>
      </c>
      <c r="AA46" s="176">
        <v>5.25</v>
      </c>
      <c r="AB46" s="172">
        <v>49.01</v>
      </c>
      <c r="AC46" s="175">
        <v>6</v>
      </c>
      <c r="AD46" s="180">
        <v>6</v>
      </c>
      <c r="AE46" s="181">
        <v>9.0500000000000007</v>
      </c>
      <c r="AF46" s="182">
        <v>9.0500000000000007</v>
      </c>
      <c r="AG46" s="318">
        <v>447</v>
      </c>
      <c r="AH46" s="183">
        <v>8</v>
      </c>
      <c r="AI46" s="182">
        <v>8</v>
      </c>
      <c r="AJ46" s="319">
        <v>158</v>
      </c>
      <c r="AK46" s="184">
        <v>8.42</v>
      </c>
    </row>
    <row r="47" spans="1:37" ht="17.25" customHeight="1" thickBot="1" x14ac:dyDescent="0.35">
      <c r="A47" s="208" t="s">
        <v>56</v>
      </c>
      <c r="B47" s="317">
        <v>21904863</v>
      </c>
      <c r="C47" s="256" t="s">
        <v>350</v>
      </c>
      <c r="D47" s="256" t="s">
        <v>105</v>
      </c>
      <c r="E47" s="173">
        <v>10</v>
      </c>
      <c r="F47" s="174">
        <v>14.5</v>
      </c>
      <c r="G47" s="175">
        <v>10</v>
      </c>
      <c r="H47" s="176">
        <v>10</v>
      </c>
      <c r="I47" s="173">
        <v>3.7600000000000007</v>
      </c>
      <c r="J47" s="175">
        <v>12</v>
      </c>
      <c r="K47" s="173">
        <v>8.2100000000000009</v>
      </c>
      <c r="L47" s="175">
        <v>7</v>
      </c>
      <c r="M47" s="176">
        <v>9.5</v>
      </c>
      <c r="N47" s="173">
        <v>34</v>
      </c>
      <c r="O47" s="177">
        <v>67</v>
      </c>
      <c r="P47" s="178">
        <v>0.5074626865671642</v>
      </c>
      <c r="Q47" s="175">
        <v>5</v>
      </c>
      <c r="R47" s="173">
        <v>23.7</v>
      </c>
      <c r="S47" s="175">
        <v>3</v>
      </c>
      <c r="T47" s="176">
        <v>8</v>
      </c>
      <c r="U47" s="179">
        <v>29.44</v>
      </c>
      <c r="V47" s="175">
        <v>4.25</v>
      </c>
      <c r="W47" s="173">
        <v>-9</v>
      </c>
      <c r="X47" s="175">
        <v>1</v>
      </c>
      <c r="Y47" s="173">
        <v>1</v>
      </c>
      <c r="Z47" s="175">
        <v>4.5</v>
      </c>
      <c r="AA47" s="176">
        <v>9.75</v>
      </c>
      <c r="AB47" s="172">
        <v>52.6</v>
      </c>
      <c r="AC47" s="175">
        <v>7</v>
      </c>
      <c r="AD47" s="180">
        <v>7</v>
      </c>
      <c r="AE47" s="181">
        <v>8.85</v>
      </c>
      <c r="AF47" s="182">
        <v>8.85</v>
      </c>
      <c r="AG47" s="318">
        <v>455</v>
      </c>
      <c r="AH47" s="183">
        <v>5.78</v>
      </c>
      <c r="AI47" s="182">
        <v>5.78</v>
      </c>
      <c r="AJ47" s="319">
        <v>393</v>
      </c>
      <c r="AK47" s="184">
        <v>7.008</v>
      </c>
    </row>
    <row r="48" spans="1:37" ht="17.25" customHeight="1" thickBot="1" x14ac:dyDescent="0.35">
      <c r="A48" s="208" t="s">
        <v>376</v>
      </c>
      <c r="B48" s="317">
        <v>21905079</v>
      </c>
      <c r="C48" s="262" t="s">
        <v>860</v>
      </c>
      <c r="D48" s="262" t="s">
        <v>861</v>
      </c>
      <c r="E48" s="173">
        <v>13</v>
      </c>
      <c r="F48" s="174">
        <v>16</v>
      </c>
      <c r="G48" s="175">
        <v>10</v>
      </c>
      <c r="H48" s="176">
        <v>10</v>
      </c>
      <c r="I48" s="173">
        <v>3.29</v>
      </c>
      <c r="J48" s="175">
        <v>15</v>
      </c>
      <c r="K48" s="173">
        <v>6.79</v>
      </c>
      <c r="L48" s="175">
        <v>11</v>
      </c>
      <c r="M48" s="176">
        <v>13</v>
      </c>
      <c r="N48" s="173">
        <v>76</v>
      </c>
      <c r="O48" s="177">
        <v>78</v>
      </c>
      <c r="P48" s="178">
        <v>0.97435897435897434</v>
      </c>
      <c r="Q48" s="175">
        <v>5</v>
      </c>
      <c r="R48" s="173">
        <v>45.2</v>
      </c>
      <c r="S48" s="175">
        <v>4.5</v>
      </c>
      <c r="T48" s="176">
        <v>9.5</v>
      </c>
      <c r="U48" s="179">
        <v>26</v>
      </c>
      <c r="V48" s="175">
        <v>4.75</v>
      </c>
      <c r="W48" s="173">
        <v>-2.5</v>
      </c>
      <c r="X48" s="175">
        <v>1.75</v>
      </c>
      <c r="Y48" s="173">
        <v>7</v>
      </c>
      <c r="Z48" s="175">
        <v>1.5</v>
      </c>
      <c r="AA48" s="176">
        <v>8</v>
      </c>
      <c r="AB48" s="172" t="s">
        <v>375</v>
      </c>
      <c r="AC48" s="175" t="s">
        <v>375</v>
      </c>
      <c r="AD48" s="180" t="s">
        <v>375</v>
      </c>
      <c r="AE48" s="181">
        <v>10.125</v>
      </c>
      <c r="AF48" s="182">
        <v>10.125</v>
      </c>
      <c r="AG48" s="318">
        <v>379</v>
      </c>
      <c r="AH48" s="183">
        <v>8</v>
      </c>
      <c r="AI48" s="182">
        <v>8</v>
      </c>
      <c r="AJ48" s="319">
        <v>158</v>
      </c>
      <c r="AK48" s="184">
        <v>8.85</v>
      </c>
    </row>
    <row r="49" spans="1:37" ht="17.25" customHeight="1" thickBot="1" x14ac:dyDescent="0.35">
      <c r="A49" s="208" t="s">
        <v>56</v>
      </c>
      <c r="B49" s="317">
        <v>21905145</v>
      </c>
      <c r="C49" s="256" t="s">
        <v>262</v>
      </c>
      <c r="D49" s="256" t="s">
        <v>263</v>
      </c>
      <c r="E49" s="173" t="s">
        <v>1147</v>
      </c>
      <c r="F49" s="174" t="s">
        <v>1147</v>
      </c>
      <c r="G49" s="175" t="s">
        <v>1147</v>
      </c>
      <c r="H49" s="176" t="s">
        <v>1148</v>
      </c>
      <c r="I49" s="173" t="s">
        <v>1147</v>
      </c>
      <c r="J49" s="175" t="s">
        <v>1147</v>
      </c>
      <c r="K49" s="173" t="s">
        <v>1147</v>
      </c>
      <c r="L49" s="175" t="s">
        <v>1147</v>
      </c>
      <c r="M49" s="176" t="s">
        <v>1148</v>
      </c>
      <c r="N49" s="173" t="s">
        <v>1147</v>
      </c>
      <c r="O49" s="177"/>
      <c r="P49" s="178">
        <v>0</v>
      </c>
      <c r="Q49" s="175" t="s">
        <v>1147</v>
      </c>
      <c r="R49" s="173" t="s">
        <v>1147</v>
      </c>
      <c r="S49" s="175" t="s">
        <v>1147</v>
      </c>
      <c r="T49" s="176" t="s">
        <v>1148</v>
      </c>
      <c r="U49" s="179" t="s">
        <v>1147</v>
      </c>
      <c r="V49" s="175" t="s">
        <v>1147</v>
      </c>
      <c r="W49" s="173" t="s">
        <v>1147</v>
      </c>
      <c r="X49" s="175" t="s">
        <v>1147</v>
      </c>
      <c r="Y49" s="173" t="s">
        <v>1147</v>
      </c>
      <c r="Z49" s="175" t="s">
        <v>1147</v>
      </c>
      <c r="AA49" s="176" t="s">
        <v>1148</v>
      </c>
      <c r="AB49" s="172" t="s">
        <v>1147</v>
      </c>
      <c r="AC49" s="175" t="s">
        <v>1147</v>
      </c>
      <c r="AD49" s="180" t="s">
        <v>1148</v>
      </c>
      <c r="AE49" s="181" t="s">
        <v>1723</v>
      </c>
      <c r="AF49" s="182">
        <v>13.3</v>
      </c>
      <c r="AG49" s="318">
        <v>53</v>
      </c>
      <c r="AH49" s="183">
        <v>4.4400000000000004</v>
      </c>
      <c r="AI49" s="182">
        <v>4.4400000000000004</v>
      </c>
      <c r="AJ49" s="319">
        <v>495</v>
      </c>
      <c r="AK49" s="184">
        <v>7.984</v>
      </c>
    </row>
    <row r="50" spans="1:37" ht="17.25" customHeight="1" thickBot="1" x14ac:dyDescent="0.35">
      <c r="A50" s="208" t="s">
        <v>376</v>
      </c>
      <c r="B50" s="317">
        <v>21905266</v>
      </c>
      <c r="C50" s="248" t="s">
        <v>373</v>
      </c>
      <c r="D50" s="248" t="s">
        <v>71</v>
      </c>
      <c r="E50" s="185" t="s">
        <v>1147</v>
      </c>
      <c r="F50" s="174" t="s">
        <v>1147</v>
      </c>
      <c r="G50" s="175" t="s">
        <v>1147</v>
      </c>
      <c r="H50" s="176" t="s">
        <v>1148</v>
      </c>
      <c r="I50" s="173" t="s">
        <v>1147</v>
      </c>
      <c r="J50" s="175" t="s">
        <v>1147</v>
      </c>
      <c r="K50" s="173" t="s">
        <v>1147</v>
      </c>
      <c r="L50" s="175" t="s">
        <v>1147</v>
      </c>
      <c r="M50" s="176" t="s">
        <v>1148</v>
      </c>
      <c r="N50" s="185" t="s">
        <v>1147</v>
      </c>
      <c r="O50" s="177"/>
      <c r="P50" s="178">
        <v>0</v>
      </c>
      <c r="Q50" s="175" t="s">
        <v>1147</v>
      </c>
      <c r="R50" s="185" t="s">
        <v>1147</v>
      </c>
      <c r="S50" s="175" t="s">
        <v>1147</v>
      </c>
      <c r="T50" s="176" t="s">
        <v>1148</v>
      </c>
      <c r="U50" s="179" t="s">
        <v>1147</v>
      </c>
      <c r="V50" s="175" t="s">
        <v>1147</v>
      </c>
      <c r="W50" s="188" t="s">
        <v>1147</v>
      </c>
      <c r="X50" s="175" t="s">
        <v>1147</v>
      </c>
      <c r="Y50" s="188" t="s">
        <v>1147</v>
      </c>
      <c r="Z50" s="175" t="s">
        <v>1147</v>
      </c>
      <c r="AA50" s="176" t="s">
        <v>1148</v>
      </c>
      <c r="AB50" s="172" t="s">
        <v>1147</v>
      </c>
      <c r="AC50" s="175" t="s">
        <v>1147</v>
      </c>
      <c r="AD50" s="180" t="s">
        <v>1148</v>
      </c>
      <c r="AE50" s="181" t="s">
        <v>1731</v>
      </c>
      <c r="AF50" s="182">
        <v>10.5</v>
      </c>
      <c r="AG50" s="318">
        <v>346</v>
      </c>
      <c r="AH50" s="183">
        <v>5.33</v>
      </c>
      <c r="AI50" s="182">
        <v>5.33</v>
      </c>
      <c r="AJ50" s="319">
        <v>435</v>
      </c>
      <c r="AK50" s="184">
        <v>7.3979999999999997</v>
      </c>
    </row>
    <row r="51" spans="1:37" ht="17.25" customHeight="1" thickBot="1" x14ac:dyDescent="0.35">
      <c r="A51" s="208" t="s">
        <v>376</v>
      </c>
      <c r="B51" s="317">
        <v>21905440</v>
      </c>
      <c r="C51" s="296" t="s">
        <v>342</v>
      </c>
      <c r="D51" s="296" t="s">
        <v>141</v>
      </c>
      <c r="E51" s="173" t="s">
        <v>1147</v>
      </c>
      <c r="F51" s="174" t="s">
        <v>1147</v>
      </c>
      <c r="G51" s="175" t="s">
        <v>1147</v>
      </c>
      <c r="H51" s="176" t="s">
        <v>1148</v>
      </c>
      <c r="I51" s="173" t="s">
        <v>1147</v>
      </c>
      <c r="J51" s="175" t="s">
        <v>1147</v>
      </c>
      <c r="K51" s="173" t="s">
        <v>1147</v>
      </c>
      <c r="L51" s="175" t="s">
        <v>1147</v>
      </c>
      <c r="M51" s="176" t="s">
        <v>1148</v>
      </c>
      <c r="N51" s="173" t="s">
        <v>1147</v>
      </c>
      <c r="O51" s="177"/>
      <c r="P51" s="178">
        <v>0</v>
      </c>
      <c r="Q51" s="175" t="s">
        <v>1147</v>
      </c>
      <c r="R51" s="173" t="s">
        <v>1147</v>
      </c>
      <c r="S51" s="175" t="s">
        <v>1147</v>
      </c>
      <c r="T51" s="176" t="s">
        <v>1148</v>
      </c>
      <c r="U51" s="179" t="s">
        <v>1147</v>
      </c>
      <c r="V51" s="175" t="s">
        <v>1147</v>
      </c>
      <c r="W51" s="173" t="s">
        <v>1147</v>
      </c>
      <c r="X51" s="175" t="s">
        <v>1147</v>
      </c>
      <c r="Y51" s="173" t="s">
        <v>1147</v>
      </c>
      <c r="Z51" s="175" t="s">
        <v>1147</v>
      </c>
      <c r="AA51" s="176" t="s">
        <v>1148</v>
      </c>
      <c r="AB51" s="172" t="s">
        <v>1147</v>
      </c>
      <c r="AC51" s="175" t="s">
        <v>1147</v>
      </c>
      <c r="AD51" s="180" t="s">
        <v>1148</v>
      </c>
      <c r="AE51" s="181" t="s">
        <v>1732</v>
      </c>
      <c r="AF51" s="182">
        <v>12.05</v>
      </c>
      <c r="AG51" s="318">
        <v>154</v>
      </c>
      <c r="AH51" s="183">
        <v>5.78</v>
      </c>
      <c r="AI51" s="182">
        <v>5.78</v>
      </c>
      <c r="AJ51" s="319">
        <v>393</v>
      </c>
      <c r="AK51" s="184">
        <v>8.2880000000000003</v>
      </c>
    </row>
    <row r="52" spans="1:37" ht="17.25" customHeight="1" thickBot="1" x14ac:dyDescent="0.35">
      <c r="A52" s="208" t="s">
        <v>376</v>
      </c>
      <c r="B52" s="317">
        <v>21905701</v>
      </c>
      <c r="C52" s="248" t="s">
        <v>713</v>
      </c>
      <c r="D52" s="248" t="s">
        <v>287</v>
      </c>
      <c r="E52" s="173">
        <v>11</v>
      </c>
      <c r="F52" s="174">
        <v>15</v>
      </c>
      <c r="G52" s="175">
        <v>8</v>
      </c>
      <c r="H52" s="176">
        <v>8</v>
      </c>
      <c r="I52" s="173">
        <v>3.21</v>
      </c>
      <c r="J52" s="175">
        <v>17</v>
      </c>
      <c r="K52" s="173">
        <v>6.78</v>
      </c>
      <c r="L52" s="175">
        <v>11</v>
      </c>
      <c r="M52" s="176">
        <v>14</v>
      </c>
      <c r="N52" s="173">
        <v>58</v>
      </c>
      <c r="O52" s="177">
        <v>81</v>
      </c>
      <c r="P52" s="178">
        <v>0.71604938271604934</v>
      </c>
      <c r="Q52" s="175">
        <v>4</v>
      </c>
      <c r="R52" s="173">
        <v>44.3</v>
      </c>
      <c r="S52" s="175">
        <v>4</v>
      </c>
      <c r="T52" s="176">
        <v>8</v>
      </c>
      <c r="U52" s="179">
        <v>24.84</v>
      </c>
      <c r="V52" s="175">
        <v>5.5</v>
      </c>
      <c r="W52" s="173">
        <v>-22</v>
      </c>
      <c r="X52" s="175">
        <v>0</v>
      </c>
      <c r="Y52" s="173">
        <v>4</v>
      </c>
      <c r="Z52" s="175">
        <v>3</v>
      </c>
      <c r="AA52" s="176">
        <v>8.5</v>
      </c>
      <c r="AB52" s="172">
        <v>40.380000000000003</v>
      </c>
      <c r="AC52" s="175">
        <v>10</v>
      </c>
      <c r="AD52" s="180">
        <v>10</v>
      </c>
      <c r="AE52" s="181">
        <v>9.6999999999999993</v>
      </c>
      <c r="AF52" s="182">
        <v>9.6999999999999993</v>
      </c>
      <c r="AG52" s="318">
        <v>412</v>
      </c>
      <c r="AH52" s="183">
        <v>5.33</v>
      </c>
      <c r="AI52" s="182">
        <v>5.33</v>
      </c>
      <c r="AJ52" s="319">
        <v>435</v>
      </c>
      <c r="AK52" s="184">
        <v>7.0779999999999994</v>
      </c>
    </row>
    <row r="53" spans="1:37" ht="17.25" customHeight="1" thickBot="1" x14ac:dyDescent="0.35">
      <c r="A53" s="208" t="s">
        <v>376</v>
      </c>
      <c r="B53" s="317">
        <v>21905713</v>
      </c>
      <c r="C53" s="304" t="s">
        <v>343</v>
      </c>
      <c r="D53" s="304" t="s">
        <v>151</v>
      </c>
      <c r="E53" s="173" t="s">
        <v>1147</v>
      </c>
      <c r="F53" s="174" t="s">
        <v>1147</v>
      </c>
      <c r="G53" s="175" t="s">
        <v>1147</v>
      </c>
      <c r="H53" s="176" t="s">
        <v>1148</v>
      </c>
      <c r="I53" s="173" t="s">
        <v>1147</v>
      </c>
      <c r="J53" s="175" t="s">
        <v>1147</v>
      </c>
      <c r="K53" s="173" t="s">
        <v>1147</v>
      </c>
      <c r="L53" s="175" t="s">
        <v>1147</v>
      </c>
      <c r="M53" s="176" t="s">
        <v>1148</v>
      </c>
      <c r="N53" s="173" t="s">
        <v>1147</v>
      </c>
      <c r="O53" s="177"/>
      <c r="P53" s="178">
        <v>0</v>
      </c>
      <c r="Q53" s="175" t="s">
        <v>1147</v>
      </c>
      <c r="R53" s="173" t="s">
        <v>1147</v>
      </c>
      <c r="S53" s="175" t="s">
        <v>1147</v>
      </c>
      <c r="T53" s="176" t="s">
        <v>1148</v>
      </c>
      <c r="U53" s="179" t="s">
        <v>1147</v>
      </c>
      <c r="V53" s="175" t="s">
        <v>1147</v>
      </c>
      <c r="W53" s="173" t="s">
        <v>1147</v>
      </c>
      <c r="X53" s="175" t="s">
        <v>1147</v>
      </c>
      <c r="Y53" s="173" t="s">
        <v>1147</v>
      </c>
      <c r="Z53" s="175" t="s">
        <v>1147</v>
      </c>
      <c r="AA53" s="176" t="s">
        <v>1148</v>
      </c>
      <c r="AB53" s="172" t="s">
        <v>1147</v>
      </c>
      <c r="AC53" s="175" t="s">
        <v>1147</v>
      </c>
      <c r="AD53" s="180" t="s">
        <v>1148</v>
      </c>
      <c r="AE53" s="181" t="s">
        <v>1733</v>
      </c>
      <c r="AF53" s="182">
        <v>10.75</v>
      </c>
      <c r="AG53" s="318">
        <v>307</v>
      </c>
      <c r="AH53" s="183">
        <v>4.8899999999999997</v>
      </c>
      <c r="AI53" s="182">
        <v>4.8899999999999997</v>
      </c>
      <c r="AJ53" s="319">
        <v>474</v>
      </c>
      <c r="AK53" s="184">
        <v>7.234</v>
      </c>
    </row>
    <row r="54" spans="1:37" ht="17.25" customHeight="1" thickBot="1" x14ac:dyDescent="0.35">
      <c r="A54" s="208" t="s">
        <v>56</v>
      </c>
      <c r="B54" s="317">
        <v>21905808</v>
      </c>
      <c r="C54" s="248" t="s">
        <v>1015</v>
      </c>
      <c r="D54" s="248" t="s">
        <v>1016</v>
      </c>
      <c r="E54" s="173">
        <v>12</v>
      </c>
      <c r="F54" s="174">
        <v>15.5</v>
      </c>
      <c r="G54" s="175">
        <v>12</v>
      </c>
      <c r="H54" s="176">
        <v>12</v>
      </c>
      <c r="I54" s="173">
        <v>3.68</v>
      </c>
      <c r="J54" s="175">
        <v>13</v>
      </c>
      <c r="K54" s="173">
        <v>8.17</v>
      </c>
      <c r="L54" s="175">
        <v>8</v>
      </c>
      <c r="M54" s="176">
        <v>10.5</v>
      </c>
      <c r="N54" s="173">
        <v>26</v>
      </c>
      <c r="O54" s="177">
        <v>50</v>
      </c>
      <c r="P54" s="178">
        <v>0.52</v>
      </c>
      <c r="Q54" s="175">
        <v>5</v>
      </c>
      <c r="R54" s="173">
        <v>25.7</v>
      </c>
      <c r="S54" s="175">
        <v>3.5</v>
      </c>
      <c r="T54" s="176">
        <v>8.5</v>
      </c>
      <c r="U54" s="179">
        <v>28.97</v>
      </c>
      <c r="V54" s="175">
        <v>4.5</v>
      </c>
      <c r="W54" s="173">
        <v>-18</v>
      </c>
      <c r="X54" s="175">
        <v>0</v>
      </c>
      <c r="Y54" s="173">
        <v>8</v>
      </c>
      <c r="Z54" s="175">
        <v>1</v>
      </c>
      <c r="AA54" s="176">
        <v>5.5</v>
      </c>
      <c r="AB54" s="172">
        <v>58.17</v>
      </c>
      <c r="AC54" s="175">
        <v>5</v>
      </c>
      <c r="AD54" s="180">
        <v>5</v>
      </c>
      <c r="AE54" s="181">
        <v>8.3000000000000007</v>
      </c>
      <c r="AF54" s="182">
        <v>8.3000000000000007</v>
      </c>
      <c r="AG54" s="318">
        <v>477</v>
      </c>
      <c r="AH54" s="183">
        <v>6.22</v>
      </c>
      <c r="AI54" s="182">
        <v>6.22</v>
      </c>
      <c r="AJ54" s="319">
        <v>347</v>
      </c>
      <c r="AK54" s="184">
        <v>7.0519999999999996</v>
      </c>
    </row>
    <row r="55" spans="1:37" ht="17.25" customHeight="1" thickBot="1" x14ac:dyDescent="0.35">
      <c r="A55" s="208" t="s">
        <v>376</v>
      </c>
      <c r="B55" s="317">
        <v>21905853</v>
      </c>
      <c r="C55" s="264" t="s">
        <v>122</v>
      </c>
      <c r="D55" s="264" t="s">
        <v>248</v>
      </c>
      <c r="E55" s="173" t="s">
        <v>1147</v>
      </c>
      <c r="F55" s="174" t="s">
        <v>1147</v>
      </c>
      <c r="G55" s="175" t="s">
        <v>1147</v>
      </c>
      <c r="H55" s="176" t="s">
        <v>1148</v>
      </c>
      <c r="I55" s="173" t="s">
        <v>1147</v>
      </c>
      <c r="J55" s="175" t="s">
        <v>1147</v>
      </c>
      <c r="K55" s="173" t="s">
        <v>1147</v>
      </c>
      <c r="L55" s="175" t="s">
        <v>1147</v>
      </c>
      <c r="M55" s="176" t="s">
        <v>1148</v>
      </c>
      <c r="N55" s="173" t="s">
        <v>1147</v>
      </c>
      <c r="O55" s="177"/>
      <c r="P55" s="178">
        <v>0</v>
      </c>
      <c r="Q55" s="175" t="s">
        <v>1147</v>
      </c>
      <c r="R55" s="173" t="s">
        <v>1147</v>
      </c>
      <c r="S55" s="175" t="s">
        <v>1147</v>
      </c>
      <c r="T55" s="176" t="s">
        <v>1148</v>
      </c>
      <c r="U55" s="179" t="s">
        <v>1147</v>
      </c>
      <c r="V55" s="175" t="s">
        <v>1147</v>
      </c>
      <c r="W55" s="173" t="s">
        <v>1147</v>
      </c>
      <c r="X55" s="175" t="s">
        <v>1147</v>
      </c>
      <c r="Y55" s="173" t="s">
        <v>1147</v>
      </c>
      <c r="Z55" s="175" t="s">
        <v>1147</v>
      </c>
      <c r="AA55" s="176" t="s">
        <v>1148</v>
      </c>
      <c r="AB55" s="172" t="s">
        <v>1147</v>
      </c>
      <c r="AC55" s="175" t="s">
        <v>1147</v>
      </c>
      <c r="AD55" s="180" t="s">
        <v>1148</v>
      </c>
      <c r="AE55" s="181" t="s">
        <v>1734</v>
      </c>
      <c r="AF55" s="182">
        <v>12.35</v>
      </c>
      <c r="AG55" s="318">
        <v>122</v>
      </c>
      <c r="AH55" s="183">
        <v>8</v>
      </c>
      <c r="AI55" s="182">
        <v>8</v>
      </c>
      <c r="AJ55" s="319">
        <v>158</v>
      </c>
      <c r="AK55" s="184">
        <v>9.74</v>
      </c>
    </row>
    <row r="56" spans="1:37" ht="17.25" customHeight="1" thickBot="1" x14ac:dyDescent="0.35">
      <c r="A56" s="208" t="s">
        <v>376</v>
      </c>
      <c r="B56" s="317">
        <v>21906128</v>
      </c>
      <c r="C56" s="256" t="s">
        <v>35</v>
      </c>
      <c r="D56" s="256" t="s">
        <v>71</v>
      </c>
      <c r="E56" s="173">
        <v>18</v>
      </c>
      <c r="F56" s="174">
        <v>18.5</v>
      </c>
      <c r="G56" s="175">
        <v>15</v>
      </c>
      <c r="H56" s="176">
        <v>15</v>
      </c>
      <c r="I56" s="173">
        <v>2.9699999999999998</v>
      </c>
      <c r="J56" s="175">
        <v>20</v>
      </c>
      <c r="K56" s="173">
        <v>6.47</v>
      </c>
      <c r="L56" s="175">
        <v>14</v>
      </c>
      <c r="M56" s="176">
        <v>17</v>
      </c>
      <c r="N56" s="173">
        <v>98</v>
      </c>
      <c r="O56" s="177">
        <v>76</v>
      </c>
      <c r="P56" s="178">
        <v>1.2894736842105263</v>
      </c>
      <c r="Q56" s="175">
        <v>6.5</v>
      </c>
      <c r="R56" s="173">
        <v>46.4</v>
      </c>
      <c r="S56" s="175">
        <v>4.5</v>
      </c>
      <c r="T56" s="176">
        <v>11</v>
      </c>
      <c r="U56" s="179">
        <v>24.51</v>
      </c>
      <c r="V56" s="175">
        <v>5.5</v>
      </c>
      <c r="W56" s="173">
        <v>4</v>
      </c>
      <c r="X56" s="175">
        <v>3.25</v>
      </c>
      <c r="Y56" s="173">
        <v>0</v>
      </c>
      <c r="Z56" s="175">
        <v>5</v>
      </c>
      <c r="AA56" s="176">
        <v>13.75</v>
      </c>
      <c r="AB56" s="172">
        <v>31.66</v>
      </c>
      <c r="AC56" s="175">
        <v>15</v>
      </c>
      <c r="AD56" s="180">
        <v>15</v>
      </c>
      <c r="AE56" s="181">
        <v>14.35</v>
      </c>
      <c r="AF56" s="182">
        <v>14.35</v>
      </c>
      <c r="AG56" s="318">
        <v>14</v>
      </c>
      <c r="AH56" s="183">
        <v>8.44</v>
      </c>
      <c r="AI56" s="182">
        <v>8.44</v>
      </c>
      <c r="AJ56" s="319">
        <v>118</v>
      </c>
      <c r="AK56" s="184">
        <v>10.803999999999998</v>
      </c>
    </row>
    <row r="57" spans="1:37" ht="17.25" customHeight="1" thickBot="1" x14ac:dyDescent="0.35">
      <c r="A57" s="208" t="s">
        <v>376</v>
      </c>
      <c r="B57" s="317">
        <v>21906231</v>
      </c>
      <c r="C57" s="260" t="s">
        <v>223</v>
      </c>
      <c r="D57" s="260" t="s">
        <v>148</v>
      </c>
      <c r="E57" s="173" t="s">
        <v>1147</v>
      </c>
      <c r="F57" s="174" t="s">
        <v>1147</v>
      </c>
      <c r="G57" s="175" t="s">
        <v>1147</v>
      </c>
      <c r="H57" s="176" t="s">
        <v>1148</v>
      </c>
      <c r="I57" s="173" t="s">
        <v>1147</v>
      </c>
      <c r="J57" s="175" t="s">
        <v>1147</v>
      </c>
      <c r="K57" s="173" t="s">
        <v>1147</v>
      </c>
      <c r="L57" s="175" t="s">
        <v>1147</v>
      </c>
      <c r="M57" s="176" t="s">
        <v>1148</v>
      </c>
      <c r="N57" s="173" t="s">
        <v>1147</v>
      </c>
      <c r="O57" s="177" t="s">
        <v>195</v>
      </c>
      <c r="P57" s="178" t="s">
        <v>1712</v>
      </c>
      <c r="Q57" s="175">
        <v>0</v>
      </c>
      <c r="R57" s="173" t="s">
        <v>1147</v>
      </c>
      <c r="S57" s="175" t="s">
        <v>1147</v>
      </c>
      <c r="T57" s="176" t="s">
        <v>1148</v>
      </c>
      <c r="U57" s="179" t="s">
        <v>1147</v>
      </c>
      <c r="V57" s="175" t="s">
        <v>1147</v>
      </c>
      <c r="W57" s="173" t="s">
        <v>1147</v>
      </c>
      <c r="X57" s="175" t="s">
        <v>1147</v>
      </c>
      <c r="Y57" s="173" t="s">
        <v>1147</v>
      </c>
      <c r="Z57" s="175" t="s">
        <v>1147</v>
      </c>
      <c r="AA57" s="176" t="s">
        <v>1148</v>
      </c>
      <c r="AB57" s="172" t="s">
        <v>1147</v>
      </c>
      <c r="AC57" s="175" t="s">
        <v>1147</v>
      </c>
      <c r="AD57" s="180" t="s">
        <v>1148</v>
      </c>
      <c r="AE57" s="181" t="s">
        <v>1735</v>
      </c>
      <c r="AF57" s="182">
        <v>13.95</v>
      </c>
      <c r="AG57" s="318">
        <v>26</v>
      </c>
      <c r="AH57" s="183" t="s">
        <v>195</v>
      </c>
      <c r="AI57" s="182" t="s">
        <v>195</v>
      </c>
      <c r="AJ57" s="319">
        <v>564</v>
      </c>
      <c r="AK57" s="184" t="s">
        <v>1713</v>
      </c>
    </row>
    <row r="58" spans="1:37" ht="17.25" customHeight="1" thickBot="1" x14ac:dyDescent="0.35">
      <c r="A58" s="208" t="s">
        <v>376</v>
      </c>
      <c r="B58" s="317">
        <v>21906317</v>
      </c>
      <c r="C58" s="248" t="s">
        <v>157</v>
      </c>
      <c r="D58" s="248" t="s">
        <v>75</v>
      </c>
      <c r="E58" s="173" t="s">
        <v>1147</v>
      </c>
      <c r="F58" s="174" t="s">
        <v>1147</v>
      </c>
      <c r="G58" s="175" t="s">
        <v>1147</v>
      </c>
      <c r="H58" s="176" t="s">
        <v>1148</v>
      </c>
      <c r="I58" s="173" t="s">
        <v>1147</v>
      </c>
      <c r="J58" s="175" t="s">
        <v>1147</v>
      </c>
      <c r="K58" s="173" t="s">
        <v>1147</v>
      </c>
      <c r="L58" s="175" t="s">
        <v>1147</v>
      </c>
      <c r="M58" s="176" t="s">
        <v>1148</v>
      </c>
      <c r="N58" s="173" t="s">
        <v>1147</v>
      </c>
      <c r="O58" s="177"/>
      <c r="P58" s="178">
        <v>0</v>
      </c>
      <c r="Q58" s="175" t="s">
        <v>1147</v>
      </c>
      <c r="R58" s="173" t="s">
        <v>1147</v>
      </c>
      <c r="S58" s="175" t="s">
        <v>1147</v>
      </c>
      <c r="T58" s="176" t="s">
        <v>1148</v>
      </c>
      <c r="U58" s="179" t="s">
        <v>1147</v>
      </c>
      <c r="V58" s="175" t="s">
        <v>1147</v>
      </c>
      <c r="W58" s="173" t="s">
        <v>1147</v>
      </c>
      <c r="X58" s="175" t="s">
        <v>1147</v>
      </c>
      <c r="Y58" s="173" t="s">
        <v>1147</v>
      </c>
      <c r="Z58" s="175" t="s">
        <v>1147</v>
      </c>
      <c r="AA58" s="176" t="s">
        <v>1148</v>
      </c>
      <c r="AB58" s="172" t="s">
        <v>1147</v>
      </c>
      <c r="AC58" s="175" t="s">
        <v>1147</v>
      </c>
      <c r="AD58" s="180" t="s">
        <v>1148</v>
      </c>
      <c r="AE58" s="181" t="s">
        <v>1733</v>
      </c>
      <c r="AF58" s="182">
        <v>10.75</v>
      </c>
      <c r="AG58" s="318">
        <v>307</v>
      </c>
      <c r="AH58" s="183">
        <v>8</v>
      </c>
      <c r="AI58" s="182">
        <v>8</v>
      </c>
      <c r="AJ58" s="319">
        <v>158</v>
      </c>
      <c r="AK58" s="184">
        <v>9.1</v>
      </c>
    </row>
    <row r="59" spans="1:37" ht="17.25" customHeight="1" thickBot="1" x14ac:dyDescent="0.35">
      <c r="A59" s="208" t="s">
        <v>56</v>
      </c>
      <c r="B59" s="317">
        <v>21906343</v>
      </c>
      <c r="C59" s="256" t="s">
        <v>239</v>
      </c>
      <c r="D59" s="256" t="s">
        <v>240</v>
      </c>
      <c r="E59" s="173" t="s">
        <v>1147</v>
      </c>
      <c r="F59" s="174" t="s">
        <v>1147</v>
      </c>
      <c r="G59" s="175" t="s">
        <v>1147</v>
      </c>
      <c r="H59" s="176" t="s">
        <v>1148</v>
      </c>
      <c r="I59" s="173" t="s">
        <v>1147</v>
      </c>
      <c r="J59" s="175" t="s">
        <v>1147</v>
      </c>
      <c r="K59" s="173" t="s">
        <v>1147</v>
      </c>
      <c r="L59" s="175" t="s">
        <v>1147</v>
      </c>
      <c r="M59" s="176" t="s">
        <v>1148</v>
      </c>
      <c r="N59" s="173" t="s">
        <v>1147</v>
      </c>
      <c r="O59" s="177"/>
      <c r="P59" s="178">
        <v>0</v>
      </c>
      <c r="Q59" s="175" t="s">
        <v>1147</v>
      </c>
      <c r="R59" s="173" t="s">
        <v>1147</v>
      </c>
      <c r="S59" s="175" t="s">
        <v>1147</v>
      </c>
      <c r="T59" s="176" t="s">
        <v>1148</v>
      </c>
      <c r="U59" s="320" t="s">
        <v>1147</v>
      </c>
      <c r="V59" s="175" t="s">
        <v>1147</v>
      </c>
      <c r="W59" s="173" t="s">
        <v>1147</v>
      </c>
      <c r="X59" s="175" t="s">
        <v>1147</v>
      </c>
      <c r="Y59" s="173" t="s">
        <v>1147</v>
      </c>
      <c r="Z59" s="175" t="s">
        <v>1147</v>
      </c>
      <c r="AA59" s="176" t="s">
        <v>1148</v>
      </c>
      <c r="AB59" s="172" t="s">
        <v>1147</v>
      </c>
      <c r="AC59" s="175" t="s">
        <v>1147</v>
      </c>
      <c r="AD59" s="180" t="s">
        <v>1148</v>
      </c>
      <c r="AE59" s="181" t="s">
        <v>1736</v>
      </c>
      <c r="AF59" s="182">
        <v>10.85</v>
      </c>
      <c r="AG59" s="318">
        <v>301</v>
      </c>
      <c r="AH59" s="183">
        <v>8</v>
      </c>
      <c r="AI59" s="182">
        <v>8</v>
      </c>
      <c r="AJ59" s="319">
        <v>158</v>
      </c>
      <c r="AK59" s="184">
        <v>9.14</v>
      </c>
    </row>
    <row r="60" spans="1:37" ht="17.25" customHeight="1" thickBot="1" x14ac:dyDescent="0.35">
      <c r="A60" s="208" t="s">
        <v>56</v>
      </c>
      <c r="B60" s="317">
        <v>21906369</v>
      </c>
      <c r="C60" s="248" t="s">
        <v>359</v>
      </c>
      <c r="D60" s="248" t="s">
        <v>360</v>
      </c>
      <c r="E60" s="173">
        <v>9</v>
      </c>
      <c r="F60" s="174">
        <v>14</v>
      </c>
      <c r="G60" s="175">
        <v>9</v>
      </c>
      <c r="H60" s="176">
        <v>9</v>
      </c>
      <c r="I60" s="173">
        <v>3.64</v>
      </c>
      <c r="J60" s="175">
        <v>14</v>
      </c>
      <c r="K60" s="173">
        <v>7.95</v>
      </c>
      <c r="L60" s="175">
        <v>9</v>
      </c>
      <c r="M60" s="176">
        <v>11.5</v>
      </c>
      <c r="N60" s="173">
        <v>41</v>
      </c>
      <c r="O60" s="177">
        <v>49</v>
      </c>
      <c r="P60" s="178">
        <v>0.83673469387755106</v>
      </c>
      <c r="Q60" s="175">
        <v>7</v>
      </c>
      <c r="R60" s="173">
        <v>32</v>
      </c>
      <c r="S60" s="175">
        <v>5.5</v>
      </c>
      <c r="T60" s="176">
        <v>12.5</v>
      </c>
      <c r="U60" s="179">
        <v>26.38</v>
      </c>
      <c r="V60" s="175">
        <v>5.75</v>
      </c>
      <c r="W60" s="173">
        <v>9</v>
      </c>
      <c r="X60" s="175">
        <v>4</v>
      </c>
      <c r="Y60" s="173">
        <v>1</v>
      </c>
      <c r="Z60" s="175">
        <v>4.5</v>
      </c>
      <c r="AA60" s="176">
        <v>14.25</v>
      </c>
      <c r="AB60" s="172">
        <v>67.5</v>
      </c>
      <c r="AC60" s="175">
        <v>2</v>
      </c>
      <c r="AD60" s="180">
        <v>2</v>
      </c>
      <c r="AE60" s="181">
        <v>9.85</v>
      </c>
      <c r="AF60" s="182">
        <v>9.85</v>
      </c>
      <c r="AG60" s="318">
        <v>397</v>
      </c>
      <c r="AH60" s="183">
        <v>4.4400000000000004</v>
      </c>
      <c r="AI60" s="182">
        <v>4.4400000000000004</v>
      </c>
      <c r="AJ60" s="319">
        <v>495</v>
      </c>
      <c r="AK60" s="184">
        <v>6.6040000000000001</v>
      </c>
    </row>
    <row r="61" spans="1:37" ht="17.25" customHeight="1" thickBot="1" x14ac:dyDescent="0.35">
      <c r="A61" s="208" t="s">
        <v>376</v>
      </c>
      <c r="B61" s="317">
        <v>21906418</v>
      </c>
      <c r="C61" s="248" t="s">
        <v>590</v>
      </c>
      <c r="D61" s="248" t="s">
        <v>149</v>
      </c>
      <c r="E61" s="173">
        <v>13</v>
      </c>
      <c r="F61" s="174">
        <v>16</v>
      </c>
      <c r="G61" s="175">
        <v>10</v>
      </c>
      <c r="H61" s="176">
        <v>10</v>
      </c>
      <c r="I61" s="173">
        <v>2.95</v>
      </c>
      <c r="J61" s="175">
        <v>20</v>
      </c>
      <c r="K61" s="173">
        <v>6.39</v>
      </c>
      <c r="L61" s="175">
        <v>14</v>
      </c>
      <c r="M61" s="176">
        <v>17</v>
      </c>
      <c r="N61" s="173">
        <v>98</v>
      </c>
      <c r="O61" s="177">
        <v>88</v>
      </c>
      <c r="P61" s="178">
        <v>1.1136363636363635</v>
      </c>
      <c r="Q61" s="175">
        <v>6</v>
      </c>
      <c r="R61" s="173">
        <v>48.5</v>
      </c>
      <c r="S61" s="175">
        <v>5</v>
      </c>
      <c r="T61" s="176">
        <v>11</v>
      </c>
      <c r="U61" s="179">
        <v>26.23</v>
      </c>
      <c r="V61" s="175">
        <v>4.75</v>
      </c>
      <c r="W61" s="173">
        <v>-6</v>
      </c>
      <c r="X61" s="175">
        <v>1.25</v>
      </c>
      <c r="Y61" s="173">
        <v>4</v>
      </c>
      <c r="Z61" s="175">
        <v>3</v>
      </c>
      <c r="AA61" s="176">
        <v>9</v>
      </c>
      <c r="AB61" s="172">
        <v>31.76</v>
      </c>
      <c r="AC61" s="175">
        <v>15</v>
      </c>
      <c r="AD61" s="180">
        <v>15</v>
      </c>
      <c r="AE61" s="181">
        <v>12.4</v>
      </c>
      <c r="AF61" s="182">
        <v>12.4</v>
      </c>
      <c r="AG61" s="318">
        <v>119</v>
      </c>
      <c r="AH61" s="183">
        <v>10.67</v>
      </c>
      <c r="AI61" s="182">
        <v>10.67</v>
      </c>
      <c r="AJ61" s="319">
        <v>27</v>
      </c>
      <c r="AK61" s="184">
        <v>11.362000000000002</v>
      </c>
    </row>
    <row r="62" spans="1:37" ht="17.25" customHeight="1" thickBot="1" x14ac:dyDescent="0.35">
      <c r="A62" s="208" t="s">
        <v>376</v>
      </c>
      <c r="B62" s="317">
        <v>21906441</v>
      </c>
      <c r="C62" s="252" t="s">
        <v>820</v>
      </c>
      <c r="D62" s="252" t="s">
        <v>120</v>
      </c>
      <c r="E62" s="173">
        <v>16</v>
      </c>
      <c r="F62" s="174">
        <v>17.5</v>
      </c>
      <c r="G62" s="175">
        <v>13</v>
      </c>
      <c r="H62" s="176">
        <v>13</v>
      </c>
      <c r="I62" s="173">
        <v>3.1199999999999997</v>
      </c>
      <c r="J62" s="175">
        <v>18</v>
      </c>
      <c r="K62" s="173">
        <v>6.55</v>
      </c>
      <c r="L62" s="175">
        <v>13</v>
      </c>
      <c r="M62" s="176">
        <v>15.5</v>
      </c>
      <c r="N62" s="173">
        <v>60</v>
      </c>
      <c r="O62" s="177">
        <v>57</v>
      </c>
      <c r="P62" s="178">
        <v>1.0526315789473684</v>
      </c>
      <c r="Q62" s="175">
        <v>5.5</v>
      </c>
      <c r="R62" s="173">
        <v>43.1</v>
      </c>
      <c r="S62" s="175">
        <v>4</v>
      </c>
      <c r="T62" s="176">
        <v>9.5</v>
      </c>
      <c r="U62" s="179">
        <v>28.4</v>
      </c>
      <c r="V62" s="175">
        <v>3.75</v>
      </c>
      <c r="W62" s="173">
        <v>-3</v>
      </c>
      <c r="X62" s="175">
        <v>1.75</v>
      </c>
      <c r="Y62" s="173">
        <v>0</v>
      </c>
      <c r="Z62" s="175">
        <v>5</v>
      </c>
      <c r="AA62" s="176">
        <v>10.5</v>
      </c>
      <c r="AB62" s="172">
        <v>31.52</v>
      </c>
      <c r="AC62" s="175">
        <v>16</v>
      </c>
      <c r="AD62" s="180">
        <v>16</v>
      </c>
      <c r="AE62" s="181">
        <v>12.9</v>
      </c>
      <c r="AF62" s="182">
        <v>12.9</v>
      </c>
      <c r="AG62" s="318">
        <v>74</v>
      </c>
      <c r="AH62" s="183">
        <v>7.11</v>
      </c>
      <c r="AI62" s="182">
        <v>7.11</v>
      </c>
      <c r="AJ62" s="319">
        <v>241</v>
      </c>
      <c r="AK62" s="184">
        <v>9.4260000000000002</v>
      </c>
    </row>
    <row r="63" spans="1:37" ht="17.25" customHeight="1" thickBot="1" x14ac:dyDescent="0.35">
      <c r="A63" s="208" t="s">
        <v>376</v>
      </c>
      <c r="B63" s="317">
        <v>21906495</v>
      </c>
      <c r="C63" s="296" t="s">
        <v>334</v>
      </c>
      <c r="D63" s="296" t="s">
        <v>33</v>
      </c>
      <c r="E63" s="173" t="s">
        <v>1147</v>
      </c>
      <c r="F63" s="174" t="s">
        <v>1147</v>
      </c>
      <c r="G63" s="175" t="s">
        <v>1147</v>
      </c>
      <c r="H63" s="176" t="s">
        <v>1148</v>
      </c>
      <c r="I63" s="173" t="s">
        <v>1147</v>
      </c>
      <c r="J63" s="175" t="s">
        <v>1147</v>
      </c>
      <c r="K63" s="173" t="s">
        <v>1147</v>
      </c>
      <c r="L63" s="175" t="s">
        <v>1147</v>
      </c>
      <c r="M63" s="176" t="s">
        <v>1148</v>
      </c>
      <c r="N63" s="173" t="s">
        <v>1147</v>
      </c>
      <c r="O63" s="177"/>
      <c r="P63" s="178">
        <v>0</v>
      </c>
      <c r="Q63" s="175" t="s">
        <v>1147</v>
      </c>
      <c r="R63" s="173" t="s">
        <v>1147</v>
      </c>
      <c r="S63" s="175" t="s">
        <v>1147</v>
      </c>
      <c r="T63" s="176" t="s">
        <v>1148</v>
      </c>
      <c r="U63" s="179" t="s">
        <v>1147</v>
      </c>
      <c r="V63" s="175" t="s">
        <v>1147</v>
      </c>
      <c r="W63" s="173" t="s">
        <v>1147</v>
      </c>
      <c r="X63" s="175" t="s">
        <v>1147</v>
      </c>
      <c r="Y63" s="173" t="s">
        <v>1147</v>
      </c>
      <c r="Z63" s="175" t="s">
        <v>1147</v>
      </c>
      <c r="AA63" s="176" t="s">
        <v>1148</v>
      </c>
      <c r="AB63" s="172" t="s">
        <v>1147</v>
      </c>
      <c r="AC63" s="175" t="s">
        <v>1147</v>
      </c>
      <c r="AD63" s="180" t="s">
        <v>1148</v>
      </c>
      <c r="AE63" s="181" t="s">
        <v>1737</v>
      </c>
      <c r="AF63" s="182">
        <v>11.75</v>
      </c>
      <c r="AG63" s="318">
        <v>185</v>
      </c>
      <c r="AH63" s="183">
        <v>9.33</v>
      </c>
      <c r="AI63" s="182">
        <v>9.33</v>
      </c>
      <c r="AJ63" s="319">
        <v>56</v>
      </c>
      <c r="AK63" s="184">
        <v>10.298</v>
      </c>
    </row>
    <row r="64" spans="1:37" ht="17.25" customHeight="1" thickBot="1" x14ac:dyDescent="0.35">
      <c r="A64" s="208" t="s">
        <v>376</v>
      </c>
      <c r="B64" s="317">
        <v>21906769</v>
      </c>
      <c r="C64" s="264" t="s">
        <v>247</v>
      </c>
      <c r="D64" s="264" t="s">
        <v>165</v>
      </c>
      <c r="E64" s="173" t="s">
        <v>1147</v>
      </c>
      <c r="F64" s="174" t="s">
        <v>1147</v>
      </c>
      <c r="G64" s="175" t="s">
        <v>1147</v>
      </c>
      <c r="H64" s="176" t="s">
        <v>1148</v>
      </c>
      <c r="I64" s="173" t="s">
        <v>1147</v>
      </c>
      <c r="J64" s="175" t="s">
        <v>1147</v>
      </c>
      <c r="K64" s="173" t="s">
        <v>1147</v>
      </c>
      <c r="L64" s="175" t="s">
        <v>1147</v>
      </c>
      <c r="M64" s="176" t="s">
        <v>1148</v>
      </c>
      <c r="N64" s="173" t="s">
        <v>1147</v>
      </c>
      <c r="O64" s="177"/>
      <c r="P64" s="178">
        <v>0</v>
      </c>
      <c r="Q64" s="175" t="s">
        <v>1147</v>
      </c>
      <c r="R64" s="173" t="s">
        <v>1147</v>
      </c>
      <c r="S64" s="175" t="s">
        <v>1147</v>
      </c>
      <c r="T64" s="176" t="s">
        <v>1148</v>
      </c>
      <c r="U64" s="179" t="s">
        <v>1147</v>
      </c>
      <c r="V64" s="175" t="s">
        <v>1147</v>
      </c>
      <c r="W64" s="173" t="s">
        <v>1147</v>
      </c>
      <c r="X64" s="175" t="s">
        <v>1147</v>
      </c>
      <c r="Y64" s="173" t="s">
        <v>1147</v>
      </c>
      <c r="Z64" s="175" t="s">
        <v>1147</v>
      </c>
      <c r="AA64" s="176" t="s">
        <v>1148</v>
      </c>
      <c r="AB64" s="172" t="s">
        <v>1147</v>
      </c>
      <c r="AC64" s="175" t="s">
        <v>1147</v>
      </c>
      <c r="AD64" s="180" t="s">
        <v>1148</v>
      </c>
      <c r="AE64" s="181" t="s">
        <v>1738</v>
      </c>
      <c r="AF64" s="182">
        <v>10.050000000000001</v>
      </c>
      <c r="AG64" s="318">
        <v>383</v>
      </c>
      <c r="AH64" s="183">
        <v>4.8899999999999997</v>
      </c>
      <c r="AI64" s="182">
        <v>4.8899999999999997</v>
      </c>
      <c r="AJ64" s="319">
        <v>474</v>
      </c>
      <c r="AK64" s="184">
        <v>6.9540000000000006</v>
      </c>
    </row>
    <row r="65" spans="1:37" ht="17.25" customHeight="1" thickBot="1" x14ac:dyDescent="0.35">
      <c r="A65" s="208" t="s">
        <v>376</v>
      </c>
      <c r="B65" s="317">
        <v>21906820</v>
      </c>
      <c r="C65" s="250" t="s">
        <v>288</v>
      </c>
      <c r="D65" s="250" t="s">
        <v>139</v>
      </c>
      <c r="E65" s="173" t="s">
        <v>1147</v>
      </c>
      <c r="F65" s="174" t="s">
        <v>1147</v>
      </c>
      <c r="G65" s="175" t="s">
        <v>1147</v>
      </c>
      <c r="H65" s="176" t="s">
        <v>1148</v>
      </c>
      <c r="I65" s="173" t="s">
        <v>1147</v>
      </c>
      <c r="J65" s="175" t="s">
        <v>1147</v>
      </c>
      <c r="K65" s="173" t="s">
        <v>1147</v>
      </c>
      <c r="L65" s="175" t="s">
        <v>1147</v>
      </c>
      <c r="M65" s="176" t="s">
        <v>1148</v>
      </c>
      <c r="N65" s="173" t="s">
        <v>1147</v>
      </c>
      <c r="O65" s="177"/>
      <c r="P65" s="178">
        <v>0</v>
      </c>
      <c r="Q65" s="175" t="s">
        <v>1147</v>
      </c>
      <c r="R65" s="173" t="s">
        <v>1147</v>
      </c>
      <c r="S65" s="175" t="s">
        <v>1147</v>
      </c>
      <c r="T65" s="176" t="s">
        <v>1148</v>
      </c>
      <c r="U65" s="179" t="s">
        <v>1147</v>
      </c>
      <c r="V65" s="175" t="s">
        <v>1147</v>
      </c>
      <c r="W65" s="173" t="s">
        <v>1147</v>
      </c>
      <c r="X65" s="175" t="s">
        <v>1147</v>
      </c>
      <c r="Y65" s="173" t="s">
        <v>1147</v>
      </c>
      <c r="Z65" s="175" t="s">
        <v>1147</v>
      </c>
      <c r="AA65" s="176" t="s">
        <v>1148</v>
      </c>
      <c r="AB65" s="172" t="s">
        <v>1147</v>
      </c>
      <c r="AC65" s="175" t="s">
        <v>1147</v>
      </c>
      <c r="AD65" s="180" t="s">
        <v>1148</v>
      </c>
      <c r="AE65" s="181" t="s">
        <v>1728</v>
      </c>
      <c r="AF65" s="182">
        <v>11.3</v>
      </c>
      <c r="AG65" s="318">
        <v>244</v>
      </c>
      <c r="AH65" s="183">
        <v>6.67</v>
      </c>
      <c r="AI65" s="182">
        <v>6.67</v>
      </c>
      <c r="AJ65" s="319">
        <v>296</v>
      </c>
      <c r="AK65" s="184">
        <v>8.5220000000000002</v>
      </c>
    </row>
    <row r="66" spans="1:37" ht="17.25" customHeight="1" thickBot="1" x14ac:dyDescent="0.35">
      <c r="A66" s="208" t="s">
        <v>376</v>
      </c>
      <c r="B66" s="321">
        <v>21907072</v>
      </c>
      <c r="C66" s="266" t="s">
        <v>335</v>
      </c>
      <c r="D66" s="267" t="s">
        <v>336</v>
      </c>
      <c r="E66" s="173">
        <v>15</v>
      </c>
      <c r="F66" s="174">
        <v>17</v>
      </c>
      <c r="G66" s="175">
        <v>12</v>
      </c>
      <c r="H66" s="176">
        <v>12</v>
      </c>
      <c r="I66" s="173">
        <v>3.31</v>
      </c>
      <c r="J66" s="175">
        <v>15</v>
      </c>
      <c r="K66" s="173">
        <v>7.17</v>
      </c>
      <c r="L66" s="175">
        <v>9</v>
      </c>
      <c r="M66" s="176">
        <v>12</v>
      </c>
      <c r="N66" s="189" t="s">
        <v>375</v>
      </c>
      <c r="O66" s="177" t="s">
        <v>195</v>
      </c>
      <c r="P66" s="178" t="s">
        <v>1712</v>
      </c>
      <c r="Q66" s="175" t="s">
        <v>375</v>
      </c>
      <c r="R66" s="173" t="s">
        <v>375</v>
      </c>
      <c r="S66" s="175" t="s">
        <v>375</v>
      </c>
      <c r="T66" s="176" t="s">
        <v>375</v>
      </c>
      <c r="U66" s="179" t="s">
        <v>375</v>
      </c>
      <c r="V66" s="175" t="s">
        <v>375</v>
      </c>
      <c r="W66" s="173" t="s">
        <v>375</v>
      </c>
      <c r="X66" s="175" t="s">
        <v>375</v>
      </c>
      <c r="Y66" s="173" t="s">
        <v>375</v>
      </c>
      <c r="Z66" s="175" t="s">
        <v>375</v>
      </c>
      <c r="AA66" s="176" t="s">
        <v>375</v>
      </c>
      <c r="AB66" s="172" t="s">
        <v>375</v>
      </c>
      <c r="AC66" s="175" t="s">
        <v>375</v>
      </c>
      <c r="AD66" s="180" t="s">
        <v>375</v>
      </c>
      <c r="AE66" s="181">
        <v>12</v>
      </c>
      <c r="AF66" s="182">
        <v>12</v>
      </c>
      <c r="AG66" s="318">
        <v>157</v>
      </c>
      <c r="AH66" s="183">
        <v>7.11</v>
      </c>
      <c r="AI66" s="182">
        <v>7.11</v>
      </c>
      <c r="AJ66" s="319">
        <v>241</v>
      </c>
      <c r="AK66" s="184">
        <v>9.0660000000000007</v>
      </c>
    </row>
    <row r="67" spans="1:37" ht="17.25" customHeight="1" thickBot="1" x14ac:dyDescent="0.35">
      <c r="A67" s="208" t="s">
        <v>376</v>
      </c>
      <c r="B67" s="317">
        <v>21907124</v>
      </c>
      <c r="C67" s="248" t="s">
        <v>289</v>
      </c>
      <c r="D67" s="248" t="s">
        <v>172</v>
      </c>
      <c r="E67" s="173">
        <v>20</v>
      </c>
      <c r="F67" s="174">
        <v>19.5</v>
      </c>
      <c r="G67" s="175">
        <v>17</v>
      </c>
      <c r="H67" s="176">
        <v>17</v>
      </c>
      <c r="I67" s="173">
        <v>3.17</v>
      </c>
      <c r="J67" s="175">
        <v>17</v>
      </c>
      <c r="K67" s="173">
        <v>6.78</v>
      </c>
      <c r="L67" s="175">
        <v>11</v>
      </c>
      <c r="M67" s="176">
        <v>14</v>
      </c>
      <c r="N67" s="173">
        <v>60</v>
      </c>
      <c r="O67" s="177">
        <v>76</v>
      </c>
      <c r="P67" s="178">
        <v>0.78947368421052633</v>
      </c>
      <c r="Q67" s="175">
        <v>4</v>
      </c>
      <c r="R67" s="173">
        <v>40.700000000000003</v>
      </c>
      <c r="S67" s="175">
        <v>3</v>
      </c>
      <c r="T67" s="176">
        <v>7</v>
      </c>
      <c r="U67" s="179">
        <v>28</v>
      </c>
      <c r="V67" s="175">
        <v>3.75</v>
      </c>
      <c r="W67" s="173">
        <v>-21</v>
      </c>
      <c r="X67" s="175">
        <v>0</v>
      </c>
      <c r="Y67" s="173">
        <v>6</v>
      </c>
      <c r="Z67" s="175">
        <v>2</v>
      </c>
      <c r="AA67" s="176">
        <v>5.75</v>
      </c>
      <c r="AB67" s="172" t="s">
        <v>195</v>
      </c>
      <c r="AC67" s="175">
        <v>0</v>
      </c>
      <c r="AD67" s="180">
        <v>0</v>
      </c>
      <c r="AE67" s="181">
        <v>8.75</v>
      </c>
      <c r="AF67" s="182">
        <v>8.75</v>
      </c>
      <c r="AG67" s="318">
        <v>462</v>
      </c>
      <c r="AH67" s="183">
        <v>4</v>
      </c>
      <c r="AI67" s="182">
        <v>4</v>
      </c>
      <c r="AJ67" s="319">
        <v>527</v>
      </c>
      <c r="AK67" s="184">
        <v>5.9</v>
      </c>
    </row>
    <row r="68" spans="1:37" ht="17.25" customHeight="1" thickBot="1" x14ac:dyDescent="0.35">
      <c r="A68" s="208" t="s">
        <v>376</v>
      </c>
      <c r="B68" s="317">
        <v>21907490</v>
      </c>
      <c r="C68" s="296" t="s">
        <v>330</v>
      </c>
      <c r="D68" s="296" t="s">
        <v>331</v>
      </c>
      <c r="E68" s="173" t="s">
        <v>1147</v>
      </c>
      <c r="F68" s="174" t="s">
        <v>1147</v>
      </c>
      <c r="G68" s="175" t="s">
        <v>1147</v>
      </c>
      <c r="H68" s="176" t="s">
        <v>1148</v>
      </c>
      <c r="I68" s="173" t="s">
        <v>1147</v>
      </c>
      <c r="J68" s="175" t="s">
        <v>1147</v>
      </c>
      <c r="K68" s="173" t="s">
        <v>1147</v>
      </c>
      <c r="L68" s="175" t="s">
        <v>1147</v>
      </c>
      <c r="M68" s="176" t="s">
        <v>1148</v>
      </c>
      <c r="N68" s="173" t="s">
        <v>1147</v>
      </c>
      <c r="O68" s="177"/>
      <c r="P68" s="178">
        <v>0</v>
      </c>
      <c r="Q68" s="175" t="s">
        <v>1147</v>
      </c>
      <c r="R68" s="173" t="s">
        <v>1147</v>
      </c>
      <c r="S68" s="175" t="s">
        <v>1147</v>
      </c>
      <c r="T68" s="176" t="s">
        <v>1148</v>
      </c>
      <c r="U68" s="179" t="s">
        <v>1147</v>
      </c>
      <c r="V68" s="175" t="s">
        <v>1147</v>
      </c>
      <c r="W68" s="173" t="s">
        <v>1147</v>
      </c>
      <c r="X68" s="175" t="s">
        <v>1147</v>
      </c>
      <c r="Y68" s="173" t="s">
        <v>1147</v>
      </c>
      <c r="Z68" s="175" t="s">
        <v>1147</v>
      </c>
      <c r="AA68" s="176" t="s">
        <v>1148</v>
      </c>
      <c r="AB68" s="172" t="s">
        <v>1147</v>
      </c>
      <c r="AC68" s="175" t="s">
        <v>1147</v>
      </c>
      <c r="AD68" s="180" t="s">
        <v>1148</v>
      </c>
      <c r="AE68" s="181" t="s">
        <v>1739</v>
      </c>
      <c r="AF68" s="182">
        <v>10.7</v>
      </c>
      <c r="AG68" s="318">
        <v>315</v>
      </c>
      <c r="AH68" s="183">
        <v>3.56</v>
      </c>
      <c r="AI68" s="182">
        <v>3.56</v>
      </c>
      <c r="AJ68" s="319">
        <v>541</v>
      </c>
      <c r="AK68" s="184">
        <v>6.4160000000000004</v>
      </c>
    </row>
    <row r="69" spans="1:37" ht="17.25" customHeight="1" thickBot="1" x14ac:dyDescent="0.35">
      <c r="A69" s="208" t="s">
        <v>376</v>
      </c>
      <c r="B69" s="317">
        <v>21907593</v>
      </c>
      <c r="C69" s="250" t="s">
        <v>228</v>
      </c>
      <c r="D69" s="250" t="s">
        <v>88</v>
      </c>
      <c r="E69" s="173" t="s">
        <v>1147</v>
      </c>
      <c r="F69" s="174" t="s">
        <v>1147</v>
      </c>
      <c r="G69" s="175" t="s">
        <v>1147</v>
      </c>
      <c r="H69" s="176" t="s">
        <v>1148</v>
      </c>
      <c r="I69" s="173" t="s">
        <v>1147</v>
      </c>
      <c r="J69" s="175" t="s">
        <v>1147</v>
      </c>
      <c r="K69" s="173" t="s">
        <v>1147</v>
      </c>
      <c r="L69" s="175" t="s">
        <v>1147</v>
      </c>
      <c r="M69" s="176" t="s">
        <v>1148</v>
      </c>
      <c r="N69" s="173" t="s">
        <v>1147</v>
      </c>
      <c r="O69" s="177"/>
      <c r="P69" s="178">
        <v>0</v>
      </c>
      <c r="Q69" s="175" t="s">
        <v>1147</v>
      </c>
      <c r="R69" s="173" t="s">
        <v>1147</v>
      </c>
      <c r="S69" s="175" t="s">
        <v>1147</v>
      </c>
      <c r="T69" s="176" t="s">
        <v>1148</v>
      </c>
      <c r="U69" s="179" t="s">
        <v>1147</v>
      </c>
      <c r="V69" s="175" t="s">
        <v>1147</v>
      </c>
      <c r="W69" s="173" t="s">
        <v>1147</v>
      </c>
      <c r="X69" s="175" t="s">
        <v>1147</v>
      </c>
      <c r="Y69" s="173" t="s">
        <v>1147</v>
      </c>
      <c r="Z69" s="175" t="s">
        <v>1147</v>
      </c>
      <c r="AA69" s="176" t="s">
        <v>1148</v>
      </c>
      <c r="AB69" s="172" t="s">
        <v>1147</v>
      </c>
      <c r="AC69" s="175" t="s">
        <v>1147</v>
      </c>
      <c r="AD69" s="180" t="s">
        <v>1148</v>
      </c>
      <c r="AE69" s="181" t="s">
        <v>1740</v>
      </c>
      <c r="AF69" s="182">
        <v>11.9</v>
      </c>
      <c r="AG69" s="318">
        <v>170</v>
      </c>
      <c r="AH69" s="183">
        <v>6.22</v>
      </c>
      <c r="AI69" s="182">
        <v>6.22</v>
      </c>
      <c r="AJ69" s="319">
        <v>347</v>
      </c>
      <c r="AK69" s="184">
        <v>8.4920000000000009</v>
      </c>
    </row>
    <row r="70" spans="1:37" ht="17.25" customHeight="1" thickBot="1" x14ac:dyDescent="0.35">
      <c r="A70" s="208" t="s">
        <v>376</v>
      </c>
      <c r="B70" s="317">
        <v>21907614</v>
      </c>
      <c r="C70" s="262" t="s">
        <v>35</v>
      </c>
      <c r="D70" s="262" t="s">
        <v>323</v>
      </c>
      <c r="E70" s="173" t="s">
        <v>1147</v>
      </c>
      <c r="F70" s="174" t="s">
        <v>1147</v>
      </c>
      <c r="G70" s="175" t="s">
        <v>1147</v>
      </c>
      <c r="H70" s="176" t="s">
        <v>1148</v>
      </c>
      <c r="I70" s="173" t="s">
        <v>1147</v>
      </c>
      <c r="J70" s="175" t="s">
        <v>1147</v>
      </c>
      <c r="K70" s="173" t="s">
        <v>1147</v>
      </c>
      <c r="L70" s="175" t="s">
        <v>1147</v>
      </c>
      <c r="M70" s="176" t="s">
        <v>1148</v>
      </c>
      <c r="N70" s="173" t="s">
        <v>1147</v>
      </c>
      <c r="O70" s="177"/>
      <c r="P70" s="178">
        <v>0</v>
      </c>
      <c r="Q70" s="175" t="s">
        <v>1147</v>
      </c>
      <c r="R70" s="173" t="s">
        <v>1147</v>
      </c>
      <c r="S70" s="175" t="s">
        <v>1147</v>
      </c>
      <c r="T70" s="176" t="s">
        <v>1148</v>
      </c>
      <c r="U70" s="179" t="s">
        <v>1147</v>
      </c>
      <c r="V70" s="175" t="s">
        <v>1147</v>
      </c>
      <c r="W70" s="173" t="s">
        <v>1147</v>
      </c>
      <c r="X70" s="175" t="s">
        <v>1147</v>
      </c>
      <c r="Y70" s="173" t="s">
        <v>1147</v>
      </c>
      <c r="Z70" s="175" t="s">
        <v>1147</v>
      </c>
      <c r="AA70" s="176" t="s">
        <v>1148</v>
      </c>
      <c r="AB70" s="172" t="s">
        <v>1147</v>
      </c>
      <c r="AC70" s="175" t="s">
        <v>1147</v>
      </c>
      <c r="AD70" s="180" t="s">
        <v>1148</v>
      </c>
      <c r="AE70" s="181" t="s">
        <v>1739</v>
      </c>
      <c r="AF70" s="182">
        <v>10.7</v>
      </c>
      <c r="AG70" s="318">
        <v>315</v>
      </c>
      <c r="AH70" s="183">
        <v>11.56</v>
      </c>
      <c r="AI70" s="182">
        <v>11.56</v>
      </c>
      <c r="AJ70" s="319">
        <v>16</v>
      </c>
      <c r="AK70" s="184">
        <v>11.216000000000001</v>
      </c>
    </row>
    <row r="71" spans="1:37" ht="17.25" customHeight="1" thickBot="1" x14ac:dyDescent="0.35">
      <c r="A71" s="208" t="s">
        <v>376</v>
      </c>
      <c r="B71" s="317">
        <v>21907711</v>
      </c>
      <c r="C71" s="248" t="s">
        <v>339</v>
      </c>
      <c r="D71" s="248" t="s">
        <v>106</v>
      </c>
      <c r="E71" s="173" t="s">
        <v>1147</v>
      </c>
      <c r="F71" s="174" t="s">
        <v>1147</v>
      </c>
      <c r="G71" s="175" t="s">
        <v>1147</v>
      </c>
      <c r="H71" s="176" t="s">
        <v>1148</v>
      </c>
      <c r="I71" s="173" t="s">
        <v>1147</v>
      </c>
      <c r="J71" s="175" t="s">
        <v>1147</v>
      </c>
      <c r="K71" s="173" t="s">
        <v>1147</v>
      </c>
      <c r="L71" s="175" t="s">
        <v>1147</v>
      </c>
      <c r="M71" s="176" t="s">
        <v>1148</v>
      </c>
      <c r="N71" s="173" t="s">
        <v>1147</v>
      </c>
      <c r="O71" s="177"/>
      <c r="P71" s="178">
        <v>0</v>
      </c>
      <c r="Q71" s="175" t="s">
        <v>1147</v>
      </c>
      <c r="R71" s="173" t="s">
        <v>1147</v>
      </c>
      <c r="S71" s="175" t="s">
        <v>1147</v>
      </c>
      <c r="T71" s="176" t="s">
        <v>1148</v>
      </c>
      <c r="U71" s="179" t="s">
        <v>1147</v>
      </c>
      <c r="V71" s="175" t="s">
        <v>1147</v>
      </c>
      <c r="W71" s="173" t="s">
        <v>1147</v>
      </c>
      <c r="X71" s="175" t="s">
        <v>1147</v>
      </c>
      <c r="Y71" s="173" t="s">
        <v>1147</v>
      </c>
      <c r="Z71" s="175" t="s">
        <v>1147</v>
      </c>
      <c r="AA71" s="176" t="s">
        <v>1148</v>
      </c>
      <c r="AB71" s="172" t="s">
        <v>1147</v>
      </c>
      <c r="AC71" s="175" t="s">
        <v>1147</v>
      </c>
      <c r="AD71" s="180" t="s">
        <v>1148</v>
      </c>
      <c r="AE71" s="181" t="s">
        <v>1741</v>
      </c>
      <c r="AF71" s="182">
        <v>10.95</v>
      </c>
      <c r="AG71" s="318">
        <v>288</v>
      </c>
      <c r="AH71" s="183">
        <v>5.78</v>
      </c>
      <c r="AI71" s="182">
        <v>5.78</v>
      </c>
      <c r="AJ71" s="319">
        <v>393</v>
      </c>
      <c r="AK71" s="184">
        <v>7.8479999999999999</v>
      </c>
    </row>
    <row r="72" spans="1:37" ht="17.25" customHeight="1" thickBot="1" x14ac:dyDescent="0.35">
      <c r="A72" s="208" t="s">
        <v>56</v>
      </c>
      <c r="B72" s="317">
        <v>21908423</v>
      </c>
      <c r="C72" s="262" t="s">
        <v>251</v>
      </c>
      <c r="D72" s="262" t="s">
        <v>252</v>
      </c>
      <c r="E72" s="173">
        <v>10</v>
      </c>
      <c r="F72" s="174">
        <v>14.5</v>
      </c>
      <c r="G72" s="175">
        <v>10</v>
      </c>
      <c r="H72" s="176">
        <v>10</v>
      </c>
      <c r="I72" s="173">
        <v>3.3899999999999997</v>
      </c>
      <c r="J72" s="175">
        <v>18</v>
      </c>
      <c r="K72" s="173">
        <v>7.5</v>
      </c>
      <c r="L72" s="175">
        <v>12</v>
      </c>
      <c r="M72" s="176">
        <v>15</v>
      </c>
      <c r="N72" s="173">
        <v>31</v>
      </c>
      <c r="O72" s="177">
        <v>51</v>
      </c>
      <c r="P72" s="178">
        <v>0.60784313725490191</v>
      </c>
      <c r="Q72" s="175">
        <v>6</v>
      </c>
      <c r="R72" s="173">
        <v>35.1</v>
      </c>
      <c r="S72" s="175">
        <v>6</v>
      </c>
      <c r="T72" s="176">
        <v>12</v>
      </c>
      <c r="U72" s="179">
        <v>26.53</v>
      </c>
      <c r="V72" s="175">
        <v>5.5</v>
      </c>
      <c r="W72" s="173">
        <v>1</v>
      </c>
      <c r="X72" s="175">
        <v>2.75</v>
      </c>
      <c r="Y72" s="173">
        <v>5</v>
      </c>
      <c r="Z72" s="175">
        <v>2.5</v>
      </c>
      <c r="AA72" s="176">
        <v>10.75</v>
      </c>
      <c r="AB72" s="172">
        <v>64.62</v>
      </c>
      <c r="AC72" s="175">
        <v>3</v>
      </c>
      <c r="AD72" s="180">
        <v>3</v>
      </c>
      <c r="AE72" s="181">
        <v>10.15</v>
      </c>
      <c r="AF72" s="182">
        <v>10.15</v>
      </c>
      <c r="AG72" s="318">
        <v>376</v>
      </c>
      <c r="AH72" s="183">
        <v>5.78</v>
      </c>
      <c r="AI72" s="182">
        <v>5.78</v>
      </c>
      <c r="AJ72" s="319">
        <v>393</v>
      </c>
      <c r="AK72" s="184">
        <v>7.5280000000000005</v>
      </c>
    </row>
    <row r="73" spans="1:37" ht="17.25" customHeight="1" thickBot="1" x14ac:dyDescent="0.35">
      <c r="A73" s="208" t="s">
        <v>376</v>
      </c>
      <c r="B73" s="317">
        <v>21908495</v>
      </c>
      <c r="C73" s="256" t="s">
        <v>291</v>
      </c>
      <c r="D73" s="256" t="s">
        <v>175</v>
      </c>
      <c r="E73" s="173" t="s">
        <v>1147</v>
      </c>
      <c r="F73" s="174" t="s">
        <v>1147</v>
      </c>
      <c r="G73" s="175" t="s">
        <v>1147</v>
      </c>
      <c r="H73" s="176" t="s">
        <v>1148</v>
      </c>
      <c r="I73" s="173" t="s">
        <v>1147</v>
      </c>
      <c r="J73" s="175" t="s">
        <v>1147</v>
      </c>
      <c r="K73" s="173" t="s">
        <v>1147</v>
      </c>
      <c r="L73" s="175" t="s">
        <v>1147</v>
      </c>
      <c r="M73" s="176" t="s">
        <v>1148</v>
      </c>
      <c r="N73" s="173" t="s">
        <v>1147</v>
      </c>
      <c r="O73" s="177"/>
      <c r="P73" s="178">
        <v>0</v>
      </c>
      <c r="Q73" s="175" t="s">
        <v>1147</v>
      </c>
      <c r="R73" s="173" t="s">
        <v>1147</v>
      </c>
      <c r="S73" s="175" t="s">
        <v>1147</v>
      </c>
      <c r="T73" s="176" t="s">
        <v>1148</v>
      </c>
      <c r="U73" s="179" t="s">
        <v>1147</v>
      </c>
      <c r="V73" s="175" t="s">
        <v>1147</v>
      </c>
      <c r="W73" s="173" t="s">
        <v>1147</v>
      </c>
      <c r="X73" s="175" t="s">
        <v>1147</v>
      </c>
      <c r="Y73" s="173" t="s">
        <v>1147</v>
      </c>
      <c r="Z73" s="175" t="s">
        <v>1147</v>
      </c>
      <c r="AA73" s="176" t="s">
        <v>1148</v>
      </c>
      <c r="AB73" s="172" t="s">
        <v>1147</v>
      </c>
      <c r="AC73" s="175" t="s">
        <v>1147</v>
      </c>
      <c r="AD73" s="180" t="s">
        <v>1148</v>
      </c>
      <c r="AE73" s="181" t="s">
        <v>1742</v>
      </c>
      <c r="AF73" s="182">
        <v>12.88</v>
      </c>
      <c r="AG73" s="318">
        <v>78</v>
      </c>
      <c r="AH73" s="183">
        <v>8.44</v>
      </c>
      <c r="AI73" s="182">
        <v>8.44</v>
      </c>
      <c r="AJ73" s="319">
        <v>118</v>
      </c>
      <c r="AK73" s="184">
        <v>10.216000000000001</v>
      </c>
    </row>
    <row r="74" spans="1:37" ht="17.25" customHeight="1" thickBot="1" x14ac:dyDescent="0.35">
      <c r="A74" s="208" t="s">
        <v>376</v>
      </c>
      <c r="B74" s="317">
        <v>21908609</v>
      </c>
      <c r="C74" s="256" t="s">
        <v>311</v>
      </c>
      <c r="D74" s="256" t="s">
        <v>312</v>
      </c>
      <c r="E74" s="173" t="s">
        <v>1147</v>
      </c>
      <c r="F74" s="174" t="s">
        <v>1147</v>
      </c>
      <c r="G74" s="175" t="s">
        <v>1147</v>
      </c>
      <c r="H74" s="176" t="s">
        <v>1148</v>
      </c>
      <c r="I74" s="173" t="s">
        <v>1147</v>
      </c>
      <c r="J74" s="175" t="s">
        <v>1147</v>
      </c>
      <c r="K74" s="173" t="s">
        <v>1147</v>
      </c>
      <c r="L74" s="175" t="s">
        <v>1147</v>
      </c>
      <c r="M74" s="176" t="s">
        <v>1148</v>
      </c>
      <c r="N74" s="173" t="s">
        <v>1147</v>
      </c>
      <c r="O74" s="177"/>
      <c r="P74" s="178">
        <v>0</v>
      </c>
      <c r="Q74" s="175" t="s">
        <v>1147</v>
      </c>
      <c r="R74" s="173" t="s">
        <v>1147</v>
      </c>
      <c r="S74" s="175" t="s">
        <v>1147</v>
      </c>
      <c r="T74" s="176" t="s">
        <v>1148</v>
      </c>
      <c r="U74" s="179" t="s">
        <v>1147</v>
      </c>
      <c r="V74" s="175" t="s">
        <v>1147</v>
      </c>
      <c r="W74" s="173" t="s">
        <v>1147</v>
      </c>
      <c r="X74" s="175" t="s">
        <v>1147</v>
      </c>
      <c r="Y74" s="173" t="s">
        <v>1147</v>
      </c>
      <c r="Z74" s="175" t="s">
        <v>1147</v>
      </c>
      <c r="AA74" s="176" t="s">
        <v>1148</v>
      </c>
      <c r="AB74" s="172" t="s">
        <v>1147</v>
      </c>
      <c r="AC74" s="175" t="s">
        <v>1147</v>
      </c>
      <c r="AD74" s="180" t="s">
        <v>1148</v>
      </c>
      <c r="AE74" s="181" t="s">
        <v>1743</v>
      </c>
      <c r="AF74" s="182">
        <v>11.5</v>
      </c>
      <c r="AG74" s="318">
        <v>212</v>
      </c>
      <c r="AH74" s="183" t="s">
        <v>195</v>
      </c>
      <c r="AI74" s="182" t="s">
        <v>195</v>
      </c>
      <c r="AJ74" s="319">
        <v>564</v>
      </c>
      <c r="AK74" s="184" t="s">
        <v>1713</v>
      </c>
    </row>
    <row r="75" spans="1:37" ht="17.25" customHeight="1" thickBot="1" x14ac:dyDescent="0.35">
      <c r="A75" s="208" t="s">
        <v>56</v>
      </c>
      <c r="B75" s="317">
        <v>21908713</v>
      </c>
      <c r="C75" s="248" t="s">
        <v>257</v>
      </c>
      <c r="D75" s="248" t="s">
        <v>258</v>
      </c>
      <c r="E75" s="173">
        <v>10</v>
      </c>
      <c r="F75" s="174">
        <v>14.5</v>
      </c>
      <c r="G75" s="175">
        <v>10</v>
      </c>
      <c r="H75" s="176">
        <v>10</v>
      </c>
      <c r="I75" s="173">
        <v>3.5599999999999996</v>
      </c>
      <c r="J75" s="175">
        <v>16</v>
      </c>
      <c r="K75" s="173">
        <v>7.8</v>
      </c>
      <c r="L75" s="175">
        <v>10</v>
      </c>
      <c r="M75" s="176">
        <v>13</v>
      </c>
      <c r="N75" s="173">
        <v>41</v>
      </c>
      <c r="O75" s="177">
        <v>68</v>
      </c>
      <c r="P75" s="178">
        <v>0.6029411764705882</v>
      </c>
      <c r="Q75" s="175">
        <v>6</v>
      </c>
      <c r="R75" s="173">
        <v>27.7</v>
      </c>
      <c r="S75" s="175">
        <v>4</v>
      </c>
      <c r="T75" s="176">
        <v>10</v>
      </c>
      <c r="U75" s="179">
        <v>28.5</v>
      </c>
      <c r="V75" s="175">
        <v>4.5</v>
      </c>
      <c r="W75" s="173">
        <v>7</v>
      </c>
      <c r="X75" s="175">
        <v>3.75</v>
      </c>
      <c r="Y75" s="173">
        <v>0</v>
      </c>
      <c r="Z75" s="175">
        <v>5</v>
      </c>
      <c r="AA75" s="176">
        <v>13.25</v>
      </c>
      <c r="AB75" s="172">
        <v>43.87</v>
      </c>
      <c r="AC75" s="175">
        <v>12</v>
      </c>
      <c r="AD75" s="180">
        <v>12</v>
      </c>
      <c r="AE75" s="181">
        <v>11.65</v>
      </c>
      <c r="AF75" s="182">
        <v>11.65</v>
      </c>
      <c r="AG75" s="318">
        <v>195</v>
      </c>
      <c r="AH75" s="183">
        <v>8</v>
      </c>
      <c r="AI75" s="182">
        <v>8</v>
      </c>
      <c r="AJ75" s="319">
        <v>158</v>
      </c>
      <c r="AK75" s="184">
        <v>9.4600000000000009</v>
      </c>
    </row>
    <row r="76" spans="1:37" ht="17.25" customHeight="1" thickBot="1" x14ac:dyDescent="0.35">
      <c r="A76" s="208" t="s">
        <v>56</v>
      </c>
      <c r="B76" s="317">
        <v>21908792</v>
      </c>
      <c r="C76" s="248" t="s">
        <v>345</v>
      </c>
      <c r="D76" s="248" t="s">
        <v>346</v>
      </c>
      <c r="E76" s="173" t="s">
        <v>375</v>
      </c>
      <c r="F76" s="174" t="s">
        <v>375</v>
      </c>
      <c r="G76" s="175" t="s">
        <v>375</v>
      </c>
      <c r="H76" s="176" t="s">
        <v>375</v>
      </c>
      <c r="I76" s="173" t="s">
        <v>375</v>
      </c>
      <c r="J76" s="175" t="s">
        <v>375</v>
      </c>
      <c r="K76" s="173" t="s">
        <v>375</v>
      </c>
      <c r="L76" s="175" t="s">
        <v>375</v>
      </c>
      <c r="M76" s="176" t="s">
        <v>375</v>
      </c>
      <c r="N76" s="173" t="s">
        <v>375</v>
      </c>
      <c r="O76" s="177" t="s">
        <v>195</v>
      </c>
      <c r="P76" s="178" t="s">
        <v>1712</v>
      </c>
      <c r="Q76" s="175" t="s">
        <v>375</v>
      </c>
      <c r="R76" s="173" t="s">
        <v>375</v>
      </c>
      <c r="S76" s="175" t="s">
        <v>375</v>
      </c>
      <c r="T76" s="176" t="s">
        <v>375</v>
      </c>
      <c r="U76" s="179" t="s">
        <v>375</v>
      </c>
      <c r="V76" s="175" t="s">
        <v>375</v>
      </c>
      <c r="W76" s="173" t="s">
        <v>375</v>
      </c>
      <c r="X76" s="175" t="s">
        <v>375</v>
      </c>
      <c r="Y76" s="173" t="s">
        <v>375</v>
      </c>
      <c r="Z76" s="175" t="s">
        <v>375</v>
      </c>
      <c r="AA76" s="176" t="s">
        <v>375</v>
      </c>
      <c r="AB76" s="172" t="s">
        <v>375</v>
      </c>
      <c r="AC76" s="175" t="s">
        <v>375</v>
      </c>
      <c r="AD76" s="180" t="s">
        <v>375</v>
      </c>
      <c r="AE76" s="181" t="s">
        <v>375</v>
      </c>
      <c r="AF76" s="182" t="s">
        <v>375</v>
      </c>
      <c r="AG76" s="318">
        <v>532</v>
      </c>
      <c r="AH76" s="183">
        <v>5.78</v>
      </c>
      <c r="AI76" s="182">
        <v>5.78</v>
      </c>
      <c r="AJ76" s="319">
        <v>393</v>
      </c>
      <c r="AK76" s="184">
        <v>5.78</v>
      </c>
    </row>
    <row r="77" spans="1:37" ht="17.25" customHeight="1" thickBot="1" x14ac:dyDescent="0.35">
      <c r="A77" s="208" t="s">
        <v>376</v>
      </c>
      <c r="B77" s="317">
        <v>21908948</v>
      </c>
      <c r="C77" s="264" t="s">
        <v>362</v>
      </c>
      <c r="D77" s="264" t="s">
        <v>296</v>
      </c>
      <c r="E77" s="173">
        <v>13</v>
      </c>
      <c r="F77" s="174">
        <v>16</v>
      </c>
      <c r="G77" s="175">
        <v>10</v>
      </c>
      <c r="H77" s="176">
        <v>10</v>
      </c>
      <c r="I77" s="173">
        <v>3.27</v>
      </c>
      <c r="J77" s="175">
        <v>16</v>
      </c>
      <c r="K77" s="173">
        <v>7.08</v>
      </c>
      <c r="L77" s="175">
        <v>9</v>
      </c>
      <c r="M77" s="176">
        <v>12.5</v>
      </c>
      <c r="N77" s="173">
        <v>46</v>
      </c>
      <c r="O77" s="177">
        <v>73</v>
      </c>
      <c r="P77" s="178">
        <v>0.63013698630136983</v>
      </c>
      <c r="Q77" s="175">
        <v>3.5</v>
      </c>
      <c r="R77" s="173">
        <v>43.4</v>
      </c>
      <c r="S77" s="175">
        <v>4</v>
      </c>
      <c r="T77" s="176">
        <v>7.5</v>
      </c>
      <c r="U77" s="179">
        <v>28.65</v>
      </c>
      <c r="V77" s="175">
        <v>3.5</v>
      </c>
      <c r="W77" s="173">
        <v>-4</v>
      </c>
      <c r="X77" s="175">
        <v>1.5</v>
      </c>
      <c r="Y77" s="173">
        <v>5</v>
      </c>
      <c r="Z77" s="175">
        <v>2.5</v>
      </c>
      <c r="AA77" s="176">
        <v>7.5</v>
      </c>
      <c r="AB77" s="172">
        <v>37.97</v>
      </c>
      <c r="AC77" s="175">
        <v>11</v>
      </c>
      <c r="AD77" s="180">
        <v>11</v>
      </c>
      <c r="AE77" s="181">
        <v>9.6999999999999993</v>
      </c>
      <c r="AF77" s="182">
        <v>9.6999999999999993</v>
      </c>
      <c r="AG77" s="318">
        <v>412</v>
      </c>
      <c r="AH77" s="183">
        <v>9.7799999999999994</v>
      </c>
      <c r="AI77" s="182">
        <v>9.7799999999999994</v>
      </c>
      <c r="AJ77" s="319">
        <v>38</v>
      </c>
      <c r="AK77" s="184">
        <v>9.7479999999999993</v>
      </c>
    </row>
    <row r="78" spans="1:37" ht="17.25" customHeight="1" thickBot="1" x14ac:dyDescent="0.35">
      <c r="A78" s="208" t="s">
        <v>376</v>
      </c>
      <c r="B78" s="317">
        <v>21908962</v>
      </c>
      <c r="C78" s="248" t="s">
        <v>264</v>
      </c>
      <c r="D78" s="248" t="s">
        <v>77</v>
      </c>
      <c r="E78" s="173" t="s">
        <v>1147</v>
      </c>
      <c r="F78" s="174" t="s">
        <v>1147</v>
      </c>
      <c r="G78" s="175" t="s">
        <v>1147</v>
      </c>
      <c r="H78" s="176" t="s">
        <v>1148</v>
      </c>
      <c r="I78" s="173" t="s">
        <v>1147</v>
      </c>
      <c r="J78" s="175" t="s">
        <v>1147</v>
      </c>
      <c r="K78" s="173" t="s">
        <v>1147</v>
      </c>
      <c r="L78" s="175" t="s">
        <v>1147</v>
      </c>
      <c r="M78" s="176" t="s">
        <v>1148</v>
      </c>
      <c r="N78" s="173" t="s">
        <v>1147</v>
      </c>
      <c r="O78" s="177"/>
      <c r="P78" s="178">
        <v>0</v>
      </c>
      <c r="Q78" s="175" t="s">
        <v>1147</v>
      </c>
      <c r="R78" s="173" t="s">
        <v>1147</v>
      </c>
      <c r="S78" s="175" t="s">
        <v>1147</v>
      </c>
      <c r="T78" s="176" t="s">
        <v>1148</v>
      </c>
      <c r="U78" s="179" t="s">
        <v>1147</v>
      </c>
      <c r="V78" s="175" t="s">
        <v>1147</v>
      </c>
      <c r="W78" s="173" t="s">
        <v>1147</v>
      </c>
      <c r="X78" s="175" t="s">
        <v>1147</v>
      </c>
      <c r="Y78" s="173" t="s">
        <v>1147</v>
      </c>
      <c r="Z78" s="175" t="s">
        <v>1147</v>
      </c>
      <c r="AA78" s="176" t="s">
        <v>1148</v>
      </c>
      <c r="AB78" s="172" t="s">
        <v>1147</v>
      </c>
      <c r="AC78" s="175" t="s">
        <v>1147</v>
      </c>
      <c r="AD78" s="180" t="s">
        <v>1148</v>
      </c>
      <c r="AE78" s="181" t="s">
        <v>1744</v>
      </c>
      <c r="AF78" s="182">
        <v>12.5</v>
      </c>
      <c r="AG78" s="318">
        <v>112</v>
      </c>
      <c r="AH78" s="183">
        <v>7.11</v>
      </c>
      <c r="AI78" s="182">
        <v>7.11</v>
      </c>
      <c r="AJ78" s="319">
        <v>241</v>
      </c>
      <c r="AK78" s="184">
        <v>9.266</v>
      </c>
    </row>
    <row r="79" spans="1:37" ht="17.25" customHeight="1" thickBot="1" x14ac:dyDescent="0.35">
      <c r="A79" s="208" t="s">
        <v>56</v>
      </c>
      <c r="B79" s="317">
        <v>21909338</v>
      </c>
      <c r="C79" s="254" t="s">
        <v>314</v>
      </c>
      <c r="D79" s="254" t="s">
        <v>315</v>
      </c>
      <c r="E79" s="173" t="s">
        <v>1147</v>
      </c>
      <c r="F79" s="174" t="s">
        <v>1147</v>
      </c>
      <c r="G79" s="175" t="s">
        <v>1147</v>
      </c>
      <c r="H79" s="176" t="s">
        <v>1148</v>
      </c>
      <c r="I79" s="173" t="s">
        <v>1147</v>
      </c>
      <c r="J79" s="175" t="s">
        <v>1147</v>
      </c>
      <c r="K79" s="173" t="s">
        <v>1147</v>
      </c>
      <c r="L79" s="175" t="s">
        <v>1147</v>
      </c>
      <c r="M79" s="176" t="s">
        <v>1148</v>
      </c>
      <c r="N79" s="173" t="s">
        <v>1147</v>
      </c>
      <c r="O79" s="177"/>
      <c r="P79" s="178">
        <v>0</v>
      </c>
      <c r="Q79" s="175" t="s">
        <v>1147</v>
      </c>
      <c r="R79" s="173" t="s">
        <v>1147</v>
      </c>
      <c r="S79" s="175" t="s">
        <v>1147</v>
      </c>
      <c r="T79" s="176" t="s">
        <v>1148</v>
      </c>
      <c r="U79" s="179" t="s">
        <v>1147</v>
      </c>
      <c r="V79" s="175" t="s">
        <v>1147</v>
      </c>
      <c r="W79" s="173" t="s">
        <v>1147</v>
      </c>
      <c r="X79" s="175" t="s">
        <v>1147</v>
      </c>
      <c r="Y79" s="173" t="s">
        <v>1147</v>
      </c>
      <c r="Z79" s="175" t="s">
        <v>1147</v>
      </c>
      <c r="AA79" s="176" t="s">
        <v>1148</v>
      </c>
      <c r="AB79" s="172" t="s">
        <v>1147</v>
      </c>
      <c r="AC79" s="175" t="s">
        <v>1147</v>
      </c>
      <c r="AD79" s="180" t="s">
        <v>1148</v>
      </c>
      <c r="AE79" s="181" t="s">
        <v>1730</v>
      </c>
      <c r="AF79" s="182">
        <v>12.6</v>
      </c>
      <c r="AG79" s="318">
        <v>97</v>
      </c>
      <c r="AH79" s="183">
        <v>7.11</v>
      </c>
      <c r="AI79" s="182">
        <v>7.11</v>
      </c>
      <c r="AJ79" s="319">
        <v>241</v>
      </c>
      <c r="AK79" s="184">
        <v>9.3060000000000009</v>
      </c>
    </row>
    <row r="80" spans="1:37" ht="45" customHeight="1" x14ac:dyDescent="0.2">
      <c r="A80" s="391" t="s">
        <v>27</v>
      </c>
      <c r="B80" s="392" t="s">
        <v>65</v>
      </c>
      <c r="C80" s="394" t="s">
        <v>196</v>
      </c>
      <c r="D80" s="396" t="s">
        <v>48</v>
      </c>
      <c r="E80" s="154" t="s">
        <v>3</v>
      </c>
      <c r="F80" s="155" t="s">
        <v>4</v>
      </c>
      <c r="G80" s="387" t="s">
        <v>0</v>
      </c>
      <c r="H80" s="156" t="s">
        <v>16</v>
      </c>
      <c r="I80" s="157" t="s">
        <v>192</v>
      </c>
      <c r="J80" s="387" t="s">
        <v>0</v>
      </c>
      <c r="K80" s="157" t="s">
        <v>10</v>
      </c>
      <c r="L80" s="387" t="s">
        <v>0</v>
      </c>
      <c r="M80" s="156" t="s">
        <v>49</v>
      </c>
      <c r="N80" s="158" t="s">
        <v>197</v>
      </c>
      <c r="O80" s="323" t="s">
        <v>58</v>
      </c>
      <c r="P80" s="398" t="s">
        <v>59</v>
      </c>
      <c r="Q80" s="387" t="s">
        <v>47</v>
      </c>
      <c r="R80" s="158" t="s">
        <v>52</v>
      </c>
      <c r="S80" s="387" t="s">
        <v>47</v>
      </c>
      <c r="T80" s="156" t="s">
        <v>5</v>
      </c>
      <c r="U80" s="157" t="s">
        <v>19</v>
      </c>
      <c r="V80" s="387" t="s">
        <v>45</v>
      </c>
      <c r="W80" s="157" t="s">
        <v>23</v>
      </c>
      <c r="X80" s="387" t="s">
        <v>44</v>
      </c>
      <c r="Y80" s="157" t="s">
        <v>487</v>
      </c>
      <c r="Z80" s="387" t="s">
        <v>44</v>
      </c>
      <c r="AA80" s="156" t="s">
        <v>50</v>
      </c>
      <c r="AB80" s="157" t="s">
        <v>26</v>
      </c>
      <c r="AC80" s="387" t="s">
        <v>0</v>
      </c>
      <c r="AD80" s="160" t="s">
        <v>25</v>
      </c>
      <c r="AE80" s="161" t="s">
        <v>66</v>
      </c>
      <c r="AF80" s="162"/>
      <c r="AG80" s="389" t="s">
        <v>28</v>
      </c>
      <c r="AH80" s="161" t="s">
        <v>69</v>
      </c>
      <c r="AI80" s="162"/>
      <c r="AJ80" s="389" t="s">
        <v>28</v>
      </c>
      <c r="AK80" s="163" t="s">
        <v>70</v>
      </c>
    </row>
    <row r="81" spans="1:37" ht="17.25" thickBot="1" x14ac:dyDescent="0.25">
      <c r="A81" s="391"/>
      <c r="B81" s="393"/>
      <c r="C81" s="395"/>
      <c r="D81" s="397"/>
      <c r="E81" s="164" t="s">
        <v>488</v>
      </c>
      <c r="F81" s="165" t="s">
        <v>68</v>
      </c>
      <c r="G81" s="388"/>
      <c r="H81" s="166" t="s">
        <v>0</v>
      </c>
      <c r="I81" s="167" t="s">
        <v>11</v>
      </c>
      <c r="J81" s="388"/>
      <c r="K81" s="167" t="s">
        <v>11</v>
      </c>
      <c r="L81" s="388"/>
      <c r="M81" s="166" t="s">
        <v>0</v>
      </c>
      <c r="N81" s="167" t="s">
        <v>6</v>
      </c>
      <c r="O81" s="168" t="s">
        <v>6</v>
      </c>
      <c r="P81" s="399"/>
      <c r="Q81" s="388"/>
      <c r="R81" s="167" t="s">
        <v>7</v>
      </c>
      <c r="S81" s="388"/>
      <c r="T81" s="166" t="s">
        <v>0</v>
      </c>
      <c r="U81" s="167" t="s">
        <v>11</v>
      </c>
      <c r="V81" s="388"/>
      <c r="W81" s="167" t="s">
        <v>7</v>
      </c>
      <c r="X81" s="388"/>
      <c r="Y81" s="167" t="s">
        <v>489</v>
      </c>
      <c r="Z81" s="388"/>
      <c r="AA81" s="166" t="s">
        <v>46</v>
      </c>
      <c r="AB81" s="167" t="s">
        <v>11</v>
      </c>
      <c r="AC81" s="388"/>
      <c r="AD81" s="166" t="s">
        <v>46</v>
      </c>
      <c r="AE81" s="169" t="s">
        <v>9</v>
      </c>
      <c r="AF81" s="170"/>
      <c r="AG81" s="390"/>
      <c r="AH81" s="169" t="s">
        <v>9</v>
      </c>
      <c r="AI81" s="170"/>
      <c r="AJ81" s="390"/>
      <c r="AK81" s="171" t="s">
        <v>9</v>
      </c>
    </row>
    <row r="82" spans="1:37" ht="17.25" customHeight="1" thickBot="1" x14ac:dyDescent="0.35">
      <c r="A82" s="208" t="s">
        <v>376</v>
      </c>
      <c r="B82" s="317">
        <v>21909354</v>
      </c>
      <c r="C82" s="296" t="s">
        <v>244</v>
      </c>
      <c r="D82" s="296" t="s">
        <v>107</v>
      </c>
      <c r="E82" s="173" t="s">
        <v>375</v>
      </c>
      <c r="F82" s="174" t="s">
        <v>375</v>
      </c>
      <c r="G82" s="175" t="s">
        <v>375</v>
      </c>
      <c r="H82" s="176" t="s">
        <v>375</v>
      </c>
      <c r="I82" s="173" t="s">
        <v>375</v>
      </c>
      <c r="J82" s="175" t="s">
        <v>375</v>
      </c>
      <c r="K82" s="173" t="s">
        <v>375</v>
      </c>
      <c r="L82" s="175" t="s">
        <v>375</v>
      </c>
      <c r="M82" s="176" t="s">
        <v>375</v>
      </c>
      <c r="N82" s="173" t="s">
        <v>375</v>
      </c>
      <c r="O82" s="177">
        <v>86</v>
      </c>
      <c r="P82" s="178">
        <v>0</v>
      </c>
      <c r="Q82" s="175" t="s">
        <v>375</v>
      </c>
      <c r="R82" s="173" t="s">
        <v>375</v>
      </c>
      <c r="S82" s="175" t="s">
        <v>375</v>
      </c>
      <c r="T82" s="176" t="s">
        <v>375</v>
      </c>
      <c r="U82" s="179" t="s">
        <v>375</v>
      </c>
      <c r="V82" s="175" t="s">
        <v>375</v>
      </c>
      <c r="W82" s="173" t="s">
        <v>375</v>
      </c>
      <c r="X82" s="175" t="s">
        <v>375</v>
      </c>
      <c r="Y82" s="173" t="s">
        <v>375</v>
      </c>
      <c r="Z82" s="175" t="s">
        <v>375</v>
      </c>
      <c r="AA82" s="176" t="s">
        <v>375</v>
      </c>
      <c r="AB82" s="172" t="s">
        <v>375</v>
      </c>
      <c r="AC82" s="175" t="s">
        <v>375</v>
      </c>
      <c r="AD82" s="180" t="s">
        <v>375</v>
      </c>
      <c r="AE82" s="181" t="s">
        <v>375</v>
      </c>
      <c r="AF82" s="182" t="s">
        <v>375</v>
      </c>
      <c r="AG82" s="318">
        <v>532</v>
      </c>
      <c r="AH82" s="183">
        <v>7.56</v>
      </c>
      <c r="AI82" s="182">
        <v>7.56</v>
      </c>
      <c r="AJ82" s="319">
        <v>204</v>
      </c>
      <c r="AK82" s="184">
        <v>7.56</v>
      </c>
    </row>
    <row r="83" spans="1:37" ht="17.25" customHeight="1" thickBot="1" x14ac:dyDescent="0.35">
      <c r="A83" s="208" t="s">
        <v>376</v>
      </c>
      <c r="B83" s="317">
        <v>21909603</v>
      </c>
      <c r="C83" s="256" t="s">
        <v>620</v>
      </c>
      <c r="D83" s="256" t="s">
        <v>621</v>
      </c>
      <c r="E83" s="173">
        <v>16</v>
      </c>
      <c r="F83" s="174">
        <v>17.5</v>
      </c>
      <c r="G83" s="175">
        <v>13</v>
      </c>
      <c r="H83" s="176">
        <v>13</v>
      </c>
      <c r="I83" s="173">
        <v>3.16</v>
      </c>
      <c r="J83" s="175">
        <v>18</v>
      </c>
      <c r="K83" s="173">
        <v>6.8</v>
      </c>
      <c r="L83" s="175">
        <v>11</v>
      </c>
      <c r="M83" s="176">
        <v>14.5</v>
      </c>
      <c r="N83" s="173">
        <v>85</v>
      </c>
      <c r="O83" s="177">
        <v>75</v>
      </c>
      <c r="P83" s="178">
        <v>1.1333333333333333</v>
      </c>
      <c r="Q83" s="175">
        <v>6</v>
      </c>
      <c r="R83" s="173">
        <v>44</v>
      </c>
      <c r="S83" s="175">
        <v>4</v>
      </c>
      <c r="T83" s="176">
        <v>10</v>
      </c>
      <c r="U83" s="179">
        <v>23.27</v>
      </c>
      <c r="V83" s="175">
        <v>6.25</v>
      </c>
      <c r="W83" s="173">
        <v>3</v>
      </c>
      <c r="X83" s="175">
        <v>3.25</v>
      </c>
      <c r="Y83" s="173">
        <v>3</v>
      </c>
      <c r="Z83" s="175">
        <v>3.5</v>
      </c>
      <c r="AA83" s="176">
        <v>13</v>
      </c>
      <c r="AB83" s="172">
        <v>26.49</v>
      </c>
      <c r="AC83" s="175">
        <v>19</v>
      </c>
      <c r="AD83" s="180">
        <v>19</v>
      </c>
      <c r="AE83" s="181">
        <v>13.9</v>
      </c>
      <c r="AF83" s="182">
        <v>13.9</v>
      </c>
      <c r="AG83" s="318">
        <v>29</v>
      </c>
      <c r="AH83" s="183">
        <v>8.89</v>
      </c>
      <c r="AI83" s="182">
        <v>8.89</v>
      </c>
      <c r="AJ83" s="319">
        <v>86</v>
      </c>
      <c r="AK83" s="184">
        <v>10.894000000000002</v>
      </c>
    </row>
    <row r="84" spans="1:37" ht="17.25" customHeight="1" thickBot="1" x14ac:dyDescent="0.35">
      <c r="A84" s="208" t="s">
        <v>376</v>
      </c>
      <c r="B84" s="317">
        <v>21910023</v>
      </c>
      <c r="C84" s="264" t="s">
        <v>163</v>
      </c>
      <c r="D84" s="264" t="s">
        <v>305</v>
      </c>
      <c r="E84" s="173" t="s">
        <v>375</v>
      </c>
      <c r="F84" s="174" t="s">
        <v>375</v>
      </c>
      <c r="G84" s="175" t="s">
        <v>375</v>
      </c>
      <c r="H84" s="176" t="s">
        <v>375</v>
      </c>
      <c r="I84" s="173" t="s">
        <v>375</v>
      </c>
      <c r="J84" s="175" t="s">
        <v>375</v>
      </c>
      <c r="K84" s="173" t="s">
        <v>375</v>
      </c>
      <c r="L84" s="175" t="s">
        <v>375</v>
      </c>
      <c r="M84" s="176" t="s">
        <v>375</v>
      </c>
      <c r="N84" s="173" t="s">
        <v>375</v>
      </c>
      <c r="O84" s="177">
        <v>101</v>
      </c>
      <c r="P84" s="178">
        <v>0</v>
      </c>
      <c r="Q84" s="175" t="s">
        <v>375</v>
      </c>
      <c r="R84" s="173" t="s">
        <v>375</v>
      </c>
      <c r="S84" s="175" t="s">
        <v>375</v>
      </c>
      <c r="T84" s="176" t="s">
        <v>375</v>
      </c>
      <c r="U84" s="179" t="s">
        <v>375</v>
      </c>
      <c r="V84" s="175" t="s">
        <v>375</v>
      </c>
      <c r="W84" s="173" t="s">
        <v>375</v>
      </c>
      <c r="X84" s="175" t="s">
        <v>375</v>
      </c>
      <c r="Y84" s="173" t="s">
        <v>375</v>
      </c>
      <c r="Z84" s="175" t="s">
        <v>375</v>
      </c>
      <c r="AA84" s="176" t="s">
        <v>375</v>
      </c>
      <c r="AB84" s="172" t="s">
        <v>375</v>
      </c>
      <c r="AC84" s="175" t="s">
        <v>375</v>
      </c>
      <c r="AD84" s="180" t="s">
        <v>375</v>
      </c>
      <c r="AE84" s="181" t="s">
        <v>375</v>
      </c>
      <c r="AF84" s="182" t="s">
        <v>375</v>
      </c>
      <c r="AG84" s="318">
        <v>532</v>
      </c>
      <c r="AH84" s="183">
        <v>6.22</v>
      </c>
      <c r="AI84" s="182">
        <v>6.22</v>
      </c>
      <c r="AJ84" s="319">
        <v>347</v>
      </c>
      <c r="AK84" s="184">
        <v>6.22</v>
      </c>
    </row>
    <row r="85" spans="1:37" ht="17.25" customHeight="1" thickBot="1" x14ac:dyDescent="0.35">
      <c r="A85" s="208" t="s">
        <v>376</v>
      </c>
      <c r="B85" s="317">
        <v>21910480</v>
      </c>
      <c r="C85" s="248" t="s">
        <v>357</v>
      </c>
      <c r="D85" s="248" t="s">
        <v>115</v>
      </c>
      <c r="E85" s="173">
        <v>11</v>
      </c>
      <c r="F85" s="174">
        <v>15</v>
      </c>
      <c r="G85" s="175">
        <v>8</v>
      </c>
      <c r="H85" s="176">
        <v>8</v>
      </c>
      <c r="I85" s="173">
        <v>3.07</v>
      </c>
      <c r="J85" s="175">
        <v>19</v>
      </c>
      <c r="K85" s="173">
        <v>6.69</v>
      </c>
      <c r="L85" s="175">
        <v>12</v>
      </c>
      <c r="M85" s="176">
        <v>15.5</v>
      </c>
      <c r="N85" s="173">
        <v>64</v>
      </c>
      <c r="O85" s="177">
        <v>71</v>
      </c>
      <c r="P85" s="178">
        <v>0.90140845070422537</v>
      </c>
      <c r="Q85" s="175">
        <v>5</v>
      </c>
      <c r="R85" s="173">
        <v>45</v>
      </c>
      <c r="S85" s="175">
        <v>4.5</v>
      </c>
      <c r="T85" s="176">
        <v>9.5</v>
      </c>
      <c r="U85" s="179">
        <v>29.7</v>
      </c>
      <c r="V85" s="175">
        <v>3</v>
      </c>
      <c r="W85" s="173">
        <v>-5</v>
      </c>
      <c r="X85" s="175">
        <v>1.5</v>
      </c>
      <c r="Y85" s="173">
        <v>5</v>
      </c>
      <c r="Z85" s="175">
        <v>2.5</v>
      </c>
      <c r="AA85" s="176">
        <v>7</v>
      </c>
      <c r="AB85" s="172">
        <v>41.9</v>
      </c>
      <c r="AC85" s="175">
        <v>9</v>
      </c>
      <c r="AD85" s="180">
        <v>9</v>
      </c>
      <c r="AE85" s="181">
        <v>9.8000000000000007</v>
      </c>
      <c r="AF85" s="182">
        <v>9.8000000000000007</v>
      </c>
      <c r="AG85" s="318">
        <v>403</v>
      </c>
      <c r="AH85" s="183">
        <v>7.56</v>
      </c>
      <c r="AI85" s="182">
        <v>7.56</v>
      </c>
      <c r="AJ85" s="319">
        <v>204</v>
      </c>
      <c r="AK85" s="184">
        <v>8.4559999999999995</v>
      </c>
    </row>
    <row r="86" spans="1:37" ht="17.25" customHeight="1" thickBot="1" x14ac:dyDescent="0.35">
      <c r="A86" s="208" t="s">
        <v>376</v>
      </c>
      <c r="B86" s="317">
        <v>21910700</v>
      </c>
      <c r="C86" s="248" t="s">
        <v>281</v>
      </c>
      <c r="D86" s="248" t="s">
        <v>282</v>
      </c>
      <c r="E86" s="173">
        <v>11</v>
      </c>
      <c r="F86" s="174">
        <v>15</v>
      </c>
      <c r="G86" s="175">
        <v>8</v>
      </c>
      <c r="H86" s="176">
        <v>8</v>
      </c>
      <c r="I86" s="173">
        <v>3.37</v>
      </c>
      <c r="J86" s="175">
        <v>14</v>
      </c>
      <c r="K86" s="173">
        <v>7.22</v>
      </c>
      <c r="L86" s="175">
        <v>8</v>
      </c>
      <c r="M86" s="176">
        <v>11</v>
      </c>
      <c r="N86" s="173">
        <v>100</v>
      </c>
      <c r="O86" s="177">
        <v>83</v>
      </c>
      <c r="P86" s="178">
        <v>1.2048192771084338</v>
      </c>
      <c r="Q86" s="175">
        <v>6.5</v>
      </c>
      <c r="R86" s="173">
        <v>39.5</v>
      </c>
      <c r="S86" s="175">
        <v>3</v>
      </c>
      <c r="T86" s="176">
        <v>9.5</v>
      </c>
      <c r="U86" s="179">
        <v>27.59</v>
      </c>
      <c r="V86" s="175">
        <v>4</v>
      </c>
      <c r="W86" s="173">
        <v>-1</v>
      </c>
      <c r="X86" s="175">
        <v>2.25</v>
      </c>
      <c r="Y86" s="173">
        <v>5</v>
      </c>
      <c r="Z86" s="175">
        <v>2.5</v>
      </c>
      <c r="AA86" s="176">
        <v>8.75</v>
      </c>
      <c r="AB86" s="172">
        <v>37.369999999999997</v>
      </c>
      <c r="AC86" s="175">
        <v>12</v>
      </c>
      <c r="AD86" s="180">
        <v>12</v>
      </c>
      <c r="AE86" s="181">
        <v>9.85</v>
      </c>
      <c r="AF86" s="182">
        <v>9.85</v>
      </c>
      <c r="AG86" s="318">
        <v>397</v>
      </c>
      <c r="AH86" s="183">
        <v>8.44</v>
      </c>
      <c r="AI86" s="182">
        <v>8.44</v>
      </c>
      <c r="AJ86" s="319">
        <v>118</v>
      </c>
      <c r="AK86" s="184">
        <v>9.0039999999999996</v>
      </c>
    </row>
    <row r="87" spans="1:37" ht="17.25" customHeight="1" thickBot="1" x14ac:dyDescent="0.35">
      <c r="A87" s="208" t="s">
        <v>376</v>
      </c>
      <c r="B87" s="317">
        <v>21910758</v>
      </c>
      <c r="C87" s="248" t="s">
        <v>319</v>
      </c>
      <c r="D87" s="248" t="s">
        <v>126</v>
      </c>
      <c r="E87" s="173" t="s">
        <v>1147</v>
      </c>
      <c r="F87" s="174" t="s">
        <v>1147</v>
      </c>
      <c r="G87" s="175" t="s">
        <v>1147</v>
      </c>
      <c r="H87" s="176" t="s">
        <v>1148</v>
      </c>
      <c r="I87" s="173" t="s">
        <v>1147</v>
      </c>
      <c r="J87" s="175" t="s">
        <v>1147</v>
      </c>
      <c r="K87" s="173" t="s">
        <v>1147</v>
      </c>
      <c r="L87" s="175" t="s">
        <v>1147</v>
      </c>
      <c r="M87" s="176" t="s">
        <v>1148</v>
      </c>
      <c r="N87" s="173" t="s">
        <v>1147</v>
      </c>
      <c r="O87" s="177"/>
      <c r="P87" s="178">
        <v>0</v>
      </c>
      <c r="Q87" s="175" t="s">
        <v>1147</v>
      </c>
      <c r="R87" s="173" t="s">
        <v>1147</v>
      </c>
      <c r="S87" s="175" t="s">
        <v>1147</v>
      </c>
      <c r="T87" s="176" t="s">
        <v>1148</v>
      </c>
      <c r="U87" s="179" t="s">
        <v>1147</v>
      </c>
      <c r="V87" s="175" t="s">
        <v>1147</v>
      </c>
      <c r="W87" s="173" t="s">
        <v>1147</v>
      </c>
      <c r="X87" s="175" t="s">
        <v>1147</v>
      </c>
      <c r="Y87" s="173" t="s">
        <v>1147</v>
      </c>
      <c r="Z87" s="175" t="s">
        <v>1147</v>
      </c>
      <c r="AA87" s="176" t="s">
        <v>1148</v>
      </c>
      <c r="AB87" s="172" t="s">
        <v>1147</v>
      </c>
      <c r="AC87" s="175" t="s">
        <v>1147</v>
      </c>
      <c r="AD87" s="180" t="s">
        <v>1148</v>
      </c>
      <c r="AE87" s="181" t="s">
        <v>1722</v>
      </c>
      <c r="AF87" s="182">
        <v>10.55</v>
      </c>
      <c r="AG87" s="318">
        <v>338</v>
      </c>
      <c r="AH87" s="183">
        <v>4.4400000000000004</v>
      </c>
      <c r="AI87" s="182">
        <v>4.4400000000000004</v>
      </c>
      <c r="AJ87" s="319">
        <v>495</v>
      </c>
      <c r="AK87" s="184">
        <v>6.8840000000000003</v>
      </c>
    </row>
    <row r="88" spans="1:37" ht="17.25" customHeight="1" thickBot="1" x14ac:dyDescent="0.35">
      <c r="A88" s="208" t="s">
        <v>56</v>
      </c>
      <c r="B88" s="317">
        <v>21910789</v>
      </c>
      <c r="C88" s="260" t="s">
        <v>290</v>
      </c>
      <c r="D88" s="260" t="s">
        <v>82</v>
      </c>
      <c r="E88" s="173" t="s">
        <v>1147</v>
      </c>
      <c r="F88" s="174" t="s">
        <v>1147</v>
      </c>
      <c r="G88" s="175" t="s">
        <v>1147</v>
      </c>
      <c r="H88" s="176" t="s">
        <v>1148</v>
      </c>
      <c r="I88" s="173" t="s">
        <v>1147</v>
      </c>
      <c r="J88" s="175" t="s">
        <v>1147</v>
      </c>
      <c r="K88" s="173" t="s">
        <v>1147</v>
      </c>
      <c r="L88" s="175" t="s">
        <v>1147</v>
      </c>
      <c r="M88" s="176" t="s">
        <v>1148</v>
      </c>
      <c r="N88" s="173" t="s">
        <v>1147</v>
      </c>
      <c r="O88" s="177"/>
      <c r="P88" s="178">
        <v>0</v>
      </c>
      <c r="Q88" s="175" t="s">
        <v>1147</v>
      </c>
      <c r="R88" s="173" t="s">
        <v>1147</v>
      </c>
      <c r="S88" s="175" t="s">
        <v>1147</v>
      </c>
      <c r="T88" s="176" t="s">
        <v>1148</v>
      </c>
      <c r="U88" s="179" t="s">
        <v>1147</v>
      </c>
      <c r="V88" s="175" t="s">
        <v>1147</v>
      </c>
      <c r="W88" s="173" t="s">
        <v>1147</v>
      </c>
      <c r="X88" s="175" t="s">
        <v>1147</v>
      </c>
      <c r="Y88" s="173" t="s">
        <v>1147</v>
      </c>
      <c r="Z88" s="175" t="s">
        <v>1147</v>
      </c>
      <c r="AA88" s="176" t="s">
        <v>1148</v>
      </c>
      <c r="AB88" s="172" t="s">
        <v>1147</v>
      </c>
      <c r="AC88" s="175" t="s">
        <v>1147</v>
      </c>
      <c r="AD88" s="180" t="s">
        <v>1148</v>
      </c>
      <c r="AE88" s="181">
        <v>12</v>
      </c>
      <c r="AF88" s="182">
        <v>12</v>
      </c>
      <c r="AG88" s="318">
        <v>157</v>
      </c>
      <c r="AH88" s="183">
        <v>4.4400000000000004</v>
      </c>
      <c r="AI88" s="182">
        <v>4.4400000000000004</v>
      </c>
      <c r="AJ88" s="319">
        <v>495</v>
      </c>
      <c r="AK88" s="184">
        <v>7.4640000000000004</v>
      </c>
    </row>
    <row r="89" spans="1:37" ht="17.25" customHeight="1" thickBot="1" x14ac:dyDescent="0.35">
      <c r="A89" s="208" t="s">
        <v>376</v>
      </c>
      <c r="B89" s="317">
        <v>21910833</v>
      </c>
      <c r="C89" s="254" t="s">
        <v>321</v>
      </c>
      <c r="D89" s="254" t="s">
        <v>322</v>
      </c>
      <c r="E89" s="173">
        <v>10</v>
      </c>
      <c r="F89" s="174">
        <v>14.5</v>
      </c>
      <c r="G89" s="175">
        <v>7</v>
      </c>
      <c r="H89" s="176">
        <v>7</v>
      </c>
      <c r="I89" s="173">
        <v>3.73</v>
      </c>
      <c r="J89" s="175">
        <v>8</v>
      </c>
      <c r="K89" s="173">
        <v>8.27</v>
      </c>
      <c r="L89" s="175">
        <v>1</v>
      </c>
      <c r="M89" s="176">
        <v>4.5</v>
      </c>
      <c r="N89" s="173">
        <v>45</v>
      </c>
      <c r="O89" s="177">
        <v>94</v>
      </c>
      <c r="P89" s="178">
        <v>0.47872340425531917</v>
      </c>
      <c r="Q89" s="175">
        <v>2.5</v>
      </c>
      <c r="R89" s="173">
        <v>19.600000000000001</v>
      </c>
      <c r="S89" s="175">
        <v>0</v>
      </c>
      <c r="T89" s="176">
        <v>2.5</v>
      </c>
      <c r="U89" s="179">
        <v>29.8</v>
      </c>
      <c r="V89" s="175">
        <v>3</v>
      </c>
      <c r="W89" s="173">
        <v>-20</v>
      </c>
      <c r="X89" s="175">
        <v>0</v>
      </c>
      <c r="Y89" s="173">
        <v>2</v>
      </c>
      <c r="Z89" s="175">
        <v>4</v>
      </c>
      <c r="AA89" s="176">
        <v>7</v>
      </c>
      <c r="AB89" s="172">
        <v>86.83</v>
      </c>
      <c r="AC89" s="175">
        <v>1</v>
      </c>
      <c r="AD89" s="180">
        <v>1</v>
      </c>
      <c r="AE89" s="181">
        <v>4.4000000000000004</v>
      </c>
      <c r="AF89" s="182">
        <v>4.4000000000000004</v>
      </c>
      <c r="AG89" s="318">
        <v>527</v>
      </c>
      <c r="AH89" s="183">
        <v>5.33</v>
      </c>
      <c r="AI89" s="182">
        <v>5.33</v>
      </c>
      <c r="AJ89" s="319">
        <v>435</v>
      </c>
      <c r="AK89" s="184">
        <v>4.9580000000000002</v>
      </c>
    </row>
    <row r="90" spans="1:37" ht="17.25" customHeight="1" thickBot="1" x14ac:dyDescent="0.35">
      <c r="A90" s="208" t="s">
        <v>376</v>
      </c>
      <c r="B90" s="317">
        <v>21910990</v>
      </c>
      <c r="C90" s="248" t="s">
        <v>271</v>
      </c>
      <c r="D90" s="248" t="s">
        <v>121</v>
      </c>
      <c r="E90" s="173" t="s">
        <v>1147</v>
      </c>
      <c r="F90" s="174" t="s">
        <v>1147</v>
      </c>
      <c r="G90" s="175" t="s">
        <v>1147</v>
      </c>
      <c r="H90" s="176" t="s">
        <v>1148</v>
      </c>
      <c r="I90" s="173" t="s">
        <v>1147</v>
      </c>
      <c r="J90" s="175" t="s">
        <v>1147</v>
      </c>
      <c r="K90" s="173" t="s">
        <v>1147</v>
      </c>
      <c r="L90" s="175" t="s">
        <v>1147</v>
      </c>
      <c r="M90" s="176" t="s">
        <v>1148</v>
      </c>
      <c r="N90" s="177" t="s">
        <v>1147</v>
      </c>
      <c r="O90" s="177"/>
      <c r="P90" s="178">
        <v>0</v>
      </c>
      <c r="Q90" s="175" t="s">
        <v>1147</v>
      </c>
      <c r="R90" s="173" t="s">
        <v>1147</v>
      </c>
      <c r="S90" s="175" t="s">
        <v>1147</v>
      </c>
      <c r="T90" s="176" t="s">
        <v>1148</v>
      </c>
      <c r="U90" s="179" t="s">
        <v>1147</v>
      </c>
      <c r="V90" s="175" t="s">
        <v>1147</v>
      </c>
      <c r="W90" s="173" t="s">
        <v>1147</v>
      </c>
      <c r="X90" s="175" t="s">
        <v>1147</v>
      </c>
      <c r="Y90" s="173" t="s">
        <v>1147</v>
      </c>
      <c r="Z90" s="175" t="s">
        <v>1147</v>
      </c>
      <c r="AA90" s="176" t="s">
        <v>1148</v>
      </c>
      <c r="AB90" s="172" t="s">
        <v>1147</v>
      </c>
      <c r="AC90" s="175" t="s">
        <v>1147</v>
      </c>
      <c r="AD90" s="180" t="s">
        <v>1148</v>
      </c>
      <c r="AE90" s="181" t="s">
        <v>1745</v>
      </c>
      <c r="AF90" s="182">
        <v>11.25</v>
      </c>
      <c r="AG90" s="318">
        <v>252</v>
      </c>
      <c r="AH90" s="183" t="s">
        <v>195</v>
      </c>
      <c r="AI90" s="182" t="s">
        <v>195</v>
      </c>
      <c r="AJ90" s="319">
        <v>564</v>
      </c>
      <c r="AK90" s="184" t="s">
        <v>1713</v>
      </c>
    </row>
    <row r="91" spans="1:37" ht="17.25" customHeight="1" thickBot="1" x14ac:dyDescent="0.35">
      <c r="A91" s="208" t="s">
        <v>376</v>
      </c>
      <c r="B91" s="317">
        <v>21911245</v>
      </c>
      <c r="C91" s="250" t="s">
        <v>57</v>
      </c>
      <c r="D91" s="250" t="s">
        <v>370</v>
      </c>
      <c r="E91" s="173">
        <v>9</v>
      </c>
      <c r="F91" s="174">
        <v>14</v>
      </c>
      <c r="G91" s="175">
        <v>6</v>
      </c>
      <c r="H91" s="176">
        <v>6</v>
      </c>
      <c r="I91" s="173">
        <v>3.5199999999999996</v>
      </c>
      <c r="J91" s="175">
        <v>12</v>
      </c>
      <c r="K91" s="173">
        <v>7.84</v>
      </c>
      <c r="L91" s="175">
        <v>4</v>
      </c>
      <c r="M91" s="176">
        <v>8</v>
      </c>
      <c r="N91" s="173">
        <v>0</v>
      </c>
      <c r="O91" s="177" t="s">
        <v>195</v>
      </c>
      <c r="P91" s="178" t="s">
        <v>1712</v>
      </c>
      <c r="Q91" s="175">
        <v>0</v>
      </c>
      <c r="R91" s="173">
        <v>32.299999999999997</v>
      </c>
      <c r="S91" s="175">
        <v>1</v>
      </c>
      <c r="T91" s="176">
        <v>1</v>
      </c>
      <c r="U91" s="179" t="s">
        <v>195</v>
      </c>
      <c r="V91" s="175">
        <v>0</v>
      </c>
      <c r="W91" s="173" t="s">
        <v>195</v>
      </c>
      <c r="X91" s="175">
        <v>0</v>
      </c>
      <c r="Y91" s="173" t="s">
        <v>195</v>
      </c>
      <c r="Z91" s="175">
        <v>0</v>
      </c>
      <c r="AA91" s="176">
        <v>0</v>
      </c>
      <c r="AB91" s="172" t="s">
        <v>195</v>
      </c>
      <c r="AC91" s="175">
        <v>0</v>
      </c>
      <c r="AD91" s="180">
        <v>0</v>
      </c>
      <c r="AE91" s="181">
        <v>3</v>
      </c>
      <c r="AF91" s="182">
        <v>3</v>
      </c>
      <c r="AG91" s="318">
        <v>530</v>
      </c>
      <c r="AH91" s="183">
        <v>5.78</v>
      </c>
      <c r="AI91" s="182">
        <v>5.78</v>
      </c>
      <c r="AJ91" s="319">
        <v>393</v>
      </c>
      <c r="AK91" s="184">
        <v>4.6680000000000001</v>
      </c>
    </row>
    <row r="92" spans="1:37" ht="17.25" customHeight="1" thickBot="1" x14ac:dyDescent="0.35">
      <c r="A92" s="208" t="s">
        <v>376</v>
      </c>
      <c r="B92" s="317">
        <v>21911417</v>
      </c>
      <c r="C92" s="256" t="s">
        <v>355</v>
      </c>
      <c r="D92" s="256" t="s">
        <v>110</v>
      </c>
      <c r="E92" s="173">
        <v>13</v>
      </c>
      <c r="F92" s="174">
        <v>16</v>
      </c>
      <c r="G92" s="175">
        <v>10</v>
      </c>
      <c r="H92" s="176">
        <v>10</v>
      </c>
      <c r="I92" s="173">
        <v>3.2299999999999995</v>
      </c>
      <c r="J92" s="175">
        <v>17</v>
      </c>
      <c r="K92" s="173">
        <v>6.81</v>
      </c>
      <c r="L92" s="175">
        <v>11</v>
      </c>
      <c r="M92" s="176">
        <v>14</v>
      </c>
      <c r="N92" s="173">
        <v>58</v>
      </c>
      <c r="O92" s="177">
        <v>74</v>
      </c>
      <c r="P92" s="178">
        <v>0.78378378378378377</v>
      </c>
      <c r="Q92" s="175">
        <v>4</v>
      </c>
      <c r="R92" s="173">
        <v>48.7</v>
      </c>
      <c r="S92" s="175">
        <v>5</v>
      </c>
      <c r="T92" s="176">
        <v>9</v>
      </c>
      <c r="U92" s="179">
        <v>26.65</v>
      </c>
      <c r="V92" s="175">
        <v>4.5</v>
      </c>
      <c r="W92" s="173">
        <v>-31</v>
      </c>
      <c r="X92" s="175">
        <v>0</v>
      </c>
      <c r="Y92" s="173">
        <v>6</v>
      </c>
      <c r="Z92" s="175">
        <v>2</v>
      </c>
      <c r="AA92" s="176">
        <v>6.5</v>
      </c>
      <c r="AB92" s="172">
        <v>48.77</v>
      </c>
      <c r="AC92" s="175">
        <v>6</v>
      </c>
      <c r="AD92" s="180">
        <v>6</v>
      </c>
      <c r="AE92" s="181">
        <v>9.1</v>
      </c>
      <c r="AF92" s="182">
        <v>9.1</v>
      </c>
      <c r="AG92" s="318">
        <v>442</v>
      </c>
      <c r="AH92" s="183">
        <v>7.11</v>
      </c>
      <c r="AI92" s="182">
        <v>7.11</v>
      </c>
      <c r="AJ92" s="319">
        <v>241</v>
      </c>
      <c r="AK92" s="184">
        <v>7.9060000000000006</v>
      </c>
    </row>
    <row r="93" spans="1:37" ht="17.25" customHeight="1" thickBot="1" x14ac:dyDescent="0.35">
      <c r="A93" s="208" t="s">
        <v>376</v>
      </c>
      <c r="B93" s="317">
        <v>21911479</v>
      </c>
      <c r="C93" s="248" t="s">
        <v>274</v>
      </c>
      <c r="D93" s="248" t="s">
        <v>129</v>
      </c>
      <c r="E93" s="173" t="s">
        <v>1147</v>
      </c>
      <c r="F93" s="174" t="s">
        <v>1147</v>
      </c>
      <c r="G93" s="175" t="s">
        <v>1147</v>
      </c>
      <c r="H93" s="176" t="s">
        <v>1148</v>
      </c>
      <c r="I93" s="173" t="s">
        <v>1147</v>
      </c>
      <c r="J93" s="175" t="s">
        <v>1147</v>
      </c>
      <c r="K93" s="173" t="s">
        <v>1147</v>
      </c>
      <c r="L93" s="175" t="s">
        <v>1147</v>
      </c>
      <c r="M93" s="176" t="s">
        <v>1148</v>
      </c>
      <c r="N93" s="173" t="s">
        <v>1147</v>
      </c>
      <c r="O93" s="177"/>
      <c r="P93" s="178">
        <v>0</v>
      </c>
      <c r="Q93" s="175" t="s">
        <v>1147</v>
      </c>
      <c r="R93" s="173" t="s">
        <v>1147</v>
      </c>
      <c r="S93" s="175" t="s">
        <v>1147</v>
      </c>
      <c r="T93" s="176" t="s">
        <v>1148</v>
      </c>
      <c r="U93" s="179" t="s">
        <v>1147</v>
      </c>
      <c r="V93" s="175" t="s">
        <v>1147</v>
      </c>
      <c r="W93" s="173" t="s">
        <v>1147</v>
      </c>
      <c r="X93" s="175" t="s">
        <v>1147</v>
      </c>
      <c r="Y93" s="173" t="s">
        <v>1147</v>
      </c>
      <c r="Z93" s="175" t="s">
        <v>1147</v>
      </c>
      <c r="AA93" s="176" t="s">
        <v>1148</v>
      </c>
      <c r="AB93" s="172" t="s">
        <v>1147</v>
      </c>
      <c r="AC93" s="175" t="s">
        <v>1147</v>
      </c>
      <c r="AD93" s="180" t="s">
        <v>1148</v>
      </c>
      <c r="AE93" s="181" t="s">
        <v>1746</v>
      </c>
      <c r="AF93" s="182">
        <v>11.15</v>
      </c>
      <c r="AG93" s="318">
        <v>266</v>
      </c>
      <c r="AH93" s="183">
        <v>8</v>
      </c>
      <c r="AI93" s="182">
        <v>8</v>
      </c>
      <c r="AJ93" s="319">
        <v>158</v>
      </c>
      <c r="AK93" s="184">
        <v>9.26</v>
      </c>
    </row>
    <row r="94" spans="1:37" ht="17.25" customHeight="1" thickBot="1" x14ac:dyDescent="0.35">
      <c r="A94" s="208" t="s">
        <v>376</v>
      </c>
      <c r="B94" s="317">
        <v>21911716</v>
      </c>
      <c r="C94" s="252" t="s">
        <v>320</v>
      </c>
      <c r="D94" s="252" t="s">
        <v>261</v>
      </c>
      <c r="E94" s="173" t="s">
        <v>1147</v>
      </c>
      <c r="F94" s="174" t="s">
        <v>1147</v>
      </c>
      <c r="G94" s="175" t="s">
        <v>1147</v>
      </c>
      <c r="H94" s="176" t="s">
        <v>1148</v>
      </c>
      <c r="I94" s="173" t="s">
        <v>1147</v>
      </c>
      <c r="J94" s="175" t="s">
        <v>1147</v>
      </c>
      <c r="K94" s="173" t="s">
        <v>1147</v>
      </c>
      <c r="L94" s="175" t="s">
        <v>1147</v>
      </c>
      <c r="M94" s="176" t="s">
        <v>1148</v>
      </c>
      <c r="N94" s="173" t="s">
        <v>1147</v>
      </c>
      <c r="O94" s="177"/>
      <c r="P94" s="178">
        <v>0</v>
      </c>
      <c r="Q94" s="175" t="s">
        <v>1147</v>
      </c>
      <c r="R94" s="173" t="s">
        <v>1147</v>
      </c>
      <c r="S94" s="175" t="s">
        <v>1147</v>
      </c>
      <c r="T94" s="176" t="s">
        <v>1148</v>
      </c>
      <c r="U94" s="179" t="s">
        <v>1147</v>
      </c>
      <c r="V94" s="175" t="s">
        <v>1147</v>
      </c>
      <c r="W94" s="173" t="s">
        <v>1147</v>
      </c>
      <c r="X94" s="175" t="s">
        <v>1147</v>
      </c>
      <c r="Y94" s="173" t="s">
        <v>1147</v>
      </c>
      <c r="Z94" s="175" t="s">
        <v>1147</v>
      </c>
      <c r="AA94" s="176" t="s">
        <v>1148</v>
      </c>
      <c r="AB94" s="172" t="s">
        <v>1147</v>
      </c>
      <c r="AC94" s="175" t="s">
        <v>1147</v>
      </c>
      <c r="AD94" s="180" t="s">
        <v>1148</v>
      </c>
      <c r="AE94" s="181" t="s">
        <v>1730</v>
      </c>
      <c r="AF94" s="182">
        <v>12.6</v>
      </c>
      <c r="AG94" s="318">
        <v>97</v>
      </c>
      <c r="AH94" s="183">
        <v>5.33</v>
      </c>
      <c r="AI94" s="182">
        <v>5.33</v>
      </c>
      <c r="AJ94" s="319">
        <v>435</v>
      </c>
      <c r="AK94" s="184">
        <v>8.2379999999999995</v>
      </c>
    </row>
    <row r="95" spans="1:37" ht="17.25" customHeight="1" thickBot="1" x14ac:dyDescent="0.35">
      <c r="A95" s="208" t="s">
        <v>376</v>
      </c>
      <c r="B95" s="317">
        <v>21911757</v>
      </c>
      <c r="C95" s="262" t="s">
        <v>292</v>
      </c>
      <c r="D95" s="262" t="s">
        <v>293</v>
      </c>
      <c r="E95" s="173" t="s">
        <v>1147</v>
      </c>
      <c r="F95" s="174" t="s">
        <v>1147</v>
      </c>
      <c r="G95" s="175" t="s">
        <v>1147</v>
      </c>
      <c r="H95" s="176" t="s">
        <v>1148</v>
      </c>
      <c r="I95" s="173" t="s">
        <v>1147</v>
      </c>
      <c r="J95" s="175" t="s">
        <v>1147</v>
      </c>
      <c r="K95" s="173" t="s">
        <v>1147</v>
      </c>
      <c r="L95" s="175" t="s">
        <v>1147</v>
      </c>
      <c r="M95" s="176" t="s">
        <v>1148</v>
      </c>
      <c r="N95" s="173" t="s">
        <v>1147</v>
      </c>
      <c r="O95" s="177" t="s">
        <v>195</v>
      </c>
      <c r="P95" s="178" t="s">
        <v>1712</v>
      </c>
      <c r="Q95" s="175">
        <v>0</v>
      </c>
      <c r="R95" s="173" t="s">
        <v>1147</v>
      </c>
      <c r="S95" s="175" t="s">
        <v>1147</v>
      </c>
      <c r="T95" s="176" t="s">
        <v>1148</v>
      </c>
      <c r="U95" s="179" t="s">
        <v>1147</v>
      </c>
      <c r="V95" s="175" t="s">
        <v>1147</v>
      </c>
      <c r="W95" s="173" t="s">
        <v>1147</v>
      </c>
      <c r="X95" s="175" t="s">
        <v>1147</v>
      </c>
      <c r="Y95" s="173" t="s">
        <v>1147</v>
      </c>
      <c r="Z95" s="175" t="s">
        <v>1147</v>
      </c>
      <c r="AA95" s="176" t="s">
        <v>1148</v>
      </c>
      <c r="AB95" s="172" t="s">
        <v>1147</v>
      </c>
      <c r="AC95" s="175" t="s">
        <v>1147</v>
      </c>
      <c r="AD95" s="180" t="s">
        <v>1148</v>
      </c>
      <c r="AE95" s="181" t="s">
        <v>1747</v>
      </c>
      <c r="AF95" s="182">
        <v>12.95</v>
      </c>
      <c r="AG95" s="318">
        <v>68</v>
      </c>
      <c r="AH95" s="183" t="s">
        <v>195</v>
      </c>
      <c r="AI95" s="182" t="s">
        <v>195</v>
      </c>
      <c r="AJ95" s="319">
        <v>564</v>
      </c>
      <c r="AK95" s="184" t="s">
        <v>1713</v>
      </c>
    </row>
    <row r="96" spans="1:37" ht="17.25" customHeight="1" thickBot="1" x14ac:dyDescent="0.35">
      <c r="A96" s="208" t="s">
        <v>376</v>
      </c>
      <c r="B96" s="317">
        <v>21911820</v>
      </c>
      <c r="C96" s="258" t="s">
        <v>265</v>
      </c>
      <c r="D96" s="258" t="s">
        <v>266</v>
      </c>
      <c r="E96" s="173" t="s">
        <v>1147</v>
      </c>
      <c r="F96" s="174" t="s">
        <v>1147</v>
      </c>
      <c r="G96" s="175" t="s">
        <v>1147</v>
      </c>
      <c r="H96" s="176" t="s">
        <v>1148</v>
      </c>
      <c r="I96" s="173" t="s">
        <v>1147</v>
      </c>
      <c r="J96" s="175" t="s">
        <v>1147</v>
      </c>
      <c r="K96" s="173" t="s">
        <v>1147</v>
      </c>
      <c r="L96" s="175" t="s">
        <v>1147</v>
      </c>
      <c r="M96" s="176" t="s">
        <v>1148</v>
      </c>
      <c r="N96" s="173" t="s">
        <v>1147</v>
      </c>
      <c r="O96" s="177"/>
      <c r="P96" s="178">
        <v>0</v>
      </c>
      <c r="Q96" s="175" t="s">
        <v>1147</v>
      </c>
      <c r="R96" s="173" t="s">
        <v>1147</v>
      </c>
      <c r="S96" s="175" t="s">
        <v>1147</v>
      </c>
      <c r="T96" s="176" t="s">
        <v>1148</v>
      </c>
      <c r="U96" s="179" t="s">
        <v>1147</v>
      </c>
      <c r="V96" s="175" t="s">
        <v>1147</v>
      </c>
      <c r="W96" s="173" t="s">
        <v>1147</v>
      </c>
      <c r="X96" s="175" t="s">
        <v>1147</v>
      </c>
      <c r="Y96" s="173" t="s">
        <v>1147</v>
      </c>
      <c r="Z96" s="175" t="s">
        <v>1147</v>
      </c>
      <c r="AA96" s="176" t="s">
        <v>1148</v>
      </c>
      <c r="AB96" s="172" t="s">
        <v>1147</v>
      </c>
      <c r="AC96" s="175" t="s">
        <v>1147</v>
      </c>
      <c r="AD96" s="180" t="s">
        <v>1148</v>
      </c>
      <c r="AE96" s="181" t="s">
        <v>1747</v>
      </c>
      <c r="AF96" s="182">
        <v>12.95</v>
      </c>
      <c r="AG96" s="318">
        <v>68</v>
      </c>
      <c r="AH96" s="183">
        <v>4.4400000000000004</v>
      </c>
      <c r="AI96" s="182">
        <v>4.4400000000000004</v>
      </c>
      <c r="AJ96" s="319">
        <v>495</v>
      </c>
      <c r="AK96" s="184">
        <v>7.8439999999999994</v>
      </c>
    </row>
    <row r="97" spans="1:37" ht="17.25" customHeight="1" thickBot="1" x14ac:dyDescent="0.35">
      <c r="A97" s="208" t="s">
        <v>376</v>
      </c>
      <c r="B97" s="317">
        <v>21911857</v>
      </c>
      <c r="C97" s="256" t="s">
        <v>715</v>
      </c>
      <c r="D97" s="256" t="s">
        <v>186</v>
      </c>
      <c r="E97" s="173" t="s">
        <v>195</v>
      </c>
      <c r="F97" s="174" t="s">
        <v>195</v>
      </c>
      <c r="G97" s="175">
        <v>0</v>
      </c>
      <c r="H97" s="176">
        <v>0</v>
      </c>
      <c r="I97" s="173" t="s">
        <v>195</v>
      </c>
      <c r="J97" s="175">
        <v>0</v>
      </c>
      <c r="K97" s="173" t="s">
        <v>195</v>
      </c>
      <c r="L97" s="175">
        <v>0</v>
      </c>
      <c r="M97" s="176">
        <v>0</v>
      </c>
      <c r="N97" s="173" t="s">
        <v>195</v>
      </c>
      <c r="O97" s="177">
        <v>70</v>
      </c>
      <c r="P97" s="178">
        <v>0</v>
      </c>
      <c r="Q97" s="175">
        <v>0</v>
      </c>
      <c r="R97" s="173" t="s">
        <v>195</v>
      </c>
      <c r="S97" s="175">
        <v>0</v>
      </c>
      <c r="T97" s="176">
        <v>0</v>
      </c>
      <c r="U97" s="179" t="s">
        <v>195</v>
      </c>
      <c r="V97" s="175">
        <v>0</v>
      </c>
      <c r="W97" s="173" t="s">
        <v>195</v>
      </c>
      <c r="X97" s="175">
        <v>0</v>
      </c>
      <c r="Y97" s="173" t="s">
        <v>195</v>
      </c>
      <c r="Z97" s="175">
        <v>0</v>
      </c>
      <c r="AA97" s="176">
        <v>0</v>
      </c>
      <c r="AB97" s="172" t="s">
        <v>195</v>
      </c>
      <c r="AC97" s="175">
        <v>0</v>
      </c>
      <c r="AD97" s="180">
        <v>0</v>
      </c>
      <c r="AE97" s="181">
        <v>0</v>
      </c>
      <c r="AF97" s="182">
        <v>0</v>
      </c>
      <c r="AG97" s="318">
        <v>532</v>
      </c>
      <c r="AH97" s="183">
        <v>6.22</v>
      </c>
      <c r="AI97" s="182">
        <v>6.22</v>
      </c>
      <c r="AJ97" s="319">
        <v>347</v>
      </c>
      <c r="AK97" s="184">
        <v>3.7319999999999998</v>
      </c>
    </row>
    <row r="98" spans="1:37" ht="17.25" customHeight="1" thickBot="1" x14ac:dyDescent="0.35">
      <c r="A98" s="208" t="s">
        <v>376</v>
      </c>
      <c r="B98" s="317">
        <v>21911965</v>
      </c>
      <c r="C98" s="258" t="s">
        <v>234</v>
      </c>
      <c r="D98" s="258" t="s">
        <v>129</v>
      </c>
      <c r="E98" s="173" t="s">
        <v>1147</v>
      </c>
      <c r="F98" s="174" t="s">
        <v>1147</v>
      </c>
      <c r="G98" s="175" t="s">
        <v>1147</v>
      </c>
      <c r="H98" s="176" t="s">
        <v>1148</v>
      </c>
      <c r="I98" s="173" t="s">
        <v>1147</v>
      </c>
      <c r="J98" s="175" t="s">
        <v>1147</v>
      </c>
      <c r="K98" s="173" t="s">
        <v>1147</v>
      </c>
      <c r="L98" s="175" t="s">
        <v>1147</v>
      </c>
      <c r="M98" s="176" t="s">
        <v>1148</v>
      </c>
      <c r="N98" s="173" t="s">
        <v>1147</v>
      </c>
      <c r="O98" s="177"/>
      <c r="P98" s="178">
        <v>0</v>
      </c>
      <c r="Q98" s="175" t="s">
        <v>1147</v>
      </c>
      <c r="R98" s="173" t="s">
        <v>1147</v>
      </c>
      <c r="S98" s="175" t="s">
        <v>1147</v>
      </c>
      <c r="T98" s="176" t="s">
        <v>1148</v>
      </c>
      <c r="U98" s="179" t="s">
        <v>1147</v>
      </c>
      <c r="V98" s="175" t="s">
        <v>1147</v>
      </c>
      <c r="W98" s="173" t="s">
        <v>1147</v>
      </c>
      <c r="X98" s="175" t="s">
        <v>1147</v>
      </c>
      <c r="Y98" s="173" t="s">
        <v>1147</v>
      </c>
      <c r="Z98" s="175" t="s">
        <v>1147</v>
      </c>
      <c r="AA98" s="176" t="s">
        <v>1148</v>
      </c>
      <c r="AB98" s="172" t="s">
        <v>1147</v>
      </c>
      <c r="AC98" s="175" t="s">
        <v>1147</v>
      </c>
      <c r="AD98" s="180" t="s">
        <v>1148</v>
      </c>
      <c r="AE98" s="181" t="s">
        <v>1748</v>
      </c>
      <c r="AF98" s="182">
        <v>10.6</v>
      </c>
      <c r="AG98" s="318">
        <v>326</v>
      </c>
      <c r="AH98" s="183" t="s">
        <v>195</v>
      </c>
      <c r="AI98" s="182" t="s">
        <v>195</v>
      </c>
      <c r="AJ98" s="319">
        <v>564</v>
      </c>
      <c r="AK98" s="184" t="s">
        <v>1713</v>
      </c>
    </row>
    <row r="99" spans="1:37" ht="17.25" customHeight="1" thickBot="1" x14ac:dyDescent="0.35">
      <c r="A99" s="208" t="s">
        <v>376</v>
      </c>
      <c r="B99" s="317">
        <v>21912076</v>
      </c>
      <c r="C99" s="248" t="s">
        <v>158</v>
      </c>
      <c r="D99" s="248" t="s">
        <v>296</v>
      </c>
      <c r="E99" s="173" t="s">
        <v>1147</v>
      </c>
      <c r="F99" s="174" t="s">
        <v>1147</v>
      </c>
      <c r="G99" s="175" t="s">
        <v>1147</v>
      </c>
      <c r="H99" s="176" t="s">
        <v>1148</v>
      </c>
      <c r="I99" s="173" t="s">
        <v>1147</v>
      </c>
      <c r="J99" s="175" t="s">
        <v>1147</v>
      </c>
      <c r="K99" s="173" t="s">
        <v>1147</v>
      </c>
      <c r="L99" s="175" t="s">
        <v>1147</v>
      </c>
      <c r="M99" s="176" t="s">
        <v>1148</v>
      </c>
      <c r="N99" s="173" t="s">
        <v>1147</v>
      </c>
      <c r="O99" s="177"/>
      <c r="P99" s="178">
        <v>0</v>
      </c>
      <c r="Q99" s="175" t="s">
        <v>1147</v>
      </c>
      <c r="R99" s="173" t="s">
        <v>1147</v>
      </c>
      <c r="S99" s="175" t="s">
        <v>1147</v>
      </c>
      <c r="T99" s="176" t="s">
        <v>1148</v>
      </c>
      <c r="U99" s="194" t="s">
        <v>1147</v>
      </c>
      <c r="V99" s="175" t="s">
        <v>1147</v>
      </c>
      <c r="W99" s="173" t="s">
        <v>1147</v>
      </c>
      <c r="X99" s="175" t="s">
        <v>1147</v>
      </c>
      <c r="Y99" s="173" t="s">
        <v>1147</v>
      </c>
      <c r="Z99" s="175" t="s">
        <v>1147</v>
      </c>
      <c r="AA99" s="176" t="s">
        <v>1148</v>
      </c>
      <c r="AB99" s="187" t="s">
        <v>1147</v>
      </c>
      <c r="AC99" s="175" t="s">
        <v>1147</v>
      </c>
      <c r="AD99" s="180" t="s">
        <v>1148</v>
      </c>
      <c r="AE99" s="181" t="s">
        <v>1743</v>
      </c>
      <c r="AF99" s="182">
        <v>11.5</v>
      </c>
      <c r="AG99" s="318">
        <v>212</v>
      </c>
      <c r="AH99" s="183">
        <v>7.11</v>
      </c>
      <c r="AI99" s="182">
        <v>7.11</v>
      </c>
      <c r="AJ99" s="319">
        <v>241</v>
      </c>
      <c r="AK99" s="184">
        <v>8.8659999999999997</v>
      </c>
    </row>
    <row r="100" spans="1:37" ht="17.25" customHeight="1" thickBot="1" x14ac:dyDescent="0.35">
      <c r="A100" s="208" t="s">
        <v>376</v>
      </c>
      <c r="B100" s="317">
        <v>21912101</v>
      </c>
      <c r="C100" s="262" t="s">
        <v>38</v>
      </c>
      <c r="D100" s="262" t="s">
        <v>83</v>
      </c>
      <c r="E100" s="173">
        <v>14</v>
      </c>
      <c r="F100" s="174">
        <v>16.5</v>
      </c>
      <c r="G100" s="175">
        <v>11</v>
      </c>
      <c r="H100" s="176">
        <v>11</v>
      </c>
      <c r="I100" s="173">
        <v>3.4899999999999998</v>
      </c>
      <c r="J100" s="175">
        <v>12</v>
      </c>
      <c r="K100" s="173">
        <v>7.27</v>
      </c>
      <c r="L100" s="175">
        <v>8</v>
      </c>
      <c r="M100" s="176">
        <v>10</v>
      </c>
      <c r="N100" s="173">
        <v>72</v>
      </c>
      <c r="O100" s="177">
        <v>74</v>
      </c>
      <c r="P100" s="178">
        <v>0.97297297297297303</v>
      </c>
      <c r="Q100" s="175">
        <v>5</v>
      </c>
      <c r="R100" s="173">
        <v>38.4</v>
      </c>
      <c r="S100" s="175">
        <v>2.5</v>
      </c>
      <c r="T100" s="176">
        <v>7.5</v>
      </c>
      <c r="U100" s="179">
        <v>29.26</v>
      </c>
      <c r="V100" s="175">
        <v>3.25</v>
      </c>
      <c r="W100" s="173">
        <v>0</v>
      </c>
      <c r="X100" s="175">
        <v>2.5</v>
      </c>
      <c r="Y100" s="173">
        <v>4</v>
      </c>
      <c r="Z100" s="175">
        <v>3</v>
      </c>
      <c r="AA100" s="176">
        <v>8.75</v>
      </c>
      <c r="AB100" s="172">
        <v>64.23</v>
      </c>
      <c r="AC100" s="175">
        <v>1</v>
      </c>
      <c r="AD100" s="180">
        <v>1</v>
      </c>
      <c r="AE100" s="181">
        <v>7.65</v>
      </c>
      <c r="AF100" s="182">
        <v>7.65</v>
      </c>
      <c r="AG100" s="318">
        <v>496</v>
      </c>
      <c r="AH100" s="183">
        <v>4</v>
      </c>
      <c r="AI100" s="182">
        <v>4</v>
      </c>
      <c r="AJ100" s="319">
        <v>527</v>
      </c>
      <c r="AK100" s="184">
        <v>5.4600000000000009</v>
      </c>
    </row>
    <row r="101" spans="1:37" ht="17.25" customHeight="1" thickBot="1" x14ac:dyDescent="0.35">
      <c r="A101" s="208" t="s">
        <v>376</v>
      </c>
      <c r="B101" s="317">
        <v>21912560</v>
      </c>
      <c r="C101" s="252" t="s">
        <v>259</v>
      </c>
      <c r="D101" s="252" t="s">
        <v>107</v>
      </c>
      <c r="E101" s="173" t="s">
        <v>1147</v>
      </c>
      <c r="F101" s="174" t="s">
        <v>1147</v>
      </c>
      <c r="G101" s="175" t="s">
        <v>1147</v>
      </c>
      <c r="H101" s="176" t="s">
        <v>1148</v>
      </c>
      <c r="I101" s="173" t="s">
        <v>1147</v>
      </c>
      <c r="J101" s="175" t="s">
        <v>1147</v>
      </c>
      <c r="K101" s="173" t="s">
        <v>1147</v>
      </c>
      <c r="L101" s="175" t="s">
        <v>1147</v>
      </c>
      <c r="M101" s="176" t="s">
        <v>1148</v>
      </c>
      <c r="N101" s="173" t="s">
        <v>1147</v>
      </c>
      <c r="O101" s="177"/>
      <c r="P101" s="178">
        <v>0</v>
      </c>
      <c r="Q101" s="175" t="s">
        <v>1147</v>
      </c>
      <c r="R101" s="173" t="s">
        <v>1147</v>
      </c>
      <c r="S101" s="175" t="s">
        <v>1147</v>
      </c>
      <c r="T101" s="176" t="s">
        <v>1148</v>
      </c>
      <c r="U101" s="179" t="s">
        <v>1147</v>
      </c>
      <c r="V101" s="175" t="s">
        <v>1147</v>
      </c>
      <c r="W101" s="173" t="s">
        <v>1147</v>
      </c>
      <c r="X101" s="175" t="s">
        <v>1147</v>
      </c>
      <c r="Y101" s="173" t="s">
        <v>1147</v>
      </c>
      <c r="Z101" s="175" t="s">
        <v>1147</v>
      </c>
      <c r="AA101" s="176" t="s">
        <v>1148</v>
      </c>
      <c r="AB101" s="172" t="s">
        <v>1147</v>
      </c>
      <c r="AC101" s="175" t="s">
        <v>1147</v>
      </c>
      <c r="AD101" s="180" t="s">
        <v>1148</v>
      </c>
      <c r="AE101" s="181" t="s">
        <v>1749</v>
      </c>
      <c r="AF101" s="182">
        <v>12.2</v>
      </c>
      <c r="AG101" s="318">
        <v>139</v>
      </c>
      <c r="AH101" s="183">
        <v>9.7799999999999994</v>
      </c>
      <c r="AI101" s="182">
        <v>9.7799999999999994</v>
      </c>
      <c r="AJ101" s="319">
        <v>38</v>
      </c>
      <c r="AK101" s="184">
        <v>10.747999999999999</v>
      </c>
    </row>
    <row r="102" spans="1:37" ht="17.25" customHeight="1" thickBot="1" x14ac:dyDescent="0.35">
      <c r="A102" s="208" t="s">
        <v>376</v>
      </c>
      <c r="B102" s="317">
        <v>21912572</v>
      </c>
      <c r="C102" s="262" t="s">
        <v>307</v>
      </c>
      <c r="D102" s="262" t="s">
        <v>308</v>
      </c>
      <c r="E102" s="173">
        <v>12</v>
      </c>
      <c r="F102" s="174">
        <v>15.5</v>
      </c>
      <c r="G102" s="175">
        <v>9</v>
      </c>
      <c r="H102" s="176">
        <v>9</v>
      </c>
      <c r="I102" s="173">
        <v>3.2399999999999998</v>
      </c>
      <c r="J102" s="175">
        <v>16</v>
      </c>
      <c r="K102" s="173">
        <v>7.09</v>
      </c>
      <c r="L102" s="175">
        <v>9</v>
      </c>
      <c r="M102" s="176">
        <v>12.5</v>
      </c>
      <c r="N102" s="173">
        <v>50</v>
      </c>
      <c r="O102" s="177">
        <v>69</v>
      </c>
      <c r="P102" s="178">
        <v>0.72463768115942029</v>
      </c>
      <c r="Q102" s="175">
        <v>4</v>
      </c>
      <c r="R102" s="173">
        <v>34.799999999999997</v>
      </c>
      <c r="S102" s="175">
        <v>1.5</v>
      </c>
      <c r="T102" s="176">
        <v>5.5</v>
      </c>
      <c r="U102" s="179">
        <v>32.67</v>
      </c>
      <c r="V102" s="175">
        <v>1.5</v>
      </c>
      <c r="W102" s="173">
        <v>-21</v>
      </c>
      <c r="X102" s="175">
        <v>0</v>
      </c>
      <c r="Y102" s="173">
        <v>7</v>
      </c>
      <c r="Z102" s="175">
        <v>1.5</v>
      </c>
      <c r="AA102" s="176">
        <v>3</v>
      </c>
      <c r="AB102" s="172">
        <v>34.36</v>
      </c>
      <c r="AC102" s="175">
        <v>14</v>
      </c>
      <c r="AD102" s="180">
        <v>14</v>
      </c>
      <c r="AE102" s="181">
        <v>8.8000000000000007</v>
      </c>
      <c r="AF102" s="182">
        <v>8.8000000000000007</v>
      </c>
      <c r="AG102" s="318">
        <v>459</v>
      </c>
      <c r="AH102" s="183">
        <v>6.67</v>
      </c>
      <c r="AI102" s="182">
        <v>6.67</v>
      </c>
      <c r="AJ102" s="319">
        <v>296</v>
      </c>
      <c r="AK102" s="184">
        <v>7.5220000000000002</v>
      </c>
    </row>
    <row r="103" spans="1:37" ht="17.25" customHeight="1" thickBot="1" x14ac:dyDescent="0.35">
      <c r="A103" s="208" t="s">
        <v>376</v>
      </c>
      <c r="B103" s="317">
        <v>21912615</v>
      </c>
      <c r="C103" s="256" t="s">
        <v>42</v>
      </c>
      <c r="D103" s="256" t="s">
        <v>1127</v>
      </c>
      <c r="E103" s="173">
        <v>13</v>
      </c>
      <c r="F103" s="174">
        <v>16</v>
      </c>
      <c r="G103" s="175">
        <v>10</v>
      </c>
      <c r="H103" s="176">
        <v>10</v>
      </c>
      <c r="I103" s="173">
        <v>2.97</v>
      </c>
      <c r="J103" s="175">
        <v>20</v>
      </c>
      <c r="K103" s="173">
        <v>6.36</v>
      </c>
      <c r="L103" s="175">
        <v>14</v>
      </c>
      <c r="M103" s="176">
        <v>17</v>
      </c>
      <c r="N103" s="173">
        <v>52</v>
      </c>
      <c r="O103" s="177">
        <v>60</v>
      </c>
      <c r="P103" s="178">
        <v>0.8666666666666667</v>
      </c>
      <c r="Q103" s="175">
        <v>4.5</v>
      </c>
      <c r="R103" s="173">
        <v>54.7</v>
      </c>
      <c r="S103" s="175">
        <v>6.5</v>
      </c>
      <c r="T103" s="176">
        <v>11</v>
      </c>
      <c r="U103" s="179">
        <v>31.04</v>
      </c>
      <c r="V103" s="175">
        <v>2.25</v>
      </c>
      <c r="W103" s="173">
        <v>-7</v>
      </c>
      <c r="X103" s="175">
        <v>1.25</v>
      </c>
      <c r="Y103" s="173">
        <v>4</v>
      </c>
      <c r="Z103" s="175">
        <v>3</v>
      </c>
      <c r="AA103" s="176">
        <v>6.5</v>
      </c>
      <c r="AB103" s="172" t="s">
        <v>375</v>
      </c>
      <c r="AC103" s="175" t="s">
        <v>375</v>
      </c>
      <c r="AD103" s="180" t="s">
        <v>375</v>
      </c>
      <c r="AE103" s="181">
        <v>11.125</v>
      </c>
      <c r="AF103" s="182">
        <v>11.125</v>
      </c>
      <c r="AG103" s="318">
        <v>273</v>
      </c>
      <c r="AH103" s="183">
        <v>7.11</v>
      </c>
      <c r="AI103" s="182">
        <v>7.11</v>
      </c>
      <c r="AJ103" s="319">
        <v>241</v>
      </c>
      <c r="AK103" s="184">
        <v>8.7160000000000011</v>
      </c>
    </row>
    <row r="104" spans="1:37" ht="17.25" customHeight="1" thickBot="1" x14ac:dyDescent="0.35">
      <c r="A104" s="208" t="s">
        <v>376</v>
      </c>
      <c r="B104" s="317">
        <v>21912765</v>
      </c>
      <c r="C104" s="256" t="s">
        <v>325</v>
      </c>
      <c r="D104" s="256" t="s">
        <v>176</v>
      </c>
      <c r="E104" s="173" t="s">
        <v>1147</v>
      </c>
      <c r="F104" s="174" t="s">
        <v>1147</v>
      </c>
      <c r="G104" s="175" t="s">
        <v>1147</v>
      </c>
      <c r="H104" s="176" t="s">
        <v>1148</v>
      </c>
      <c r="I104" s="173" t="s">
        <v>1147</v>
      </c>
      <c r="J104" s="175" t="s">
        <v>1147</v>
      </c>
      <c r="K104" s="173" t="s">
        <v>1147</v>
      </c>
      <c r="L104" s="175" t="s">
        <v>1147</v>
      </c>
      <c r="M104" s="176" t="s">
        <v>1148</v>
      </c>
      <c r="N104" s="173" t="s">
        <v>1147</v>
      </c>
      <c r="O104" s="177"/>
      <c r="P104" s="178">
        <v>0</v>
      </c>
      <c r="Q104" s="175" t="s">
        <v>1147</v>
      </c>
      <c r="R104" s="173" t="s">
        <v>1147</v>
      </c>
      <c r="S104" s="175" t="s">
        <v>1147</v>
      </c>
      <c r="T104" s="176" t="s">
        <v>1148</v>
      </c>
      <c r="U104" s="179" t="s">
        <v>1147</v>
      </c>
      <c r="V104" s="175" t="s">
        <v>1147</v>
      </c>
      <c r="W104" s="173" t="s">
        <v>1147</v>
      </c>
      <c r="X104" s="175" t="s">
        <v>1147</v>
      </c>
      <c r="Y104" s="173" t="s">
        <v>1147</v>
      </c>
      <c r="Z104" s="175" t="s">
        <v>1147</v>
      </c>
      <c r="AA104" s="176" t="s">
        <v>1148</v>
      </c>
      <c r="AB104" s="172" t="s">
        <v>1147</v>
      </c>
      <c r="AC104" s="175" t="s">
        <v>1147</v>
      </c>
      <c r="AD104" s="180" t="s">
        <v>1148</v>
      </c>
      <c r="AE104" s="181" t="s">
        <v>1728</v>
      </c>
      <c r="AF104" s="182">
        <v>11.3</v>
      </c>
      <c r="AG104" s="318">
        <v>244</v>
      </c>
      <c r="AH104" s="183" t="s">
        <v>195</v>
      </c>
      <c r="AI104" s="182" t="s">
        <v>195</v>
      </c>
      <c r="AJ104" s="319">
        <v>564</v>
      </c>
      <c r="AK104" s="184" t="s">
        <v>1713</v>
      </c>
    </row>
    <row r="105" spans="1:37" ht="17.25" customHeight="1" thickBot="1" x14ac:dyDescent="0.35">
      <c r="A105" s="208" t="s">
        <v>376</v>
      </c>
      <c r="B105" s="317">
        <v>21912772</v>
      </c>
      <c r="C105" s="254" t="s">
        <v>354</v>
      </c>
      <c r="D105" s="254" t="s">
        <v>135</v>
      </c>
      <c r="E105" s="173" t="s">
        <v>1147</v>
      </c>
      <c r="F105" s="174" t="s">
        <v>1147</v>
      </c>
      <c r="G105" s="175" t="s">
        <v>1147</v>
      </c>
      <c r="H105" s="176" t="s">
        <v>1148</v>
      </c>
      <c r="I105" s="173" t="s">
        <v>1147</v>
      </c>
      <c r="J105" s="175" t="s">
        <v>1147</v>
      </c>
      <c r="K105" s="173" t="s">
        <v>1147</v>
      </c>
      <c r="L105" s="175" t="s">
        <v>1147</v>
      </c>
      <c r="M105" s="176" t="s">
        <v>1148</v>
      </c>
      <c r="N105" s="173" t="s">
        <v>1147</v>
      </c>
      <c r="O105" s="177"/>
      <c r="P105" s="178">
        <v>0</v>
      </c>
      <c r="Q105" s="175" t="s">
        <v>1147</v>
      </c>
      <c r="R105" s="173" t="s">
        <v>1147</v>
      </c>
      <c r="S105" s="175" t="s">
        <v>1147</v>
      </c>
      <c r="T105" s="176" t="s">
        <v>1148</v>
      </c>
      <c r="U105" s="179" t="s">
        <v>1147</v>
      </c>
      <c r="V105" s="175" t="s">
        <v>1147</v>
      </c>
      <c r="W105" s="173" t="s">
        <v>1147</v>
      </c>
      <c r="X105" s="175" t="s">
        <v>1147</v>
      </c>
      <c r="Y105" s="173" t="s">
        <v>1147</v>
      </c>
      <c r="Z105" s="175" t="s">
        <v>1147</v>
      </c>
      <c r="AA105" s="176" t="s">
        <v>1148</v>
      </c>
      <c r="AB105" s="172" t="s">
        <v>1147</v>
      </c>
      <c r="AC105" s="175" t="s">
        <v>1147</v>
      </c>
      <c r="AD105" s="180" t="s">
        <v>1148</v>
      </c>
      <c r="AE105" s="181" t="s">
        <v>1748</v>
      </c>
      <c r="AF105" s="182">
        <v>10.6</v>
      </c>
      <c r="AG105" s="318">
        <v>326</v>
      </c>
      <c r="AH105" s="183">
        <v>4.4400000000000004</v>
      </c>
      <c r="AI105" s="182">
        <v>4.4400000000000004</v>
      </c>
      <c r="AJ105" s="319">
        <v>495</v>
      </c>
      <c r="AK105" s="184">
        <v>6.9039999999999999</v>
      </c>
    </row>
    <row r="106" spans="1:37" ht="17.25" customHeight="1" thickBot="1" x14ac:dyDescent="0.35">
      <c r="A106" s="208" t="s">
        <v>376</v>
      </c>
      <c r="B106" s="317">
        <v>21912913</v>
      </c>
      <c r="C106" s="264" t="s">
        <v>246</v>
      </c>
      <c r="D106" s="264" t="s">
        <v>178</v>
      </c>
      <c r="E106" s="173">
        <v>16</v>
      </c>
      <c r="F106" s="174">
        <v>17.5</v>
      </c>
      <c r="G106" s="175">
        <v>13</v>
      </c>
      <c r="H106" s="176">
        <v>13</v>
      </c>
      <c r="I106" s="173">
        <v>3.43</v>
      </c>
      <c r="J106" s="175">
        <v>13</v>
      </c>
      <c r="K106" s="173">
        <v>7.13</v>
      </c>
      <c r="L106" s="175">
        <v>9</v>
      </c>
      <c r="M106" s="176">
        <v>11</v>
      </c>
      <c r="N106" s="173">
        <v>75.5</v>
      </c>
      <c r="O106" s="177">
        <v>70</v>
      </c>
      <c r="P106" s="178">
        <v>1.0785714285714285</v>
      </c>
      <c r="Q106" s="175">
        <v>5.5</v>
      </c>
      <c r="R106" s="173">
        <v>30.2</v>
      </c>
      <c r="S106" s="175">
        <v>0.5</v>
      </c>
      <c r="T106" s="176">
        <v>6</v>
      </c>
      <c r="U106" s="179">
        <v>27.56</v>
      </c>
      <c r="V106" s="175">
        <v>4</v>
      </c>
      <c r="W106" s="173">
        <v>-3</v>
      </c>
      <c r="X106" s="175">
        <v>1.75</v>
      </c>
      <c r="Y106" s="173">
        <v>9</v>
      </c>
      <c r="Z106" s="175">
        <v>0.5</v>
      </c>
      <c r="AA106" s="176">
        <v>6.25</v>
      </c>
      <c r="AB106" s="172">
        <v>47.41</v>
      </c>
      <c r="AC106" s="175">
        <v>6</v>
      </c>
      <c r="AD106" s="180">
        <v>6</v>
      </c>
      <c r="AE106" s="181">
        <v>8.4499999999999993</v>
      </c>
      <c r="AF106" s="182">
        <v>8.4499999999999993</v>
      </c>
      <c r="AG106" s="318">
        <v>473</v>
      </c>
      <c r="AH106" s="183">
        <v>8</v>
      </c>
      <c r="AI106" s="182">
        <v>8</v>
      </c>
      <c r="AJ106" s="319">
        <v>158</v>
      </c>
      <c r="AK106" s="184">
        <v>8.18</v>
      </c>
    </row>
    <row r="107" spans="1:37" ht="17.25" customHeight="1" thickBot="1" x14ac:dyDescent="0.35">
      <c r="A107" s="208" t="s">
        <v>376</v>
      </c>
      <c r="B107" s="317">
        <v>21913775</v>
      </c>
      <c r="C107" s="252" t="s">
        <v>313</v>
      </c>
      <c r="D107" s="252" t="s">
        <v>77</v>
      </c>
      <c r="E107" s="173">
        <v>17</v>
      </c>
      <c r="F107" s="174">
        <v>18</v>
      </c>
      <c r="G107" s="175">
        <v>14</v>
      </c>
      <c r="H107" s="176">
        <v>14</v>
      </c>
      <c r="I107" s="173">
        <v>3.5</v>
      </c>
      <c r="J107" s="175">
        <v>12</v>
      </c>
      <c r="K107" s="173">
        <v>7.47</v>
      </c>
      <c r="L107" s="175">
        <v>6</v>
      </c>
      <c r="M107" s="176">
        <v>9</v>
      </c>
      <c r="N107" s="173">
        <v>58</v>
      </c>
      <c r="O107" s="177">
        <v>62</v>
      </c>
      <c r="P107" s="178">
        <v>0.93548387096774188</v>
      </c>
      <c r="Q107" s="175">
        <v>5</v>
      </c>
      <c r="R107" s="173">
        <v>36.700000000000003</v>
      </c>
      <c r="S107" s="175">
        <v>2</v>
      </c>
      <c r="T107" s="176">
        <v>7</v>
      </c>
      <c r="U107" s="179">
        <v>27.82</v>
      </c>
      <c r="V107" s="175">
        <v>4</v>
      </c>
      <c r="W107" s="173">
        <v>-8</v>
      </c>
      <c r="X107" s="175">
        <v>1</v>
      </c>
      <c r="Y107" s="173">
        <v>10</v>
      </c>
      <c r="Z107" s="175">
        <v>0</v>
      </c>
      <c r="AA107" s="176">
        <v>5</v>
      </c>
      <c r="AB107" s="172">
        <v>52.03</v>
      </c>
      <c r="AC107" s="175">
        <v>4</v>
      </c>
      <c r="AD107" s="180">
        <v>4</v>
      </c>
      <c r="AE107" s="181">
        <v>7.8</v>
      </c>
      <c r="AF107" s="182">
        <v>7.8</v>
      </c>
      <c r="AG107" s="318">
        <v>491</v>
      </c>
      <c r="AH107" s="183">
        <v>6.22</v>
      </c>
      <c r="AI107" s="182">
        <v>6.22</v>
      </c>
      <c r="AJ107" s="319">
        <v>347</v>
      </c>
      <c r="AK107" s="184">
        <v>6.8520000000000003</v>
      </c>
    </row>
    <row r="108" spans="1:37" ht="17.25" customHeight="1" thickBot="1" x14ac:dyDescent="0.35">
      <c r="A108" s="208" t="s">
        <v>376</v>
      </c>
      <c r="B108" s="317">
        <v>21913781</v>
      </c>
      <c r="C108" s="254" t="s">
        <v>302</v>
      </c>
      <c r="D108" s="254" t="s">
        <v>303</v>
      </c>
      <c r="E108" s="173">
        <v>19</v>
      </c>
      <c r="F108" s="174">
        <v>19</v>
      </c>
      <c r="G108" s="175">
        <v>16</v>
      </c>
      <c r="H108" s="176">
        <v>16</v>
      </c>
      <c r="I108" s="173">
        <v>3.24</v>
      </c>
      <c r="J108" s="175">
        <v>16</v>
      </c>
      <c r="K108" s="173">
        <v>6.7</v>
      </c>
      <c r="L108" s="175">
        <v>12</v>
      </c>
      <c r="M108" s="176">
        <v>14</v>
      </c>
      <c r="N108" s="173">
        <v>55</v>
      </c>
      <c r="O108" s="177">
        <v>51</v>
      </c>
      <c r="P108" s="178">
        <v>1.0784313725490196</v>
      </c>
      <c r="Q108" s="175">
        <v>5.5</v>
      </c>
      <c r="R108" s="173">
        <v>36.799999999999997</v>
      </c>
      <c r="S108" s="175">
        <v>2</v>
      </c>
      <c r="T108" s="176">
        <v>7.5</v>
      </c>
      <c r="U108" s="179">
        <v>26.65</v>
      </c>
      <c r="V108" s="175">
        <v>4.5</v>
      </c>
      <c r="W108" s="173">
        <v>-7</v>
      </c>
      <c r="X108" s="175">
        <v>1.25</v>
      </c>
      <c r="Y108" s="173">
        <v>3</v>
      </c>
      <c r="Z108" s="175">
        <v>3.5</v>
      </c>
      <c r="AA108" s="176">
        <v>9.25</v>
      </c>
      <c r="AB108" s="172">
        <v>42.57</v>
      </c>
      <c r="AC108" s="175">
        <v>9</v>
      </c>
      <c r="AD108" s="180">
        <v>9</v>
      </c>
      <c r="AE108" s="181">
        <v>11.15</v>
      </c>
      <c r="AF108" s="182">
        <v>11.15</v>
      </c>
      <c r="AG108" s="318">
        <v>266</v>
      </c>
      <c r="AH108" s="183">
        <v>5.33</v>
      </c>
      <c r="AI108" s="182">
        <v>5.33</v>
      </c>
      <c r="AJ108" s="319">
        <v>435</v>
      </c>
      <c r="AK108" s="184">
        <v>7.6579999999999995</v>
      </c>
    </row>
    <row r="109" spans="1:37" ht="17.25" customHeight="1" thickBot="1" x14ac:dyDescent="0.35">
      <c r="A109" s="208" t="s">
        <v>376</v>
      </c>
      <c r="B109" s="317">
        <v>21914241</v>
      </c>
      <c r="C109" s="296" t="s">
        <v>280</v>
      </c>
      <c r="D109" s="296" t="s">
        <v>172</v>
      </c>
      <c r="E109" s="173" t="s">
        <v>1147</v>
      </c>
      <c r="F109" s="174" t="s">
        <v>1147</v>
      </c>
      <c r="G109" s="175" t="s">
        <v>1147</v>
      </c>
      <c r="H109" s="176" t="s">
        <v>1148</v>
      </c>
      <c r="I109" s="173" t="s">
        <v>1147</v>
      </c>
      <c r="J109" s="175" t="s">
        <v>1147</v>
      </c>
      <c r="K109" s="173" t="s">
        <v>1147</v>
      </c>
      <c r="L109" s="175" t="s">
        <v>1147</v>
      </c>
      <c r="M109" s="176" t="s">
        <v>1148</v>
      </c>
      <c r="N109" s="173" t="s">
        <v>1147</v>
      </c>
      <c r="O109" s="177"/>
      <c r="P109" s="178">
        <v>0</v>
      </c>
      <c r="Q109" s="175" t="s">
        <v>1147</v>
      </c>
      <c r="R109" s="173" t="s">
        <v>1147</v>
      </c>
      <c r="S109" s="175" t="s">
        <v>1147</v>
      </c>
      <c r="T109" s="176" t="s">
        <v>1148</v>
      </c>
      <c r="U109" s="179" t="s">
        <v>1147</v>
      </c>
      <c r="V109" s="175" t="s">
        <v>1147</v>
      </c>
      <c r="W109" s="173" t="s">
        <v>1147</v>
      </c>
      <c r="X109" s="175" t="s">
        <v>1147</v>
      </c>
      <c r="Y109" s="173" t="s">
        <v>1147</v>
      </c>
      <c r="Z109" s="175" t="s">
        <v>1147</v>
      </c>
      <c r="AA109" s="176" t="s">
        <v>1148</v>
      </c>
      <c r="AB109" s="172" t="s">
        <v>1147</v>
      </c>
      <c r="AC109" s="175" t="s">
        <v>1147</v>
      </c>
      <c r="AD109" s="180" t="s">
        <v>1148</v>
      </c>
      <c r="AE109" s="181" t="s">
        <v>1748</v>
      </c>
      <c r="AF109" s="182">
        <v>10.6</v>
      </c>
      <c r="AG109" s="318">
        <v>326</v>
      </c>
      <c r="AH109" s="183">
        <v>8</v>
      </c>
      <c r="AI109" s="182">
        <v>8</v>
      </c>
      <c r="AJ109" s="319">
        <v>158</v>
      </c>
      <c r="AK109" s="184">
        <v>9.0399999999999991</v>
      </c>
    </row>
    <row r="110" spans="1:37" ht="17.25" customHeight="1" thickBot="1" x14ac:dyDescent="0.35">
      <c r="A110" s="208" t="s">
        <v>376</v>
      </c>
      <c r="B110" s="317">
        <v>21914334</v>
      </c>
      <c r="C110" s="248" t="s">
        <v>327</v>
      </c>
      <c r="D110" s="248" t="s">
        <v>328</v>
      </c>
      <c r="E110" s="173">
        <v>10</v>
      </c>
      <c r="F110" s="174">
        <v>14.5</v>
      </c>
      <c r="G110" s="175">
        <v>7</v>
      </c>
      <c r="H110" s="176">
        <v>7</v>
      </c>
      <c r="I110" s="173">
        <v>3.43</v>
      </c>
      <c r="J110" s="175">
        <v>13</v>
      </c>
      <c r="K110" s="173">
        <v>7.43</v>
      </c>
      <c r="L110" s="175">
        <v>7</v>
      </c>
      <c r="M110" s="176">
        <v>10</v>
      </c>
      <c r="N110" s="173">
        <v>110</v>
      </c>
      <c r="O110" s="177">
        <v>104</v>
      </c>
      <c r="P110" s="178">
        <v>1.0576923076923077</v>
      </c>
      <c r="Q110" s="175">
        <v>5.5</v>
      </c>
      <c r="R110" s="173">
        <v>37.200000000000003</v>
      </c>
      <c r="S110" s="175">
        <v>2.5</v>
      </c>
      <c r="T110" s="176">
        <v>8</v>
      </c>
      <c r="U110" s="179">
        <v>31.25</v>
      </c>
      <c r="V110" s="175">
        <v>2.25</v>
      </c>
      <c r="W110" s="173">
        <v>-8.5</v>
      </c>
      <c r="X110" s="175">
        <v>1</v>
      </c>
      <c r="Y110" s="173">
        <v>10</v>
      </c>
      <c r="Z110" s="175">
        <v>0</v>
      </c>
      <c r="AA110" s="176">
        <v>3.25</v>
      </c>
      <c r="AB110" s="172">
        <v>43.39</v>
      </c>
      <c r="AC110" s="175">
        <v>8</v>
      </c>
      <c r="AD110" s="180">
        <v>8</v>
      </c>
      <c r="AE110" s="181">
        <v>7.25</v>
      </c>
      <c r="AF110" s="182">
        <v>7.25</v>
      </c>
      <c r="AG110" s="318">
        <v>504</v>
      </c>
      <c r="AH110" s="183">
        <v>8</v>
      </c>
      <c r="AI110" s="182">
        <v>8</v>
      </c>
      <c r="AJ110" s="319">
        <v>158</v>
      </c>
      <c r="AK110" s="184">
        <v>7.7</v>
      </c>
    </row>
    <row r="111" spans="1:37" ht="17.25" customHeight="1" thickBot="1" x14ac:dyDescent="0.35">
      <c r="A111" s="208" t="s">
        <v>376</v>
      </c>
      <c r="B111" s="317">
        <v>21915211</v>
      </c>
      <c r="C111" s="254" t="s">
        <v>340</v>
      </c>
      <c r="D111" s="254" t="s">
        <v>118</v>
      </c>
      <c r="E111" s="173" t="s">
        <v>1147</v>
      </c>
      <c r="F111" s="174" t="s">
        <v>1147</v>
      </c>
      <c r="G111" s="175" t="s">
        <v>1147</v>
      </c>
      <c r="H111" s="176" t="s">
        <v>1148</v>
      </c>
      <c r="I111" s="173" t="s">
        <v>1147</v>
      </c>
      <c r="J111" s="175" t="s">
        <v>1147</v>
      </c>
      <c r="K111" s="173" t="s">
        <v>1147</v>
      </c>
      <c r="L111" s="175" t="s">
        <v>1147</v>
      </c>
      <c r="M111" s="176" t="s">
        <v>1148</v>
      </c>
      <c r="N111" s="173" t="s">
        <v>1147</v>
      </c>
      <c r="O111" s="177"/>
      <c r="P111" s="178">
        <v>0</v>
      </c>
      <c r="Q111" s="175" t="s">
        <v>1147</v>
      </c>
      <c r="R111" s="173" t="s">
        <v>1147</v>
      </c>
      <c r="S111" s="175" t="s">
        <v>1147</v>
      </c>
      <c r="T111" s="176" t="s">
        <v>1148</v>
      </c>
      <c r="U111" s="179" t="s">
        <v>1147</v>
      </c>
      <c r="V111" s="175" t="s">
        <v>1147</v>
      </c>
      <c r="W111" s="173" t="s">
        <v>1147</v>
      </c>
      <c r="X111" s="175" t="s">
        <v>1147</v>
      </c>
      <c r="Y111" s="173" t="s">
        <v>1147</v>
      </c>
      <c r="Z111" s="175" t="s">
        <v>1147</v>
      </c>
      <c r="AA111" s="176" t="s">
        <v>1148</v>
      </c>
      <c r="AB111" s="172" t="s">
        <v>1147</v>
      </c>
      <c r="AC111" s="175" t="s">
        <v>1147</v>
      </c>
      <c r="AD111" s="180" t="s">
        <v>1148</v>
      </c>
      <c r="AE111" s="181" t="s">
        <v>1750</v>
      </c>
      <c r="AF111" s="182">
        <v>10.3</v>
      </c>
      <c r="AG111" s="318">
        <v>365</v>
      </c>
      <c r="AH111" s="183" t="s">
        <v>195</v>
      </c>
      <c r="AI111" s="182" t="s">
        <v>195</v>
      </c>
      <c r="AJ111" s="319">
        <v>564</v>
      </c>
      <c r="AK111" s="184" t="s">
        <v>1713</v>
      </c>
    </row>
    <row r="112" spans="1:37" ht="17.25" customHeight="1" thickBot="1" x14ac:dyDescent="0.35">
      <c r="A112" s="208" t="s">
        <v>56</v>
      </c>
      <c r="B112" s="317">
        <v>21915733</v>
      </c>
      <c r="C112" s="264" t="s">
        <v>1109</v>
      </c>
      <c r="D112" s="264" t="s">
        <v>1049</v>
      </c>
      <c r="E112" s="173">
        <v>8</v>
      </c>
      <c r="F112" s="174">
        <v>13.5</v>
      </c>
      <c r="G112" s="175">
        <v>8</v>
      </c>
      <c r="H112" s="176">
        <v>8</v>
      </c>
      <c r="I112" s="173">
        <v>3.69</v>
      </c>
      <c r="J112" s="175">
        <v>13</v>
      </c>
      <c r="K112" s="173">
        <v>8.43</v>
      </c>
      <c r="L112" s="175">
        <v>6</v>
      </c>
      <c r="M112" s="176">
        <v>9.5</v>
      </c>
      <c r="N112" s="173" t="s">
        <v>375</v>
      </c>
      <c r="O112" s="177">
        <v>50</v>
      </c>
      <c r="P112" s="178">
        <v>0</v>
      </c>
      <c r="Q112" s="175" t="s">
        <v>375</v>
      </c>
      <c r="R112" s="173">
        <v>24.3</v>
      </c>
      <c r="S112" s="175">
        <v>3.5</v>
      </c>
      <c r="T112" s="176">
        <v>7</v>
      </c>
      <c r="U112" s="179">
        <v>38.770000000000003</v>
      </c>
      <c r="V112" s="175">
        <v>0.25</v>
      </c>
      <c r="W112" s="173">
        <v>-12</v>
      </c>
      <c r="X112" s="175">
        <v>0.5</v>
      </c>
      <c r="Y112" s="173">
        <v>1</v>
      </c>
      <c r="Z112" s="175">
        <v>4.5</v>
      </c>
      <c r="AA112" s="176">
        <v>5.25</v>
      </c>
      <c r="AB112" s="172">
        <v>53.89</v>
      </c>
      <c r="AC112" s="175">
        <v>7</v>
      </c>
      <c r="AD112" s="180">
        <v>7</v>
      </c>
      <c r="AE112" s="181">
        <v>7.35</v>
      </c>
      <c r="AF112" s="182">
        <v>7.35</v>
      </c>
      <c r="AG112" s="318">
        <v>501</v>
      </c>
      <c r="AH112" s="183">
        <v>9.33</v>
      </c>
      <c r="AI112" s="182">
        <v>9.33</v>
      </c>
      <c r="AJ112" s="319">
        <v>56</v>
      </c>
      <c r="AK112" s="184">
        <v>8.5380000000000003</v>
      </c>
    </row>
    <row r="113" spans="1:37" ht="17.25" customHeight="1" thickBot="1" x14ac:dyDescent="0.35">
      <c r="A113" s="208" t="s">
        <v>376</v>
      </c>
      <c r="B113" s="317">
        <v>21915786</v>
      </c>
      <c r="C113" s="262" t="s">
        <v>374</v>
      </c>
      <c r="D113" s="262" t="s">
        <v>230</v>
      </c>
      <c r="E113" s="173" t="s">
        <v>195</v>
      </c>
      <c r="F113" s="174" t="s">
        <v>195</v>
      </c>
      <c r="G113" s="175">
        <v>0</v>
      </c>
      <c r="H113" s="176">
        <v>0</v>
      </c>
      <c r="I113" s="173" t="s">
        <v>195</v>
      </c>
      <c r="J113" s="175">
        <v>0</v>
      </c>
      <c r="K113" s="173" t="s">
        <v>195</v>
      </c>
      <c r="L113" s="175">
        <v>0</v>
      </c>
      <c r="M113" s="176">
        <v>0</v>
      </c>
      <c r="N113" s="173" t="s">
        <v>195</v>
      </c>
      <c r="O113" s="177" t="s">
        <v>195</v>
      </c>
      <c r="P113" s="178" t="s">
        <v>1712</v>
      </c>
      <c r="Q113" s="175">
        <v>0</v>
      </c>
      <c r="R113" s="173" t="s">
        <v>195</v>
      </c>
      <c r="S113" s="175">
        <v>0</v>
      </c>
      <c r="T113" s="176">
        <v>0</v>
      </c>
      <c r="U113" s="179" t="s">
        <v>195</v>
      </c>
      <c r="V113" s="175">
        <v>0</v>
      </c>
      <c r="W113" s="173" t="s">
        <v>195</v>
      </c>
      <c r="X113" s="175">
        <v>0</v>
      </c>
      <c r="Y113" s="173" t="s">
        <v>195</v>
      </c>
      <c r="Z113" s="175">
        <v>0</v>
      </c>
      <c r="AA113" s="176">
        <v>0</v>
      </c>
      <c r="AB113" s="172" t="s">
        <v>195</v>
      </c>
      <c r="AC113" s="175">
        <v>0</v>
      </c>
      <c r="AD113" s="180">
        <v>0</v>
      </c>
      <c r="AE113" s="181">
        <v>0</v>
      </c>
      <c r="AF113" s="182">
        <v>0</v>
      </c>
      <c r="AG113" s="318">
        <v>532</v>
      </c>
      <c r="AH113" s="183">
        <v>4.8899999999999997</v>
      </c>
      <c r="AI113" s="182">
        <v>4.8899999999999997</v>
      </c>
      <c r="AJ113" s="319">
        <v>474</v>
      </c>
      <c r="AK113" s="184">
        <v>2.9339999999999997</v>
      </c>
    </row>
    <row r="114" spans="1:37" ht="17.25" customHeight="1" thickBot="1" x14ac:dyDescent="0.35">
      <c r="A114" s="208" t="s">
        <v>376</v>
      </c>
      <c r="B114" s="317">
        <v>21916423</v>
      </c>
      <c r="C114" s="256" t="s">
        <v>245</v>
      </c>
      <c r="D114" s="256" t="s">
        <v>169</v>
      </c>
      <c r="E114" s="173" t="s">
        <v>1147</v>
      </c>
      <c r="F114" s="174" t="s">
        <v>1147</v>
      </c>
      <c r="G114" s="175" t="s">
        <v>1147</v>
      </c>
      <c r="H114" s="176" t="s">
        <v>1148</v>
      </c>
      <c r="I114" s="173" t="s">
        <v>1147</v>
      </c>
      <c r="J114" s="175" t="s">
        <v>1147</v>
      </c>
      <c r="K114" s="173" t="s">
        <v>1147</v>
      </c>
      <c r="L114" s="175" t="s">
        <v>1147</v>
      </c>
      <c r="M114" s="176" t="s">
        <v>1148</v>
      </c>
      <c r="N114" s="173" t="s">
        <v>1147</v>
      </c>
      <c r="O114" s="177"/>
      <c r="P114" s="178">
        <v>0</v>
      </c>
      <c r="Q114" s="175" t="s">
        <v>1147</v>
      </c>
      <c r="R114" s="173" t="s">
        <v>1147</v>
      </c>
      <c r="S114" s="175" t="s">
        <v>1147</v>
      </c>
      <c r="T114" s="176" t="s">
        <v>1148</v>
      </c>
      <c r="U114" s="179" t="s">
        <v>1147</v>
      </c>
      <c r="V114" s="175" t="s">
        <v>1147</v>
      </c>
      <c r="W114" s="173" t="s">
        <v>1147</v>
      </c>
      <c r="X114" s="175" t="s">
        <v>1147</v>
      </c>
      <c r="Y114" s="173" t="s">
        <v>1147</v>
      </c>
      <c r="Z114" s="175" t="s">
        <v>1147</v>
      </c>
      <c r="AA114" s="176" t="s">
        <v>1148</v>
      </c>
      <c r="AB114" s="172" t="s">
        <v>1147</v>
      </c>
      <c r="AC114" s="175" t="s">
        <v>1147</v>
      </c>
      <c r="AD114" s="180" t="s">
        <v>1148</v>
      </c>
      <c r="AE114" s="181" t="s">
        <v>1751</v>
      </c>
      <c r="AF114" s="182">
        <v>12.55</v>
      </c>
      <c r="AG114" s="318">
        <v>105</v>
      </c>
      <c r="AH114" s="183">
        <v>5.78</v>
      </c>
      <c r="AI114" s="182">
        <v>5.78</v>
      </c>
      <c r="AJ114" s="319">
        <v>393</v>
      </c>
      <c r="AK114" s="184">
        <v>8.4879999999999995</v>
      </c>
    </row>
    <row r="115" spans="1:37" ht="17.25" customHeight="1" thickBot="1" x14ac:dyDescent="0.35">
      <c r="A115" s="208" t="s">
        <v>56</v>
      </c>
      <c r="B115" s="317">
        <v>21916446</v>
      </c>
      <c r="C115" s="252" t="s">
        <v>277</v>
      </c>
      <c r="D115" s="252" t="s">
        <v>162</v>
      </c>
      <c r="E115" s="173" t="s">
        <v>1147</v>
      </c>
      <c r="F115" s="174" t="s">
        <v>1147</v>
      </c>
      <c r="G115" s="175" t="s">
        <v>1147</v>
      </c>
      <c r="H115" s="176" t="s">
        <v>1148</v>
      </c>
      <c r="I115" s="173" t="s">
        <v>1147</v>
      </c>
      <c r="J115" s="175" t="s">
        <v>1147</v>
      </c>
      <c r="K115" s="173" t="s">
        <v>1147</v>
      </c>
      <c r="L115" s="175" t="s">
        <v>1147</v>
      </c>
      <c r="M115" s="176" t="s">
        <v>1148</v>
      </c>
      <c r="N115" s="173" t="s">
        <v>1147</v>
      </c>
      <c r="O115" s="177"/>
      <c r="P115" s="178">
        <v>0</v>
      </c>
      <c r="Q115" s="175" t="s">
        <v>1147</v>
      </c>
      <c r="R115" s="173" t="s">
        <v>1147</v>
      </c>
      <c r="S115" s="175" t="s">
        <v>1147</v>
      </c>
      <c r="T115" s="176" t="s">
        <v>1148</v>
      </c>
      <c r="U115" s="179" t="s">
        <v>1147</v>
      </c>
      <c r="V115" s="175" t="s">
        <v>1147</v>
      </c>
      <c r="W115" s="173" t="s">
        <v>1147</v>
      </c>
      <c r="X115" s="175" t="s">
        <v>1147</v>
      </c>
      <c r="Y115" s="173" t="s">
        <v>1147</v>
      </c>
      <c r="Z115" s="175" t="s">
        <v>1147</v>
      </c>
      <c r="AA115" s="176" t="s">
        <v>1148</v>
      </c>
      <c r="AB115" s="172" t="s">
        <v>1147</v>
      </c>
      <c r="AC115" s="175" t="s">
        <v>1147</v>
      </c>
      <c r="AD115" s="180" t="s">
        <v>1148</v>
      </c>
      <c r="AE115" s="181" t="s">
        <v>1752</v>
      </c>
      <c r="AF115" s="182">
        <v>11.88</v>
      </c>
      <c r="AG115" s="318">
        <v>175</v>
      </c>
      <c r="AH115" s="183">
        <v>4</v>
      </c>
      <c r="AI115" s="182">
        <v>4</v>
      </c>
      <c r="AJ115" s="319">
        <v>527</v>
      </c>
      <c r="AK115" s="184">
        <v>7.152000000000001</v>
      </c>
    </row>
    <row r="116" spans="1:37" ht="17.25" customHeight="1" thickBot="1" x14ac:dyDescent="0.35">
      <c r="A116" s="208" t="s">
        <v>376</v>
      </c>
      <c r="B116" s="317">
        <v>21916495</v>
      </c>
      <c r="C116" s="296" t="s">
        <v>229</v>
      </c>
      <c r="D116" s="296" t="s">
        <v>112</v>
      </c>
      <c r="E116" s="173" t="s">
        <v>195</v>
      </c>
      <c r="F116" s="174" t="s">
        <v>195</v>
      </c>
      <c r="G116" s="175">
        <v>0</v>
      </c>
      <c r="H116" s="176">
        <v>0</v>
      </c>
      <c r="I116" s="173" t="s">
        <v>195</v>
      </c>
      <c r="J116" s="175">
        <v>0</v>
      </c>
      <c r="K116" s="173" t="s">
        <v>195</v>
      </c>
      <c r="L116" s="175">
        <v>0</v>
      </c>
      <c r="M116" s="176">
        <v>0</v>
      </c>
      <c r="N116" s="173" t="s">
        <v>195</v>
      </c>
      <c r="O116" s="177" t="s">
        <v>195</v>
      </c>
      <c r="P116" s="178" t="s">
        <v>1712</v>
      </c>
      <c r="Q116" s="175">
        <v>0</v>
      </c>
      <c r="R116" s="173" t="s">
        <v>195</v>
      </c>
      <c r="S116" s="175">
        <v>0</v>
      </c>
      <c r="T116" s="176">
        <v>0</v>
      </c>
      <c r="U116" s="179" t="s">
        <v>195</v>
      </c>
      <c r="V116" s="175">
        <v>0</v>
      </c>
      <c r="W116" s="173" t="s">
        <v>195</v>
      </c>
      <c r="X116" s="175">
        <v>0</v>
      </c>
      <c r="Y116" s="173" t="s">
        <v>195</v>
      </c>
      <c r="Z116" s="175">
        <v>0</v>
      </c>
      <c r="AA116" s="176">
        <v>0</v>
      </c>
      <c r="AB116" s="172" t="s">
        <v>195</v>
      </c>
      <c r="AC116" s="175">
        <v>0</v>
      </c>
      <c r="AD116" s="180">
        <v>0</v>
      </c>
      <c r="AE116" s="181">
        <v>0</v>
      </c>
      <c r="AF116" s="182">
        <v>0</v>
      </c>
      <c r="AG116" s="318">
        <v>532</v>
      </c>
      <c r="AH116" s="183" t="s">
        <v>195</v>
      </c>
      <c r="AI116" s="182" t="s">
        <v>195</v>
      </c>
      <c r="AJ116" s="319">
        <v>564</v>
      </c>
      <c r="AK116" s="184" t="s">
        <v>1713</v>
      </c>
    </row>
    <row r="117" spans="1:37" ht="17.25" customHeight="1" thickBot="1" x14ac:dyDescent="0.35">
      <c r="A117" s="208" t="s">
        <v>376</v>
      </c>
      <c r="B117" s="317">
        <v>21918194</v>
      </c>
      <c r="C117" s="248" t="s">
        <v>221</v>
      </c>
      <c r="D117" s="248" t="s">
        <v>222</v>
      </c>
      <c r="E117" s="173" t="s">
        <v>195</v>
      </c>
      <c r="F117" s="174" t="s">
        <v>195</v>
      </c>
      <c r="G117" s="175">
        <v>0</v>
      </c>
      <c r="H117" s="176">
        <v>0</v>
      </c>
      <c r="I117" s="173" t="s">
        <v>195</v>
      </c>
      <c r="J117" s="175">
        <v>0</v>
      </c>
      <c r="K117" s="173" t="s">
        <v>195</v>
      </c>
      <c r="L117" s="175">
        <v>0</v>
      </c>
      <c r="M117" s="176">
        <v>0</v>
      </c>
      <c r="N117" s="173" t="s">
        <v>195</v>
      </c>
      <c r="O117" s="177" t="s">
        <v>195</v>
      </c>
      <c r="P117" s="178" t="s">
        <v>1712</v>
      </c>
      <c r="Q117" s="175">
        <v>0</v>
      </c>
      <c r="R117" s="173" t="s">
        <v>195</v>
      </c>
      <c r="S117" s="175">
        <v>0</v>
      </c>
      <c r="T117" s="176">
        <v>0</v>
      </c>
      <c r="U117" s="179" t="s">
        <v>195</v>
      </c>
      <c r="V117" s="175">
        <v>0</v>
      </c>
      <c r="W117" s="173" t="s">
        <v>195</v>
      </c>
      <c r="X117" s="175">
        <v>0</v>
      </c>
      <c r="Y117" s="173" t="s">
        <v>195</v>
      </c>
      <c r="Z117" s="175">
        <v>0</v>
      </c>
      <c r="AA117" s="176">
        <v>0</v>
      </c>
      <c r="AB117" s="172" t="s">
        <v>195</v>
      </c>
      <c r="AC117" s="175">
        <v>0</v>
      </c>
      <c r="AD117" s="180">
        <v>0</v>
      </c>
      <c r="AE117" s="181">
        <v>0</v>
      </c>
      <c r="AF117" s="182">
        <v>0</v>
      </c>
      <c r="AG117" s="318">
        <v>532</v>
      </c>
      <c r="AH117" s="183" t="s">
        <v>195</v>
      </c>
      <c r="AI117" s="182" t="s">
        <v>195</v>
      </c>
      <c r="AJ117" s="319">
        <v>564</v>
      </c>
      <c r="AK117" s="184" t="s">
        <v>1713</v>
      </c>
    </row>
    <row r="118" spans="1:37" ht="17.25" customHeight="1" thickBot="1" x14ac:dyDescent="0.35">
      <c r="A118" s="208" t="s">
        <v>56</v>
      </c>
      <c r="B118" s="317">
        <v>21919706</v>
      </c>
      <c r="C118" s="296" t="s">
        <v>367</v>
      </c>
      <c r="D118" s="296" t="s">
        <v>187</v>
      </c>
      <c r="E118" s="173" t="s">
        <v>375</v>
      </c>
      <c r="F118" s="174" t="s">
        <v>375</v>
      </c>
      <c r="G118" s="175" t="s">
        <v>375</v>
      </c>
      <c r="H118" s="176" t="s">
        <v>375</v>
      </c>
      <c r="I118" s="173" t="s">
        <v>375</v>
      </c>
      <c r="J118" s="175" t="s">
        <v>375</v>
      </c>
      <c r="K118" s="173" t="s">
        <v>375</v>
      </c>
      <c r="L118" s="175" t="s">
        <v>375</v>
      </c>
      <c r="M118" s="176" t="s">
        <v>375</v>
      </c>
      <c r="N118" s="173" t="s">
        <v>375</v>
      </c>
      <c r="O118" s="177">
        <v>53</v>
      </c>
      <c r="P118" s="178">
        <v>0</v>
      </c>
      <c r="Q118" s="175" t="s">
        <v>375</v>
      </c>
      <c r="R118" s="173" t="s">
        <v>375</v>
      </c>
      <c r="S118" s="175" t="s">
        <v>375</v>
      </c>
      <c r="T118" s="176" t="s">
        <v>375</v>
      </c>
      <c r="U118" s="179" t="s">
        <v>375</v>
      </c>
      <c r="V118" s="175" t="s">
        <v>375</v>
      </c>
      <c r="W118" s="173" t="s">
        <v>375</v>
      </c>
      <c r="X118" s="175" t="s">
        <v>375</v>
      </c>
      <c r="Y118" s="173" t="s">
        <v>375</v>
      </c>
      <c r="Z118" s="175" t="s">
        <v>375</v>
      </c>
      <c r="AA118" s="176" t="s">
        <v>375</v>
      </c>
      <c r="AB118" s="172" t="s">
        <v>375</v>
      </c>
      <c r="AC118" s="175" t="s">
        <v>375</v>
      </c>
      <c r="AD118" s="180" t="s">
        <v>375</v>
      </c>
      <c r="AE118" s="181" t="s">
        <v>375</v>
      </c>
      <c r="AF118" s="182" t="s">
        <v>375</v>
      </c>
      <c r="AG118" s="318">
        <v>532</v>
      </c>
      <c r="AH118" s="183">
        <v>6.22</v>
      </c>
      <c r="AI118" s="182">
        <v>6.22</v>
      </c>
      <c r="AJ118" s="319">
        <v>347</v>
      </c>
      <c r="AK118" s="184">
        <v>6.22</v>
      </c>
    </row>
    <row r="119" spans="1:37" ht="17.25" customHeight="1" thickBot="1" x14ac:dyDescent="0.35">
      <c r="A119" s="208" t="s">
        <v>56</v>
      </c>
      <c r="B119" s="317">
        <v>21919915</v>
      </c>
      <c r="C119" s="262" t="s">
        <v>349</v>
      </c>
      <c r="D119" s="262" t="s">
        <v>100</v>
      </c>
      <c r="E119" s="173" t="s">
        <v>1147</v>
      </c>
      <c r="F119" s="174" t="s">
        <v>1147</v>
      </c>
      <c r="G119" s="175" t="s">
        <v>1147</v>
      </c>
      <c r="H119" s="176" t="s">
        <v>1148</v>
      </c>
      <c r="I119" s="173" t="s">
        <v>1147</v>
      </c>
      <c r="J119" s="175" t="s">
        <v>1147</v>
      </c>
      <c r="K119" s="173" t="s">
        <v>1147</v>
      </c>
      <c r="L119" s="175" t="s">
        <v>1147</v>
      </c>
      <c r="M119" s="176" t="s">
        <v>1148</v>
      </c>
      <c r="N119" s="173" t="s">
        <v>1147</v>
      </c>
      <c r="O119" s="177"/>
      <c r="P119" s="178">
        <v>0</v>
      </c>
      <c r="Q119" s="175" t="s">
        <v>1147</v>
      </c>
      <c r="R119" s="173" t="s">
        <v>1147</v>
      </c>
      <c r="S119" s="175" t="s">
        <v>1147</v>
      </c>
      <c r="T119" s="176" t="s">
        <v>1148</v>
      </c>
      <c r="U119" s="179" t="s">
        <v>1147</v>
      </c>
      <c r="V119" s="175" t="s">
        <v>1147</v>
      </c>
      <c r="W119" s="173" t="s">
        <v>1147</v>
      </c>
      <c r="X119" s="175" t="s">
        <v>1147</v>
      </c>
      <c r="Y119" s="173" t="s">
        <v>1147</v>
      </c>
      <c r="Z119" s="175" t="s">
        <v>1147</v>
      </c>
      <c r="AA119" s="176" t="s">
        <v>1148</v>
      </c>
      <c r="AB119" s="172" t="s">
        <v>1147</v>
      </c>
      <c r="AC119" s="175" t="s">
        <v>1147</v>
      </c>
      <c r="AD119" s="180" t="s">
        <v>1148</v>
      </c>
      <c r="AE119" s="181" t="s">
        <v>1753</v>
      </c>
      <c r="AF119" s="182">
        <v>11.4</v>
      </c>
      <c r="AG119" s="318">
        <v>229</v>
      </c>
      <c r="AH119" s="183">
        <v>4</v>
      </c>
      <c r="AI119" s="182">
        <v>4</v>
      </c>
      <c r="AJ119" s="319">
        <v>527</v>
      </c>
      <c r="AK119" s="184">
        <v>6.9600000000000009</v>
      </c>
    </row>
    <row r="120" spans="1:37" ht="17.25" customHeight="1" thickBot="1" x14ac:dyDescent="0.35">
      <c r="A120" s="208" t="s">
        <v>376</v>
      </c>
      <c r="B120" s="317">
        <v>22000255</v>
      </c>
      <c r="C120" s="254" t="s">
        <v>351</v>
      </c>
      <c r="D120" s="254" t="s">
        <v>142</v>
      </c>
      <c r="E120" s="173" t="s">
        <v>375</v>
      </c>
      <c r="F120" s="174" t="s">
        <v>375</v>
      </c>
      <c r="G120" s="175" t="s">
        <v>375</v>
      </c>
      <c r="H120" s="176" t="s">
        <v>375</v>
      </c>
      <c r="I120" s="173" t="s">
        <v>375</v>
      </c>
      <c r="J120" s="175" t="s">
        <v>375</v>
      </c>
      <c r="K120" s="173" t="s">
        <v>375</v>
      </c>
      <c r="L120" s="175" t="s">
        <v>375</v>
      </c>
      <c r="M120" s="176" t="s">
        <v>375</v>
      </c>
      <c r="N120" s="173" t="s">
        <v>375</v>
      </c>
      <c r="O120" s="177" t="s">
        <v>195</v>
      </c>
      <c r="P120" s="178" t="s">
        <v>1712</v>
      </c>
      <c r="Q120" s="175" t="s">
        <v>375</v>
      </c>
      <c r="R120" s="173" t="s">
        <v>375</v>
      </c>
      <c r="S120" s="175" t="s">
        <v>375</v>
      </c>
      <c r="T120" s="176" t="s">
        <v>375</v>
      </c>
      <c r="U120" s="179" t="s">
        <v>375</v>
      </c>
      <c r="V120" s="175" t="s">
        <v>375</v>
      </c>
      <c r="W120" s="173" t="s">
        <v>375</v>
      </c>
      <c r="X120" s="175" t="s">
        <v>375</v>
      </c>
      <c r="Y120" s="173" t="s">
        <v>375</v>
      </c>
      <c r="Z120" s="175" t="s">
        <v>375</v>
      </c>
      <c r="AA120" s="176" t="s">
        <v>375</v>
      </c>
      <c r="AB120" s="172" t="s">
        <v>375</v>
      </c>
      <c r="AC120" s="175" t="s">
        <v>375</v>
      </c>
      <c r="AD120" s="180" t="s">
        <v>375</v>
      </c>
      <c r="AE120" s="181" t="s">
        <v>375</v>
      </c>
      <c r="AF120" s="182" t="s">
        <v>375</v>
      </c>
      <c r="AG120" s="318">
        <v>532</v>
      </c>
      <c r="AH120" s="183">
        <v>8.44</v>
      </c>
      <c r="AI120" s="182">
        <v>8.44</v>
      </c>
      <c r="AJ120" s="319">
        <v>118</v>
      </c>
      <c r="AK120" s="184">
        <v>8.44</v>
      </c>
    </row>
    <row r="121" spans="1:37" ht="17.25" customHeight="1" thickBot="1" x14ac:dyDescent="0.35">
      <c r="A121" s="208" t="s">
        <v>376</v>
      </c>
      <c r="B121" s="317">
        <v>22000279</v>
      </c>
      <c r="C121" s="264" t="s">
        <v>1014</v>
      </c>
      <c r="D121" s="264" t="s">
        <v>143</v>
      </c>
      <c r="E121" s="185" t="s">
        <v>375</v>
      </c>
      <c r="F121" s="174" t="s">
        <v>375</v>
      </c>
      <c r="G121" s="175" t="s">
        <v>375</v>
      </c>
      <c r="H121" s="176" t="s">
        <v>375</v>
      </c>
      <c r="I121" s="173" t="s">
        <v>375</v>
      </c>
      <c r="J121" s="175" t="s">
        <v>375</v>
      </c>
      <c r="K121" s="173" t="s">
        <v>375</v>
      </c>
      <c r="L121" s="175" t="s">
        <v>375</v>
      </c>
      <c r="M121" s="176" t="s">
        <v>375</v>
      </c>
      <c r="N121" s="185" t="s">
        <v>375</v>
      </c>
      <c r="O121" s="177" t="s">
        <v>195</v>
      </c>
      <c r="P121" s="178" t="s">
        <v>1712</v>
      </c>
      <c r="Q121" s="175" t="s">
        <v>375</v>
      </c>
      <c r="R121" s="185" t="s">
        <v>375</v>
      </c>
      <c r="S121" s="175" t="s">
        <v>375</v>
      </c>
      <c r="T121" s="176" t="s">
        <v>375</v>
      </c>
      <c r="U121" s="179" t="s">
        <v>375</v>
      </c>
      <c r="V121" s="175" t="s">
        <v>375</v>
      </c>
      <c r="W121" s="188" t="s">
        <v>375</v>
      </c>
      <c r="X121" s="175" t="s">
        <v>375</v>
      </c>
      <c r="Y121" s="188" t="s">
        <v>375</v>
      </c>
      <c r="Z121" s="175" t="s">
        <v>375</v>
      </c>
      <c r="AA121" s="176" t="s">
        <v>375</v>
      </c>
      <c r="AB121" s="172" t="s">
        <v>375</v>
      </c>
      <c r="AC121" s="175" t="s">
        <v>375</v>
      </c>
      <c r="AD121" s="180" t="s">
        <v>375</v>
      </c>
      <c r="AE121" s="181" t="s">
        <v>375</v>
      </c>
      <c r="AF121" s="182" t="s">
        <v>375</v>
      </c>
      <c r="AG121" s="318">
        <v>532</v>
      </c>
      <c r="AH121" s="183">
        <v>7.56</v>
      </c>
      <c r="AI121" s="182">
        <v>7.56</v>
      </c>
      <c r="AJ121" s="319">
        <v>204</v>
      </c>
      <c r="AK121" s="184">
        <v>7.56</v>
      </c>
    </row>
    <row r="122" spans="1:37" ht="17.25" customHeight="1" thickBot="1" x14ac:dyDescent="0.35">
      <c r="A122" s="208" t="s">
        <v>56</v>
      </c>
      <c r="B122" s="317">
        <v>22000303</v>
      </c>
      <c r="C122" s="256" t="s">
        <v>599</v>
      </c>
      <c r="D122" s="256" t="s">
        <v>304</v>
      </c>
      <c r="E122" s="173">
        <v>14</v>
      </c>
      <c r="F122" s="174">
        <v>16.5</v>
      </c>
      <c r="G122" s="175">
        <v>14</v>
      </c>
      <c r="H122" s="176">
        <v>14</v>
      </c>
      <c r="I122" s="173">
        <v>3.6099999999999994</v>
      </c>
      <c r="J122" s="175">
        <v>15</v>
      </c>
      <c r="K122" s="173">
        <v>7.72</v>
      </c>
      <c r="L122" s="175">
        <v>11</v>
      </c>
      <c r="M122" s="176">
        <v>13</v>
      </c>
      <c r="N122" s="173">
        <v>41</v>
      </c>
      <c r="O122" s="177">
        <v>60</v>
      </c>
      <c r="P122" s="178">
        <v>0.68333333333333335</v>
      </c>
      <c r="Q122" s="175">
        <v>6</v>
      </c>
      <c r="R122" s="173">
        <v>28.4</v>
      </c>
      <c r="S122" s="175">
        <v>4.5</v>
      </c>
      <c r="T122" s="176">
        <v>10.5</v>
      </c>
      <c r="U122" s="179">
        <v>28.5</v>
      </c>
      <c r="V122" s="175">
        <v>4.5</v>
      </c>
      <c r="W122" s="173">
        <v>2</v>
      </c>
      <c r="X122" s="175">
        <v>3</v>
      </c>
      <c r="Y122" s="173">
        <v>4</v>
      </c>
      <c r="Z122" s="175">
        <v>3</v>
      </c>
      <c r="AA122" s="176">
        <v>10.5</v>
      </c>
      <c r="AB122" s="172">
        <v>47.7</v>
      </c>
      <c r="AC122" s="175">
        <v>10</v>
      </c>
      <c r="AD122" s="180">
        <v>10</v>
      </c>
      <c r="AE122" s="181">
        <v>11.6</v>
      </c>
      <c r="AF122" s="182">
        <v>11.6</v>
      </c>
      <c r="AG122" s="318">
        <v>199</v>
      </c>
      <c r="AH122" s="183">
        <v>11.11</v>
      </c>
      <c r="AI122" s="182">
        <v>11.11</v>
      </c>
      <c r="AJ122" s="319">
        <v>23</v>
      </c>
      <c r="AK122" s="184">
        <v>11.305999999999999</v>
      </c>
    </row>
    <row r="123" spans="1:37" ht="17.25" customHeight="1" thickBot="1" x14ac:dyDescent="0.35">
      <c r="A123" s="208" t="s">
        <v>376</v>
      </c>
      <c r="B123" s="317">
        <v>22000343</v>
      </c>
      <c r="C123" s="256" t="s">
        <v>916</v>
      </c>
      <c r="D123" s="256" t="s">
        <v>917</v>
      </c>
      <c r="E123" s="173">
        <v>12</v>
      </c>
      <c r="F123" s="174">
        <v>15.5</v>
      </c>
      <c r="G123" s="175">
        <v>9</v>
      </c>
      <c r="H123" s="176">
        <v>9</v>
      </c>
      <c r="I123" s="173">
        <v>3.2199999999999998</v>
      </c>
      <c r="J123" s="175">
        <v>17</v>
      </c>
      <c r="K123" s="173">
        <v>7.02</v>
      </c>
      <c r="L123" s="175">
        <v>10</v>
      </c>
      <c r="M123" s="176">
        <v>13.5</v>
      </c>
      <c r="N123" s="173">
        <v>77</v>
      </c>
      <c r="O123" s="177">
        <v>77</v>
      </c>
      <c r="P123" s="178">
        <v>1</v>
      </c>
      <c r="Q123" s="175">
        <v>5.5</v>
      </c>
      <c r="R123" s="173">
        <v>46.2</v>
      </c>
      <c r="S123" s="175">
        <v>4.5</v>
      </c>
      <c r="T123" s="176">
        <v>10</v>
      </c>
      <c r="U123" s="179">
        <v>36.590000000000003</v>
      </c>
      <c r="V123" s="175">
        <v>0.25</v>
      </c>
      <c r="W123" s="173">
        <v>-2</v>
      </c>
      <c r="X123" s="175">
        <v>2</v>
      </c>
      <c r="Y123" s="173">
        <v>7</v>
      </c>
      <c r="Z123" s="175">
        <v>1.5</v>
      </c>
      <c r="AA123" s="176">
        <v>3.75</v>
      </c>
      <c r="AB123" s="172">
        <v>42.78</v>
      </c>
      <c r="AC123" s="175">
        <v>9</v>
      </c>
      <c r="AD123" s="180">
        <v>9</v>
      </c>
      <c r="AE123" s="181">
        <v>9.0500000000000007</v>
      </c>
      <c r="AF123" s="182">
        <v>9.0500000000000007</v>
      </c>
      <c r="AG123" s="318">
        <v>447</v>
      </c>
      <c r="AH123" s="183">
        <v>8</v>
      </c>
      <c r="AI123" s="182">
        <v>8</v>
      </c>
      <c r="AJ123" s="319">
        <v>158</v>
      </c>
      <c r="AK123" s="184">
        <v>8.42</v>
      </c>
    </row>
    <row r="124" spans="1:37" ht="17.25" customHeight="1" thickBot="1" x14ac:dyDescent="0.35">
      <c r="A124" s="208" t="s">
        <v>376</v>
      </c>
      <c r="B124" s="317">
        <v>22000406</v>
      </c>
      <c r="C124" s="248" t="s">
        <v>678</v>
      </c>
      <c r="D124" s="248" t="s">
        <v>679</v>
      </c>
      <c r="E124" s="173">
        <v>20</v>
      </c>
      <c r="F124" s="174">
        <v>19.5</v>
      </c>
      <c r="G124" s="175">
        <v>17</v>
      </c>
      <c r="H124" s="176">
        <v>17</v>
      </c>
      <c r="I124" s="173">
        <v>3.6</v>
      </c>
      <c r="J124" s="175">
        <v>10</v>
      </c>
      <c r="K124" s="173">
        <v>6.66</v>
      </c>
      <c r="L124" s="175">
        <v>12</v>
      </c>
      <c r="M124" s="176">
        <v>11</v>
      </c>
      <c r="N124" s="173">
        <v>52</v>
      </c>
      <c r="O124" s="177">
        <v>56</v>
      </c>
      <c r="P124" s="178">
        <v>0.9285714285714286</v>
      </c>
      <c r="Q124" s="175">
        <v>5</v>
      </c>
      <c r="R124" s="173">
        <v>38.9</v>
      </c>
      <c r="S124" s="175">
        <v>2.5</v>
      </c>
      <c r="T124" s="176">
        <v>7.5</v>
      </c>
      <c r="U124" s="179">
        <v>27.56</v>
      </c>
      <c r="V124" s="175">
        <v>4</v>
      </c>
      <c r="W124" s="173">
        <v>-9</v>
      </c>
      <c r="X124" s="175">
        <v>1</v>
      </c>
      <c r="Y124" s="173">
        <v>1</v>
      </c>
      <c r="Z124" s="175">
        <v>4.5</v>
      </c>
      <c r="AA124" s="176">
        <v>9.5</v>
      </c>
      <c r="AB124" s="172">
        <v>36.24</v>
      </c>
      <c r="AC124" s="175">
        <v>12</v>
      </c>
      <c r="AD124" s="180">
        <v>12</v>
      </c>
      <c r="AE124" s="181">
        <v>11.4</v>
      </c>
      <c r="AF124" s="182">
        <v>11.4</v>
      </c>
      <c r="AG124" s="318">
        <v>229</v>
      </c>
      <c r="AH124" s="183">
        <v>3.56</v>
      </c>
      <c r="AI124" s="182">
        <v>3.56</v>
      </c>
      <c r="AJ124" s="319">
        <v>541</v>
      </c>
      <c r="AK124" s="184">
        <v>6.6960000000000006</v>
      </c>
    </row>
    <row r="125" spans="1:37" ht="17.25" customHeight="1" thickBot="1" x14ac:dyDescent="0.35">
      <c r="A125" s="208" t="s">
        <v>56</v>
      </c>
      <c r="B125" s="317">
        <v>22000493</v>
      </c>
      <c r="C125" s="256" t="s">
        <v>728</v>
      </c>
      <c r="D125" s="256" t="s">
        <v>729</v>
      </c>
      <c r="E125" s="173">
        <v>10</v>
      </c>
      <c r="F125" s="174">
        <v>14.5</v>
      </c>
      <c r="G125" s="175">
        <v>10</v>
      </c>
      <c r="H125" s="176">
        <v>10</v>
      </c>
      <c r="I125" s="173">
        <v>3.44</v>
      </c>
      <c r="J125" s="175">
        <v>17</v>
      </c>
      <c r="K125" s="173">
        <v>7.82</v>
      </c>
      <c r="L125" s="175">
        <v>10</v>
      </c>
      <c r="M125" s="176">
        <v>13.5</v>
      </c>
      <c r="N125" s="173">
        <v>45</v>
      </c>
      <c r="O125" s="177">
        <v>70</v>
      </c>
      <c r="P125" s="178">
        <v>0.6428571428571429</v>
      </c>
      <c r="Q125" s="175">
        <v>6</v>
      </c>
      <c r="R125" s="173">
        <v>30.2</v>
      </c>
      <c r="S125" s="175">
        <v>5</v>
      </c>
      <c r="T125" s="176">
        <v>11</v>
      </c>
      <c r="U125" s="179">
        <v>27.84</v>
      </c>
      <c r="V125" s="175">
        <v>5</v>
      </c>
      <c r="W125" s="173">
        <v>6</v>
      </c>
      <c r="X125" s="175">
        <v>3.5</v>
      </c>
      <c r="Y125" s="173">
        <v>4</v>
      </c>
      <c r="Z125" s="175">
        <v>3</v>
      </c>
      <c r="AA125" s="176">
        <v>11.5</v>
      </c>
      <c r="AB125" s="172">
        <v>42.73</v>
      </c>
      <c r="AC125" s="175">
        <v>12</v>
      </c>
      <c r="AD125" s="180">
        <v>12</v>
      </c>
      <c r="AE125" s="181">
        <v>11.6</v>
      </c>
      <c r="AF125" s="182">
        <v>11.6</v>
      </c>
      <c r="AG125" s="318">
        <v>199</v>
      </c>
      <c r="AH125" s="183">
        <v>4.4400000000000004</v>
      </c>
      <c r="AI125" s="182">
        <v>4.4400000000000004</v>
      </c>
      <c r="AJ125" s="319">
        <v>495</v>
      </c>
      <c r="AK125" s="184">
        <v>7.3040000000000003</v>
      </c>
    </row>
    <row r="126" spans="1:37" ht="17.25" customHeight="1" thickBot="1" x14ac:dyDescent="0.35">
      <c r="A126" s="208" t="s">
        <v>376</v>
      </c>
      <c r="B126" s="317">
        <v>22000529</v>
      </c>
      <c r="C126" s="262" t="s">
        <v>664</v>
      </c>
      <c r="D126" s="262" t="s">
        <v>666</v>
      </c>
      <c r="E126" s="173">
        <v>17</v>
      </c>
      <c r="F126" s="174">
        <v>18</v>
      </c>
      <c r="G126" s="175">
        <v>14</v>
      </c>
      <c r="H126" s="176">
        <v>14</v>
      </c>
      <c r="I126" s="173">
        <v>2.8999999999999995</v>
      </c>
      <c r="J126" s="175">
        <v>20</v>
      </c>
      <c r="K126" s="173">
        <v>6.35</v>
      </c>
      <c r="L126" s="175">
        <v>14</v>
      </c>
      <c r="M126" s="176">
        <v>17</v>
      </c>
      <c r="N126" s="173">
        <v>72</v>
      </c>
      <c r="O126" s="177">
        <v>74</v>
      </c>
      <c r="P126" s="178">
        <v>0.97297297297297303</v>
      </c>
      <c r="Q126" s="175">
        <v>5</v>
      </c>
      <c r="R126" s="173">
        <v>55.7</v>
      </c>
      <c r="S126" s="175">
        <v>7</v>
      </c>
      <c r="T126" s="176">
        <v>12</v>
      </c>
      <c r="U126" s="179">
        <v>25.77</v>
      </c>
      <c r="V126" s="175">
        <v>5</v>
      </c>
      <c r="W126" s="173">
        <v>3</v>
      </c>
      <c r="X126" s="175">
        <v>3.25</v>
      </c>
      <c r="Y126" s="173">
        <v>2</v>
      </c>
      <c r="Z126" s="175">
        <v>4</v>
      </c>
      <c r="AA126" s="176">
        <v>12.25</v>
      </c>
      <c r="AB126" s="172">
        <v>39.08</v>
      </c>
      <c r="AC126" s="175">
        <v>11</v>
      </c>
      <c r="AD126" s="180">
        <v>11</v>
      </c>
      <c r="AE126" s="181">
        <v>13.25</v>
      </c>
      <c r="AF126" s="182">
        <v>13.25</v>
      </c>
      <c r="AG126" s="318">
        <v>57</v>
      </c>
      <c r="AH126" s="183">
        <v>8.44</v>
      </c>
      <c r="AI126" s="182">
        <v>8.44</v>
      </c>
      <c r="AJ126" s="319">
        <v>118</v>
      </c>
      <c r="AK126" s="184">
        <v>10.364000000000001</v>
      </c>
    </row>
    <row r="127" spans="1:37" ht="17.25" customHeight="1" thickBot="1" x14ac:dyDescent="0.35">
      <c r="A127" s="208" t="s">
        <v>376</v>
      </c>
      <c r="B127" s="317">
        <v>22000549</v>
      </c>
      <c r="C127" s="258" t="s">
        <v>237</v>
      </c>
      <c r="D127" s="258" t="s">
        <v>174</v>
      </c>
      <c r="E127" s="173" t="s">
        <v>195</v>
      </c>
      <c r="F127" s="174" t="s">
        <v>195</v>
      </c>
      <c r="G127" s="175">
        <v>0</v>
      </c>
      <c r="H127" s="176">
        <v>0</v>
      </c>
      <c r="I127" s="173" t="s">
        <v>195</v>
      </c>
      <c r="J127" s="175">
        <v>0</v>
      </c>
      <c r="K127" s="173" t="s">
        <v>195</v>
      </c>
      <c r="L127" s="175">
        <v>0</v>
      </c>
      <c r="M127" s="176">
        <v>0</v>
      </c>
      <c r="N127" s="173" t="s">
        <v>195</v>
      </c>
      <c r="O127" s="177" t="s">
        <v>195</v>
      </c>
      <c r="P127" s="178" t="s">
        <v>1712</v>
      </c>
      <c r="Q127" s="175">
        <v>0</v>
      </c>
      <c r="R127" s="173" t="s">
        <v>195</v>
      </c>
      <c r="S127" s="175">
        <v>0</v>
      </c>
      <c r="T127" s="176">
        <v>0</v>
      </c>
      <c r="U127" s="179" t="s">
        <v>195</v>
      </c>
      <c r="V127" s="175">
        <v>0</v>
      </c>
      <c r="W127" s="173" t="s">
        <v>195</v>
      </c>
      <c r="X127" s="175">
        <v>0</v>
      </c>
      <c r="Y127" s="173" t="s">
        <v>195</v>
      </c>
      <c r="Z127" s="175">
        <v>0</v>
      </c>
      <c r="AA127" s="176">
        <v>0</v>
      </c>
      <c r="AB127" s="172" t="s">
        <v>195</v>
      </c>
      <c r="AC127" s="175">
        <v>0</v>
      </c>
      <c r="AD127" s="180">
        <v>0</v>
      </c>
      <c r="AE127" s="181">
        <v>0</v>
      </c>
      <c r="AF127" s="182">
        <v>0</v>
      </c>
      <c r="AG127" s="318">
        <v>532</v>
      </c>
      <c r="AH127" s="183" t="s">
        <v>195</v>
      </c>
      <c r="AI127" s="182" t="s">
        <v>195</v>
      </c>
      <c r="AJ127" s="319">
        <v>564</v>
      </c>
      <c r="AK127" s="184" t="s">
        <v>1713</v>
      </c>
    </row>
    <row r="128" spans="1:37" ht="17.25" customHeight="1" thickBot="1" x14ac:dyDescent="0.35">
      <c r="A128" s="208" t="s">
        <v>56</v>
      </c>
      <c r="B128" s="317">
        <v>22000556</v>
      </c>
      <c r="C128" s="258" t="s">
        <v>606</v>
      </c>
      <c r="D128" s="258" t="s">
        <v>181</v>
      </c>
      <c r="E128" s="173">
        <v>15</v>
      </c>
      <c r="F128" s="174">
        <v>17</v>
      </c>
      <c r="G128" s="175">
        <v>15</v>
      </c>
      <c r="H128" s="176">
        <v>15</v>
      </c>
      <c r="I128" s="173">
        <v>3.68</v>
      </c>
      <c r="J128" s="175">
        <v>13</v>
      </c>
      <c r="K128" s="173">
        <v>8.24</v>
      </c>
      <c r="L128" s="175">
        <v>7</v>
      </c>
      <c r="M128" s="176">
        <v>10</v>
      </c>
      <c r="N128" s="173">
        <v>32.5</v>
      </c>
      <c r="O128" s="177">
        <v>55</v>
      </c>
      <c r="P128" s="178">
        <v>0.59090909090909094</v>
      </c>
      <c r="Q128" s="175">
        <v>5.5</v>
      </c>
      <c r="R128" s="173">
        <v>27</v>
      </c>
      <c r="S128" s="175">
        <v>4</v>
      </c>
      <c r="T128" s="176">
        <v>9.5</v>
      </c>
      <c r="U128" s="179">
        <v>27.75</v>
      </c>
      <c r="V128" s="175">
        <v>5</v>
      </c>
      <c r="W128" s="173">
        <v>11</v>
      </c>
      <c r="X128" s="175">
        <v>4.25</v>
      </c>
      <c r="Y128" s="173">
        <v>3</v>
      </c>
      <c r="Z128" s="175">
        <v>3.5</v>
      </c>
      <c r="AA128" s="176">
        <v>12.75</v>
      </c>
      <c r="AB128" s="172">
        <v>38.71</v>
      </c>
      <c r="AC128" s="175">
        <v>14</v>
      </c>
      <c r="AD128" s="180">
        <v>14</v>
      </c>
      <c r="AE128" s="181">
        <v>12.25</v>
      </c>
      <c r="AF128" s="182">
        <v>12.25</v>
      </c>
      <c r="AG128" s="318">
        <v>131</v>
      </c>
      <c r="AH128" s="183">
        <v>6.67</v>
      </c>
      <c r="AI128" s="182">
        <v>6.67</v>
      </c>
      <c r="AJ128" s="319">
        <v>296</v>
      </c>
      <c r="AK128" s="184">
        <v>8.902000000000001</v>
      </c>
    </row>
    <row r="129" spans="1:37" ht="17.25" customHeight="1" thickBot="1" x14ac:dyDescent="0.35">
      <c r="A129" s="208" t="s">
        <v>56</v>
      </c>
      <c r="B129" s="317">
        <v>22000604</v>
      </c>
      <c r="C129" s="254" t="s">
        <v>549</v>
      </c>
      <c r="D129" s="254" t="s">
        <v>550</v>
      </c>
      <c r="E129" s="173">
        <v>9</v>
      </c>
      <c r="F129" s="174">
        <v>14</v>
      </c>
      <c r="G129" s="175">
        <v>9</v>
      </c>
      <c r="H129" s="176">
        <v>9</v>
      </c>
      <c r="I129" s="173">
        <v>3.64</v>
      </c>
      <c r="J129" s="175">
        <v>14</v>
      </c>
      <c r="K129" s="173">
        <v>8.0500000000000007</v>
      </c>
      <c r="L129" s="175">
        <v>9</v>
      </c>
      <c r="M129" s="180">
        <v>11.5</v>
      </c>
      <c r="N129" s="173">
        <v>26</v>
      </c>
      <c r="O129" s="177">
        <v>52</v>
      </c>
      <c r="P129" s="178">
        <v>0.5</v>
      </c>
      <c r="Q129" s="175">
        <v>5</v>
      </c>
      <c r="R129" s="173">
        <v>22.1</v>
      </c>
      <c r="S129" s="175">
        <v>3</v>
      </c>
      <c r="T129" s="176">
        <v>8</v>
      </c>
      <c r="U129" s="179">
        <v>28.8</v>
      </c>
      <c r="V129" s="175">
        <v>4.5</v>
      </c>
      <c r="W129" s="173">
        <v>2</v>
      </c>
      <c r="X129" s="175">
        <v>3</v>
      </c>
      <c r="Y129" s="173">
        <v>2</v>
      </c>
      <c r="Z129" s="175">
        <v>4</v>
      </c>
      <c r="AA129" s="176">
        <v>11.5</v>
      </c>
      <c r="AB129" s="172">
        <v>39.86</v>
      </c>
      <c r="AC129" s="175">
        <v>14</v>
      </c>
      <c r="AD129" s="180">
        <v>14</v>
      </c>
      <c r="AE129" s="181">
        <v>10.8</v>
      </c>
      <c r="AF129" s="182">
        <v>10.8</v>
      </c>
      <c r="AG129" s="318">
        <v>303</v>
      </c>
      <c r="AH129" s="183">
        <v>9.33</v>
      </c>
      <c r="AI129" s="182">
        <v>9.33</v>
      </c>
      <c r="AJ129" s="319">
        <v>56</v>
      </c>
      <c r="AK129" s="184">
        <v>9.9179999999999993</v>
      </c>
    </row>
    <row r="130" spans="1:37" ht="17.25" customHeight="1" thickBot="1" x14ac:dyDescent="0.35">
      <c r="A130" s="208" t="s">
        <v>376</v>
      </c>
      <c r="B130" s="317">
        <v>22000641</v>
      </c>
      <c r="C130" s="269" t="s">
        <v>1017</v>
      </c>
      <c r="D130" s="270" t="s">
        <v>1018</v>
      </c>
      <c r="E130" s="173">
        <v>18</v>
      </c>
      <c r="F130" s="174">
        <v>18.5</v>
      </c>
      <c r="G130" s="175">
        <v>15</v>
      </c>
      <c r="H130" s="176">
        <v>15</v>
      </c>
      <c r="I130" s="173">
        <v>2.98</v>
      </c>
      <c r="J130" s="175">
        <v>20</v>
      </c>
      <c r="K130" s="173">
        <v>6.41</v>
      </c>
      <c r="L130" s="175">
        <v>14</v>
      </c>
      <c r="M130" s="180">
        <v>17</v>
      </c>
      <c r="N130" s="173">
        <v>65</v>
      </c>
      <c r="O130" s="177">
        <v>69</v>
      </c>
      <c r="P130" s="178">
        <v>0.94202898550724634</v>
      </c>
      <c r="Q130" s="175">
        <v>5</v>
      </c>
      <c r="R130" s="173">
        <v>44.3</v>
      </c>
      <c r="S130" s="175">
        <v>4</v>
      </c>
      <c r="T130" s="176">
        <v>9</v>
      </c>
      <c r="U130" s="179">
        <v>27.32</v>
      </c>
      <c r="V130" s="175">
        <v>4.25</v>
      </c>
      <c r="W130" s="173">
        <v>2</v>
      </c>
      <c r="X130" s="175">
        <v>3</v>
      </c>
      <c r="Y130" s="173">
        <v>0</v>
      </c>
      <c r="Z130" s="175">
        <v>5</v>
      </c>
      <c r="AA130" s="176">
        <v>12.25</v>
      </c>
      <c r="AB130" s="172">
        <v>44.73</v>
      </c>
      <c r="AC130" s="175">
        <v>8</v>
      </c>
      <c r="AD130" s="180">
        <v>8</v>
      </c>
      <c r="AE130" s="181">
        <v>12.25</v>
      </c>
      <c r="AF130" s="182">
        <v>12.25</v>
      </c>
      <c r="AG130" s="318">
        <v>131</v>
      </c>
      <c r="AH130" s="183">
        <v>4.4400000000000004</v>
      </c>
      <c r="AI130" s="182">
        <v>4.4400000000000004</v>
      </c>
      <c r="AJ130" s="319">
        <v>495</v>
      </c>
      <c r="AK130" s="184">
        <v>7.5640000000000001</v>
      </c>
    </row>
    <row r="131" spans="1:37" ht="17.25" customHeight="1" thickBot="1" x14ac:dyDescent="0.35">
      <c r="A131" s="208" t="s">
        <v>376</v>
      </c>
      <c r="B131" s="317">
        <v>22000672</v>
      </c>
      <c r="C131" s="250" t="s">
        <v>805</v>
      </c>
      <c r="D131" s="250" t="s">
        <v>96</v>
      </c>
      <c r="E131" s="173">
        <v>19</v>
      </c>
      <c r="F131" s="174">
        <v>19</v>
      </c>
      <c r="G131" s="175">
        <v>16</v>
      </c>
      <c r="H131" s="176">
        <v>16</v>
      </c>
      <c r="I131" s="173">
        <v>2.97</v>
      </c>
      <c r="J131" s="175">
        <v>20</v>
      </c>
      <c r="K131" s="173">
        <v>6.38</v>
      </c>
      <c r="L131" s="175">
        <v>14</v>
      </c>
      <c r="M131" s="180">
        <v>17</v>
      </c>
      <c r="N131" s="173">
        <v>56</v>
      </c>
      <c r="O131" s="177">
        <v>54</v>
      </c>
      <c r="P131" s="178">
        <v>1.037037037037037</v>
      </c>
      <c r="Q131" s="175">
        <v>5.5</v>
      </c>
      <c r="R131" s="173">
        <v>48.8</v>
      </c>
      <c r="S131" s="175">
        <v>5</v>
      </c>
      <c r="T131" s="176">
        <v>10.5</v>
      </c>
      <c r="U131" s="179">
        <v>25.8</v>
      </c>
      <c r="V131" s="175">
        <v>5</v>
      </c>
      <c r="W131" s="173">
        <v>-5</v>
      </c>
      <c r="X131" s="175">
        <v>1.5</v>
      </c>
      <c r="Y131" s="173">
        <v>3</v>
      </c>
      <c r="Z131" s="175">
        <v>3.5</v>
      </c>
      <c r="AA131" s="176">
        <v>10</v>
      </c>
      <c r="AB131" s="172">
        <v>34.28</v>
      </c>
      <c r="AC131" s="175">
        <v>14</v>
      </c>
      <c r="AD131" s="180">
        <v>14</v>
      </c>
      <c r="AE131" s="181">
        <v>13.5</v>
      </c>
      <c r="AF131" s="182">
        <v>13.5</v>
      </c>
      <c r="AG131" s="318">
        <v>44</v>
      </c>
      <c r="AH131" s="183">
        <v>10.220000000000001</v>
      </c>
      <c r="AI131" s="182">
        <v>10.220000000000001</v>
      </c>
      <c r="AJ131" s="319">
        <v>33</v>
      </c>
      <c r="AK131" s="184">
        <v>11.532</v>
      </c>
    </row>
    <row r="132" spans="1:37" ht="17.25" customHeight="1" thickBot="1" x14ac:dyDescent="0.35">
      <c r="A132" s="208" t="s">
        <v>376</v>
      </c>
      <c r="B132" s="321">
        <v>22000706</v>
      </c>
      <c r="C132" s="248" t="s">
        <v>41</v>
      </c>
      <c r="D132" s="248" t="s">
        <v>870</v>
      </c>
      <c r="E132" s="173">
        <v>7</v>
      </c>
      <c r="F132" s="174">
        <v>13</v>
      </c>
      <c r="G132" s="175">
        <v>4</v>
      </c>
      <c r="H132" s="176">
        <v>4</v>
      </c>
      <c r="I132" s="173">
        <v>3.6099999999999994</v>
      </c>
      <c r="J132" s="175">
        <v>10</v>
      </c>
      <c r="K132" s="173">
        <v>8.34</v>
      </c>
      <c r="L132" s="175">
        <v>1</v>
      </c>
      <c r="M132" s="180">
        <v>5.5</v>
      </c>
      <c r="N132" s="173">
        <v>34.5</v>
      </c>
      <c r="O132" s="177">
        <v>63</v>
      </c>
      <c r="P132" s="178">
        <v>0.54761904761904767</v>
      </c>
      <c r="Q132" s="175">
        <v>3</v>
      </c>
      <c r="R132" s="173">
        <v>29</v>
      </c>
      <c r="S132" s="175">
        <v>0.5</v>
      </c>
      <c r="T132" s="176">
        <v>3.5</v>
      </c>
      <c r="U132" s="179">
        <v>31.42</v>
      </c>
      <c r="V132" s="175">
        <v>2.25</v>
      </c>
      <c r="W132" s="173">
        <v>0</v>
      </c>
      <c r="X132" s="175">
        <v>2.5</v>
      </c>
      <c r="Y132" s="173">
        <v>2</v>
      </c>
      <c r="Z132" s="175">
        <v>4</v>
      </c>
      <c r="AA132" s="176">
        <v>8.75</v>
      </c>
      <c r="AB132" s="172">
        <v>43.53</v>
      </c>
      <c r="AC132" s="175">
        <v>8</v>
      </c>
      <c r="AD132" s="180">
        <v>8</v>
      </c>
      <c r="AE132" s="181">
        <v>5.95</v>
      </c>
      <c r="AF132" s="182">
        <v>5.95</v>
      </c>
      <c r="AG132" s="318">
        <v>520</v>
      </c>
      <c r="AH132" s="183">
        <v>7.11</v>
      </c>
      <c r="AI132" s="182">
        <v>7.11</v>
      </c>
      <c r="AJ132" s="319">
        <v>241</v>
      </c>
      <c r="AK132" s="184">
        <v>6.6460000000000008</v>
      </c>
    </row>
    <row r="133" spans="1:37" ht="17.25" customHeight="1" thickBot="1" x14ac:dyDescent="0.35">
      <c r="A133" s="208" t="s">
        <v>376</v>
      </c>
      <c r="B133" s="317">
        <v>22000712</v>
      </c>
      <c r="C133" s="250" t="s">
        <v>867</v>
      </c>
      <c r="D133" s="250" t="s">
        <v>141</v>
      </c>
      <c r="E133" s="173">
        <v>12</v>
      </c>
      <c r="F133" s="174">
        <v>15.5</v>
      </c>
      <c r="G133" s="175">
        <v>9</v>
      </c>
      <c r="H133" s="176">
        <v>9</v>
      </c>
      <c r="I133" s="173">
        <v>3.0900000000000003</v>
      </c>
      <c r="J133" s="175">
        <v>19</v>
      </c>
      <c r="K133" s="173">
        <v>6.62</v>
      </c>
      <c r="L133" s="175">
        <v>12</v>
      </c>
      <c r="M133" s="176">
        <v>15.5</v>
      </c>
      <c r="N133" s="173">
        <v>74</v>
      </c>
      <c r="O133" s="177">
        <v>67</v>
      </c>
      <c r="P133" s="178">
        <v>1.1044776119402986</v>
      </c>
      <c r="Q133" s="175">
        <v>6</v>
      </c>
      <c r="R133" s="173">
        <v>45.6</v>
      </c>
      <c r="S133" s="175">
        <v>4.5</v>
      </c>
      <c r="T133" s="176">
        <v>10.5</v>
      </c>
      <c r="U133" s="179">
        <v>24.16</v>
      </c>
      <c r="V133" s="175">
        <v>5.75</v>
      </c>
      <c r="W133" s="173">
        <v>-11</v>
      </c>
      <c r="X133" s="175">
        <v>0.75</v>
      </c>
      <c r="Y133" s="173">
        <v>3</v>
      </c>
      <c r="Z133" s="175">
        <v>3.5</v>
      </c>
      <c r="AA133" s="176">
        <v>10</v>
      </c>
      <c r="AB133" s="172">
        <v>37.67</v>
      </c>
      <c r="AC133" s="175">
        <v>12</v>
      </c>
      <c r="AD133" s="180">
        <v>12</v>
      </c>
      <c r="AE133" s="181">
        <v>11.4</v>
      </c>
      <c r="AF133" s="182">
        <v>11.4</v>
      </c>
      <c r="AG133" s="318">
        <v>229</v>
      </c>
      <c r="AH133" s="183">
        <v>8.44</v>
      </c>
      <c r="AI133" s="182">
        <v>8.44</v>
      </c>
      <c r="AJ133" s="319">
        <v>118</v>
      </c>
      <c r="AK133" s="184">
        <v>9.6239999999999988</v>
      </c>
    </row>
    <row r="134" spans="1:37" ht="17.25" customHeight="1" thickBot="1" x14ac:dyDescent="0.35">
      <c r="A134" s="208" t="s">
        <v>376</v>
      </c>
      <c r="B134" s="317">
        <v>22000732</v>
      </c>
      <c r="C134" s="256" t="s">
        <v>527</v>
      </c>
      <c r="D134" s="256" t="s">
        <v>528</v>
      </c>
      <c r="E134" s="173">
        <v>13</v>
      </c>
      <c r="F134" s="174">
        <v>16</v>
      </c>
      <c r="G134" s="175">
        <v>10</v>
      </c>
      <c r="H134" s="176">
        <v>10</v>
      </c>
      <c r="I134" s="173">
        <v>3.09</v>
      </c>
      <c r="J134" s="175">
        <v>19</v>
      </c>
      <c r="K134" s="173">
        <v>6.73</v>
      </c>
      <c r="L134" s="175">
        <v>12</v>
      </c>
      <c r="M134" s="176">
        <v>15.5</v>
      </c>
      <c r="N134" s="173">
        <v>60</v>
      </c>
      <c r="O134" s="177">
        <v>67</v>
      </c>
      <c r="P134" s="178">
        <v>0.89552238805970152</v>
      </c>
      <c r="Q134" s="175">
        <v>4.5</v>
      </c>
      <c r="R134" s="173">
        <v>45</v>
      </c>
      <c r="S134" s="175">
        <v>4.5</v>
      </c>
      <c r="T134" s="176">
        <v>9</v>
      </c>
      <c r="U134" s="179">
        <v>24.32</v>
      </c>
      <c r="V134" s="175">
        <v>5.75</v>
      </c>
      <c r="W134" s="173">
        <v>-9</v>
      </c>
      <c r="X134" s="175">
        <v>1</v>
      </c>
      <c r="Y134" s="173">
        <v>2</v>
      </c>
      <c r="Z134" s="175">
        <v>4</v>
      </c>
      <c r="AA134" s="176">
        <v>10.75</v>
      </c>
      <c r="AB134" s="172">
        <v>36.1</v>
      </c>
      <c r="AC134" s="175">
        <v>13</v>
      </c>
      <c r="AD134" s="180">
        <v>13</v>
      </c>
      <c r="AE134" s="181">
        <v>11.65</v>
      </c>
      <c r="AF134" s="182">
        <v>11.65</v>
      </c>
      <c r="AG134" s="318">
        <v>195</v>
      </c>
      <c r="AH134" s="183">
        <v>7.11</v>
      </c>
      <c r="AI134" s="182">
        <v>7.11</v>
      </c>
      <c r="AJ134" s="319">
        <v>241</v>
      </c>
      <c r="AK134" s="184">
        <v>8.9260000000000002</v>
      </c>
    </row>
    <row r="135" spans="1:37" ht="17.25" customHeight="1" thickBot="1" x14ac:dyDescent="0.35">
      <c r="A135" s="208" t="s">
        <v>376</v>
      </c>
      <c r="B135" s="317">
        <v>22000735</v>
      </c>
      <c r="C135" s="252" t="s">
        <v>94</v>
      </c>
      <c r="D135" s="252" t="s">
        <v>124</v>
      </c>
      <c r="E135" s="173">
        <v>16</v>
      </c>
      <c r="F135" s="174">
        <v>17.5</v>
      </c>
      <c r="G135" s="175">
        <v>13</v>
      </c>
      <c r="H135" s="176">
        <v>13</v>
      </c>
      <c r="I135" s="173">
        <v>3.0799999999999996</v>
      </c>
      <c r="J135" s="175">
        <v>19</v>
      </c>
      <c r="K135" s="173">
        <v>6.64</v>
      </c>
      <c r="L135" s="175">
        <v>12</v>
      </c>
      <c r="M135" s="176">
        <v>15.5</v>
      </c>
      <c r="N135" s="173">
        <v>90</v>
      </c>
      <c r="O135" s="177">
        <v>91</v>
      </c>
      <c r="P135" s="178">
        <v>0.98901098901098905</v>
      </c>
      <c r="Q135" s="175">
        <v>5</v>
      </c>
      <c r="R135" s="173">
        <v>49.4</v>
      </c>
      <c r="S135" s="175">
        <v>5.5</v>
      </c>
      <c r="T135" s="176">
        <v>10.5</v>
      </c>
      <c r="U135" s="179">
        <v>27.96</v>
      </c>
      <c r="V135" s="175">
        <v>4</v>
      </c>
      <c r="W135" s="173">
        <v>-11</v>
      </c>
      <c r="X135" s="175">
        <v>0.75</v>
      </c>
      <c r="Y135" s="173">
        <v>4</v>
      </c>
      <c r="Z135" s="175">
        <v>3</v>
      </c>
      <c r="AA135" s="176">
        <v>7.75</v>
      </c>
      <c r="AB135" s="172">
        <v>37.19</v>
      </c>
      <c r="AC135" s="175">
        <v>12</v>
      </c>
      <c r="AD135" s="180">
        <v>12</v>
      </c>
      <c r="AE135" s="181">
        <v>11.75</v>
      </c>
      <c r="AF135" s="182">
        <v>11.75</v>
      </c>
      <c r="AG135" s="318">
        <v>185</v>
      </c>
      <c r="AH135" s="183">
        <v>8</v>
      </c>
      <c r="AI135" s="182">
        <v>8</v>
      </c>
      <c r="AJ135" s="319">
        <v>158</v>
      </c>
      <c r="AK135" s="184">
        <v>9.5</v>
      </c>
    </row>
    <row r="136" spans="1:37" ht="17.25" customHeight="1" thickBot="1" x14ac:dyDescent="0.35">
      <c r="A136" s="208" t="s">
        <v>376</v>
      </c>
      <c r="B136" s="317">
        <v>22000750</v>
      </c>
      <c r="C136" s="262" t="s">
        <v>156</v>
      </c>
      <c r="D136" s="262" t="s">
        <v>890</v>
      </c>
      <c r="E136" s="173">
        <v>21</v>
      </c>
      <c r="F136" s="174">
        <v>20</v>
      </c>
      <c r="G136" s="175">
        <v>18</v>
      </c>
      <c r="H136" s="176">
        <v>18</v>
      </c>
      <c r="I136" s="173">
        <v>2.9499999999999997</v>
      </c>
      <c r="J136" s="175">
        <v>20</v>
      </c>
      <c r="K136" s="173">
        <v>6.31</v>
      </c>
      <c r="L136" s="175">
        <v>15</v>
      </c>
      <c r="M136" s="176">
        <v>17.5</v>
      </c>
      <c r="N136" s="173">
        <v>78</v>
      </c>
      <c r="O136" s="177">
        <v>61</v>
      </c>
      <c r="P136" s="178">
        <v>1.278688524590164</v>
      </c>
      <c r="Q136" s="175">
        <v>6.5</v>
      </c>
      <c r="R136" s="173">
        <v>56.5</v>
      </c>
      <c r="S136" s="175">
        <v>7</v>
      </c>
      <c r="T136" s="176">
        <v>13.5</v>
      </c>
      <c r="U136" s="179">
        <v>27.25</v>
      </c>
      <c r="V136" s="175">
        <v>4.25</v>
      </c>
      <c r="W136" s="173">
        <v>-5</v>
      </c>
      <c r="X136" s="175">
        <v>1.5</v>
      </c>
      <c r="Y136" s="173">
        <v>2</v>
      </c>
      <c r="Z136" s="175">
        <v>4</v>
      </c>
      <c r="AA136" s="176">
        <v>9.75</v>
      </c>
      <c r="AB136" s="172">
        <v>34.479999999999997</v>
      </c>
      <c r="AC136" s="175">
        <v>14</v>
      </c>
      <c r="AD136" s="180">
        <v>14</v>
      </c>
      <c r="AE136" s="181">
        <v>14.55</v>
      </c>
      <c r="AF136" s="182">
        <v>14.55</v>
      </c>
      <c r="AG136" s="318">
        <v>12</v>
      </c>
      <c r="AH136" s="183">
        <v>13.33</v>
      </c>
      <c r="AI136" s="182">
        <v>13.33</v>
      </c>
      <c r="AJ136" s="319">
        <v>8</v>
      </c>
      <c r="AK136" s="184">
        <v>13.818</v>
      </c>
    </row>
    <row r="137" spans="1:37" ht="17.25" customHeight="1" thickBot="1" x14ac:dyDescent="0.35">
      <c r="A137" s="208" t="s">
        <v>376</v>
      </c>
      <c r="B137" s="317">
        <v>22000752</v>
      </c>
      <c r="C137" s="254" t="s">
        <v>894</v>
      </c>
      <c r="D137" s="254" t="s">
        <v>86</v>
      </c>
      <c r="E137" s="173">
        <v>23</v>
      </c>
      <c r="F137" s="174">
        <v>21</v>
      </c>
      <c r="G137" s="175">
        <v>20</v>
      </c>
      <c r="H137" s="176">
        <v>20</v>
      </c>
      <c r="I137" s="173">
        <v>2.98</v>
      </c>
      <c r="J137" s="175">
        <v>20</v>
      </c>
      <c r="K137" s="173">
        <v>6.15</v>
      </c>
      <c r="L137" s="175">
        <v>16</v>
      </c>
      <c r="M137" s="176">
        <v>18</v>
      </c>
      <c r="N137" s="173">
        <v>56</v>
      </c>
      <c r="O137" s="177">
        <v>64</v>
      </c>
      <c r="P137" s="178">
        <v>0.875</v>
      </c>
      <c r="Q137" s="175">
        <v>4.5</v>
      </c>
      <c r="R137" s="173">
        <v>50.2</v>
      </c>
      <c r="S137" s="175">
        <v>5.5</v>
      </c>
      <c r="T137" s="176">
        <v>10</v>
      </c>
      <c r="U137" s="179">
        <v>23.82</v>
      </c>
      <c r="V137" s="175">
        <v>6</v>
      </c>
      <c r="W137" s="173">
        <v>-8</v>
      </c>
      <c r="X137" s="175">
        <v>1</v>
      </c>
      <c r="Y137" s="173">
        <v>0</v>
      </c>
      <c r="Z137" s="175">
        <v>5</v>
      </c>
      <c r="AA137" s="176">
        <v>12</v>
      </c>
      <c r="AB137" s="172">
        <v>26.58</v>
      </c>
      <c r="AC137" s="175">
        <v>19</v>
      </c>
      <c r="AD137" s="180">
        <v>19</v>
      </c>
      <c r="AE137" s="181">
        <v>15.8</v>
      </c>
      <c r="AF137" s="182">
        <v>15.8</v>
      </c>
      <c r="AG137" s="318">
        <v>4</v>
      </c>
      <c r="AH137" s="183">
        <v>6.67</v>
      </c>
      <c r="AI137" s="182">
        <v>6.67</v>
      </c>
      <c r="AJ137" s="319">
        <v>296</v>
      </c>
      <c r="AK137" s="184">
        <v>10.321999999999999</v>
      </c>
    </row>
    <row r="138" spans="1:37" ht="17.25" customHeight="1" thickBot="1" x14ac:dyDescent="0.35">
      <c r="A138" s="208" t="s">
        <v>376</v>
      </c>
      <c r="B138" s="317">
        <v>22000845</v>
      </c>
      <c r="C138" s="248" t="s">
        <v>183</v>
      </c>
      <c r="D138" s="248" t="s">
        <v>75</v>
      </c>
      <c r="E138" s="173">
        <v>16</v>
      </c>
      <c r="F138" s="174">
        <v>17.5</v>
      </c>
      <c r="G138" s="175">
        <v>13</v>
      </c>
      <c r="H138" s="176">
        <v>13</v>
      </c>
      <c r="I138" s="173">
        <v>3.11</v>
      </c>
      <c r="J138" s="175">
        <v>18</v>
      </c>
      <c r="K138" s="173">
        <v>6.55</v>
      </c>
      <c r="L138" s="175">
        <v>13</v>
      </c>
      <c r="M138" s="176">
        <v>15.5</v>
      </c>
      <c r="N138" s="173">
        <v>70</v>
      </c>
      <c r="O138" s="177">
        <v>67</v>
      </c>
      <c r="P138" s="178">
        <v>1.044776119402985</v>
      </c>
      <c r="Q138" s="175">
        <v>5.5</v>
      </c>
      <c r="R138" s="173">
        <v>40</v>
      </c>
      <c r="S138" s="175">
        <v>3</v>
      </c>
      <c r="T138" s="176">
        <v>8.5</v>
      </c>
      <c r="U138" s="179">
        <v>29.03</v>
      </c>
      <c r="V138" s="175">
        <v>3.25</v>
      </c>
      <c r="W138" s="173">
        <v>-11</v>
      </c>
      <c r="X138" s="175">
        <v>0.75</v>
      </c>
      <c r="Y138" s="173">
        <v>4</v>
      </c>
      <c r="Z138" s="175">
        <v>3</v>
      </c>
      <c r="AA138" s="176">
        <v>7</v>
      </c>
      <c r="AB138" s="172">
        <v>39.94</v>
      </c>
      <c r="AC138" s="175">
        <v>10</v>
      </c>
      <c r="AD138" s="180">
        <v>10</v>
      </c>
      <c r="AE138" s="181">
        <v>10.8</v>
      </c>
      <c r="AF138" s="182">
        <v>10.8</v>
      </c>
      <c r="AG138" s="318">
        <v>303</v>
      </c>
      <c r="AH138" s="183">
        <v>8</v>
      </c>
      <c r="AI138" s="182">
        <v>8</v>
      </c>
      <c r="AJ138" s="319">
        <v>158</v>
      </c>
      <c r="AK138" s="184">
        <v>9.120000000000001</v>
      </c>
    </row>
    <row r="139" spans="1:37" ht="17.25" customHeight="1" thickBot="1" x14ac:dyDescent="0.35">
      <c r="A139" s="208" t="s">
        <v>376</v>
      </c>
      <c r="B139" s="317">
        <v>22000848</v>
      </c>
      <c r="C139" s="254" t="s">
        <v>780</v>
      </c>
      <c r="D139" s="254" t="s">
        <v>168</v>
      </c>
      <c r="E139" s="173">
        <v>17</v>
      </c>
      <c r="F139" s="174">
        <v>18</v>
      </c>
      <c r="G139" s="175">
        <v>14</v>
      </c>
      <c r="H139" s="176">
        <v>14</v>
      </c>
      <c r="I139" s="173">
        <v>3.18</v>
      </c>
      <c r="J139" s="175">
        <v>17</v>
      </c>
      <c r="K139" s="173">
        <v>6.9</v>
      </c>
      <c r="L139" s="175">
        <v>10</v>
      </c>
      <c r="M139" s="176">
        <v>13.5</v>
      </c>
      <c r="N139" s="173">
        <v>70</v>
      </c>
      <c r="O139" s="177">
        <v>74</v>
      </c>
      <c r="P139" s="178">
        <v>0.94594594594594594</v>
      </c>
      <c r="Q139" s="175">
        <v>5</v>
      </c>
      <c r="R139" s="173">
        <v>39.799999999999997</v>
      </c>
      <c r="S139" s="175">
        <v>3</v>
      </c>
      <c r="T139" s="176">
        <v>8</v>
      </c>
      <c r="U139" s="179">
        <v>32.090000000000003</v>
      </c>
      <c r="V139" s="175">
        <v>1.75</v>
      </c>
      <c r="W139" s="173">
        <v>-8</v>
      </c>
      <c r="X139" s="175">
        <v>1</v>
      </c>
      <c r="Y139" s="173">
        <v>4</v>
      </c>
      <c r="Z139" s="175">
        <v>3</v>
      </c>
      <c r="AA139" s="176">
        <v>5.75</v>
      </c>
      <c r="AB139" s="172">
        <v>31.88</v>
      </c>
      <c r="AC139" s="175">
        <v>15</v>
      </c>
      <c r="AD139" s="180">
        <v>15</v>
      </c>
      <c r="AE139" s="181">
        <v>11.25</v>
      </c>
      <c r="AF139" s="182">
        <v>11.25</v>
      </c>
      <c r="AG139" s="318">
        <v>252</v>
      </c>
      <c r="AH139" s="183">
        <v>8.44</v>
      </c>
      <c r="AI139" s="182">
        <v>8.44</v>
      </c>
      <c r="AJ139" s="319">
        <v>118</v>
      </c>
      <c r="AK139" s="184">
        <v>9.5640000000000001</v>
      </c>
    </row>
    <row r="140" spans="1:37" ht="17.25" customHeight="1" thickBot="1" x14ac:dyDescent="0.35">
      <c r="A140" s="208" t="s">
        <v>376</v>
      </c>
      <c r="B140" s="317">
        <v>22000872</v>
      </c>
      <c r="C140" s="254" t="s">
        <v>736</v>
      </c>
      <c r="D140" s="254" t="s">
        <v>126</v>
      </c>
      <c r="E140" s="173" t="s">
        <v>375</v>
      </c>
      <c r="F140" s="174" t="s">
        <v>375</v>
      </c>
      <c r="G140" s="175" t="s">
        <v>375</v>
      </c>
      <c r="H140" s="176" t="s">
        <v>375</v>
      </c>
      <c r="I140" s="173" t="s">
        <v>375</v>
      </c>
      <c r="J140" s="175" t="s">
        <v>375</v>
      </c>
      <c r="K140" s="173" t="s">
        <v>375</v>
      </c>
      <c r="L140" s="175" t="s">
        <v>375</v>
      </c>
      <c r="M140" s="176" t="s">
        <v>375</v>
      </c>
      <c r="N140" s="173">
        <v>75</v>
      </c>
      <c r="O140" s="177">
        <v>70</v>
      </c>
      <c r="P140" s="178">
        <v>1.0714285714285714</v>
      </c>
      <c r="Q140" s="175">
        <v>5.5</v>
      </c>
      <c r="R140" s="173">
        <v>46.4</v>
      </c>
      <c r="S140" s="175">
        <v>4.5</v>
      </c>
      <c r="T140" s="176">
        <v>10</v>
      </c>
      <c r="U140" s="179" t="s">
        <v>375</v>
      </c>
      <c r="V140" s="175" t="s">
        <v>375</v>
      </c>
      <c r="W140" s="173" t="s">
        <v>375</v>
      </c>
      <c r="X140" s="175" t="s">
        <v>375</v>
      </c>
      <c r="Y140" s="173" t="s">
        <v>375</v>
      </c>
      <c r="Z140" s="175" t="s">
        <v>375</v>
      </c>
      <c r="AA140" s="176" t="s">
        <v>375</v>
      </c>
      <c r="AB140" s="172" t="s">
        <v>375</v>
      </c>
      <c r="AC140" s="175" t="s">
        <v>375</v>
      </c>
      <c r="AD140" s="180" t="s">
        <v>375</v>
      </c>
      <c r="AE140" s="181">
        <v>10</v>
      </c>
      <c r="AF140" s="182">
        <v>10</v>
      </c>
      <c r="AG140" s="318">
        <v>386</v>
      </c>
      <c r="AH140" s="183">
        <v>7.56</v>
      </c>
      <c r="AI140" s="182">
        <v>7.56</v>
      </c>
      <c r="AJ140" s="319">
        <v>204</v>
      </c>
      <c r="AK140" s="184">
        <v>8.5359999999999996</v>
      </c>
    </row>
    <row r="141" spans="1:37" ht="17.25" customHeight="1" thickBot="1" x14ac:dyDescent="0.35">
      <c r="A141" s="208" t="s">
        <v>376</v>
      </c>
      <c r="B141" s="317">
        <v>22000874</v>
      </c>
      <c r="C141" s="254" t="s">
        <v>997</v>
      </c>
      <c r="D141" s="254" t="s">
        <v>998</v>
      </c>
      <c r="E141" s="173">
        <v>16</v>
      </c>
      <c r="F141" s="174">
        <v>17.5</v>
      </c>
      <c r="G141" s="175">
        <v>13</v>
      </c>
      <c r="H141" s="176">
        <v>13</v>
      </c>
      <c r="I141" s="173">
        <v>3.26</v>
      </c>
      <c r="J141" s="175">
        <v>16</v>
      </c>
      <c r="K141" s="173">
        <v>6.79</v>
      </c>
      <c r="L141" s="175">
        <v>11</v>
      </c>
      <c r="M141" s="176">
        <v>13.5</v>
      </c>
      <c r="N141" s="173">
        <v>60</v>
      </c>
      <c r="O141" s="177">
        <v>67</v>
      </c>
      <c r="P141" s="178">
        <v>0.89552238805970152</v>
      </c>
      <c r="Q141" s="175">
        <v>4.5</v>
      </c>
      <c r="R141" s="173">
        <v>35.5</v>
      </c>
      <c r="S141" s="175">
        <v>2</v>
      </c>
      <c r="T141" s="176">
        <v>6.5</v>
      </c>
      <c r="U141" s="179">
        <v>32.44</v>
      </c>
      <c r="V141" s="175">
        <v>1.75</v>
      </c>
      <c r="W141" s="173">
        <v>0</v>
      </c>
      <c r="X141" s="175">
        <v>2.5</v>
      </c>
      <c r="Y141" s="173">
        <v>5</v>
      </c>
      <c r="Z141" s="175">
        <v>2.5</v>
      </c>
      <c r="AA141" s="176">
        <v>6.75</v>
      </c>
      <c r="AB141" s="172">
        <v>32.340000000000003</v>
      </c>
      <c r="AC141" s="175">
        <v>15</v>
      </c>
      <c r="AD141" s="180">
        <v>15</v>
      </c>
      <c r="AE141" s="181">
        <v>10.95</v>
      </c>
      <c r="AF141" s="182">
        <v>10.95</v>
      </c>
      <c r="AG141" s="318">
        <v>288</v>
      </c>
      <c r="AH141" s="183">
        <v>4.8899999999999997</v>
      </c>
      <c r="AI141" s="182">
        <v>4.8899999999999997</v>
      </c>
      <c r="AJ141" s="319">
        <v>474</v>
      </c>
      <c r="AK141" s="184">
        <v>7.3140000000000001</v>
      </c>
    </row>
    <row r="142" spans="1:37" ht="17.25" customHeight="1" thickBot="1" x14ac:dyDescent="0.35">
      <c r="A142" s="208" t="s">
        <v>56</v>
      </c>
      <c r="B142" s="317">
        <v>22000900</v>
      </c>
      <c r="C142" s="250" t="s">
        <v>545</v>
      </c>
      <c r="D142" s="250" t="s">
        <v>98</v>
      </c>
      <c r="E142" s="173">
        <v>12</v>
      </c>
      <c r="F142" s="174">
        <v>15.5</v>
      </c>
      <c r="G142" s="175">
        <v>12</v>
      </c>
      <c r="H142" s="176">
        <v>12</v>
      </c>
      <c r="I142" s="173">
        <v>3.51</v>
      </c>
      <c r="J142" s="175">
        <v>16</v>
      </c>
      <c r="K142" s="173">
        <v>7.77</v>
      </c>
      <c r="L142" s="175">
        <v>11</v>
      </c>
      <c r="M142" s="176">
        <v>13.5</v>
      </c>
      <c r="N142" s="173">
        <v>31.5</v>
      </c>
      <c r="O142" s="177">
        <v>64</v>
      </c>
      <c r="P142" s="178">
        <v>0.4921875</v>
      </c>
      <c r="Q142" s="175">
        <v>4.5</v>
      </c>
      <c r="R142" s="173">
        <v>34.299999999999997</v>
      </c>
      <c r="S142" s="175">
        <v>6</v>
      </c>
      <c r="T142" s="176">
        <v>10.5</v>
      </c>
      <c r="U142" s="179">
        <v>29.31</v>
      </c>
      <c r="V142" s="175">
        <v>4.25</v>
      </c>
      <c r="W142" s="173">
        <v>0</v>
      </c>
      <c r="X142" s="175">
        <v>2.5</v>
      </c>
      <c r="Y142" s="173">
        <v>5</v>
      </c>
      <c r="Z142" s="175">
        <v>2.5</v>
      </c>
      <c r="AA142" s="176">
        <v>9.25</v>
      </c>
      <c r="AB142" s="172">
        <v>42.03</v>
      </c>
      <c r="AC142" s="175">
        <v>12</v>
      </c>
      <c r="AD142" s="180">
        <v>12</v>
      </c>
      <c r="AE142" s="181">
        <v>11.45</v>
      </c>
      <c r="AF142" s="182">
        <v>11.45</v>
      </c>
      <c r="AG142" s="318">
        <v>222</v>
      </c>
      <c r="AH142" s="183">
        <v>4.8899999999999997</v>
      </c>
      <c r="AI142" s="182">
        <v>4.8899999999999997</v>
      </c>
      <c r="AJ142" s="319">
        <v>474</v>
      </c>
      <c r="AK142" s="184">
        <v>7.5139999999999993</v>
      </c>
    </row>
    <row r="143" spans="1:37" ht="17.25" customHeight="1" thickBot="1" x14ac:dyDescent="0.35">
      <c r="A143" s="208" t="s">
        <v>56</v>
      </c>
      <c r="B143" s="317">
        <v>22000928</v>
      </c>
      <c r="C143" s="248" t="s">
        <v>831</v>
      </c>
      <c r="D143" s="248" t="s">
        <v>102</v>
      </c>
      <c r="E143" s="173">
        <v>13</v>
      </c>
      <c r="F143" s="174">
        <v>16</v>
      </c>
      <c r="G143" s="175">
        <v>13</v>
      </c>
      <c r="H143" s="176">
        <v>13</v>
      </c>
      <c r="I143" s="173">
        <v>3.17</v>
      </c>
      <c r="J143" s="175">
        <v>20</v>
      </c>
      <c r="K143" s="173">
        <v>6.77</v>
      </c>
      <c r="L143" s="175">
        <v>18</v>
      </c>
      <c r="M143" s="176">
        <v>19</v>
      </c>
      <c r="N143" s="173">
        <v>35</v>
      </c>
      <c r="O143" s="177">
        <v>55</v>
      </c>
      <c r="P143" s="178">
        <v>0.63636363636363635</v>
      </c>
      <c r="Q143" s="175">
        <v>6</v>
      </c>
      <c r="R143" s="173">
        <v>36.299999999999997</v>
      </c>
      <c r="S143" s="175">
        <v>6.5</v>
      </c>
      <c r="T143" s="176">
        <v>12.5</v>
      </c>
      <c r="U143" s="179">
        <v>30.25</v>
      </c>
      <c r="V143" s="175">
        <v>3.75</v>
      </c>
      <c r="W143" s="173">
        <v>-21</v>
      </c>
      <c r="X143" s="175">
        <v>0</v>
      </c>
      <c r="Y143" s="173">
        <v>0</v>
      </c>
      <c r="Z143" s="175">
        <v>5</v>
      </c>
      <c r="AA143" s="176">
        <v>8.75</v>
      </c>
      <c r="AB143" s="172">
        <v>36.44</v>
      </c>
      <c r="AC143" s="175">
        <v>16</v>
      </c>
      <c r="AD143" s="180">
        <v>16</v>
      </c>
      <c r="AE143" s="181">
        <v>13.85</v>
      </c>
      <c r="AF143" s="182">
        <v>13.85</v>
      </c>
      <c r="AG143" s="318">
        <v>31</v>
      </c>
      <c r="AH143" s="183">
        <v>5.78</v>
      </c>
      <c r="AI143" s="182">
        <v>5.78</v>
      </c>
      <c r="AJ143" s="319">
        <v>393</v>
      </c>
      <c r="AK143" s="184">
        <v>9.0079999999999991</v>
      </c>
    </row>
    <row r="144" spans="1:37" ht="17.25" customHeight="1" thickBot="1" x14ac:dyDescent="0.35">
      <c r="A144" s="208" t="s">
        <v>56</v>
      </c>
      <c r="B144" s="317">
        <v>22000948</v>
      </c>
      <c r="C144" s="254" t="s">
        <v>1094</v>
      </c>
      <c r="D144" s="254" t="s">
        <v>1095</v>
      </c>
      <c r="E144" s="173">
        <v>11</v>
      </c>
      <c r="F144" s="174">
        <v>15</v>
      </c>
      <c r="G144" s="175">
        <v>11</v>
      </c>
      <c r="H144" s="176">
        <v>11</v>
      </c>
      <c r="I144" s="173">
        <v>3.44</v>
      </c>
      <c r="J144" s="175">
        <v>17</v>
      </c>
      <c r="K144" s="173">
        <v>7.75</v>
      </c>
      <c r="L144" s="175">
        <v>11</v>
      </c>
      <c r="M144" s="176">
        <v>14</v>
      </c>
      <c r="N144" s="173">
        <v>46</v>
      </c>
      <c r="O144" s="177">
        <v>56</v>
      </c>
      <c r="P144" s="178">
        <v>0.8214285714285714</v>
      </c>
      <c r="Q144" s="175">
        <v>7</v>
      </c>
      <c r="R144" s="173">
        <v>31.3</v>
      </c>
      <c r="S144" s="175">
        <v>5</v>
      </c>
      <c r="T144" s="176">
        <v>12</v>
      </c>
      <c r="U144" s="179">
        <v>25.09</v>
      </c>
      <c r="V144" s="175">
        <v>6.25</v>
      </c>
      <c r="W144" s="173">
        <v>0</v>
      </c>
      <c r="X144" s="175">
        <v>2.5</v>
      </c>
      <c r="Y144" s="173">
        <v>4</v>
      </c>
      <c r="Z144" s="175">
        <v>3</v>
      </c>
      <c r="AA144" s="176">
        <v>11.75</v>
      </c>
      <c r="AB144" s="172">
        <v>38.520000000000003</v>
      </c>
      <c r="AC144" s="175">
        <v>14</v>
      </c>
      <c r="AD144" s="180">
        <v>14</v>
      </c>
      <c r="AE144" s="181">
        <v>12.55</v>
      </c>
      <c r="AF144" s="182">
        <v>12.55</v>
      </c>
      <c r="AG144" s="318">
        <v>105</v>
      </c>
      <c r="AH144" s="183">
        <v>13.78</v>
      </c>
      <c r="AI144" s="182">
        <v>13.78</v>
      </c>
      <c r="AJ144" s="319">
        <v>3</v>
      </c>
      <c r="AK144" s="184">
        <v>13.288</v>
      </c>
    </row>
    <row r="145" spans="1:37" ht="17.25" customHeight="1" thickBot="1" x14ac:dyDescent="0.35">
      <c r="A145" s="208" t="s">
        <v>376</v>
      </c>
      <c r="B145" s="317">
        <v>22000966</v>
      </c>
      <c r="C145" s="250" t="s">
        <v>839</v>
      </c>
      <c r="D145" s="250" t="s">
        <v>668</v>
      </c>
      <c r="E145" s="173">
        <v>18</v>
      </c>
      <c r="F145" s="174">
        <v>18.5</v>
      </c>
      <c r="G145" s="175">
        <v>15</v>
      </c>
      <c r="H145" s="176">
        <v>15</v>
      </c>
      <c r="I145" s="173">
        <v>2.87</v>
      </c>
      <c r="J145" s="175">
        <v>20</v>
      </c>
      <c r="K145" s="173">
        <v>6.09</v>
      </c>
      <c r="L145" s="175">
        <v>16</v>
      </c>
      <c r="M145" s="176">
        <v>18</v>
      </c>
      <c r="N145" s="173">
        <v>65</v>
      </c>
      <c r="O145" s="177">
        <v>69</v>
      </c>
      <c r="P145" s="178">
        <v>0.94202898550724634</v>
      </c>
      <c r="Q145" s="175">
        <v>5</v>
      </c>
      <c r="R145" s="173">
        <v>52.6</v>
      </c>
      <c r="S145" s="175">
        <v>6</v>
      </c>
      <c r="T145" s="176">
        <v>11</v>
      </c>
      <c r="U145" s="179">
        <v>23.41</v>
      </c>
      <c r="V145" s="175">
        <v>6.25</v>
      </c>
      <c r="W145" s="173">
        <v>2</v>
      </c>
      <c r="X145" s="175">
        <v>3</v>
      </c>
      <c r="Y145" s="173">
        <v>4</v>
      </c>
      <c r="Z145" s="175">
        <v>3</v>
      </c>
      <c r="AA145" s="176">
        <v>12.25</v>
      </c>
      <c r="AB145" s="172">
        <v>33.700000000000003</v>
      </c>
      <c r="AC145" s="175">
        <v>14</v>
      </c>
      <c r="AD145" s="180">
        <v>14</v>
      </c>
      <c r="AE145" s="181">
        <v>14.05</v>
      </c>
      <c r="AF145" s="182">
        <v>14.05</v>
      </c>
      <c r="AG145" s="318">
        <v>22</v>
      </c>
      <c r="AH145" s="183">
        <v>7.56</v>
      </c>
      <c r="AI145" s="182">
        <v>7.56</v>
      </c>
      <c r="AJ145" s="319">
        <v>204</v>
      </c>
      <c r="AK145" s="184">
        <v>10.156000000000001</v>
      </c>
    </row>
    <row r="146" spans="1:37" ht="17.25" customHeight="1" thickBot="1" x14ac:dyDescent="0.35">
      <c r="A146" s="208" t="s">
        <v>376</v>
      </c>
      <c r="B146" s="317">
        <v>22000976</v>
      </c>
      <c r="C146" s="254" t="s">
        <v>993</v>
      </c>
      <c r="D146" s="254" t="s">
        <v>31</v>
      </c>
      <c r="E146" s="173">
        <v>17</v>
      </c>
      <c r="F146" s="174">
        <v>18</v>
      </c>
      <c r="G146" s="175">
        <v>14</v>
      </c>
      <c r="H146" s="176">
        <v>14</v>
      </c>
      <c r="I146" s="173">
        <v>3.05</v>
      </c>
      <c r="J146" s="175">
        <v>19</v>
      </c>
      <c r="K146" s="173">
        <v>6.56</v>
      </c>
      <c r="L146" s="175">
        <v>13</v>
      </c>
      <c r="M146" s="176">
        <v>16</v>
      </c>
      <c r="N146" s="173">
        <v>67</v>
      </c>
      <c r="O146" s="177">
        <v>69</v>
      </c>
      <c r="P146" s="178">
        <v>0.97101449275362317</v>
      </c>
      <c r="Q146" s="175">
        <v>5</v>
      </c>
      <c r="R146" s="173">
        <v>42.4</v>
      </c>
      <c r="S146" s="175">
        <v>3.5</v>
      </c>
      <c r="T146" s="176">
        <v>8.5</v>
      </c>
      <c r="U146" s="179">
        <v>26.21</v>
      </c>
      <c r="V146" s="175">
        <v>4.75</v>
      </c>
      <c r="W146" s="173">
        <v>-10</v>
      </c>
      <c r="X146" s="175">
        <v>0.75</v>
      </c>
      <c r="Y146" s="173">
        <v>3</v>
      </c>
      <c r="Z146" s="175">
        <v>3.5</v>
      </c>
      <c r="AA146" s="176">
        <v>9</v>
      </c>
      <c r="AB146" s="172">
        <v>38.64</v>
      </c>
      <c r="AC146" s="175">
        <v>11</v>
      </c>
      <c r="AD146" s="180">
        <v>11</v>
      </c>
      <c r="AE146" s="181">
        <v>11.7</v>
      </c>
      <c r="AF146" s="182">
        <v>11.7</v>
      </c>
      <c r="AG146" s="318">
        <v>192</v>
      </c>
      <c r="AH146" s="183">
        <v>5.33</v>
      </c>
      <c r="AI146" s="182">
        <v>5.33</v>
      </c>
      <c r="AJ146" s="319">
        <v>435</v>
      </c>
      <c r="AK146" s="184">
        <v>7.8780000000000001</v>
      </c>
    </row>
    <row r="147" spans="1:37" ht="17.25" customHeight="1" thickBot="1" x14ac:dyDescent="0.35">
      <c r="A147" s="208" t="s">
        <v>56</v>
      </c>
      <c r="B147" s="317">
        <v>22000977</v>
      </c>
      <c r="C147" s="250" t="s">
        <v>701</v>
      </c>
      <c r="D147" s="250" t="s">
        <v>188</v>
      </c>
      <c r="E147" s="173">
        <v>14</v>
      </c>
      <c r="F147" s="174">
        <v>16.5</v>
      </c>
      <c r="G147" s="175">
        <v>14</v>
      </c>
      <c r="H147" s="176">
        <v>14</v>
      </c>
      <c r="I147" s="173">
        <v>3.63</v>
      </c>
      <c r="J147" s="175">
        <v>14</v>
      </c>
      <c r="K147" s="173">
        <v>7.66</v>
      </c>
      <c r="L147" s="175">
        <v>11</v>
      </c>
      <c r="M147" s="176">
        <v>12.5</v>
      </c>
      <c r="N147" s="173">
        <v>29</v>
      </c>
      <c r="O147" s="177">
        <v>62</v>
      </c>
      <c r="P147" s="178">
        <v>0.46774193548387094</v>
      </c>
      <c r="Q147" s="175">
        <v>4.5</v>
      </c>
      <c r="R147" s="173">
        <v>28.2</v>
      </c>
      <c r="S147" s="175">
        <v>4.5</v>
      </c>
      <c r="T147" s="176">
        <v>9</v>
      </c>
      <c r="U147" s="179">
        <v>27.48</v>
      </c>
      <c r="V147" s="175">
        <v>5.25</v>
      </c>
      <c r="W147" s="173">
        <v>6.5</v>
      </c>
      <c r="X147" s="175">
        <v>3.5</v>
      </c>
      <c r="Y147" s="173">
        <v>0</v>
      </c>
      <c r="Z147" s="175">
        <v>5</v>
      </c>
      <c r="AA147" s="176">
        <v>13.75</v>
      </c>
      <c r="AB147" s="172">
        <v>36.799999999999997</v>
      </c>
      <c r="AC147" s="175">
        <v>15</v>
      </c>
      <c r="AD147" s="180">
        <v>15</v>
      </c>
      <c r="AE147" s="181">
        <v>12.85</v>
      </c>
      <c r="AF147" s="182">
        <v>12.85</v>
      </c>
      <c r="AG147" s="318">
        <v>79</v>
      </c>
      <c r="AH147" s="183">
        <v>7.11</v>
      </c>
      <c r="AI147" s="182">
        <v>7.11</v>
      </c>
      <c r="AJ147" s="319">
        <v>241</v>
      </c>
      <c r="AK147" s="184">
        <v>9.4060000000000006</v>
      </c>
    </row>
    <row r="148" spans="1:37" ht="17.25" customHeight="1" thickBot="1" x14ac:dyDescent="0.35">
      <c r="A148" s="208" t="s">
        <v>376</v>
      </c>
      <c r="B148" s="317">
        <v>22000992</v>
      </c>
      <c r="C148" s="250" t="s">
        <v>986</v>
      </c>
      <c r="D148" s="250" t="s">
        <v>75</v>
      </c>
      <c r="E148" s="173" t="s">
        <v>375</v>
      </c>
      <c r="F148" s="174" t="s">
        <v>375</v>
      </c>
      <c r="G148" s="175" t="s">
        <v>375</v>
      </c>
      <c r="H148" s="176" t="s">
        <v>375</v>
      </c>
      <c r="I148" s="173" t="s">
        <v>375</v>
      </c>
      <c r="J148" s="175" t="s">
        <v>375</v>
      </c>
      <c r="K148" s="173" t="s">
        <v>375</v>
      </c>
      <c r="L148" s="175" t="s">
        <v>375</v>
      </c>
      <c r="M148" s="176" t="s">
        <v>375</v>
      </c>
      <c r="N148" s="173" t="s">
        <v>375</v>
      </c>
      <c r="O148" s="177">
        <v>66</v>
      </c>
      <c r="P148" s="178">
        <v>0</v>
      </c>
      <c r="Q148" s="175" t="s">
        <v>375</v>
      </c>
      <c r="R148" s="173" t="s">
        <v>375</v>
      </c>
      <c r="S148" s="175" t="s">
        <v>375</v>
      </c>
      <c r="T148" s="176" t="s">
        <v>375</v>
      </c>
      <c r="U148" s="179" t="s">
        <v>375</v>
      </c>
      <c r="V148" s="175" t="s">
        <v>375</v>
      </c>
      <c r="W148" s="173" t="s">
        <v>375</v>
      </c>
      <c r="X148" s="175" t="s">
        <v>375</v>
      </c>
      <c r="Y148" s="173" t="s">
        <v>375</v>
      </c>
      <c r="Z148" s="175" t="s">
        <v>375</v>
      </c>
      <c r="AA148" s="176" t="s">
        <v>375</v>
      </c>
      <c r="AB148" s="187" t="s">
        <v>375</v>
      </c>
      <c r="AC148" s="175" t="s">
        <v>375</v>
      </c>
      <c r="AD148" s="180" t="s">
        <v>375</v>
      </c>
      <c r="AE148" s="181" t="s">
        <v>375</v>
      </c>
      <c r="AF148" s="182" t="s">
        <v>375</v>
      </c>
      <c r="AG148" s="318">
        <v>532</v>
      </c>
      <c r="AH148" s="183">
        <v>5.33</v>
      </c>
      <c r="AI148" s="182">
        <v>5.33</v>
      </c>
      <c r="AJ148" s="319">
        <v>435</v>
      </c>
      <c r="AK148" s="184">
        <v>5.33</v>
      </c>
    </row>
    <row r="149" spans="1:37" ht="17.25" customHeight="1" thickBot="1" x14ac:dyDescent="0.35">
      <c r="A149" s="208" t="s">
        <v>376</v>
      </c>
      <c r="B149" s="317">
        <v>22001122</v>
      </c>
      <c r="C149" s="252" t="s">
        <v>805</v>
      </c>
      <c r="D149" s="252" t="s">
        <v>148</v>
      </c>
      <c r="E149" s="173">
        <v>18</v>
      </c>
      <c r="F149" s="174">
        <v>18.5</v>
      </c>
      <c r="G149" s="175">
        <v>15</v>
      </c>
      <c r="H149" s="176">
        <v>15</v>
      </c>
      <c r="I149" s="173">
        <v>3.18</v>
      </c>
      <c r="J149" s="175">
        <v>17</v>
      </c>
      <c r="K149" s="173">
        <v>6.82</v>
      </c>
      <c r="L149" s="175">
        <v>11</v>
      </c>
      <c r="M149" s="176">
        <v>14</v>
      </c>
      <c r="N149" s="173">
        <v>58</v>
      </c>
      <c r="O149" s="177">
        <v>74</v>
      </c>
      <c r="P149" s="178">
        <v>0.78378378378378377</v>
      </c>
      <c r="Q149" s="175">
        <v>4</v>
      </c>
      <c r="R149" s="173">
        <v>38.700000000000003</v>
      </c>
      <c r="S149" s="175">
        <v>2.5</v>
      </c>
      <c r="T149" s="176">
        <v>6.5</v>
      </c>
      <c r="U149" s="179">
        <v>29.3</v>
      </c>
      <c r="V149" s="175">
        <v>3.25</v>
      </c>
      <c r="W149" s="173">
        <v>-26.5</v>
      </c>
      <c r="X149" s="175">
        <v>0</v>
      </c>
      <c r="Y149" s="173">
        <v>10</v>
      </c>
      <c r="Z149" s="175">
        <v>0</v>
      </c>
      <c r="AA149" s="176">
        <v>3.25</v>
      </c>
      <c r="AB149" s="172">
        <v>36.31</v>
      </c>
      <c r="AC149" s="175">
        <v>12</v>
      </c>
      <c r="AD149" s="180">
        <v>12</v>
      </c>
      <c r="AE149" s="181">
        <v>10.15</v>
      </c>
      <c r="AF149" s="182">
        <v>10.15</v>
      </c>
      <c r="AG149" s="318">
        <v>376</v>
      </c>
      <c r="AH149" s="183">
        <v>7.11</v>
      </c>
      <c r="AI149" s="182">
        <v>7.11</v>
      </c>
      <c r="AJ149" s="319">
        <v>241</v>
      </c>
      <c r="AK149" s="184">
        <v>8.3260000000000005</v>
      </c>
    </row>
    <row r="150" spans="1:37" ht="17.25" customHeight="1" thickBot="1" x14ac:dyDescent="0.35">
      <c r="A150" s="208" t="s">
        <v>56</v>
      </c>
      <c r="B150" s="317">
        <v>22001198</v>
      </c>
      <c r="C150" s="254" t="s">
        <v>1143</v>
      </c>
      <c r="D150" s="254" t="s">
        <v>771</v>
      </c>
      <c r="E150" s="173">
        <v>10</v>
      </c>
      <c r="F150" s="174">
        <v>14.5</v>
      </c>
      <c r="G150" s="175">
        <v>10</v>
      </c>
      <c r="H150" s="176">
        <v>10</v>
      </c>
      <c r="I150" s="173">
        <v>3.57</v>
      </c>
      <c r="J150" s="175">
        <v>15</v>
      </c>
      <c r="K150" s="173">
        <v>7.92</v>
      </c>
      <c r="L150" s="175">
        <v>9</v>
      </c>
      <c r="M150" s="176">
        <v>12</v>
      </c>
      <c r="N150" s="173">
        <v>35</v>
      </c>
      <c r="O150" s="177">
        <v>56</v>
      </c>
      <c r="P150" s="178">
        <v>0.625</v>
      </c>
      <c r="Q150" s="175">
        <v>6</v>
      </c>
      <c r="R150" s="173">
        <v>34</v>
      </c>
      <c r="S150" s="175">
        <v>6</v>
      </c>
      <c r="T150" s="176">
        <v>12</v>
      </c>
      <c r="U150" s="179">
        <v>28.84</v>
      </c>
      <c r="V150" s="175">
        <v>4.5</v>
      </c>
      <c r="W150" s="173">
        <v>3</v>
      </c>
      <c r="X150" s="175">
        <v>3.25</v>
      </c>
      <c r="Y150" s="173">
        <v>1</v>
      </c>
      <c r="Z150" s="175">
        <v>4.5</v>
      </c>
      <c r="AA150" s="176">
        <v>12.25</v>
      </c>
      <c r="AB150" s="172">
        <v>40.22</v>
      </c>
      <c r="AC150" s="175">
        <v>13</v>
      </c>
      <c r="AD150" s="180">
        <v>13</v>
      </c>
      <c r="AE150" s="181">
        <v>11.85</v>
      </c>
      <c r="AF150" s="182">
        <v>11.85</v>
      </c>
      <c r="AG150" s="318">
        <v>176</v>
      </c>
      <c r="AH150" s="183">
        <v>6.22</v>
      </c>
      <c r="AI150" s="182">
        <v>6.22</v>
      </c>
      <c r="AJ150" s="319">
        <v>347</v>
      </c>
      <c r="AK150" s="184">
        <v>8.4719999999999995</v>
      </c>
    </row>
    <row r="151" spans="1:37" ht="17.25" customHeight="1" thickBot="1" x14ac:dyDescent="0.35">
      <c r="A151" s="208" t="s">
        <v>376</v>
      </c>
      <c r="B151" s="317">
        <v>22001202</v>
      </c>
      <c r="C151" s="250" t="s">
        <v>887</v>
      </c>
      <c r="D151" s="250" t="s">
        <v>888</v>
      </c>
      <c r="E151" s="173" t="s">
        <v>195</v>
      </c>
      <c r="F151" s="174" t="s">
        <v>195</v>
      </c>
      <c r="G151" s="175">
        <v>0</v>
      </c>
      <c r="H151" s="176">
        <v>0</v>
      </c>
      <c r="I151" s="173" t="s">
        <v>195</v>
      </c>
      <c r="J151" s="175">
        <v>0</v>
      </c>
      <c r="K151" s="173" t="s">
        <v>195</v>
      </c>
      <c r="L151" s="175">
        <v>0</v>
      </c>
      <c r="M151" s="176">
        <v>0</v>
      </c>
      <c r="N151" s="173" t="s">
        <v>195</v>
      </c>
      <c r="O151" s="177" t="s">
        <v>195</v>
      </c>
      <c r="P151" s="178" t="s">
        <v>1712</v>
      </c>
      <c r="Q151" s="175">
        <v>0</v>
      </c>
      <c r="R151" s="173" t="s">
        <v>195</v>
      </c>
      <c r="S151" s="175">
        <v>0</v>
      </c>
      <c r="T151" s="176">
        <v>0</v>
      </c>
      <c r="U151" s="179" t="s">
        <v>195</v>
      </c>
      <c r="V151" s="175">
        <v>0</v>
      </c>
      <c r="W151" s="173" t="s">
        <v>195</v>
      </c>
      <c r="X151" s="175">
        <v>0</v>
      </c>
      <c r="Y151" s="173" t="s">
        <v>195</v>
      </c>
      <c r="Z151" s="175">
        <v>0</v>
      </c>
      <c r="AA151" s="176">
        <v>0</v>
      </c>
      <c r="AB151" s="172" t="s">
        <v>195</v>
      </c>
      <c r="AC151" s="175">
        <v>0</v>
      </c>
      <c r="AD151" s="180">
        <v>0</v>
      </c>
      <c r="AE151" s="181">
        <v>0</v>
      </c>
      <c r="AF151" s="182">
        <v>0</v>
      </c>
      <c r="AG151" s="318">
        <v>532</v>
      </c>
      <c r="AH151" s="183" t="s">
        <v>195</v>
      </c>
      <c r="AI151" s="182" t="s">
        <v>195</v>
      </c>
      <c r="AJ151" s="319">
        <v>564</v>
      </c>
      <c r="AK151" s="184" t="s">
        <v>1713</v>
      </c>
    </row>
    <row r="152" spans="1:37" ht="17.25" customHeight="1" thickBot="1" x14ac:dyDescent="0.35">
      <c r="A152" s="208" t="s">
        <v>376</v>
      </c>
      <c r="B152" s="317">
        <v>22001283</v>
      </c>
      <c r="C152" s="254" t="s">
        <v>1060</v>
      </c>
      <c r="D152" s="254" t="s">
        <v>1061</v>
      </c>
      <c r="E152" s="173">
        <v>17</v>
      </c>
      <c r="F152" s="174">
        <v>18</v>
      </c>
      <c r="G152" s="175">
        <v>14</v>
      </c>
      <c r="H152" s="176">
        <v>14</v>
      </c>
      <c r="I152" s="173">
        <v>3.24</v>
      </c>
      <c r="J152" s="175">
        <v>16</v>
      </c>
      <c r="K152" s="173">
        <v>6.79</v>
      </c>
      <c r="L152" s="175">
        <v>11</v>
      </c>
      <c r="M152" s="176">
        <v>13.5</v>
      </c>
      <c r="N152" s="173">
        <v>87</v>
      </c>
      <c r="O152" s="177">
        <v>65</v>
      </c>
      <c r="P152" s="178">
        <v>1.3384615384615384</v>
      </c>
      <c r="Q152" s="175">
        <v>7</v>
      </c>
      <c r="R152" s="173">
        <v>38</v>
      </c>
      <c r="S152" s="175">
        <v>2.5</v>
      </c>
      <c r="T152" s="176">
        <v>9.5</v>
      </c>
      <c r="U152" s="179">
        <v>25.91</v>
      </c>
      <c r="V152" s="175">
        <v>5</v>
      </c>
      <c r="W152" s="173">
        <v>-3</v>
      </c>
      <c r="X152" s="175">
        <v>1.75</v>
      </c>
      <c r="Y152" s="173">
        <v>5</v>
      </c>
      <c r="Z152" s="175">
        <v>2.5</v>
      </c>
      <c r="AA152" s="176">
        <v>9.25</v>
      </c>
      <c r="AB152" s="172">
        <v>38.450000000000003</v>
      </c>
      <c r="AC152" s="175">
        <v>11</v>
      </c>
      <c r="AD152" s="180">
        <v>11</v>
      </c>
      <c r="AE152" s="181">
        <v>11.45</v>
      </c>
      <c r="AF152" s="182">
        <v>11.45</v>
      </c>
      <c r="AG152" s="318">
        <v>222</v>
      </c>
      <c r="AH152" s="183">
        <v>8</v>
      </c>
      <c r="AI152" s="182">
        <v>8</v>
      </c>
      <c r="AJ152" s="319">
        <v>158</v>
      </c>
      <c r="AK152" s="184">
        <v>9.379999999999999</v>
      </c>
    </row>
    <row r="153" spans="1:37" ht="17.25" customHeight="1" thickBot="1" x14ac:dyDescent="0.35">
      <c r="A153" s="208" t="s">
        <v>376</v>
      </c>
      <c r="B153" s="317">
        <v>22001333</v>
      </c>
      <c r="C153" s="252" t="s">
        <v>796</v>
      </c>
      <c r="D153" s="252" t="s">
        <v>232</v>
      </c>
      <c r="E153" s="173">
        <v>20</v>
      </c>
      <c r="F153" s="174">
        <v>19.5</v>
      </c>
      <c r="G153" s="175">
        <v>17</v>
      </c>
      <c r="H153" s="176">
        <v>17</v>
      </c>
      <c r="I153" s="173">
        <v>3.07</v>
      </c>
      <c r="J153" s="175">
        <v>19</v>
      </c>
      <c r="K153" s="173">
        <v>6.5</v>
      </c>
      <c r="L153" s="175">
        <v>13</v>
      </c>
      <c r="M153" s="176">
        <v>16</v>
      </c>
      <c r="N153" s="173">
        <v>76</v>
      </c>
      <c r="O153" s="177">
        <v>77</v>
      </c>
      <c r="P153" s="178">
        <v>0.98701298701298701</v>
      </c>
      <c r="Q153" s="175">
        <v>5</v>
      </c>
      <c r="R153" s="173">
        <v>42.4</v>
      </c>
      <c r="S153" s="175">
        <v>3.5</v>
      </c>
      <c r="T153" s="176">
        <v>8.5</v>
      </c>
      <c r="U153" s="179">
        <v>28.34</v>
      </c>
      <c r="V153" s="175">
        <v>3.75</v>
      </c>
      <c r="W153" s="173">
        <v>-6</v>
      </c>
      <c r="X153" s="175">
        <v>1.25</v>
      </c>
      <c r="Y153" s="173">
        <v>2</v>
      </c>
      <c r="Z153" s="175">
        <v>4</v>
      </c>
      <c r="AA153" s="176">
        <v>9</v>
      </c>
      <c r="AB153" s="172">
        <v>38.08</v>
      </c>
      <c r="AC153" s="175">
        <v>11</v>
      </c>
      <c r="AD153" s="180">
        <v>11</v>
      </c>
      <c r="AE153" s="181">
        <v>12.3</v>
      </c>
      <c r="AF153" s="182">
        <v>12.3</v>
      </c>
      <c r="AG153" s="318">
        <v>128</v>
      </c>
      <c r="AH153" s="183">
        <v>4.4400000000000004</v>
      </c>
      <c r="AI153" s="182">
        <v>4.4400000000000004</v>
      </c>
      <c r="AJ153" s="319">
        <v>495</v>
      </c>
      <c r="AK153" s="184">
        <v>7.5840000000000014</v>
      </c>
    </row>
    <row r="154" spans="1:37" ht="17.25" customHeight="1" thickBot="1" x14ac:dyDescent="0.35">
      <c r="A154" s="208" t="s">
        <v>376</v>
      </c>
      <c r="B154" s="317">
        <v>22001339</v>
      </c>
      <c r="C154" s="296" t="s">
        <v>615</v>
      </c>
      <c r="D154" s="296" t="s">
        <v>165</v>
      </c>
      <c r="E154" s="173" t="s">
        <v>375</v>
      </c>
      <c r="F154" s="174" t="s">
        <v>375</v>
      </c>
      <c r="G154" s="175" t="s">
        <v>375</v>
      </c>
      <c r="H154" s="176" t="s">
        <v>375</v>
      </c>
      <c r="I154" s="173" t="s">
        <v>375</v>
      </c>
      <c r="J154" s="175" t="s">
        <v>375</v>
      </c>
      <c r="K154" s="173" t="s">
        <v>375</v>
      </c>
      <c r="L154" s="175" t="s">
        <v>375</v>
      </c>
      <c r="M154" s="176" t="s">
        <v>375</v>
      </c>
      <c r="N154" s="173" t="s">
        <v>375</v>
      </c>
      <c r="O154" s="177">
        <v>58</v>
      </c>
      <c r="P154" s="178">
        <v>0</v>
      </c>
      <c r="Q154" s="175" t="s">
        <v>375</v>
      </c>
      <c r="R154" s="173" t="s">
        <v>375</v>
      </c>
      <c r="S154" s="175" t="s">
        <v>375</v>
      </c>
      <c r="T154" s="176" t="s">
        <v>375</v>
      </c>
      <c r="U154" s="179" t="s">
        <v>375</v>
      </c>
      <c r="V154" s="175" t="s">
        <v>375</v>
      </c>
      <c r="W154" s="173" t="s">
        <v>375</v>
      </c>
      <c r="X154" s="175" t="s">
        <v>375</v>
      </c>
      <c r="Y154" s="173" t="s">
        <v>375</v>
      </c>
      <c r="Z154" s="175" t="s">
        <v>375</v>
      </c>
      <c r="AA154" s="176" t="s">
        <v>375</v>
      </c>
      <c r="AB154" s="172" t="s">
        <v>375</v>
      </c>
      <c r="AC154" s="175" t="s">
        <v>375</v>
      </c>
      <c r="AD154" s="180" t="s">
        <v>375</v>
      </c>
      <c r="AE154" s="181" t="s">
        <v>375</v>
      </c>
      <c r="AF154" s="182" t="s">
        <v>375</v>
      </c>
      <c r="AG154" s="318">
        <v>532</v>
      </c>
      <c r="AH154" s="183">
        <v>6.67</v>
      </c>
      <c r="AI154" s="182">
        <v>6.67</v>
      </c>
      <c r="AJ154" s="319">
        <v>296</v>
      </c>
      <c r="AK154" s="184">
        <v>6.67</v>
      </c>
    </row>
    <row r="155" spans="1:37" ht="17.25" customHeight="1" thickBot="1" x14ac:dyDescent="0.35">
      <c r="A155" s="208" t="s">
        <v>376</v>
      </c>
      <c r="B155" s="317">
        <v>22001342</v>
      </c>
      <c r="C155" s="252" t="s">
        <v>1047</v>
      </c>
      <c r="D155" s="252" t="s">
        <v>107</v>
      </c>
      <c r="E155" s="173" t="s">
        <v>375</v>
      </c>
      <c r="F155" s="174" t="s">
        <v>375</v>
      </c>
      <c r="G155" s="175" t="s">
        <v>375</v>
      </c>
      <c r="H155" s="176" t="s">
        <v>375</v>
      </c>
      <c r="I155" s="173" t="s">
        <v>375</v>
      </c>
      <c r="J155" s="175" t="s">
        <v>375</v>
      </c>
      <c r="K155" s="173" t="s">
        <v>375</v>
      </c>
      <c r="L155" s="175" t="s">
        <v>375</v>
      </c>
      <c r="M155" s="176" t="s">
        <v>375</v>
      </c>
      <c r="N155" s="173" t="s">
        <v>375</v>
      </c>
      <c r="O155" s="177">
        <v>58</v>
      </c>
      <c r="P155" s="178">
        <v>0</v>
      </c>
      <c r="Q155" s="175" t="s">
        <v>375</v>
      </c>
      <c r="R155" s="173" t="s">
        <v>375</v>
      </c>
      <c r="S155" s="175" t="s">
        <v>375</v>
      </c>
      <c r="T155" s="176" t="s">
        <v>375</v>
      </c>
      <c r="U155" s="179" t="s">
        <v>375</v>
      </c>
      <c r="V155" s="175" t="s">
        <v>375</v>
      </c>
      <c r="W155" s="173" t="s">
        <v>375</v>
      </c>
      <c r="X155" s="175" t="s">
        <v>375</v>
      </c>
      <c r="Y155" s="173" t="s">
        <v>375</v>
      </c>
      <c r="Z155" s="175" t="s">
        <v>375</v>
      </c>
      <c r="AA155" s="176" t="s">
        <v>375</v>
      </c>
      <c r="AB155" s="172" t="s">
        <v>375</v>
      </c>
      <c r="AC155" s="175" t="s">
        <v>375</v>
      </c>
      <c r="AD155" s="180" t="s">
        <v>375</v>
      </c>
      <c r="AE155" s="181" t="s">
        <v>375</v>
      </c>
      <c r="AF155" s="182" t="s">
        <v>375</v>
      </c>
      <c r="AG155" s="318">
        <v>532</v>
      </c>
      <c r="AH155" s="183">
        <v>12</v>
      </c>
      <c r="AI155" s="182">
        <v>12</v>
      </c>
      <c r="AJ155" s="319">
        <v>12</v>
      </c>
      <c r="AK155" s="184">
        <v>12</v>
      </c>
    </row>
    <row r="156" spans="1:37" ht="17.25" customHeight="1" thickBot="1" x14ac:dyDescent="0.35">
      <c r="A156" s="208" t="s">
        <v>376</v>
      </c>
      <c r="B156" s="317">
        <v>22001385</v>
      </c>
      <c r="C156" s="254" t="s">
        <v>536</v>
      </c>
      <c r="D156" s="254" t="s">
        <v>276</v>
      </c>
      <c r="E156" s="173">
        <v>18</v>
      </c>
      <c r="F156" s="174">
        <v>18.5</v>
      </c>
      <c r="G156" s="175">
        <v>15</v>
      </c>
      <c r="H156" s="176">
        <v>15</v>
      </c>
      <c r="I156" s="173">
        <v>3.14</v>
      </c>
      <c r="J156" s="175">
        <v>18</v>
      </c>
      <c r="K156" s="173">
        <v>6.67</v>
      </c>
      <c r="L156" s="175">
        <v>12</v>
      </c>
      <c r="M156" s="176">
        <v>15</v>
      </c>
      <c r="N156" s="173">
        <v>58</v>
      </c>
      <c r="O156" s="177">
        <v>73</v>
      </c>
      <c r="P156" s="178">
        <v>0.79452054794520544</v>
      </c>
      <c r="Q156" s="175">
        <v>4</v>
      </c>
      <c r="R156" s="173">
        <v>40.1</v>
      </c>
      <c r="S156" s="175">
        <v>3</v>
      </c>
      <c r="T156" s="176">
        <v>7</v>
      </c>
      <c r="U156" s="179">
        <v>26.39</v>
      </c>
      <c r="V156" s="175">
        <v>4.75</v>
      </c>
      <c r="W156" s="173">
        <v>-19</v>
      </c>
      <c r="X156" s="175">
        <v>0</v>
      </c>
      <c r="Y156" s="173">
        <v>5</v>
      </c>
      <c r="Z156" s="175">
        <v>2.5</v>
      </c>
      <c r="AA156" s="176">
        <v>7.25</v>
      </c>
      <c r="AB156" s="172">
        <v>41.7</v>
      </c>
      <c r="AC156" s="175">
        <v>9</v>
      </c>
      <c r="AD156" s="180">
        <v>9</v>
      </c>
      <c r="AE156" s="181">
        <v>10.65</v>
      </c>
      <c r="AF156" s="182">
        <v>10.65</v>
      </c>
      <c r="AG156" s="318">
        <v>321</v>
      </c>
      <c r="AH156" s="183">
        <v>4.4400000000000004</v>
      </c>
      <c r="AI156" s="182">
        <v>4.4400000000000004</v>
      </c>
      <c r="AJ156" s="319">
        <v>495</v>
      </c>
      <c r="AK156" s="184">
        <v>6.9240000000000013</v>
      </c>
    </row>
    <row r="157" spans="1:37" ht="17.25" customHeight="1" thickBot="1" x14ac:dyDescent="0.35">
      <c r="A157" s="208" t="s">
        <v>376</v>
      </c>
      <c r="B157" s="317">
        <v>22001445</v>
      </c>
      <c r="C157" s="252" t="s">
        <v>1000</v>
      </c>
      <c r="D157" s="252" t="s">
        <v>1001</v>
      </c>
      <c r="E157" s="173">
        <v>20</v>
      </c>
      <c r="F157" s="174">
        <v>19.5</v>
      </c>
      <c r="G157" s="175">
        <v>17</v>
      </c>
      <c r="H157" s="176">
        <v>17</v>
      </c>
      <c r="I157" s="173">
        <v>2.92</v>
      </c>
      <c r="J157" s="175">
        <v>20</v>
      </c>
      <c r="K157" s="173">
        <v>6.25</v>
      </c>
      <c r="L157" s="175">
        <v>15</v>
      </c>
      <c r="M157" s="176">
        <v>17.5</v>
      </c>
      <c r="N157" s="173">
        <v>58</v>
      </c>
      <c r="O157" s="177">
        <v>56</v>
      </c>
      <c r="P157" s="178">
        <v>1.0357142857142858</v>
      </c>
      <c r="Q157" s="175">
        <v>5.5</v>
      </c>
      <c r="R157" s="173">
        <v>55.5</v>
      </c>
      <c r="S157" s="175">
        <v>7</v>
      </c>
      <c r="T157" s="176">
        <v>12.5</v>
      </c>
      <c r="U157" s="179">
        <v>22.6</v>
      </c>
      <c r="V157" s="175">
        <v>6.5</v>
      </c>
      <c r="W157" s="173">
        <v>1</v>
      </c>
      <c r="X157" s="175">
        <v>2.75</v>
      </c>
      <c r="Y157" s="173">
        <v>1</v>
      </c>
      <c r="Z157" s="175">
        <v>4.5</v>
      </c>
      <c r="AA157" s="176">
        <v>13.75</v>
      </c>
      <c r="AB157" s="172">
        <v>35.25</v>
      </c>
      <c r="AC157" s="175">
        <v>13</v>
      </c>
      <c r="AD157" s="180">
        <v>13</v>
      </c>
      <c r="AE157" s="181">
        <v>14.75</v>
      </c>
      <c r="AF157" s="182">
        <v>14.75</v>
      </c>
      <c r="AG157" s="318">
        <v>8</v>
      </c>
      <c r="AH157" s="183">
        <v>8.89</v>
      </c>
      <c r="AI157" s="182">
        <v>8.89</v>
      </c>
      <c r="AJ157" s="319">
        <v>86</v>
      </c>
      <c r="AK157" s="184">
        <v>11.234000000000002</v>
      </c>
    </row>
    <row r="158" spans="1:37" ht="17.25" customHeight="1" thickBot="1" x14ac:dyDescent="0.35">
      <c r="A158" s="208" t="s">
        <v>56</v>
      </c>
      <c r="B158" s="317">
        <v>22001467</v>
      </c>
      <c r="C158" s="254" t="s">
        <v>923</v>
      </c>
      <c r="D158" s="254" t="s">
        <v>102</v>
      </c>
      <c r="E158" s="173">
        <v>11</v>
      </c>
      <c r="F158" s="174">
        <v>15</v>
      </c>
      <c r="G158" s="175">
        <v>11</v>
      </c>
      <c r="H158" s="176">
        <v>11</v>
      </c>
      <c r="I158" s="173">
        <v>3.59</v>
      </c>
      <c r="J158" s="175">
        <v>15</v>
      </c>
      <c r="K158" s="173">
        <v>8.01</v>
      </c>
      <c r="L158" s="175">
        <v>9</v>
      </c>
      <c r="M158" s="176">
        <v>12</v>
      </c>
      <c r="N158" s="173">
        <v>41</v>
      </c>
      <c r="O158" s="177">
        <v>70</v>
      </c>
      <c r="P158" s="178">
        <v>0.58571428571428574</v>
      </c>
      <c r="Q158" s="175">
        <v>5.5</v>
      </c>
      <c r="R158" s="173">
        <v>26.7</v>
      </c>
      <c r="S158" s="175">
        <v>4</v>
      </c>
      <c r="T158" s="176">
        <v>9.5</v>
      </c>
      <c r="U158" s="179">
        <v>28.81</v>
      </c>
      <c r="V158" s="175">
        <v>4.5</v>
      </c>
      <c r="W158" s="173">
        <v>0</v>
      </c>
      <c r="X158" s="175">
        <v>2.5</v>
      </c>
      <c r="Y158" s="173">
        <v>4</v>
      </c>
      <c r="Z158" s="175">
        <v>3</v>
      </c>
      <c r="AA158" s="176">
        <v>10</v>
      </c>
      <c r="AB158" s="172">
        <v>41.18</v>
      </c>
      <c r="AC158" s="175">
        <v>13</v>
      </c>
      <c r="AD158" s="180">
        <v>13</v>
      </c>
      <c r="AE158" s="181">
        <v>11.1</v>
      </c>
      <c r="AF158" s="182">
        <v>11.1</v>
      </c>
      <c r="AG158" s="318">
        <v>274</v>
      </c>
      <c r="AH158" s="183">
        <v>10.220000000000001</v>
      </c>
      <c r="AI158" s="182">
        <v>10.220000000000001</v>
      </c>
      <c r="AJ158" s="319">
        <v>33</v>
      </c>
      <c r="AK158" s="184">
        <v>10.572000000000001</v>
      </c>
    </row>
    <row r="159" spans="1:37" ht="17.25" customHeight="1" thickBot="1" x14ac:dyDescent="0.35">
      <c r="A159" s="208" t="s">
        <v>376</v>
      </c>
      <c r="B159" s="317">
        <v>22001471</v>
      </c>
      <c r="C159" s="296" t="s">
        <v>855</v>
      </c>
      <c r="D159" s="296" t="s">
        <v>856</v>
      </c>
      <c r="E159" s="173">
        <v>17</v>
      </c>
      <c r="F159" s="174">
        <v>18</v>
      </c>
      <c r="G159" s="175">
        <v>14</v>
      </c>
      <c r="H159" s="176">
        <v>14</v>
      </c>
      <c r="I159" s="173">
        <v>3.03</v>
      </c>
      <c r="J159" s="175">
        <v>20</v>
      </c>
      <c r="K159" s="173">
        <v>6.51</v>
      </c>
      <c r="L159" s="175">
        <v>13</v>
      </c>
      <c r="M159" s="176">
        <v>16.5</v>
      </c>
      <c r="N159" s="173">
        <v>70</v>
      </c>
      <c r="O159" s="177">
        <v>66</v>
      </c>
      <c r="P159" s="178">
        <v>1.0606060606060606</v>
      </c>
      <c r="Q159" s="175">
        <v>5.5</v>
      </c>
      <c r="R159" s="173">
        <v>36.299999999999997</v>
      </c>
      <c r="S159" s="175">
        <v>2</v>
      </c>
      <c r="T159" s="176">
        <v>7.5</v>
      </c>
      <c r="U159" s="179">
        <v>27.96</v>
      </c>
      <c r="V159" s="175">
        <v>4</v>
      </c>
      <c r="W159" s="173">
        <v>2</v>
      </c>
      <c r="X159" s="175">
        <v>3</v>
      </c>
      <c r="Y159" s="173">
        <v>2</v>
      </c>
      <c r="Z159" s="175">
        <v>4</v>
      </c>
      <c r="AA159" s="176">
        <v>11</v>
      </c>
      <c r="AB159" s="172">
        <v>28.84</v>
      </c>
      <c r="AC159" s="175">
        <v>17</v>
      </c>
      <c r="AD159" s="180">
        <v>17</v>
      </c>
      <c r="AE159" s="181">
        <v>13.2</v>
      </c>
      <c r="AF159" s="182">
        <v>13.2</v>
      </c>
      <c r="AG159" s="318">
        <v>57</v>
      </c>
      <c r="AH159" s="183">
        <v>5.33</v>
      </c>
      <c r="AI159" s="182">
        <v>5.33</v>
      </c>
      <c r="AJ159" s="319">
        <v>435</v>
      </c>
      <c r="AK159" s="184">
        <v>8.4779999999999998</v>
      </c>
    </row>
    <row r="160" spans="1:37" ht="17.25" customHeight="1" thickBot="1" x14ac:dyDescent="0.35">
      <c r="A160" s="208" t="s">
        <v>376</v>
      </c>
      <c r="B160" s="317">
        <v>22001499</v>
      </c>
      <c r="C160" s="254" t="s">
        <v>1078</v>
      </c>
      <c r="D160" s="254" t="s">
        <v>152</v>
      </c>
      <c r="E160" s="173" t="s">
        <v>375</v>
      </c>
      <c r="F160" s="174" t="s">
        <v>375</v>
      </c>
      <c r="G160" s="175" t="s">
        <v>375</v>
      </c>
      <c r="H160" s="176" t="s">
        <v>375</v>
      </c>
      <c r="I160" s="173" t="s">
        <v>375</v>
      </c>
      <c r="J160" s="175" t="s">
        <v>375</v>
      </c>
      <c r="K160" s="173" t="s">
        <v>375</v>
      </c>
      <c r="L160" s="175" t="s">
        <v>375</v>
      </c>
      <c r="M160" s="176" t="s">
        <v>375</v>
      </c>
      <c r="N160" s="173" t="s">
        <v>375</v>
      </c>
      <c r="O160" s="177">
        <v>76</v>
      </c>
      <c r="P160" s="178">
        <v>0</v>
      </c>
      <c r="Q160" s="175" t="s">
        <v>375</v>
      </c>
      <c r="R160" s="173" t="s">
        <v>375</v>
      </c>
      <c r="S160" s="175" t="s">
        <v>375</v>
      </c>
      <c r="T160" s="176" t="s">
        <v>375</v>
      </c>
      <c r="U160" s="179" t="s">
        <v>375</v>
      </c>
      <c r="V160" s="175" t="s">
        <v>375</v>
      </c>
      <c r="W160" s="173" t="s">
        <v>375</v>
      </c>
      <c r="X160" s="175" t="s">
        <v>375</v>
      </c>
      <c r="Y160" s="173" t="s">
        <v>375</v>
      </c>
      <c r="Z160" s="175" t="s">
        <v>375</v>
      </c>
      <c r="AA160" s="176" t="s">
        <v>375</v>
      </c>
      <c r="AB160" s="172" t="s">
        <v>375</v>
      </c>
      <c r="AC160" s="175" t="s">
        <v>375</v>
      </c>
      <c r="AD160" s="180" t="s">
        <v>375</v>
      </c>
      <c r="AE160" s="181" t="s">
        <v>375</v>
      </c>
      <c r="AF160" s="182" t="s">
        <v>375</v>
      </c>
      <c r="AG160" s="318">
        <v>532</v>
      </c>
      <c r="AH160" s="183">
        <v>9.7799999999999994</v>
      </c>
      <c r="AI160" s="182">
        <v>9.7799999999999994</v>
      </c>
      <c r="AJ160" s="319">
        <v>38</v>
      </c>
      <c r="AK160" s="184">
        <v>9.7799999999999994</v>
      </c>
    </row>
    <row r="161" spans="1:37" ht="45" customHeight="1" x14ac:dyDescent="0.2">
      <c r="A161" s="391" t="s">
        <v>27</v>
      </c>
      <c r="B161" s="392" t="s">
        <v>65</v>
      </c>
      <c r="C161" s="394" t="s">
        <v>196</v>
      </c>
      <c r="D161" s="396" t="s">
        <v>48</v>
      </c>
      <c r="E161" s="154" t="s">
        <v>3</v>
      </c>
      <c r="F161" s="155" t="s">
        <v>4</v>
      </c>
      <c r="G161" s="387" t="s">
        <v>0</v>
      </c>
      <c r="H161" s="156" t="s">
        <v>16</v>
      </c>
      <c r="I161" s="157" t="s">
        <v>192</v>
      </c>
      <c r="J161" s="387" t="s">
        <v>0</v>
      </c>
      <c r="K161" s="157" t="s">
        <v>10</v>
      </c>
      <c r="L161" s="387" t="s">
        <v>0</v>
      </c>
      <c r="M161" s="156" t="s">
        <v>49</v>
      </c>
      <c r="N161" s="158" t="s">
        <v>197</v>
      </c>
      <c r="O161" s="323" t="s">
        <v>58</v>
      </c>
      <c r="P161" s="398" t="s">
        <v>59</v>
      </c>
      <c r="Q161" s="387" t="s">
        <v>47</v>
      </c>
      <c r="R161" s="158" t="s">
        <v>52</v>
      </c>
      <c r="S161" s="387" t="s">
        <v>47</v>
      </c>
      <c r="T161" s="156" t="s">
        <v>5</v>
      </c>
      <c r="U161" s="157" t="s">
        <v>19</v>
      </c>
      <c r="V161" s="387" t="s">
        <v>45</v>
      </c>
      <c r="W161" s="157" t="s">
        <v>23</v>
      </c>
      <c r="X161" s="387" t="s">
        <v>44</v>
      </c>
      <c r="Y161" s="157" t="s">
        <v>487</v>
      </c>
      <c r="Z161" s="387" t="s">
        <v>44</v>
      </c>
      <c r="AA161" s="156" t="s">
        <v>50</v>
      </c>
      <c r="AB161" s="157" t="s">
        <v>26</v>
      </c>
      <c r="AC161" s="387" t="s">
        <v>0</v>
      </c>
      <c r="AD161" s="160" t="s">
        <v>25</v>
      </c>
      <c r="AE161" s="161" t="s">
        <v>66</v>
      </c>
      <c r="AF161" s="162"/>
      <c r="AG161" s="389" t="s">
        <v>28</v>
      </c>
      <c r="AH161" s="161" t="s">
        <v>69</v>
      </c>
      <c r="AI161" s="162"/>
      <c r="AJ161" s="389" t="s">
        <v>28</v>
      </c>
      <c r="AK161" s="163" t="s">
        <v>70</v>
      </c>
    </row>
    <row r="162" spans="1:37" ht="17.25" thickBot="1" x14ac:dyDescent="0.25">
      <c r="A162" s="391"/>
      <c r="B162" s="393"/>
      <c r="C162" s="395"/>
      <c r="D162" s="397"/>
      <c r="E162" s="164" t="s">
        <v>488</v>
      </c>
      <c r="F162" s="165" t="s">
        <v>68</v>
      </c>
      <c r="G162" s="388"/>
      <c r="H162" s="166" t="s">
        <v>0</v>
      </c>
      <c r="I162" s="167" t="s">
        <v>11</v>
      </c>
      <c r="J162" s="388"/>
      <c r="K162" s="167" t="s">
        <v>11</v>
      </c>
      <c r="L162" s="388"/>
      <c r="M162" s="166" t="s">
        <v>0</v>
      </c>
      <c r="N162" s="167" t="s">
        <v>6</v>
      </c>
      <c r="O162" s="168" t="s">
        <v>6</v>
      </c>
      <c r="P162" s="399"/>
      <c r="Q162" s="388"/>
      <c r="R162" s="167" t="s">
        <v>7</v>
      </c>
      <c r="S162" s="388"/>
      <c r="T162" s="166" t="s">
        <v>0</v>
      </c>
      <c r="U162" s="167" t="s">
        <v>11</v>
      </c>
      <c r="V162" s="388"/>
      <c r="W162" s="167" t="s">
        <v>7</v>
      </c>
      <c r="X162" s="388"/>
      <c r="Y162" s="167" t="s">
        <v>489</v>
      </c>
      <c r="Z162" s="388"/>
      <c r="AA162" s="166" t="s">
        <v>46</v>
      </c>
      <c r="AB162" s="167" t="s">
        <v>11</v>
      </c>
      <c r="AC162" s="388"/>
      <c r="AD162" s="166" t="s">
        <v>46</v>
      </c>
      <c r="AE162" s="169" t="s">
        <v>9</v>
      </c>
      <c r="AF162" s="170"/>
      <c r="AG162" s="390"/>
      <c r="AH162" s="169" t="s">
        <v>9</v>
      </c>
      <c r="AI162" s="170"/>
      <c r="AJ162" s="390"/>
      <c r="AK162" s="171" t="s">
        <v>9</v>
      </c>
    </row>
    <row r="163" spans="1:37" ht="17.25" customHeight="1" thickBot="1" x14ac:dyDescent="0.35">
      <c r="A163" s="208" t="s">
        <v>56</v>
      </c>
      <c r="B163" s="317">
        <v>22001511</v>
      </c>
      <c r="C163" s="258" t="s">
        <v>781</v>
      </c>
      <c r="D163" s="258" t="s">
        <v>79</v>
      </c>
      <c r="E163" s="173">
        <v>10</v>
      </c>
      <c r="F163" s="174">
        <v>14.5</v>
      </c>
      <c r="G163" s="175">
        <v>10</v>
      </c>
      <c r="H163" s="176">
        <v>10</v>
      </c>
      <c r="I163" s="173">
        <v>3.5600000000000005</v>
      </c>
      <c r="J163" s="175">
        <v>15</v>
      </c>
      <c r="K163" s="173">
        <v>7.82</v>
      </c>
      <c r="L163" s="175">
        <v>10</v>
      </c>
      <c r="M163" s="176">
        <v>12.5</v>
      </c>
      <c r="N163" s="173">
        <v>39</v>
      </c>
      <c r="O163" s="177">
        <v>60</v>
      </c>
      <c r="P163" s="178">
        <v>0.65</v>
      </c>
      <c r="Q163" s="175">
        <v>6</v>
      </c>
      <c r="R163" s="173">
        <v>22.6</v>
      </c>
      <c r="S163" s="175">
        <v>3</v>
      </c>
      <c r="T163" s="176">
        <v>9</v>
      </c>
      <c r="U163" s="179">
        <v>26.88</v>
      </c>
      <c r="V163" s="175">
        <v>5.5</v>
      </c>
      <c r="W163" s="173">
        <v>6</v>
      </c>
      <c r="X163" s="175">
        <v>3.5</v>
      </c>
      <c r="Y163" s="173">
        <v>2</v>
      </c>
      <c r="Z163" s="175">
        <v>4</v>
      </c>
      <c r="AA163" s="176">
        <v>13</v>
      </c>
      <c r="AB163" s="172">
        <v>37.9</v>
      </c>
      <c r="AC163" s="175">
        <v>15</v>
      </c>
      <c r="AD163" s="180">
        <v>15</v>
      </c>
      <c r="AE163" s="181">
        <v>11.9</v>
      </c>
      <c r="AF163" s="182">
        <v>11.9</v>
      </c>
      <c r="AG163" s="318">
        <v>170</v>
      </c>
      <c r="AH163" s="183">
        <v>6.67</v>
      </c>
      <c r="AI163" s="182">
        <v>6.67</v>
      </c>
      <c r="AJ163" s="319">
        <v>296</v>
      </c>
      <c r="AK163" s="184">
        <v>8.7620000000000005</v>
      </c>
    </row>
    <row r="164" spans="1:37" ht="17.25" customHeight="1" thickBot="1" x14ac:dyDescent="0.35">
      <c r="A164" s="208" t="s">
        <v>376</v>
      </c>
      <c r="B164" s="317">
        <v>22001592</v>
      </c>
      <c r="C164" s="296" t="s">
        <v>1064</v>
      </c>
      <c r="D164" s="296" t="s">
        <v>1065</v>
      </c>
      <c r="E164" s="173" t="s">
        <v>195</v>
      </c>
      <c r="F164" s="174" t="s">
        <v>195</v>
      </c>
      <c r="G164" s="175">
        <v>0</v>
      </c>
      <c r="H164" s="176">
        <v>0</v>
      </c>
      <c r="I164" s="173" t="s">
        <v>195</v>
      </c>
      <c r="J164" s="175">
        <v>0</v>
      </c>
      <c r="K164" s="173" t="s">
        <v>195</v>
      </c>
      <c r="L164" s="175">
        <v>0</v>
      </c>
      <c r="M164" s="176">
        <v>0</v>
      </c>
      <c r="N164" s="173" t="s">
        <v>195</v>
      </c>
      <c r="O164" s="177" t="s">
        <v>195</v>
      </c>
      <c r="P164" s="178" t="s">
        <v>1712</v>
      </c>
      <c r="Q164" s="175">
        <v>0</v>
      </c>
      <c r="R164" s="173" t="s">
        <v>195</v>
      </c>
      <c r="S164" s="175">
        <v>0</v>
      </c>
      <c r="T164" s="176">
        <v>0</v>
      </c>
      <c r="U164" s="179" t="s">
        <v>195</v>
      </c>
      <c r="V164" s="175">
        <v>0</v>
      </c>
      <c r="W164" s="173" t="s">
        <v>195</v>
      </c>
      <c r="X164" s="175">
        <v>0</v>
      </c>
      <c r="Y164" s="173" t="s">
        <v>195</v>
      </c>
      <c r="Z164" s="175">
        <v>0</v>
      </c>
      <c r="AA164" s="176">
        <v>0</v>
      </c>
      <c r="AB164" s="172" t="s">
        <v>195</v>
      </c>
      <c r="AC164" s="175">
        <v>0</v>
      </c>
      <c r="AD164" s="180">
        <v>0</v>
      </c>
      <c r="AE164" s="181">
        <v>0</v>
      </c>
      <c r="AF164" s="182">
        <v>0</v>
      </c>
      <c r="AG164" s="318">
        <v>532</v>
      </c>
      <c r="AH164" s="183">
        <v>5.33</v>
      </c>
      <c r="AI164" s="182">
        <v>5.33</v>
      </c>
      <c r="AJ164" s="319">
        <v>435</v>
      </c>
      <c r="AK164" s="184">
        <v>3.198</v>
      </c>
    </row>
    <row r="165" spans="1:37" ht="16.5" customHeight="1" thickBot="1" x14ac:dyDescent="0.35">
      <c r="A165" s="208" t="s">
        <v>376</v>
      </c>
      <c r="B165" s="317">
        <v>22001627</v>
      </c>
      <c r="C165" s="252" t="s">
        <v>789</v>
      </c>
      <c r="D165" s="252" t="s">
        <v>790</v>
      </c>
      <c r="E165" s="173">
        <v>13</v>
      </c>
      <c r="F165" s="174">
        <v>16</v>
      </c>
      <c r="G165" s="175">
        <v>10</v>
      </c>
      <c r="H165" s="176">
        <v>10</v>
      </c>
      <c r="I165" s="173">
        <v>3.26</v>
      </c>
      <c r="J165" s="175">
        <v>16</v>
      </c>
      <c r="K165" s="173">
        <v>6.78</v>
      </c>
      <c r="L165" s="175">
        <v>11</v>
      </c>
      <c r="M165" s="176">
        <v>13.5</v>
      </c>
      <c r="N165" s="173">
        <v>42</v>
      </c>
      <c r="O165" s="177">
        <v>61</v>
      </c>
      <c r="P165" s="178">
        <v>0.68852459016393441</v>
      </c>
      <c r="Q165" s="175">
        <v>3.5</v>
      </c>
      <c r="R165" s="173">
        <v>46.5</v>
      </c>
      <c r="S165" s="175">
        <v>4.5</v>
      </c>
      <c r="T165" s="176">
        <v>8</v>
      </c>
      <c r="U165" s="179">
        <v>23.52</v>
      </c>
      <c r="V165" s="175">
        <v>6</v>
      </c>
      <c r="W165" s="173">
        <v>-15</v>
      </c>
      <c r="X165" s="175">
        <v>0.25</v>
      </c>
      <c r="Y165" s="173">
        <v>7</v>
      </c>
      <c r="Z165" s="175">
        <v>1.5</v>
      </c>
      <c r="AA165" s="176">
        <v>7.75</v>
      </c>
      <c r="AB165" s="172">
        <v>49.52</v>
      </c>
      <c r="AC165" s="175">
        <v>5</v>
      </c>
      <c r="AD165" s="180">
        <v>5</v>
      </c>
      <c r="AE165" s="181">
        <v>8.85</v>
      </c>
      <c r="AF165" s="182">
        <v>8.85</v>
      </c>
      <c r="AG165" s="318">
        <v>455</v>
      </c>
      <c r="AH165" s="183">
        <v>5.33</v>
      </c>
      <c r="AI165" s="182">
        <v>5.33</v>
      </c>
      <c r="AJ165" s="319">
        <v>435</v>
      </c>
      <c r="AK165" s="184">
        <v>6.7379999999999995</v>
      </c>
    </row>
    <row r="166" spans="1:37" ht="16.5" customHeight="1" thickBot="1" x14ac:dyDescent="0.35">
      <c r="A166" s="208" t="s">
        <v>56</v>
      </c>
      <c r="B166" s="317">
        <v>22001650</v>
      </c>
      <c r="C166" s="254" t="s">
        <v>227</v>
      </c>
      <c r="D166" s="254" t="s">
        <v>159</v>
      </c>
      <c r="E166" s="173" t="s">
        <v>375</v>
      </c>
      <c r="F166" s="174" t="s">
        <v>375</v>
      </c>
      <c r="G166" s="175" t="s">
        <v>375</v>
      </c>
      <c r="H166" s="176" t="s">
        <v>375</v>
      </c>
      <c r="I166" s="173">
        <v>3.75</v>
      </c>
      <c r="J166" s="175">
        <v>12</v>
      </c>
      <c r="K166" s="173">
        <v>8.11</v>
      </c>
      <c r="L166" s="175">
        <v>8</v>
      </c>
      <c r="M166" s="176">
        <v>10</v>
      </c>
      <c r="N166" s="173">
        <v>45</v>
      </c>
      <c r="O166" s="177">
        <v>70</v>
      </c>
      <c r="P166" s="178">
        <v>0.6428571428571429</v>
      </c>
      <c r="Q166" s="175">
        <v>6</v>
      </c>
      <c r="R166" s="173">
        <v>32.6</v>
      </c>
      <c r="S166" s="175">
        <v>5.5</v>
      </c>
      <c r="T166" s="176">
        <v>11.5</v>
      </c>
      <c r="U166" s="179">
        <v>24.95</v>
      </c>
      <c r="V166" s="175">
        <v>6.5</v>
      </c>
      <c r="W166" s="173">
        <v>3</v>
      </c>
      <c r="X166" s="175">
        <v>3.25</v>
      </c>
      <c r="Y166" s="173">
        <v>6</v>
      </c>
      <c r="Z166" s="175">
        <v>2</v>
      </c>
      <c r="AA166" s="176">
        <v>11.75</v>
      </c>
      <c r="AB166" s="172">
        <v>48.89</v>
      </c>
      <c r="AC166" s="175">
        <v>9</v>
      </c>
      <c r="AD166" s="180">
        <v>9</v>
      </c>
      <c r="AE166" s="181">
        <v>10.5625</v>
      </c>
      <c r="AF166" s="182">
        <v>10.5625</v>
      </c>
      <c r="AG166" s="318">
        <v>336</v>
      </c>
      <c r="AH166" s="183">
        <v>5.33</v>
      </c>
      <c r="AI166" s="182">
        <v>5.33</v>
      </c>
      <c r="AJ166" s="319">
        <v>435</v>
      </c>
      <c r="AK166" s="184">
        <v>7.423</v>
      </c>
    </row>
    <row r="167" spans="1:37" ht="16.5" customHeight="1" thickBot="1" x14ac:dyDescent="0.35">
      <c r="A167" s="208" t="s">
        <v>376</v>
      </c>
      <c r="B167" s="317">
        <v>22001847</v>
      </c>
      <c r="C167" s="256" t="s">
        <v>745</v>
      </c>
      <c r="D167" s="256" t="s">
        <v>746</v>
      </c>
      <c r="E167" s="173">
        <v>13</v>
      </c>
      <c r="F167" s="174">
        <v>16</v>
      </c>
      <c r="G167" s="175">
        <v>10</v>
      </c>
      <c r="H167" s="176">
        <v>10</v>
      </c>
      <c r="I167" s="173">
        <v>2.98</v>
      </c>
      <c r="J167" s="175">
        <v>20</v>
      </c>
      <c r="K167" s="173">
        <v>6.53</v>
      </c>
      <c r="L167" s="175">
        <v>13</v>
      </c>
      <c r="M167" s="176">
        <v>16.5</v>
      </c>
      <c r="N167" s="173">
        <v>50</v>
      </c>
      <c r="O167" s="177">
        <v>73</v>
      </c>
      <c r="P167" s="178">
        <v>0.68493150684931503</v>
      </c>
      <c r="Q167" s="175">
        <v>3.5</v>
      </c>
      <c r="R167" s="173">
        <v>43.5</v>
      </c>
      <c r="S167" s="175">
        <v>4</v>
      </c>
      <c r="T167" s="176">
        <v>7.5</v>
      </c>
      <c r="U167" s="179">
        <v>29.96</v>
      </c>
      <c r="V167" s="175">
        <v>3</v>
      </c>
      <c r="W167" s="173">
        <v>-29</v>
      </c>
      <c r="X167" s="175">
        <v>0</v>
      </c>
      <c r="Y167" s="173">
        <v>5</v>
      </c>
      <c r="Z167" s="175">
        <v>2.5</v>
      </c>
      <c r="AA167" s="176">
        <v>5.5</v>
      </c>
      <c r="AB167" s="172">
        <v>44.3</v>
      </c>
      <c r="AC167" s="175">
        <v>8</v>
      </c>
      <c r="AD167" s="180">
        <v>8</v>
      </c>
      <c r="AE167" s="181">
        <v>9.5</v>
      </c>
      <c r="AF167" s="182">
        <v>9.5</v>
      </c>
      <c r="AG167" s="318">
        <v>428</v>
      </c>
      <c r="AH167" s="183">
        <v>7.11</v>
      </c>
      <c r="AI167" s="182">
        <v>7.11</v>
      </c>
      <c r="AJ167" s="319">
        <v>241</v>
      </c>
      <c r="AK167" s="184">
        <v>8.0660000000000007</v>
      </c>
    </row>
    <row r="168" spans="1:37" ht="16.5" customHeight="1" thickBot="1" x14ac:dyDescent="0.35">
      <c r="A168" s="208" t="s">
        <v>376</v>
      </c>
      <c r="B168" s="317">
        <v>22001870</v>
      </c>
      <c r="C168" s="260" t="s">
        <v>911</v>
      </c>
      <c r="D168" s="260" t="s">
        <v>77</v>
      </c>
      <c r="E168" s="173">
        <v>17</v>
      </c>
      <c r="F168" s="174">
        <v>18</v>
      </c>
      <c r="G168" s="175">
        <v>14</v>
      </c>
      <c r="H168" s="176">
        <v>14</v>
      </c>
      <c r="I168" s="173">
        <v>3.16</v>
      </c>
      <c r="J168" s="175">
        <v>18</v>
      </c>
      <c r="K168" s="173">
        <v>6.54</v>
      </c>
      <c r="L168" s="175">
        <v>13</v>
      </c>
      <c r="M168" s="176">
        <v>15.5</v>
      </c>
      <c r="N168" s="173">
        <v>46</v>
      </c>
      <c r="O168" s="177">
        <v>69</v>
      </c>
      <c r="P168" s="178">
        <v>0.66666666666666663</v>
      </c>
      <c r="Q168" s="175">
        <v>3.5</v>
      </c>
      <c r="R168" s="173">
        <v>43.3</v>
      </c>
      <c r="S168" s="175">
        <v>4</v>
      </c>
      <c r="T168" s="176">
        <v>7.5</v>
      </c>
      <c r="U168" s="179">
        <v>23.61</v>
      </c>
      <c r="V168" s="175">
        <v>6</v>
      </c>
      <c r="W168" s="173">
        <v>-8</v>
      </c>
      <c r="X168" s="175">
        <v>1</v>
      </c>
      <c r="Y168" s="173">
        <v>7</v>
      </c>
      <c r="Z168" s="175">
        <v>1.5</v>
      </c>
      <c r="AA168" s="176">
        <v>8.5</v>
      </c>
      <c r="AB168" s="172">
        <v>34.380000000000003</v>
      </c>
      <c r="AC168" s="175">
        <v>14</v>
      </c>
      <c r="AD168" s="180">
        <v>14</v>
      </c>
      <c r="AE168" s="181">
        <v>11.9</v>
      </c>
      <c r="AF168" s="182">
        <v>11.9</v>
      </c>
      <c r="AG168" s="318">
        <v>170</v>
      </c>
      <c r="AH168" s="183">
        <v>9.33</v>
      </c>
      <c r="AI168" s="182">
        <v>9.33</v>
      </c>
      <c r="AJ168" s="319">
        <v>56</v>
      </c>
      <c r="AK168" s="184">
        <v>10.358000000000001</v>
      </c>
    </row>
    <row r="169" spans="1:37" ht="16.5" customHeight="1" thickBot="1" x14ac:dyDescent="0.35">
      <c r="A169" s="208" t="s">
        <v>56</v>
      </c>
      <c r="B169" s="317">
        <v>22001906</v>
      </c>
      <c r="C169" s="262" t="s">
        <v>529</v>
      </c>
      <c r="D169" s="262" t="s">
        <v>87</v>
      </c>
      <c r="E169" s="173">
        <v>10</v>
      </c>
      <c r="F169" s="174">
        <v>14.5</v>
      </c>
      <c r="G169" s="175">
        <v>10</v>
      </c>
      <c r="H169" s="176">
        <v>10</v>
      </c>
      <c r="I169" s="173">
        <v>3.5600000000000005</v>
      </c>
      <c r="J169" s="175">
        <v>15</v>
      </c>
      <c r="K169" s="173">
        <v>8.06</v>
      </c>
      <c r="L169" s="175">
        <v>8</v>
      </c>
      <c r="M169" s="176">
        <v>11.5</v>
      </c>
      <c r="N169" s="173">
        <v>30</v>
      </c>
      <c r="O169" s="177">
        <v>55</v>
      </c>
      <c r="P169" s="178">
        <v>0.54545454545454541</v>
      </c>
      <c r="Q169" s="175">
        <v>5</v>
      </c>
      <c r="R169" s="173">
        <v>29.2</v>
      </c>
      <c r="S169" s="175">
        <v>4.5</v>
      </c>
      <c r="T169" s="176">
        <v>9.5</v>
      </c>
      <c r="U169" s="179">
        <v>31.01</v>
      </c>
      <c r="V169" s="175">
        <v>3.25</v>
      </c>
      <c r="W169" s="173">
        <v>3</v>
      </c>
      <c r="X169" s="175">
        <v>3.25</v>
      </c>
      <c r="Y169" s="173">
        <v>5</v>
      </c>
      <c r="Z169" s="175">
        <v>2.5</v>
      </c>
      <c r="AA169" s="176">
        <v>9</v>
      </c>
      <c r="AB169" s="172">
        <v>56.78</v>
      </c>
      <c r="AC169" s="175">
        <v>6</v>
      </c>
      <c r="AD169" s="180">
        <v>6</v>
      </c>
      <c r="AE169" s="181">
        <v>9.1999999999999993</v>
      </c>
      <c r="AF169" s="182">
        <v>9.1999999999999993</v>
      </c>
      <c r="AG169" s="318">
        <v>439</v>
      </c>
      <c r="AH169" s="183">
        <v>8</v>
      </c>
      <c r="AI169" s="182">
        <v>8</v>
      </c>
      <c r="AJ169" s="319">
        <v>158</v>
      </c>
      <c r="AK169" s="184">
        <v>8.48</v>
      </c>
    </row>
    <row r="170" spans="1:37" ht="16.5" customHeight="1" thickBot="1" x14ac:dyDescent="0.35">
      <c r="A170" s="208" t="s">
        <v>56</v>
      </c>
      <c r="B170" s="317">
        <v>22001914</v>
      </c>
      <c r="C170" s="248" t="s">
        <v>648</v>
      </c>
      <c r="D170" s="248" t="s">
        <v>92</v>
      </c>
      <c r="E170" s="173">
        <v>11</v>
      </c>
      <c r="F170" s="174">
        <v>15</v>
      </c>
      <c r="G170" s="175">
        <v>11</v>
      </c>
      <c r="H170" s="176">
        <v>11</v>
      </c>
      <c r="I170" s="173">
        <v>3.44</v>
      </c>
      <c r="J170" s="175">
        <v>17</v>
      </c>
      <c r="K170" s="173">
        <v>7.73</v>
      </c>
      <c r="L170" s="175">
        <v>11</v>
      </c>
      <c r="M170" s="176">
        <v>14</v>
      </c>
      <c r="N170" s="173">
        <v>32</v>
      </c>
      <c r="O170" s="177">
        <v>61</v>
      </c>
      <c r="P170" s="178">
        <v>0.52459016393442626</v>
      </c>
      <c r="Q170" s="175">
        <v>5</v>
      </c>
      <c r="R170" s="173">
        <v>28.7</v>
      </c>
      <c r="S170" s="175">
        <v>4.5</v>
      </c>
      <c r="T170" s="176">
        <v>9.5</v>
      </c>
      <c r="U170" s="179">
        <v>28.24</v>
      </c>
      <c r="V170" s="175">
        <v>4.75</v>
      </c>
      <c r="W170" s="173">
        <v>-9.5</v>
      </c>
      <c r="X170" s="175">
        <v>0.75</v>
      </c>
      <c r="Y170" s="173">
        <v>8</v>
      </c>
      <c r="Z170" s="175">
        <v>1</v>
      </c>
      <c r="AA170" s="176">
        <v>6.5</v>
      </c>
      <c r="AB170" s="172">
        <v>57.38</v>
      </c>
      <c r="AC170" s="175">
        <v>6</v>
      </c>
      <c r="AD170" s="180">
        <v>6</v>
      </c>
      <c r="AE170" s="181">
        <v>9.4</v>
      </c>
      <c r="AF170" s="182">
        <v>9.4</v>
      </c>
      <c r="AG170" s="318">
        <v>432</v>
      </c>
      <c r="AH170" s="183">
        <v>6.22</v>
      </c>
      <c r="AI170" s="182">
        <v>6.22</v>
      </c>
      <c r="AJ170" s="319">
        <v>347</v>
      </c>
      <c r="AK170" s="184">
        <v>7.492</v>
      </c>
    </row>
    <row r="171" spans="1:37" ht="16.5" customHeight="1" thickBot="1" x14ac:dyDescent="0.35">
      <c r="A171" s="208" t="s">
        <v>376</v>
      </c>
      <c r="B171" s="317">
        <v>22001927</v>
      </c>
      <c r="C171" s="264" t="s">
        <v>795</v>
      </c>
      <c r="D171" s="264" t="s">
        <v>108</v>
      </c>
      <c r="E171" s="173">
        <v>11</v>
      </c>
      <c r="F171" s="174">
        <v>15</v>
      </c>
      <c r="G171" s="175">
        <v>8</v>
      </c>
      <c r="H171" s="176">
        <v>8</v>
      </c>
      <c r="I171" s="173">
        <v>3.13</v>
      </c>
      <c r="J171" s="175">
        <v>18</v>
      </c>
      <c r="K171" s="173">
        <v>6.79</v>
      </c>
      <c r="L171" s="175">
        <v>11</v>
      </c>
      <c r="M171" s="176">
        <v>14.5</v>
      </c>
      <c r="N171" s="173">
        <v>66.5</v>
      </c>
      <c r="O171" s="177">
        <v>61</v>
      </c>
      <c r="P171" s="178">
        <v>1.0901639344262295</v>
      </c>
      <c r="Q171" s="175">
        <v>5.5</v>
      </c>
      <c r="R171" s="173">
        <v>44.4</v>
      </c>
      <c r="S171" s="175">
        <v>4</v>
      </c>
      <c r="T171" s="176">
        <v>9.5</v>
      </c>
      <c r="U171" s="179">
        <v>26.36</v>
      </c>
      <c r="V171" s="175">
        <v>4.75</v>
      </c>
      <c r="W171" s="173">
        <v>2</v>
      </c>
      <c r="X171" s="175">
        <v>3</v>
      </c>
      <c r="Y171" s="173">
        <v>1</v>
      </c>
      <c r="Z171" s="175">
        <v>4.5</v>
      </c>
      <c r="AA171" s="176">
        <v>12.25</v>
      </c>
      <c r="AB171" s="172">
        <v>37.840000000000003</v>
      </c>
      <c r="AC171" s="175">
        <v>11</v>
      </c>
      <c r="AD171" s="180">
        <v>11</v>
      </c>
      <c r="AE171" s="181">
        <v>11.05</v>
      </c>
      <c r="AF171" s="182">
        <v>11.05</v>
      </c>
      <c r="AG171" s="318">
        <v>277</v>
      </c>
      <c r="AH171" s="183">
        <v>7.11</v>
      </c>
      <c r="AI171" s="182">
        <v>7.11</v>
      </c>
      <c r="AJ171" s="319">
        <v>241</v>
      </c>
      <c r="AK171" s="184">
        <v>8.6859999999999999</v>
      </c>
    </row>
    <row r="172" spans="1:37" ht="16.5" customHeight="1" thickBot="1" x14ac:dyDescent="0.35">
      <c r="A172" s="208" t="s">
        <v>56</v>
      </c>
      <c r="B172" s="317">
        <v>22001939</v>
      </c>
      <c r="C172" s="250" t="s">
        <v>652</v>
      </c>
      <c r="D172" s="250" t="s">
        <v>98</v>
      </c>
      <c r="E172" s="173">
        <v>14</v>
      </c>
      <c r="F172" s="174">
        <v>16.5</v>
      </c>
      <c r="G172" s="175">
        <v>14</v>
      </c>
      <c r="H172" s="176">
        <v>14</v>
      </c>
      <c r="I172" s="173">
        <v>3.3200000000000003</v>
      </c>
      <c r="J172" s="175">
        <v>19</v>
      </c>
      <c r="K172" s="173">
        <v>7.34</v>
      </c>
      <c r="L172" s="175">
        <v>14</v>
      </c>
      <c r="M172" s="176">
        <v>16.5</v>
      </c>
      <c r="N172" s="173">
        <v>48</v>
      </c>
      <c r="O172" s="177">
        <v>70</v>
      </c>
      <c r="P172" s="178">
        <v>0.68571428571428572</v>
      </c>
      <c r="Q172" s="175">
        <v>6</v>
      </c>
      <c r="R172" s="173">
        <v>28.7</v>
      </c>
      <c r="S172" s="175">
        <v>4.5</v>
      </c>
      <c r="T172" s="176">
        <v>10.5</v>
      </c>
      <c r="U172" s="179">
        <v>25.57</v>
      </c>
      <c r="V172" s="175">
        <v>6</v>
      </c>
      <c r="W172" s="173">
        <v>0</v>
      </c>
      <c r="X172" s="175">
        <v>2.5</v>
      </c>
      <c r="Y172" s="173">
        <v>3</v>
      </c>
      <c r="Z172" s="175">
        <v>3.5</v>
      </c>
      <c r="AA172" s="176">
        <v>12</v>
      </c>
      <c r="AB172" s="172">
        <v>36.659999999999997</v>
      </c>
      <c r="AC172" s="175">
        <v>16</v>
      </c>
      <c r="AD172" s="180">
        <v>16</v>
      </c>
      <c r="AE172" s="181">
        <v>13.8</v>
      </c>
      <c r="AF172" s="182">
        <v>13.8</v>
      </c>
      <c r="AG172" s="318">
        <v>34</v>
      </c>
      <c r="AH172" s="183">
        <v>8.89</v>
      </c>
      <c r="AI172" s="182">
        <v>8.89</v>
      </c>
      <c r="AJ172" s="319">
        <v>86</v>
      </c>
      <c r="AK172" s="184">
        <v>10.854000000000001</v>
      </c>
    </row>
    <row r="173" spans="1:37" ht="16.5" customHeight="1" thickBot="1" x14ac:dyDescent="0.35">
      <c r="A173" s="208" t="s">
        <v>376</v>
      </c>
      <c r="B173" s="317">
        <v>22001966</v>
      </c>
      <c r="C173" s="304" t="s">
        <v>1121</v>
      </c>
      <c r="D173" s="304" t="s">
        <v>1122</v>
      </c>
      <c r="E173" s="173" t="s">
        <v>375</v>
      </c>
      <c r="F173" s="174" t="s">
        <v>375</v>
      </c>
      <c r="G173" s="175" t="s">
        <v>375</v>
      </c>
      <c r="H173" s="176" t="s">
        <v>375</v>
      </c>
      <c r="I173" s="173" t="s">
        <v>375</v>
      </c>
      <c r="J173" s="175" t="s">
        <v>375</v>
      </c>
      <c r="K173" s="173" t="s">
        <v>375</v>
      </c>
      <c r="L173" s="175" t="s">
        <v>375</v>
      </c>
      <c r="M173" s="176" t="s">
        <v>375</v>
      </c>
      <c r="N173" s="173" t="s">
        <v>375</v>
      </c>
      <c r="O173" s="177" t="s">
        <v>195</v>
      </c>
      <c r="P173" s="178" t="s">
        <v>1712</v>
      </c>
      <c r="Q173" s="175" t="s">
        <v>375</v>
      </c>
      <c r="R173" s="173" t="s">
        <v>375</v>
      </c>
      <c r="S173" s="175" t="s">
        <v>375</v>
      </c>
      <c r="T173" s="176" t="s">
        <v>375</v>
      </c>
      <c r="U173" s="193" t="s">
        <v>375</v>
      </c>
      <c r="V173" s="175" t="s">
        <v>375</v>
      </c>
      <c r="W173" s="173" t="s">
        <v>375</v>
      </c>
      <c r="X173" s="175" t="s">
        <v>375</v>
      </c>
      <c r="Y173" s="173" t="s">
        <v>375</v>
      </c>
      <c r="Z173" s="175" t="s">
        <v>375</v>
      </c>
      <c r="AA173" s="176" t="s">
        <v>375</v>
      </c>
      <c r="AB173" s="172" t="s">
        <v>375</v>
      </c>
      <c r="AC173" s="175" t="s">
        <v>375</v>
      </c>
      <c r="AD173" s="180" t="s">
        <v>375</v>
      </c>
      <c r="AE173" s="181" t="s">
        <v>375</v>
      </c>
      <c r="AF173" s="182" t="s">
        <v>375</v>
      </c>
      <c r="AG173" s="318">
        <v>532</v>
      </c>
      <c r="AH173" s="183">
        <v>4.8899999999999997</v>
      </c>
      <c r="AI173" s="182">
        <v>4.8899999999999997</v>
      </c>
      <c r="AJ173" s="319">
        <v>474</v>
      </c>
      <c r="AK173" s="184">
        <v>4.8899999999999997</v>
      </c>
    </row>
    <row r="174" spans="1:37" ht="16.5" customHeight="1" thickBot="1" x14ac:dyDescent="0.35">
      <c r="A174" s="208" t="s">
        <v>376</v>
      </c>
      <c r="B174" s="317">
        <v>22002112</v>
      </c>
      <c r="C174" s="248" t="s">
        <v>799</v>
      </c>
      <c r="D174" s="248" t="s">
        <v>800</v>
      </c>
      <c r="E174" s="173">
        <v>15</v>
      </c>
      <c r="F174" s="174">
        <v>17</v>
      </c>
      <c r="G174" s="175">
        <v>12</v>
      </c>
      <c r="H174" s="176">
        <v>12</v>
      </c>
      <c r="I174" s="173">
        <v>3.04</v>
      </c>
      <c r="J174" s="175">
        <v>20</v>
      </c>
      <c r="K174" s="173">
        <v>6.68</v>
      </c>
      <c r="L174" s="175">
        <v>12</v>
      </c>
      <c r="M174" s="176">
        <v>16</v>
      </c>
      <c r="N174" s="173">
        <v>76</v>
      </c>
      <c r="O174" s="177">
        <v>71</v>
      </c>
      <c r="P174" s="178">
        <v>1.0704225352112675</v>
      </c>
      <c r="Q174" s="175">
        <v>5.5</v>
      </c>
      <c r="R174" s="173">
        <v>45.6</v>
      </c>
      <c r="S174" s="175">
        <v>4.5</v>
      </c>
      <c r="T174" s="176">
        <v>10</v>
      </c>
      <c r="U174" s="179">
        <v>27.46</v>
      </c>
      <c r="V174" s="175">
        <v>4.25</v>
      </c>
      <c r="W174" s="173">
        <v>-6</v>
      </c>
      <c r="X174" s="175">
        <v>1.25</v>
      </c>
      <c r="Y174" s="173">
        <v>3</v>
      </c>
      <c r="Z174" s="175">
        <v>3.5</v>
      </c>
      <c r="AA174" s="176">
        <v>9</v>
      </c>
      <c r="AB174" s="172">
        <v>44.5</v>
      </c>
      <c r="AC174" s="175">
        <v>8</v>
      </c>
      <c r="AD174" s="180">
        <v>8</v>
      </c>
      <c r="AE174" s="181">
        <v>11</v>
      </c>
      <c r="AF174" s="182">
        <v>11</v>
      </c>
      <c r="AG174" s="318">
        <v>282</v>
      </c>
      <c r="AH174" s="183">
        <v>4.8899999999999997</v>
      </c>
      <c r="AI174" s="182">
        <v>4.8899999999999997</v>
      </c>
      <c r="AJ174" s="319">
        <v>474</v>
      </c>
      <c r="AK174" s="184">
        <v>7.3339999999999996</v>
      </c>
    </row>
    <row r="175" spans="1:37" ht="16.5" customHeight="1" thickBot="1" x14ac:dyDescent="0.35">
      <c r="A175" s="208" t="s">
        <v>56</v>
      </c>
      <c r="B175" s="317">
        <v>22002229</v>
      </c>
      <c r="C175" s="296" t="s">
        <v>148</v>
      </c>
      <c r="D175" s="296" t="s">
        <v>114</v>
      </c>
      <c r="E175" s="173">
        <v>11</v>
      </c>
      <c r="F175" s="174">
        <v>15</v>
      </c>
      <c r="G175" s="175">
        <v>11</v>
      </c>
      <c r="H175" s="176">
        <v>11</v>
      </c>
      <c r="I175" s="173">
        <v>3.33</v>
      </c>
      <c r="J175" s="175">
        <v>19</v>
      </c>
      <c r="K175" s="173">
        <v>7.3</v>
      </c>
      <c r="L175" s="175">
        <v>14</v>
      </c>
      <c r="M175" s="176">
        <v>16.5</v>
      </c>
      <c r="N175" s="173">
        <v>43</v>
      </c>
      <c r="O175" s="177">
        <v>61</v>
      </c>
      <c r="P175" s="178">
        <v>0.70491803278688525</v>
      </c>
      <c r="Q175" s="175">
        <v>6.5</v>
      </c>
      <c r="R175" s="173">
        <v>35.700000000000003</v>
      </c>
      <c r="S175" s="175">
        <v>6</v>
      </c>
      <c r="T175" s="176">
        <v>12.5</v>
      </c>
      <c r="U175" s="179">
        <v>27.5</v>
      </c>
      <c r="V175" s="175">
        <v>5</v>
      </c>
      <c r="W175" s="173">
        <v>2</v>
      </c>
      <c r="X175" s="175">
        <v>3</v>
      </c>
      <c r="Y175" s="173">
        <v>3</v>
      </c>
      <c r="Z175" s="175">
        <v>3.5</v>
      </c>
      <c r="AA175" s="176">
        <v>11.5</v>
      </c>
      <c r="AB175" s="172">
        <v>48.88</v>
      </c>
      <c r="AC175" s="175">
        <v>9</v>
      </c>
      <c r="AD175" s="180">
        <v>9</v>
      </c>
      <c r="AE175" s="181">
        <v>12.1</v>
      </c>
      <c r="AF175" s="182">
        <v>12.1</v>
      </c>
      <c r="AG175" s="318">
        <v>149</v>
      </c>
      <c r="AH175" s="183">
        <v>7.11</v>
      </c>
      <c r="AI175" s="182">
        <v>7.11</v>
      </c>
      <c r="AJ175" s="319">
        <v>241</v>
      </c>
      <c r="AK175" s="184">
        <v>9.1059999999999999</v>
      </c>
    </row>
    <row r="176" spans="1:37" ht="16.5" customHeight="1" thickBot="1" x14ac:dyDescent="0.35">
      <c r="A176" s="208" t="s">
        <v>376</v>
      </c>
      <c r="B176" s="317">
        <v>22002234</v>
      </c>
      <c r="C176" s="296" t="s">
        <v>719</v>
      </c>
      <c r="D176" s="296" t="s">
        <v>97</v>
      </c>
      <c r="E176" s="173">
        <v>15</v>
      </c>
      <c r="F176" s="174">
        <v>17</v>
      </c>
      <c r="G176" s="175">
        <v>12</v>
      </c>
      <c r="H176" s="176">
        <v>12</v>
      </c>
      <c r="I176" s="173">
        <v>3.3</v>
      </c>
      <c r="J176" s="175">
        <v>15</v>
      </c>
      <c r="K176" s="173">
        <v>7.13</v>
      </c>
      <c r="L176" s="175">
        <v>9</v>
      </c>
      <c r="M176" s="176">
        <v>12</v>
      </c>
      <c r="N176" s="173">
        <v>58</v>
      </c>
      <c r="O176" s="177">
        <v>66</v>
      </c>
      <c r="P176" s="178">
        <v>0.87878787878787878</v>
      </c>
      <c r="Q176" s="175">
        <v>4.5</v>
      </c>
      <c r="R176" s="173">
        <v>45</v>
      </c>
      <c r="S176" s="175">
        <v>4.5</v>
      </c>
      <c r="T176" s="176">
        <v>9</v>
      </c>
      <c r="U176" s="179">
        <v>28.48</v>
      </c>
      <c r="V176" s="175">
        <v>3.75</v>
      </c>
      <c r="W176" s="173">
        <v>-4</v>
      </c>
      <c r="X176" s="175">
        <v>1.5</v>
      </c>
      <c r="Y176" s="173">
        <v>10</v>
      </c>
      <c r="Z176" s="175">
        <v>0</v>
      </c>
      <c r="AA176" s="176">
        <v>5.25</v>
      </c>
      <c r="AB176" s="172">
        <v>45.52</v>
      </c>
      <c r="AC176" s="175">
        <v>7</v>
      </c>
      <c r="AD176" s="180">
        <v>7</v>
      </c>
      <c r="AE176" s="181">
        <v>9.0500000000000007</v>
      </c>
      <c r="AF176" s="182">
        <v>9.0500000000000007</v>
      </c>
      <c r="AG176" s="318">
        <v>447</v>
      </c>
      <c r="AH176" s="183">
        <v>6.22</v>
      </c>
      <c r="AI176" s="182">
        <v>6.22</v>
      </c>
      <c r="AJ176" s="319">
        <v>347</v>
      </c>
      <c r="AK176" s="184">
        <v>7.3520000000000003</v>
      </c>
    </row>
    <row r="177" spans="1:37" ht="16.5" customHeight="1" thickBot="1" x14ac:dyDescent="0.35">
      <c r="A177" s="208" t="s">
        <v>376</v>
      </c>
      <c r="B177" s="317">
        <v>22002239</v>
      </c>
      <c r="C177" s="256" t="s">
        <v>635</v>
      </c>
      <c r="D177" s="256" t="s">
        <v>112</v>
      </c>
      <c r="E177" s="173">
        <v>18</v>
      </c>
      <c r="F177" s="174">
        <v>18.5</v>
      </c>
      <c r="G177" s="175">
        <v>15</v>
      </c>
      <c r="H177" s="176">
        <v>15</v>
      </c>
      <c r="I177" s="173">
        <v>3.05</v>
      </c>
      <c r="J177" s="175">
        <v>19</v>
      </c>
      <c r="K177" s="173">
        <v>6.67</v>
      </c>
      <c r="L177" s="175">
        <v>12</v>
      </c>
      <c r="M177" s="176">
        <v>15.5</v>
      </c>
      <c r="N177" s="173">
        <v>77</v>
      </c>
      <c r="O177" s="177">
        <v>73</v>
      </c>
      <c r="P177" s="178">
        <v>1.0547945205479452</v>
      </c>
      <c r="Q177" s="175">
        <v>5.5</v>
      </c>
      <c r="R177" s="173">
        <v>44.4</v>
      </c>
      <c r="S177" s="175">
        <v>4</v>
      </c>
      <c r="T177" s="176">
        <v>9.5</v>
      </c>
      <c r="U177" s="179">
        <v>21.37</v>
      </c>
      <c r="V177" s="175">
        <v>7.25</v>
      </c>
      <c r="W177" s="173">
        <v>-5</v>
      </c>
      <c r="X177" s="175">
        <v>1.5</v>
      </c>
      <c r="Y177" s="173">
        <v>4</v>
      </c>
      <c r="Z177" s="175">
        <v>3</v>
      </c>
      <c r="AA177" s="176">
        <v>11.75</v>
      </c>
      <c r="AB177" s="172">
        <v>34.21</v>
      </c>
      <c r="AC177" s="175">
        <v>14</v>
      </c>
      <c r="AD177" s="180">
        <v>14</v>
      </c>
      <c r="AE177" s="181">
        <v>13.15</v>
      </c>
      <c r="AF177" s="182">
        <v>13.15</v>
      </c>
      <c r="AG177" s="318">
        <v>59</v>
      </c>
      <c r="AH177" s="183">
        <v>8</v>
      </c>
      <c r="AI177" s="182">
        <v>8</v>
      </c>
      <c r="AJ177" s="319">
        <v>158</v>
      </c>
      <c r="AK177" s="184">
        <v>10.06</v>
      </c>
    </row>
    <row r="178" spans="1:37" ht="16.5" customHeight="1" thickBot="1" x14ac:dyDescent="0.35">
      <c r="A178" s="208" t="s">
        <v>376</v>
      </c>
      <c r="B178" s="317">
        <v>22002267</v>
      </c>
      <c r="C178" s="250" t="s">
        <v>250</v>
      </c>
      <c r="D178" s="250" t="s">
        <v>127</v>
      </c>
      <c r="E178" s="173">
        <v>16</v>
      </c>
      <c r="F178" s="174">
        <v>17.5</v>
      </c>
      <c r="G178" s="175">
        <v>13</v>
      </c>
      <c r="H178" s="176">
        <v>13</v>
      </c>
      <c r="I178" s="173">
        <v>3.05</v>
      </c>
      <c r="J178" s="175">
        <v>19</v>
      </c>
      <c r="K178" s="173">
        <v>6.6</v>
      </c>
      <c r="L178" s="175">
        <v>13</v>
      </c>
      <c r="M178" s="176">
        <v>16</v>
      </c>
      <c r="N178" s="173">
        <v>85</v>
      </c>
      <c r="O178" s="177">
        <v>73</v>
      </c>
      <c r="P178" s="178">
        <v>1.1643835616438356</v>
      </c>
      <c r="Q178" s="175">
        <v>6</v>
      </c>
      <c r="R178" s="173">
        <v>45.5</v>
      </c>
      <c r="S178" s="175">
        <v>4.5</v>
      </c>
      <c r="T178" s="176">
        <v>10.5</v>
      </c>
      <c r="U178" s="179">
        <v>26.69</v>
      </c>
      <c r="V178" s="175">
        <v>4.5</v>
      </c>
      <c r="W178" s="173">
        <v>-9</v>
      </c>
      <c r="X178" s="175">
        <v>1</v>
      </c>
      <c r="Y178" s="173">
        <v>7</v>
      </c>
      <c r="Z178" s="175">
        <v>1.5</v>
      </c>
      <c r="AA178" s="176">
        <v>7</v>
      </c>
      <c r="AB178" s="172">
        <v>39.32</v>
      </c>
      <c r="AC178" s="175">
        <v>11</v>
      </c>
      <c r="AD178" s="180">
        <v>11</v>
      </c>
      <c r="AE178" s="181">
        <v>11.5</v>
      </c>
      <c r="AF178" s="182">
        <v>11.5</v>
      </c>
      <c r="AG178" s="318">
        <v>212</v>
      </c>
      <c r="AH178" s="183">
        <v>10.67</v>
      </c>
      <c r="AI178" s="182">
        <v>10.67</v>
      </c>
      <c r="AJ178" s="319">
        <v>27</v>
      </c>
      <c r="AK178" s="184">
        <v>11.002000000000001</v>
      </c>
    </row>
    <row r="179" spans="1:37" ht="16.5" customHeight="1" thickBot="1" x14ac:dyDescent="0.35">
      <c r="A179" s="208" t="s">
        <v>376</v>
      </c>
      <c r="B179" s="317">
        <v>22002342</v>
      </c>
      <c r="C179" s="254" t="s">
        <v>39</v>
      </c>
      <c r="D179" s="254" t="s">
        <v>29</v>
      </c>
      <c r="E179" s="173">
        <v>17</v>
      </c>
      <c r="F179" s="174">
        <v>18</v>
      </c>
      <c r="G179" s="175">
        <v>14</v>
      </c>
      <c r="H179" s="176">
        <v>14</v>
      </c>
      <c r="I179" s="173">
        <v>2.97</v>
      </c>
      <c r="J179" s="175">
        <v>20</v>
      </c>
      <c r="K179" s="173">
        <v>6.41</v>
      </c>
      <c r="L179" s="175">
        <v>14</v>
      </c>
      <c r="M179" s="176">
        <v>17</v>
      </c>
      <c r="N179" s="173">
        <v>51</v>
      </c>
      <c r="O179" s="177">
        <v>59</v>
      </c>
      <c r="P179" s="178">
        <v>0.86440677966101698</v>
      </c>
      <c r="Q179" s="175">
        <v>4.5</v>
      </c>
      <c r="R179" s="173">
        <v>47.9</v>
      </c>
      <c r="S179" s="175">
        <v>5</v>
      </c>
      <c r="T179" s="176">
        <v>9.5</v>
      </c>
      <c r="U179" s="179">
        <v>30.8</v>
      </c>
      <c r="V179" s="175">
        <v>2.5</v>
      </c>
      <c r="W179" s="173">
        <v>-6</v>
      </c>
      <c r="X179" s="175">
        <v>1.25</v>
      </c>
      <c r="Y179" s="173">
        <v>7</v>
      </c>
      <c r="Z179" s="175">
        <v>1.5</v>
      </c>
      <c r="AA179" s="176">
        <v>5.25</v>
      </c>
      <c r="AB179" s="172">
        <v>34.96</v>
      </c>
      <c r="AC179" s="175">
        <v>13</v>
      </c>
      <c r="AD179" s="180">
        <v>13</v>
      </c>
      <c r="AE179" s="181">
        <v>11.75</v>
      </c>
      <c r="AF179" s="182">
        <v>11.75</v>
      </c>
      <c r="AG179" s="318">
        <v>185</v>
      </c>
      <c r="AH179" s="183">
        <v>6.67</v>
      </c>
      <c r="AI179" s="182">
        <v>6.67</v>
      </c>
      <c r="AJ179" s="319">
        <v>296</v>
      </c>
      <c r="AK179" s="184">
        <v>8.702</v>
      </c>
    </row>
    <row r="180" spans="1:37" ht="16.5" customHeight="1" thickBot="1" x14ac:dyDescent="0.35">
      <c r="A180" s="208" t="s">
        <v>376</v>
      </c>
      <c r="B180" s="317">
        <v>22002343</v>
      </c>
      <c r="C180" s="252" t="s">
        <v>878</v>
      </c>
      <c r="D180" s="252" t="s">
        <v>650</v>
      </c>
      <c r="E180" s="173">
        <v>17</v>
      </c>
      <c r="F180" s="174">
        <v>18</v>
      </c>
      <c r="G180" s="175">
        <v>14</v>
      </c>
      <c r="H180" s="176">
        <v>14</v>
      </c>
      <c r="I180" s="173">
        <v>2.85</v>
      </c>
      <c r="J180" s="175">
        <v>20</v>
      </c>
      <c r="K180" s="173">
        <v>6.15</v>
      </c>
      <c r="L180" s="175">
        <v>16</v>
      </c>
      <c r="M180" s="176">
        <v>18</v>
      </c>
      <c r="N180" s="173">
        <v>53</v>
      </c>
      <c r="O180" s="177">
        <v>66</v>
      </c>
      <c r="P180" s="178">
        <v>0.80303030303030298</v>
      </c>
      <c r="Q180" s="175">
        <v>4.5</v>
      </c>
      <c r="R180" s="173">
        <v>53.4</v>
      </c>
      <c r="S180" s="175">
        <v>6.5</v>
      </c>
      <c r="T180" s="176">
        <v>11</v>
      </c>
      <c r="U180" s="179">
        <v>25.09</v>
      </c>
      <c r="V180" s="175">
        <v>5.25</v>
      </c>
      <c r="W180" s="173">
        <v>-8</v>
      </c>
      <c r="X180" s="175">
        <v>1</v>
      </c>
      <c r="Y180" s="173">
        <v>3</v>
      </c>
      <c r="Z180" s="175">
        <v>3.5</v>
      </c>
      <c r="AA180" s="176">
        <v>9.75</v>
      </c>
      <c r="AB180" s="172">
        <v>58.94</v>
      </c>
      <c r="AC180" s="175">
        <v>2</v>
      </c>
      <c r="AD180" s="180">
        <v>2</v>
      </c>
      <c r="AE180" s="181">
        <v>10.95</v>
      </c>
      <c r="AF180" s="182">
        <v>10.95</v>
      </c>
      <c r="AG180" s="318">
        <v>288</v>
      </c>
      <c r="AH180" s="183">
        <v>8.44</v>
      </c>
      <c r="AI180" s="182">
        <v>8.44</v>
      </c>
      <c r="AJ180" s="319">
        <v>118</v>
      </c>
      <c r="AK180" s="184">
        <v>9.4439999999999991</v>
      </c>
    </row>
    <row r="181" spans="1:37" ht="16.5" customHeight="1" thickBot="1" x14ac:dyDescent="0.35">
      <c r="A181" s="208" t="s">
        <v>56</v>
      </c>
      <c r="B181" s="317">
        <v>22002360</v>
      </c>
      <c r="C181" s="250" t="s">
        <v>517</v>
      </c>
      <c r="D181" s="250" t="s">
        <v>87</v>
      </c>
      <c r="E181" s="173">
        <v>16</v>
      </c>
      <c r="F181" s="174">
        <v>17.5</v>
      </c>
      <c r="G181" s="175">
        <v>16</v>
      </c>
      <c r="H181" s="176">
        <v>16</v>
      </c>
      <c r="I181" s="173">
        <v>3.51</v>
      </c>
      <c r="J181" s="175">
        <v>16</v>
      </c>
      <c r="K181" s="173">
        <v>7.61</v>
      </c>
      <c r="L181" s="175">
        <v>12</v>
      </c>
      <c r="M181" s="176">
        <v>14</v>
      </c>
      <c r="N181" s="173">
        <v>23.5</v>
      </c>
      <c r="O181" s="177">
        <v>49</v>
      </c>
      <c r="P181" s="178">
        <v>0.47959183673469385</v>
      </c>
      <c r="Q181" s="175">
        <v>4.5</v>
      </c>
      <c r="R181" s="173">
        <v>26.5</v>
      </c>
      <c r="S181" s="175">
        <v>4</v>
      </c>
      <c r="T181" s="176">
        <v>8.5</v>
      </c>
      <c r="U181" s="179">
        <v>33.86</v>
      </c>
      <c r="V181" s="175">
        <v>2</v>
      </c>
      <c r="W181" s="173">
        <v>-1</v>
      </c>
      <c r="X181" s="175">
        <v>2.25</v>
      </c>
      <c r="Y181" s="173">
        <v>2</v>
      </c>
      <c r="Z181" s="175">
        <v>4</v>
      </c>
      <c r="AA181" s="176">
        <v>8.25</v>
      </c>
      <c r="AB181" s="172">
        <v>45.6</v>
      </c>
      <c r="AC181" s="175">
        <v>11</v>
      </c>
      <c r="AD181" s="180">
        <v>11</v>
      </c>
      <c r="AE181" s="181">
        <v>11.55</v>
      </c>
      <c r="AF181" s="182">
        <v>11.55</v>
      </c>
      <c r="AG181" s="318">
        <v>206</v>
      </c>
      <c r="AH181" s="183">
        <v>8.89</v>
      </c>
      <c r="AI181" s="182">
        <v>8.89</v>
      </c>
      <c r="AJ181" s="319">
        <v>86</v>
      </c>
      <c r="AK181" s="184">
        <v>9.9540000000000006</v>
      </c>
    </row>
    <row r="182" spans="1:37" ht="16.5" customHeight="1" thickBot="1" x14ac:dyDescent="0.35">
      <c r="A182" s="208" t="s">
        <v>376</v>
      </c>
      <c r="B182" s="317">
        <v>22002365</v>
      </c>
      <c r="C182" s="296" t="s">
        <v>1040</v>
      </c>
      <c r="D182" s="296" t="s">
        <v>91</v>
      </c>
      <c r="E182" s="173">
        <v>17</v>
      </c>
      <c r="F182" s="174">
        <v>18</v>
      </c>
      <c r="G182" s="175">
        <v>14</v>
      </c>
      <c r="H182" s="176">
        <v>14</v>
      </c>
      <c r="I182" s="173">
        <v>3.05</v>
      </c>
      <c r="J182" s="175">
        <v>19</v>
      </c>
      <c r="K182" s="173">
        <v>6.57</v>
      </c>
      <c r="L182" s="175">
        <v>13</v>
      </c>
      <c r="M182" s="176">
        <v>16</v>
      </c>
      <c r="N182" s="173">
        <v>56</v>
      </c>
      <c r="O182" s="177">
        <v>63</v>
      </c>
      <c r="P182" s="178">
        <v>0.88888888888888884</v>
      </c>
      <c r="Q182" s="175">
        <v>4.5</v>
      </c>
      <c r="R182" s="173">
        <v>40.4</v>
      </c>
      <c r="S182" s="175">
        <v>3</v>
      </c>
      <c r="T182" s="176">
        <v>7.5</v>
      </c>
      <c r="U182" s="179">
        <v>23.63</v>
      </c>
      <c r="V182" s="175">
        <v>6</v>
      </c>
      <c r="W182" s="173">
        <v>-4</v>
      </c>
      <c r="X182" s="175">
        <v>1.5</v>
      </c>
      <c r="Y182" s="173">
        <v>0</v>
      </c>
      <c r="Z182" s="175">
        <v>5</v>
      </c>
      <c r="AA182" s="176">
        <v>12.5</v>
      </c>
      <c r="AB182" s="172">
        <v>48.07</v>
      </c>
      <c r="AC182" s="175">
        <v>6</v>
      </c>
      <c r="AD182" s="180">
        <v>6</v>
      </c>
      <c r="AE182" s="181">
        <v>11.2</v>
      </c>
      <c r="AF182" s="182">
        <v>11.2</v>
      </c>
      <c r="AG182" s="318">
        <v>260</v>
      </c>
      <c r="AH182" s="183">
        <v>4.8899999999999997</v>
      </c>
      <c r="AI182" s="182">
        <v>4.8899999999999997</v>
      </c>
      <c r="AJ182" s="319">
        <v>474</v>
      </c>
      <c r="AK182" s="184">
        <v>7.4139999999999997</v>
      </c>
    </row>
    <row r="183" spans="1:37" ht="16.5" customHeight="1" thickBot="1" x14ac:dyDescent="0.35">
      <c r="A183" s="208" t="s">
        <v>56</v>
      </c>
      <c r="B183" s="317">
        <v>22002381</v>
      </c>
      <c r="C183" s="262" t="s">
        <v>674</v>
      </c>
      <c r="D183" s="262" t="s">
        <v>675</v>
      </c>
      <c r="E183" s="173">
        <v>11</v>
      </c>
      <c r="F183" s="174">
        <v>15</v>
      </c>
      <c r="G183" s="175">
        <v>11</v>
      </c>
      <c r="H183" s="176">
        <v>11</v>
      </c>
      <c r="I183" s="173">
        <v>3.4</v>
      </c>
      <c r="J183" s="175">
        <v>18</v>
      </c>
      <c r="K183" s="173">
        <v>7.51</v>
      </c>
      <c r="L183" s="175">
        <v>12</v>
      </c>
      <c r="M183" s="176">
        <v>15</v>
      </c>
      <c r="N183" s="173">
        <v>41</v>
      </c>
      <c r="O183" s="177">
        <v>58</v>
      </c>
      <c r="P183" s="178">
        <v>0.7068965517241379</v>
      </c>
      <c r="Q183" s="175">
        <v>6.5</v>
      </c>
      <c r="R183" s="173">
        <v>35.200000000000003</v>
      </c>
      <c r="S183" s="175">
        <v>6</v>
      </c>
      <c r="T183" s="176">
        <v>12.5</v>
      </c>
      <c r="U183" s="179">
        <v>25</v>
      </c>
      <c r="V183" s="175">
        <v>6.25</v>
      </c>
      <c r="W183" s="173">
        <v>1</v>
      </c>
      <c r="X183" s="175">
        <v>2.75</v>
      </c>
      <c r="Y183" s="173">
        <v>0</v>
      </c>
      <c r="Z183" s="175">
        <v>5</v>
      </c>
      <c r="AA183" s="176">
        <v>14</v>
      </c>
      <c r="AB183" s="172">
        <v>45.19</v>
      </c>
      <c r="AC183" s="175">
        <v>11</v>
      </c>
      <c r="AD183" s="180">
        <v>11</v>
      </c>
      <c r="AE183" s="181">
        <v>12.7</v>
      </c>
      <c r="AF183" s="182">
        <v>12.7</v>
      </c>
      <c r="AG183" s="318">
        <v>87</v>
      </c>
      <c r="AH183" s="183">
        <v>7.11</v>
      </c>
      <c r="AI183" s="182">
        <v>7.11</v>
      </c>
      <c r="AJ183" s="319">
        <v>241</v>
      </c>
      <c r="AK183" s="184">
        <v>9.3460000000000001</v>
      </c>
    </row>
    <row r="184" spans="1:37" ht="16.5" customHeight="1" thickBot="1" x14ac:dyDescent="0.35">
      <c r="A184" s="208" t="s">
        <v>376</v>
      </c>
      <c r="B184" s="317">
        <v>22002385</v>
      </c>
      <c r="C184" s="262" t="s">
        <v>846</v>
      </c>
      <c r="D184" s="262" t="s">
        <v>130</v>
      </c>
      <c r="E184" s="173">
        <v>15</v>
      </c>
      <c r="F184" s="174">
        <v>17</v>
      </c>
      <c r="G184" s="175">
        <v>12</v>
      </c>
      <c r="H184" s="176">
        <v>12</v>
      </c>
      <c r="I184" s="173">
        <v>3.29</v>
      </c>
      <c r="J184" s="175">
        <v>15</v>
      </c>
      <c r="K184" s="173">
        <v>7.09</v>
      </c>
      <c r="L184" s="175">
        <v>9</v>
      </c>
      <c r="M184" s="176">
        <v>12</v>
      </c>
      <c r="N184" s="173">
        <v>79</v>
      </c>
      <c r="O184" s="177">
        <v>89</v>
      </c>
      <c r="P184" s="178">
        <v>0.88764044943820219</v>
      </c>
      <c r="Q184" s="175">
        <v>4.5</v>
      </c>
      <c r="R184" s="173">
        <v>35</v>
      </c>
      <c r="S184" s="175">
        <v>2</v>
      </c>
      <c r="T184" s="176">
        <v>6.5</v>
      </c>
      <c r="U184" s="179">
        <v>26.64</v>
      </c>
      <c r="V184" s="175">
        <v>4.5</v>
      </c>
      <c r="W184" s="173">
        <v>-1</v>
      </c>
      <c r="X184" s="175">
        <v>2.25</v>
      </c>
      <c r="Y184" s="173">
        <v>1</v>
      </c>
      <c r="Z184" s="175">
        <v>4.5</v>
      </c>
      <c r="AA184" s="176">
        <v>11.25</v>
      </c>
      <c r="AB184" s="172">
        <v>38.950000000000003</v>
      </c>
      <c r="AC184" s="175">
        <v>11</v>
      </c>
      <c r="AD184" s="180">
        <v>11</v>
      </c>
      <c r="AE184" s="181">
        <v>10.55</v>
      </c>
      <c r="AF184" s="182">
        <v>10.55</v>
      </c>
      <c r="AG184" s="318">
        <v>338</v>
      </c>
      <c r="AH184" s="183">
        <v>6.22</v>
      </c>
      <c r="AI184" s="182">
        <v>6.22</v>
      </c>
      <c r="AJ184" s="319">
        <v>347</v>
      </c>
      <c r="AK184" s="184">
        <v>7.952</v>
      </c>
    </row>
    <row r="185" spans="1:37" ht="16.5" customHeight="1" thickBot="1" x14ac:dyDescent="0.35">
      <c r="A185" s="208" t="s">
        <v>376</v>
      </c>
      <c r="B185" s="317">
        <v>22002388</v>
      </c>
      <c r="C185" s="262" t="s">
        <v>1031</v>
      </c>
      <c r="D185" s="262" t="s">
        <v>762</v>
      </c>
      <c r="E185" s="173" t="s">
        <v>375</v>
      </c>
      <c r="F185" s="174" t="s">
        <v>375</v>
      </c>
      <c r="G185" s="175" t="s">
        <v>375</v>
      </c>
      <c r="H185" s="176" t="s">
        <v>375</v>
      </c>
      <c r="I185" s="173" t="s">
        <v>375</v>
      </c>
      <c r="J185" s="175" t="s">
        <v>375</v>
      </c>
      <c r="K185" s="173" t="s">
        <v>375</v>
      </c>
      <c r="L185" s="175" t="s">
        <v>375</v>
      </c>
      <c r="M185" s="176" t="s">
        <v>375</v>
      </c>
      <c r="N185" s="173" t="s">
        <v>375</v>
      </c>
      <c r="O185" s="177">
        <v>80</v>
      </c>
      <c r="P185" s="178">
        <v>0</v>
      </c>
      <c r="Q185" s="175" t="s">
        <v>375</v>
      </c>
      <c r="R185" s="173" t="s">
        <v>375</v>
      </c>
      <c r="S185" s="175" t="s">
        <v>375</v>
      </c>
      <c r="T185" s="176" t="s">
        <v>375</v>
      </c>
      <c r="U185" s="179" t="s">
        <v>375</v>
      </c>
      <c r="V185" s="175" t="s">
        <v>375</v>
      </c>
      <c r="W185" s="173" t="s">
        <v>375</v>
      </c>
      <c r="X185" s="175" t="s">
        <v>375</v>
      </c>
      <c r="Y185" s="173" t="s">
        <v>375</v>
      </c>
      <c r="Z185" s="175" t="s">
        <v>375</v>
      </c>
      <c r="AA185" s="176" t="s">
        <v>375</v>
      </c>
      <c r="AB185" s="172" t="s">
        <v>375</v>
      </c>
      <c r="AC185" s="175" t="s">
        <v>375</v>
      </c>
      <c r="AD185" s="180" t="s">
        <v>375</v>
      </c>
      <c r="AE185" s="181" t="s">
        <v>375</v>
      </c>
      <c r="AF185" s="182" t="s">
        <v>375</v>
      </c>
      <c r="AG185" s="318">
        <v>532</v>
      </c>
      <c r="AH185" s="183">
        <v>8.44</v>
      </c>
      <c r="AI185" s="182">
        <v>8.44</v>
      </c>
      <c r="AJ185" s="319">
        <v>118</v>
      </c>
      <c r="AK185" s="184">
        <v>8.44</v>
      </c>
    </row>
    <row r="186" spans="1:37" ht="16.5" customHeight="1" thickBot="1" x14ac:dyDescent="0.35">
      <c r="A186" s="208" t="s">
        <v>376</v>
      </c>
      <c r="B186" s="317">
        <v>22002421</v>
      </c>
      <c r="C186" s="248" t="s">
        <v>945</v>
      </c>
      <c r="D186" s="248" t="s">
        <v>150</v>
      </c>
      <c r="E186" s="173">
        <v>17</v>
      </c>
      <c r="F186" s="174">
        <v>18</v>
      </c>
      <c r="G186" s="175">
        <v>14</v>
      </c>
      <c r="H186" s="176">
        <v>14</v>
      </c>
      <c r="I186" s="173">
        <v>3.1499999999999995</v>
      </c>
      <c r="J186" s="175">
        <v>18</v>
      </c>
      <c r="K186" s="173">
        <v>6.85</v>
      </c>
      <c r="L186" s="175">
        <v>11</v>
      </c>
      <c r="M186" s="176">
        <v>14.5</v>
      </c>
      <c r="N186" s="177">
        <v>79</v>
      </c>
      <c r="O186" s="177">
        <v>81</v>
      </c>
      <c r="P186" s="178">
        <v>0.97530864197530864</v>
      </c>
      <c r="Q186" s="175">
        <v>5</v>
      </c>
      <c r="R186" s="173">
        <v>38.6</v>
      </c>
      <c r="S186" s="175">
        <v>2.5</v>
      </c>
      <c r="T186" s="176">
        <v>7.5</v>
      </c>
      <c r="U186" s="179">
        <v>29.04</v>
      </c>
      <c r="V186" s="175">
        <v>3.25</v>
      </c>
      <c r="W186" s="173">
        <v>-13</v>
      </c>
      <c r="X186" s="175">
        <v>0.5</v>
      </c>
      <c r="Y186" s="173">
        <v>10</v>
      </c>
      <c r="Z186" s="175">
        <v>0</v>
      </c>
      <c r="AA186" s="176">
        <v>3.75</v>
      </c>
      <c r="AB186" s="172">
        <v>43.17</v>
      </c>
      <c r="AC186" s="175">
        <v>9</v>
      </c>
      <c r="AD186" s="180">
        <v>9</v>
      </c>
      <c r="AE186" s="181">
        <v>9.75</v>
      </c>
      <c r="AF186" s="182">
        <v>9.75</v>
      </c>
      <c r="AG186" s="318">
        <v>408</v>
      </c>
      <c r="AH186" s="183">
        <v>8.44</v>
      </c>
      <c r="AI186" s="182">
        <v>8.44</v>
      </c>
      <c r="AJ186" s="319">
        <v>118</v>
      </c>
      <c r="AK186" s="184">
        <v>8.9639999999999986</v>
      </c>
    </row>
    <row r="187" spans="1:37" ht="16.5" customHeight="1" thickBot="1" x14ac:dyDescent="0.35">
      <c r="A187" s="208" t="s">
        <v>56</v>
      </c>
      <c r="B187" s="317">
        <v>22002432</v>
      </c>
      <c r="C187" s="260" t="s">
        <v>994</v>
      </c>
      <c r="D187" s="260" t="s">
        <v>995</v>
      </c>
      <c r="E187" s="173">
        <v>11</v>
      </c>
      <c r="F187" s="174">
        <v>15</v>
      </c>
      <c r="G187" s="175">
        <v>11</v>
      </c>
      <c r="H187" s="176">
        <v>11</v>
      </c>
      <c r="I187" s="173">
        <v>3.37</v>
      </c>
      <c r="J187" s="175">
        <v>19</v>
      </c>
      <c r="K187" s="173">
        <v>7.45</v>
      </c>
      <c r="L187" s="175">
        <v>13</v>
      </c>
      <c r="M187" s="176">
        <v>16</v>
      </c>
      <c r="N187" s="173">
        <v>35</v>
      </c>
      <c r="O187" s="177">
        <v>78</v>
      </c>
      <c r="P187" s="178">
        <v>0.44871794871794873</v>
      </c>
      <c r="Q187" s="175">
        <v>4</v>
      </c>
      <c r="R187" s="173">
        <v>31</v>
      </c>
      <c r="S187" s="175">
        <v>5</v>
      </c>
      <c r="T187" s="176">
        <v>9</v>
      </c>
      <c r="U187" s="179">
        <v>31.18</v>
      </c>
      <c r="V187" s="175">
        <v>3.25</v>
      </c>
      <c r="W187" s="173">
        <v>4</v>
      </c>
      <c r="X187" s="175">
        <v>3.25</v>
      </c>
      <c r="Y187" s="173">
        <v>8</v>
      </c>
      <c r="Z187" s="175">
        <v>1</v>
      </c>
      <c r="AA187" s="176">
        <v>7.5</v>
      </c>
      <c r="AB187" s="172">
        <v>40.42</v>
      </c>
      <c r="AC187" s="175">
        <v>13</v>
      </c>
      <c r="AD187" s="180">
        <v>13</v>
      </c>
      <c r="AE187" s="181">
        <v>11.3</v>
      </c>
      <c r="AF187" s="182">
        <v>11.3</v>
      </c>
      <c r="AG187" s="318">
        <v>244</v>
      </c>
      <c r="AH187" s="183">
        <v>7.11</v>
      </c>
      <c r="AI187" s="182">
        <v>7.11</v>
      </c>
      <c r="AJ187" s="319">
        <v>241</v>
      </c>
      <c r="AK187" s="184">
        <v>8.7860000000000014</v>
      </c>
    </row>
    <row r="188" spans="1:37" ht="16.5" customHeight="1" thickBot="1" x14ac:dyDescent="0.35">
      <c r="A188" s="208" t="s">
        <v>56</v>
      </c>
      <c r="B188" s="317">
        <v>22002435</v>
      </c>
      <c r="C188" s="252" t="s">
        <v>37</v>
      </c>
      <c r="D188" s="252" t="s">
        <v>87</v>
      </c>
      <c r="E188" s="173">
        <v>9</v>
      </c>
      <c r="F188" s="174">
        <v>14</v>
      </c>
      <c r="G188" s="175">
        <v>9</v>
      </c>
      <c r="H188" s="176">
        <v>9</v>
      </c>
      <c r="I188" s="173">
        <v>3.82</v>
      </c>
      <c r="J188" s="175">
        <v>11</v>
      </c>
      <c r="K188" s="173">
        <v>8.6300000000000008</v>
      </c>
      <c r="L188" s="175">
        <v>4</v>
      </c>
      <c r="M188" s="176">
        <v>7.5</v>
      </c>
      <c r="N188" s="173">
        <v>23.5</v>
      </c>
      <c r="O188" s="177">
        <v>55</v>
      </c>
      <c r="P188" s="178">
        <v>0.42727272727272725</v>
      </c>
      <c r="Q188" s="175">
        <v>4</v>
      </c>
      <c r="R188" s="173">
        <v>24.1</v>
      </c>
      <c r="S188" s="175">
        <v>3.5</v>
      </c>
      <c r="T188" s="176">
        <v>7.5</v>
      </c>
      <c r="U188" s="179">
        <v>32.51</v>
      </c>
      <c r="V188" s="175">
        <v>2.5</v>
      </c>
      <c r="W188" s="173">
        <v>2</v>
      </c>
      <c r="X188" s="175">
        <v>3</v>
      </c>
      <c r="Y188" s="173">
        <v>6</v>
      </c>
      <c r="Z188" s="175">
        <v>2</v>
      </c>
      <c r="AA188" s="176">
        <v>7.5</v>
      </c>
      <c r="AB188" s="172">
        <v>49.33</v>
      </c>
      <c r="AC188" s="175">
        <v>9</v>
      </c>
      <c r="AD188" s="180">
        <v>9</v>
      </c>
      <c r="AE188" s="181">
        <v>8.1</v>
      </c>
      <c r="AF188" s="182">
        <v>8.1</v>
      </c>
      <c r="AG188" s="318">
        <v>484</v>
      </c>
      <c r="AH188" s="183">
        <v>7.56</v>
      </c>
      <c r="AI188" s="182">
        <v>7.56</v>
      </c>
      <c r="AJ188" s="319">
        <v>204</v>
      </c>
      <c r="AK188" s="184">
        <v>7.7759999999999998</v>
      </c>
    </row>
    <row r="189" spans="1:37" ht="16.5" customHeight="1" thickBot="1" x14ac:dyDescent="0.35">
      <c r="A189" s="208" t="s">
        <v>376</v>
      </c>
      <c r="B189" s="317">
        <v>22002442</v>
      </c>
      <c r="C189" s="296" t="s">
        <v>1038</v>
      </c>
      <c r="D189" s="296" t="s">
        <v>111</v>
      </c>
      <c r="E189" s="173">
        <v>17</v>
      </c>
      <c r="F189" s="174">
        <v>18</v>
      </c>
      <c r="G189" s="175">
        <v>14</v>
      </c>
      <c r="H189" s="176">
        <v>14</v>
      </c>
      <c r="I189" s="173">
        <v>3.16</v>
      </c>
      <c r="J189" s="175">
        <v>18</v>
      </c>
      <c r="K189" s="173">
        <v>6.76</v>
      </c>
      <c r="L189" s="175">
        <v>11</v>
      </c>
      <c r="M189" s="176">
        <v>14.5</v>
      </c>
      <c r="N189" s="173">
        <v>90</v>
      </c>
      <c r="O189" s="177">
        <v>86</v>
      </c>
      <c r="P189" s="178">
        <v>1.0465116279069768</v>
      </c>
      <c r="Q189" s="175">
        <v>5.5</v>
      </c>
      <c r="R189" s="173">
        <v>40.1</v>
      </c>
      <c r="S189" s="175">
        <v>3</v>
      </c>
      <c r="T189" s="176">
        <v>8.5</v>
      </c>
      <c r="U189" s="179">
        <v>24.33</v>
      </c>
      <c r="V189" s="175">
        <v>5.75</v>
      </c>
      <c r="W189" s="173">
        <v>0</v>
      </c>
      <c r="X189" s="175">
        <v>2.5</v>
      </c>
      <c r="Y189" s="173">
        <v>6</v>
      </c>
      <c r="Z189" s="175">
        <v>2</v>
      </c>
      <c r="AA189" s="176">
        <v>10.25</v>
      </c>
      <c r="AB189" s="172">
        <v>37.549999999999997</v>
      </c>
      <c r="AC189" s="175">
        <v>12</v>
      </c>
      <c r="AD189" s="180">
        <v>12</v>
      </c>
      <c r="AE189" s="181">
        <v>11.85</v>
      </c>
      <c r="AF189" s="182">
        <v>11.85</v>
      </c>
      <c r="AG189" s="318">
        <v>176</v>
      </c>
      <c r="AH189" s="183">
        <v>7.11</v>
      </c>
      <c r="AI189" s="182">
        <v>7.11</v>
      </c>
      <c r="AJ189" s="319">
        <v>241</v>
      </c>
      <c r="AK189" s="184">
        <v>9.0060000000000002</v>
      </c>
    </row>
    <row r="190" spans="1:37" ht="16.5" customHeight="1" thickBot="1" x14ac:dyDescent="0.35">
      <c r="A190" s="208" t="s">
        <v>376</v>
      </c>
      <c r="B190" s="317">
        <v>22002444</v>
      </c>
      <c r="C190" s="258" t="s">
        <v>235</v>
      </c>
      <c r="D190" s="258" t="s">
        <v>578</v>
      </c>
      <c r="E190" s="173">
        <v>20</v>
      </c>
      <c r="F190" s="174">
        <v>19.5</v>
      </c>
      <c r="G190" s="175">
        <v>17</v>
      </c>
      <c r="H190" s="176">
        <v>17</v>
      </c>
      <c r="I190" s="173">
        <v>3.01</v>
      </c>
      <c r="J190" s="175">
        <v>20</v>
      </c>
      <c r="K190" s="173">
        <v>6.4</v>
      </c>
      <c r="L190" s="175">
        <v>14</v>
      </c>
      <c r="M190" s="176">
        <v>17</v>
      </c>
      <c r="N190" s="173">
        <v>53</v>
      </c>
      <c r="O190" s="177">
        <v>65</v>
      </c>
      <c r="P190" s="178">
        <v>0.81538461538461537</v>
      </c>
      <c r="Q190" s="175">
        <v>4.5</v>
      </c>
      <c r="R190" s="173">
        <v>47.1</v>
      </c>
      <c r="S190" s="175">
        <v>5</v>
      </c>
      <c r="T190" s="176">
        <v>9.5</v>
      </c>
      <c r="U190" s="179">
        <v>26.14</v>
      </c>
      <c r="V190" s="175">
        <v>4.75</v>
      </c>
      <c r="W190" s="173">
        <v>-25</v>
      </c>
      <c r="X190" s="175">
        <v>0</v>
      </c>
      <c r="Y190" s="173">
        <v>3</v>
      </c>
      <c r="Z190" s="175">
        <v>3.5</v>
      </c>
      <c r="AA190" s="176">
        <v>8.25</v>
      </c>
      <c r="AB190" s="172">
        <v>36.1</v>
      </c>
      <c r="AC190" s="175">
        <v>13</v>
      </c>
      <c r="AD190" s="180">
        <v>13</v>
      </c>
      <c r="AE190" s="181">
        <v>12.95</v>
      </c>
      <c r="AF190" s="182">
        <v>12.95</v>
      </c>
      <c r="AG190" s="318">
        <v>68</v>
      </c>
      <c r="AH190" s="183">
        <v>6.67</v>
      </c>
      <c r="AI190" s="182">
        <v>6.67</v>
      </c>
      <c r="AJ190" s="319">
        <v>296</v>
      </c>
      <c r="AK190" s="184">
        <v>9.1819999999999986</v>
      </c>
    </row>
    <row r="191" spans="1:37" ht="16.5" customHeight="1" thickBot="1" x14ac:dyDescent="0.35">
      <c r="A191" s="208" t="s">
        <v>376</v>
      </c>
      <c r="B191" s="317">
        <v>22002462</v>
      </c>
      <c r="C191" s="262" t="s">
        <v>963</v>
      </c>
      <c r="D191" s="262" t="s">
        <v>177</v>
      </c>
      <c r="E191" s="173">
        <v>19</v>
      </c>
      <c r="F191" s="174">
        <v>19</v>
      </c>
      <c r="G191" s="175">
        <v>16</v>
      </c>
      <c r="H191" s="176">
        <v>16</v>
      </c>
      <c r="I191" s="173">
        <v>3.07</v>
      </c>
      <c r="J191" s="175">
        <v>19</v>
      </c>
      <c r="K191" s="173">
        <v>6.66</v>
      </c>
      <c r="L191" s="175">
        <v>12</v>
      </c>
      <c r="M191" s="176">
        <v>15.5</v>
      </c>
      <c r="N191" s="173">
        <v>49</v>
      </c>
      <c r="O191" s="177">
        <v>64</v>
      </c>
      <c r="P191" s="178">
        <v>0.765625</v>
      </c>
      <c r="Q191" s="175">
        <v>4</v>
      </c>
      <c r="R191" s="173">
        <v>40</v>
      </c>
      <c r="S191" s="175">
        <v>3</v>
      </c>
      <c r="T191" s="176">
        <v>7</v>
      </c>
      <c r="U191" s="179">
        <v>27.48</v>
      </c>
      <c r="V191" s="175">
        <v>4.25</v>
      </c>
      <c r="W191" s="173">
        <v>5</v>
      </c>
      <c r="X191" s="175">
        <v>3.5</v>
      </c>
      <c r="Y191" s="173">
        <v>2</v>
      </c>
      <c r="Z191" s="175">
        <v>4</v>
      </c>
      <c r="AA191" s="176">
        <v>11.75</v>
      </c>
      <c r="AB191" s="172">
        <v>47.8</v>
      </c>
      <c r="AC191" s="175">
        <v>6</v>
      </c>
      <c r="AD191" s="180">
        <v>6</v>
      </c>
      <c r="AE191" s="181">
        <v>11.25</v>
      </c>
      <c r="AF191" s="182">
        <v>11.25</v>
      </c>
      <c r="AG191" s="318">
        <v>252</v>
      </c>
      <c r="AH191" s="183">
        <v>10.67</v>
      </c>
      <c r="AI191" s="182">
        <v>10.67</v>
      </c>
      <c r="AJ191" s="319">
        <v>27</v>
      </c>
      <c r="AK191" s="184">
        <v>10.902000000000001</v>
      </c>
    </row>
    <row r="192" spans="1:37" ht="16.5" customHeight="1" thickBot="1" x14ac:dyDescent="0.35">
      <c r="A192" s="208" t="s">
        <v>376</v>
      </c>
      <c r="B192" s="317">
        <v>22002488</v>
      </c>
      <c r="C192" s="250" t="s">
        <v>352</v>
      </c>
      <c r="D192" s="250" t="s">
        <v>1020</v>
      </c>
      <c r="E192" s="173">
        <v>19</v>
      </c>
      <c r="F192" s="174">
        <v>19</v>
      </c>
      <c r="G192" s="175">
        <v>16</v>
      </c>
      <c r="H192" s="176">
        <v>16</v>
      </c>
      <c r="I192" s="173">
        <v>3.12</v>
      </c>
      <c r="J192" s="175">
        <v>18</v>
      </c>
      <c r="K192" s="173">
        <v>6.65</v>
      </c>
      <c r="L192" s="175">
        <v>12</v>
      </c>
      <c r="M192" s="176">
        <v>15</v>
      </c>
      <c r="N192" s="173">
        <v>80</v>
      </c>
      <c r="O192" s="177">
        <v>68</v>
      </c>
      <c r="P192" s="178">
        <v>1.1764705882352942</v>
      </c>
      <c r="Q192" s="175">
        <v>6</v>
      </c>
      <c r="R192" s="173">
        <v>42.4</v>
      </c>
      <c r="S192" s="175">
        <v>3.5</v>
      </c>
      <c r="T192" s="176">
        <v>9.5</v>
      </c>
      <c r="U192" s="179">
        <v>23.08</v>
      </c>
      <c r="V192" s="175">
        <v>6.25</v>
      </c>
      <c r="W192" s="173">
        <v>-1</v>
      </c>
      <c r="X192" s="175">
        <v>2.25</v>
      </c>
      <c r="Y192" s="173">
        <v>1</v>
      </c>
      <c r="Z192" s="175">
        <v>4.5</v>
      </c>
      <c r="AA192" s="176">
        <v>13</v>
      </c>
      <c r="AB192" s="172">
        <v>34.24</v>
      </c>
      <c r="AC192" s="175">
        <v>14</v>
      </c>
      <c r="AD192" s="180">
        <v>14</v>
      </c>
      <c r="AE192" s="181">
        <v>13.5</v>
      </c>
      <c r="AF192" s="182">
        <v>13.5</v>
      </c>
      <c r="AG192" s="318">
        <v>44</v>
      </c>
      <c r="AH192" s="183">
        <v>4.4400000000000004</v>
      </c>
      <c r="AI192" s="182">
        <v>4.4400000000000004</v>
      </c>
      <c r="AJ192" s="319">
        <v>495</v>
      </c>
      <c r="AK192" s="184">
        <v>8.0640000000000001</v>
      </c>
    </row>
    <row r="193" spans="1:37" ht="16.5" customHeight="1" thickBot="1" x14ac:dyDescent="0.35">
      <c r="A193" s="208" t="s">
        <v>376</v>
      </c>
      <c r="B193" s="317">
        <v>22002493</v>
      </c>
      <c r="C193" s="264" t="s">
        <v>908</v>
      </c>
      <c r="D193" s="264" t="s">
        <v>909</v>
      </c>
      <c r="E193" s="173">
        <v>13</v>
      </c>
      <c r="F193" s="174">
        <v>16</v>
      </c>
      <c r="G193" s="175">
        <v>10</v>
      </c>
      <c r="H193" s="176">
        <v>10</v>
      </c>
      <c r="I193" s="173">
        <v>3.13</v>
      </c>
      <c r="J193" s="175">
        <v>18</v>
      </c>
      <c r="K193" s="173">
        <v>6.83</v>
      </c>
      <c r="L193" s="175">
        <v>11</v>
      </c>
      <c r="M193" s="176">
        <v>14.5</v>
      </c>
      <c r="N193" s="173">
        <v>77.5</v>
      </c>
      <c r="O193" s="177">
        <v>85</v>
      </c>
      <c r="P193" s="178">
        <v>0.91176470588235292</v>
      </c>
      <c r="Q193" s="175">
        <v>5</v>
      </c>
      <c r="R193" s="173">
        <v>42</v>
      </c>
      <c r="S193" s="175">
        <v>3.5</v>
      </c>
      <c r="T193" s="176">
        <v>8.5</v>
      </c>
      <c r="U193" s="179">
        <v>32.21</v>
      </c>
      <c r="V193" s="175">
        <v>1.75</v>
      </c>
      <c r="W193" s="173">
        <v>1</v>
      </c>
      <c r="X193" s="175">
        <v>2.75</v>
      </c>
      <c r="Y193" s="173">
        <v>5</v>
      </c>
      <c r="Z193" s="175">
        <v>2.5</v>
      </c>
      <c r="AA193" s="176">
        <v>7</v>
      </c>
      <c r="AB193" s="172">
        <v>36.54</v>
      </c>
      <c r="AC193" s="175">
        <v>12</v>
      </c>
      <c r="AD193" s="180">
        <v>12</v>
      </c>
      <c r="AE193" s="181">
        <v>10.4</v>
      </c>
      <c r="AF193" s="182">
        <v>10.4</v>
      </c>
      <c r="AG193" s="318">
        <v>356</v>
      </c>
      <c r="AH193" s="183">
        <v>6.22</v>
      </c>
      <c r="AI193" s="182">
        <v>6.22</v>
      </c>
      <c r="AJ193" s="319">
        <v>347</v>
      </c>
      <c r="AK193" s="184">
        <v>7.8919999999999995</v>
      </c>
    </row>
    <row r="194" spans="1:37" ht="16.5" customHeight="1" thickBot="1" x14ac:dyDescent="0.35">
      <c r="A194" s="208" t="s">
        <v>376</v>
      </c>
      <c r="B194" s="317">
        <v>22002500</v>
      </c>
      <c r="C194" s="254" t="s">
        <v>761</v>
      </c>
      <c r="D194" s="254" t="s">
        <v>762</v>
      </c>
      <c r="E194" s="173">
        <v>15</v>
      </c>
      <c r="F194" s="174">
        <v>17</v>
      </c>
      <c r="G194" s="175">
        <v>12</v>
      </c>
      <c r="H194" s="176">
        <v>12</v>
      </c>
      <c r="I194" s="173">
        <v>3.03</v>
      </c>
      <c r="J194" s="175">
        <v>20</v>
      </c>
      <c r="K194" s="173">
        <v>6.59</v>
      </c>
      <c r="L194" s="175">
        <v>13</v>
      </c>
      <c r="M194" s="176">
        <v>16.5</v>
      </c>
      <c r="N194" s="173">
        <v>73</v>
      </c>
      <c r="O194" s="177">
        <v>78</v>
      </c>
      <c r="P194" s="178">
        <v>0.9358974358974359</v>
      </c>
      <c r="Q194" s="175">
        <v>5</v>
      </c>
      <c r="R194" s="173">
        <v>46.5</v>
      </c>
      <c r="S194" s="175">
        <v>4.5</v>
      </c>
      <c r="T194" s="176">
        <v>9.5</v>
      </c>
      <c r="U194" s="179">
        <v>27.07</v>
      </c>
      <c r="V194" s="175">
        <v>4.25</v>
      </c>
      <c r="W194" s="173">
        <v>6</v>
      </c>
      <c r="X194" s="175">
        <v>3.5</v>
      </c>
      <c r="Y194" s="173">
        <v>2</v>
      </c>
      <c r="Z194" s="175">
        <v>4</v>
      </c>
      <c r="AA194" s="176">
        <v>11.75</v>
      </c>
      <c r="AB194" s="172">
        <v>25.74</v>
      </c>
      <c r="AC194" s="175">
        <v>20</v>
      </c>
      <c r="AD194" s="180">
        <v>20</v>
      </c>
      <c r="AE194" s="181">
        <v>13.95</v>
      </c>
      <c r="AF194" s="182">
        <v>13.95</v>
      </c>
      <c r="AG194" s="318">
        <v>26</v>
      </c>
      <c r="AH194" s="183">
        <v>8</v>
      </c>
      <c r="AI194" s="182">
        <v>8</v>
      </c>
      <c r="AJ194" s="319">
        <v>158</v>
      </c>
      <c r="AK194" s="184">
        <v>10.379999999999999</v>
      </c>
    </row>
    <row r="195" spans="1:37" ht="16.5" customHeight="1" thickBot="1" x14ac:dyDescent="0.35">
      <c r="A195" s="208" t="s">
        <v>376</v>
      </c>
      <c r="B195" s="317">
        <v>22002567</v>
      </c>
      <c r="C195" s="252" t="s">
        <v>935</v>
      </c>
      <c r="D195" s="252" t="s">
        <v>936</v>
      </c>
      <c r="E195" s="173">
        <v>18</v>
      </c>
      <c r="F195" s="174">
        <v>18.5</v>
      </c>
      <c r="G195" s="175">
        <v>15</v>
      </c>
      <c r="H195" s="176">
        <v>15</v>
      </c>
      <c r="I195" s="173">
        <v>3.4</v>
      </c>
      <c r="J195" s="175">
        <v>14</v>
      </c>
      <c r="K195" s="173">
        <v>7.23</v>
      </c>
      <c r="L195" s="175">
        <v>8</v>
      </c>
      <c r="M195" s="176">
        <v>11</v>
      </c>
      <c r="N195" s="173">
        <v>58</v>
      </c>
      <c r="O195" s="177">
        <v>65</v>
      </c>
      <c r="P195" s="178">
        <v>0.89230769230769236</v>
      </c>
      <c r="Q195" s="175">
        <v>4.5</v>
      </c>
      <c r="R195" s="173">
        <v>40.4</v>
      </c>
      <c r="S195" s="175">
        <v>3</v>
      </c>
      <c r="T195" s="176">
        <v>7.5</v>
      </c>
      <c r="U195" s="179">
        <v>29.91</v>
      </c>
      <c r="V195" s="175">
        <v>3</v>
      </c>
      <c r="W195" s="173">
        <v>-2</v>
      </c>
      <c r="X195" s="175">
        <v>2</v>
      </c>
      <c r="Y195" s="173">
        <v>10</v>
      </c>
      <c r="Z195" s="175">
        <v>0</v>
      </c>
      <c r="AA195" s="176">
        <v>5</v>
      </c>
      <c r="AB195" s="172">
        <v>47.32</v>
      </c>
      <c r="AC195" s="175">
        <v>6</v>
      </c>
      <c r="AD195" s="180">
        <v>6</v>
      </c>
      <c r="AE195" s="181">
        <v>8.9</v>
      </c>
      <c r="AF195" s="182">
        <v>8.9</v>
      </c>
      <c r="AG195" s="318">
        <v>454</v>
      </c>
      <c r="AH195" s="183">
        <v>6.22</v>
      </c>
      <c r="AI195" s="182">
        <v>6.22</v>
      </c>
      <c r="AJ195" s="319">
        <v>347</v>
      </c>
      <c r="AK195" s="184">
        <v>7.2919999999999998</v>
      </c>
    </row>
    <row r="196" spans="1:37" ht="16.5" customHeight="1" thickBot="1" x14ac:dyDescent="0.35">
      <c r="A196" s="208" t="s">
        <v>56</v>
      </c>
      <c r="B196" s="317">
        <v>22002602</v>
      </c>
      <c r="C196" s="262" t="s">
        <v>791</v>
      </c>
      <c r="D196" s="262" t="s">
        <v>792</v>
      </c>
      <c r="E196" s="173">
        <v>10</v>
      </c>
      <c r="F196" s="174">
        <v>14.5</v>
      </c>
      <c r="G196" s="175">
        <v>10</v>
      </c>
      <c r="H196" s="176">
        <v>10</v>
      </c>
      <c r="I196" s="173">
        <v>3.31</v>
      </c>
      <c r="J196" s="175">
        <v>20</v>
      </c>
      <c r="K196" s="173">
        <v>7.29</v>
      </c>
      <c r="L196" s="175">
        <v>14</v>
      </c>
      <c r="M196" s="176">
        <v>17</v>
      </c>
      <c r="N196" s="173">
        <v>38</v>
      </c>
      <c r="O196" s="177">
        <v>55</v>
      </c>
      <c r="P196" s="178">
        <v>0.69090909090909092</v>
      </c>
      <c r="Q196" s="175">
        <v>6</v>
      </c>
      <c r="R196" s="173">
        <v>28</v>
      </c>
      <c r="S196" s="175">
        <v>4.5</v>
      </c>
      <c r="T196" s="176">
        <v>10.5</v>
      </c>
      <c r="U196" s="179">
        <v>26.72</v>
      </c>
      <c r="V196" s="175">
        <v>5.5</v>
      </c>
      <c r="W196" s="173">
        <v>-15</v>
      </c>
      <c r="X196" s="175">
        <v>0.25</v>
      </c>
      <c r="Y196" s="173">
        <v>2</v>
      </c>
      <c r="Z196" s="175">
        <v>4</v>
      </c>
      <c r="AA196" s="176">
        <v>9.75</v>
      </c>
      <c r="AB196" s="172">
        <v>44.84</v>
      </c>
      <c r="AC196" s="175">
        <v>11</v>
      </c>
      <c r="AD196" s="180">
        <v>11</v>
      </c>
      <c r="AE196" s="181">
        <v>11.65</v>
      </c>
      <c r="AF196" s="182">
        <v>11.65</v>
      </c>
      <c r="AG196" s="318">
        <v>195</v>
      </c>
      <c r="AH196" s="183">
        <v>3.11</v>
      </c>
      <c r="AI196" s="182">
        <v>3.11</v>
      </c>
      <c r="AJ196" s="319">
        <v>555</v>
      </c>
      <c r="AK196" s="184">
        <v>6.5259999999999998</v>
      </c>
    </row>
    <row r="197" spans="1:37" ht="16.5" customHeight="1" thickBot="1" x14ac:dyDescent="0.35">
      <c r="A197" s="208" t="s">
        <v>376</v>
      </c>
      <c r="B197" s="317">
        <v>22002630</v>
      </c>
      <c r="C197" s="258" t="s">
        <v>1110</v>
      </c>
      <c r="D197" s="258" t="s">
        <v>134</v>
      </c>
      <c r="E197" s="173">
        <v>19</v>
      </c>
      <c r="F197" s="174">
        <v>19</v>
      </c>
      <c r="G197" s="175">
        <v>16</v>
      </c>
      <c r="H197" s="176">
        <v>16</v>
      </c>
      <c r="I197" s="173">
        <v>3.03</v>
      </c>
      <c r="J197" s="175">
        <v>20</v>
      </c>
      <c r="K197" s="173">
        <v>6.42</v>
      </c>
      <c r="L197" s="175">
        <v>14</v>
      </c>
      <c r="M197" s="176">
        <v>17</v>
      </c>
      <c r="N197" s="173">
        <v>70</v>
      </c>
      <c r="O197" s="177">
        <v>69</v>
      </c>
      <c r="P197" s="178">
        <v>1.0144927536231885</v>
      </c>
      <c r="Q197" s="175">
        <v>5.5</v>
      </c>
      <c r="R197" s="173">
        <v>49</v>
      </c>
      <c r="S197" s="175">
        <v>5.5</v>
      </c>
      <c r="T197" s="176">
        <v>11</v>
      </c>
      <c r="U197" s="179">
        <v>25.75</v>
      </c>
      <c r="V197" s="175">
        <v>5</v>
      </c>
      <c r="W197" s="173">
        <v>1</v>
      </c>
      <c r="X197" s="175">
        <v>2.75</v>
      </c>
      <c r="Y197" s="173">
        <v>5</v>
      </c>
      <c r="Z197" s="175">
        <v>2.5</v>
      </c>
      <c r="AA197" s="176">
        <v>10.25</v>
      </c>
      <c r="AB197" s="172">
        <v>33.340000000000003</v>
      </c>
      <c r="AC197" s="175">
        <v>14</v>
      </c>
      <c r="AD197" s="180">
        <v>14</v>
      </c>
      <c r="AE197" s="181">
        <v>13.65</v>
      </c>
      <c r="AF197" s="182">
        <v>13.65</v>
      </c>
      <c r="AG197" s="318">
        <v>39</v>
      </c>
      <c r="AH197" s="183">
        <v>8.44</v>
      </c>
      <c r="AI197" s="182">
        <v>8.44</v>
      </c>
      <c r="AJ197" s="319">
        <v>118</v>
      </c>
      <c r="AK197" s="184">
        <v>10.524000000000001</v>
      </c>
    </row>
    <row r="198" spans="1:37" ht="16.5" customHeight="1" thickBot="1" x14ac:dyDescent="0.35">
      <c r="A198" s="208" t="s">
        <v>56</v>
      </c>
      <c r="B198" s="321">
        <v>22002647</v>
      </c>
      <c r="C198" s="271" t="s">
        <v>853</v>
      </c>
      <c r="D198" s="272" t="s">
        <v>318</v>
      </c>
      <c r="E198" s="173">
        <v>16</v>
      </c>
      <c r="F198" s="174">
        <v>17.5</v>
      </c>
      <c r="G198" s="175">
        <v>16</v>
      </c>
      <c r="H198" s="176">
        <v>16</v>
      </c>
      <c r="I198" s="173">
        <v>3.63</v>
      </c>
      <c r="J198" s="175">
        <v>14</v>
      </c>
      <c r="K198" s="173">
        <v>8.07</v>
      </c>
      <c r="L198" s="175">
        <v>8</v>
      </c>
      <c r="M198" s="176">
        <v>11</v>
      </c>
      <c r="N198" s="189">
        <v>31</v>
      </c>
      <c r="O198" s="177">
        <v>50</v>
      </c>
      <c r="P198" s="178">
        <v>0.62</v>
      </c>
      <c r="Q198" s="175">
        <v>6</v>
      </c>
      <c r="R198" s="173">
        <v>28.6</v>
      </c>
      <c r="S198" s="175">
        <v>4.5</v>
      </c>
      <c r="T198" s="176">
        <v>10.5</v>
      </c>
      <c r="U198" s="179">
        <v>26.76</v>
      </c>
      <c r="V198" s="175">
        <v>5.5</v>
      </c>
      <c r="W198" s="173">
        <v>9</v>
      </c>
      <c r="X198" s="175">
        <v>4</v>
      </c>
      <c r="Y198" s="173">
        <v>0</v>
      </c>
      <c r="Z198" s="175">
        <v>5</v>
      </c>
      <c r="AA198" s="176">
        <v>14.5</v>
      </c>
      <c r="AB198" s="172">
        <v>42.64</v>
      </c>
      <c r="AC198" s="175">
        <v>12</v>
      </c>
      <c r="AD198" s="180">
        <v>12</v>
      </c>
      <c r="AE198" s="181">
        <v>12.8</v>
      </c>
      <c r="AF198" s="182">
        <v>12.8</v>
      </c>
      <c r="AG198" s="318">
        <v>82</v>
      </c>
      <c r="AH198" s="183">
        <v>9.7799999999999994</v>
      </c>
      <c r="AI198" s="182">
        <v>9.7799999999999994</v>
      </c>
      <c r="AJ198" s="319">
        <v>38</v>
      </c>
      <c r="AK198" s="184">
        <v>10.988</v>
      </c>
    </row>
    <row r="199" spans="1:37" ht="16.5" customHeight="1" thickBot="1" x14ac:dyDescent="0.35">
      <c r="A199" s="208" t="s">
        <v>56</v>
      </c>
      <c r="B199" s="317">
        <v>22002668</v>
      </c>
      <c r="C199" s="248" t="s">
        <v>1142</v>
      </c>
      <c r="D199" s="248" t="s">
        <v>144</v>
      </c>
      <c r="E199" s="173">
        <v>14</v>
      </c>
      <c r="F199" s="174">
        <v>16.5</v>
      </c>
      <c r="G199" s="175">
        <v>14</v>
      </c>
      <c r="H199" s="176">
        <v>14</v>
      </c>
      <c r="I199" s="173">
        <v>3.46</v>
      </c>
      <c r="J199" s="175">
        <v>17</v>
      </c>
      <c r="K199" s="173">
        <v>7.6</v>
      </c>
      <c r="L199" s="175">
        <v>12</v>
      </c>
      <c r="M199" s="176">
        <v>14.5</v>
      </c>
      <c r="N199" s="173">
        <v>46</v>
      </c>
      <c r="O199" s="177">
        <v>86</v>
      </c>
      <c r="P199" s="178">
        <v>0.53488372093023251</v>
      </c>
      <c r="Q199" s="175">
        <v>5</v>
      </c>
      <c r="R199" s="173">
        <v>32.9</v>
      </c>
      <c r="S199" s="175">
        <v>5.5</v>
      </c>
      <c r="T199" s="176">
        <v>10.5</v>
      </c>
      <c r="U199" s="179">
        <v>29.4</v>
      </c>
      <c r="V199" s="175">
        <v>4.25</v>
      </c>
      <c r="W199" s="173">
        <v>-9</v>
      </c>
      <c r="X199" s="175">
        <v>1</v>
      </c>
      <c r="Y199" s="173">
        <v>2</v>
      </c>
      <c r="Z199" s="175">
        <v>4</v>
      </c>
      <c r="AA199" s="176">
        <v>9.25</v>
      </c>
      <c r="AB199" s="172">
        <v>35.94</v>
      </c>
      <c r="AC199" s="175">
        <v>16</v>
      </c>
      <c r="AD199" s="180">
        <v>16</v>
      </c>
      <c r="AE199" s="181">
        <v>12.85</v>
      </c>
      <c r="AF199" s="182">
        <v>12.85</v>
      </c>
      <c r="AG199" s="318">
        <v>79</v>
      </c>
      <c r="AH199" s="183">
        <v>3.56</v>
      </c>
      <c r="AI199" s="182">
        <v>3.56</v>
      </c>
      <c r="AJ199" s="319">
        <v>541</v>
      </c>
      <c r="AK199" s="184">
        <v>7.2760000000000007</v>
      </c>
    </row>
    <row r="200" spans="1:37" ht="16.5" customHeight="1" thickBot="1" x14ac:dyDescent="0.35">
      <c r="A200" s="208" t="s">
        <v>376</v>
      </c>
      <c r="B200" s="317">
        <v>22002681</v>
      </c>
      <c r="C200" s="256" t="s">
        <v>851</v>
      </c>
      <c r="D200" s="256" t="s">
        <v>147</v>
      </c>
      <c r="E200" s="173" t="s">
        <v>375</v>
      </c>
      <c r="F200" s="174" t="s">
        <v>375</v>
      </c>
      <c r="G200" s="175" t="s">
        <v>375</v>
      </c>
      <c r="H200" s="176" t="s">
        <v>375</v>
      </c>
      <c r="I200" s="173" t="s">
        <v>375</v>
      </c>
      <c r="J200" s="175" t="s">
        <v>375</v>
      </c>
      <c r="K200" s="173" t="s">
        <v>375</v>
      </c>
      <c r="L200" s="175" t="s">
        <v>375</v>
      </c>
      <c r="M200" s="176" t="s">
        <v>375</v>
      </c>
      <c r="N200" s="173" t="s">
        <v>375</v>
      </c>
      <c r="O200" s="177" t="s">
        <v>195</v>
      </c>
      <c r="P200" s="178" t="s">
        <v>1712</v>
      </c>
      <c r="Q200" s="175" t="s">
        <v>375</v>
      </c>
      <c r="R200" s="173" t="s">
        <v>375</v>
      </c>
      <c r="S200" s="175" t="s">
        <v>375</v>
      </c>
      <c r="T200" s="176" t="s">
        <v>375</v>
      </c>
      <c r="U200" s="179" t="s">
        <v>375</v>
      </c>
      <c r="V200" s="175" t="s">
        <v>375</v>
      </c>
      <c r="W200" s="173" t="s">
        <v>375</v>
      </c>
      <c r="X200" s="175" t="s">
        <v>375</v>
      </c>
      <c r="Y200" s="173" t="s">
        <v>375</v>
      </c>
      <c r="Z200" s="175" t="s">
        <v>375</v>
      </c>
      <c r="AA200" s="176" t="s">
        <v>375</v>
      </c>
      <c r="AB200" s="172" t="s">
        <v>375</v>
      </c>
      <c r="AC200" s="175" t="s">
        <v>375</v>
      </c>
      <c r="AD200" s="180" t="s">
        <v>375</v>
      </c>
      <c r="AE200" s="181" t="s">
        <v>375</v>
      </c>
      <c r="AF200" s="182" t="s">
        <v>375</v>
      </c>
      <c r="AG200" s="318">
        <v>532</v>
      </c>
      <c r="AH200" s="183">
        <v>6.67</v>
      </c>
      <c r="AI200" s="182">
        <v>6.67</v>
      </c>
      <c r="AJ200" s="319">
        <v>296</v>
      </c>
      <c r="AK200" s="184">
        <v>6.67</v>
      </c>
    </row>
    <row r="201" spans="1:37" ht="16.5" customHeight="1" thickBot="1" x14ac:dyDescent="0.35">
      <c r="A201" s="208" t="s">
        <v>56</v>
      </c>
      <c r="B201" s="317">
        <v>22002762</v>
      </c>
      <c r="C201" s="252" t="s">
        <v>243</v>
      </c>
      <c r="D201" s="252" t="s">
        <v>138</v>
      </c>
      <c r="E201" s="173">
        <v>13</v>
      </c>
      <c r="F201" s="174">
        <v>16</v>
      </c>
      <c r="G201" s="175">
        <v>13</v>
      </c>
      <c r="H201" s="176">
        <v>13</v>
      </c>
      <c r="I201" s="173">
        <v>3.35</v>
      </c>
      <c r="J201" s="175">
        <v>19</v>
      </c>
      <c r="K201" s="173">
        <v>7.52</v>
      </c>
      <c r="L201" s="175">
        <v>12</v>
      </c>
      <c r="M201" s="176">
        <v>15.5</v>
      </c>
      <c r="N201" s="173">
        <v>31</v>
      </c>
      <c r="O201" s="177">
        <v>57</v>
      </c>
      <c r="P201" s="178">
        <v>0.54385964912280704</v>
      </c>
      <c r="Q201" s="175">
        <v>5</v>
      </c>
      <c r="R201" s="173">
        <v>27.8</v>
      </c>
      <c r="S201" s="175">
        <v>4</v>
      </c>
      <c r="T201" s="176">
        <v>9</v>
      </c>
      <c r="U201" s="179">
        <v>25.4</v>
      </c>
      <c r="V201" s="175">
        <v>6.25</v>
      </c>
      <c r="W201" s="173">
        <v>6</v>
      </c>
      <c r="X201" s="175">
        <v>3.5</v>
      </c>
      <c r="Y201" s="173">
        <v>1</v>
      </c>
      <c r="Z201" s="175">
        <v>4.5</v>
      </c>
      <c r="AA201" s="176">
        <v>14.25</v>
      </c>
      <c r="AB201" s="172">
        <v>37.69</v>
      </c>
      <c r="AC201" s="175">
        <v>15</v>
      </c>
      <c r="AD201" s="180">
        <v>15</v>
      </c>
      <c r="AE201" s="181">
        <v>13.35</v>
      </c>
      <c r="AF201" s="182">
        <v>13.35</v>
      </c>
      <c r="AG201" s="318">
        <v>50</v>
      </c>
      <c r="AH201" s="183">
        <v>7.56</v>
      </c>
      <c r="AI201" s="182">
        <v>7.56</v>
      </c>
      <c r="AJ201" s="319">
        <v>204</v>
      </c>
      <c r="AK201" s="184">
        <v>9.8759999999999994</v>
      </c>
    </row>
    <row r="202" spans="1:37" ht="16.5" customHeight="1" thickBot="1" x14ac:dyDescent="0.35">
      <c r="A202" s="208" t="s">
        <v>56</v>
      </c>
      <c r="B202" s="317">
        <v>22002819</v>
      </c>
      <c r="C202" s="252" t="s">
        <v>751</v>
      </c>
      <c r="D202" s="252" t="s">
        <v>254</v>
      </c>
      <c r="E202" s="173">
        <v>14</v>
      </c>
      <c r="F202" s="174">
        <v>16.5</v>
      </c>
      <c r="G202" s="175">
        <v>14</v>
      </c>
      <c r="H202" s="176">
        <v>14</v>
      </c>
      <c r="I202" s="173">
        <v>4</v>
      </c>
      <c r="J202" s="175">
        <v>8</v>
      </c>
      <c r="K202" s="173">
        <v>7.36</v>
      </c>
      <c r="L202" s="175">
        <v>13</v>
      </c>
      <c r="M202" s="176">
        <v>10.5</v>
      </c>
      <c r="N202" s="173">
        <v>26.5</v>
      </c>
      <c r="O202" s="177">
        <v>46</v>
      </c>
      <c r="P202" s="178">
        <v>0.57608695652173914</v>
      </c>
      <c r="Q202" s="175">
        <v>5.5</v>
      </c>
      <c r="R202" s="173">
        <v>30.9</v>
      </c>
      <c r="S202" s="175">
        <v>5</v>
      </c>
      <c r="T202" s="176">
        <v>10.5</v>
      </c>
      <c r="U202" s="179">
        <v>26.64</v>
      </c>
      <c r="V202" s="175">
        <v>5.5</v>
      </c>
      <c r="W202" s="173">
        <v>-20</v>
      </c>
      <c r="X202" s="175">
        <v>0</v>
      </c>
      <c r="Y202" s="173">
        <v>3</v>
      </c>
      <c r="Z202" s="175">
        <v>3.5</v>
      </c>
      <c r="AA202" s="176">
        <v>9</v>
      </c>
      <c r="AB202" s="172">
        <v>55.16</v>
      </c>
      <c r="AC202" s="175">
        <v>6</v>
      </c>
      <c r="AD202" s="180">
        <v>6</v>
      </c>
      <c r="AE202" s="181">
        <v>10</v>
      </c>
      <c r="AF202" s="182">
        <v>10</v>
      </c>
      <c r="AG202" s="318">
        <v>386</v>
      </c>
      <c r="AH202" s="183">
        <v>8.44</v>
      </c>
      <c r="AI202" s="182">
        <v>8.44</v>
      </c>
      <c r="AJ202" s="319">
        <v>118</v>
      </c>
      <c r="AK202" s="184">
        <v>9.0640000000000001</v>
      </c>
    </row>
    <row r="203" spans="1:37" ht="16.5" customHeight="1" thickBot="1" x14ac:dyDescent="0.35">
      <c r="A203" s="208" t="s">
        <v>56</v>
      </c>
      <c r="B203" s="317">
        <v>22002876</v>
      </c>
      <c r="C203" s="254" t="s">
        <v>918</v>
      </c>
      <c r="D203" s="254" t="s">
        <v>511</v>
      </c>
      <c r="E203" s="173">
        <v>8</v>
      </c>
      <c r="F203" s="174">
        <v>13.5</v>
      </c>
      <c r="G203" s="175">
        <v>8</v>
      </c>
      <c r="H203" s="176">
        <v>8</v>
      </c>
      <c r="I203" s="173">
        <v>3.56</v>
      </c>
      <c r="J203" s="175">
        <v>15</v>
      </c>
      <c r="K203" s="173">
        <v>8.02</v>
      </c>
      <c r="L203" s="175">
        <v>9</v>
      </c>
      <c r="M203" s="176">
        <v>12</v>
      </c>
      <c r="N203" s="173">
        <v>26</v>
      </c>
      <c r="O203" s="177">
        <v>48</v>
      </c>
      <c r="P203" s="178">
        <v>0.54166666666666663</v>
      </c>
      <c r="Q203" s="175">
        <v>5</v>
      </c>
      <c r="R203" s="173">
        <v>27.2</v>
      </c>
      <c r="S203" s="175">
        <v>4</v>
      </c>
      <c r="T203" s="176">
        <v>9</v>
      </c>
      <c r="U203" s="179">
        <v>32.159999999999997</v>
      </c>
      <c r="V203" s="175">
        <v>2.75</v>
      </c>
      <c r="W203" s="173">
        <v>6</v>
      </c>
      <c r="X203" s="175">
        <v>3.5</v>
      </c>
      <c r="Y203" s="173">
        <v>3</v>
      </c>
      <c r="Z203" s="175">
        <v>3.5</v>
      </c>
      <c r="AA203" s="176">
        <v>9.75</v>
      </c>
      <c r="AB203" s="172">
        <v>70.36</v>
      </c>
      <c r="AC203" s="175">
        <v>1</v>
      </c>
      <c r="AD203" s="180">
        <v>1</v>
      </c>
      <c r="AE203" s="181">
        <v>7.95</v>
      </c>
      <c r="AF203" s="182">
        <v>7.95</v>
      </c>
      <c r="AG203" s="318">
        <v>490</v>
      </c>
      <c r="AH203" s="183">
        <v>8</v>
      </c>
      <c r="AI203" s="182">
        <v>8</v>
      </c>
      <c r="AJ203" s="319">
        <v>158</v>
      </c>
      <c r="AK203" s="184">
        <v>7.98</v>
      </c>
    </row>
    <row r="204" spans="1:37" ht="16.5" customHeight="1" thickBot="1" x14ac:dyDescent="0.35">
      <c r="A204" s="208" t="s">
        <v>376</v>
      </c>
      <c r="B204" s="317">
        <v>22002944</v>
      </c>
      <c r="C204" s="260" t="s">
        <v>706</v>
      </c>
      <c r="D204" s="260" t="s">
        <v>88</v>
      </c>
      <c r="E204" s="173">
        <v>19</v>
      </c>
      <c r="F204" s="174">
        <v>19</v>
      </c>
      <c r="G204" s="175">
        <v>16</v>
      </c>
      <c r="H204" s="176">
        <v>16</v>
      </c>
      <c r="I204" s="173">
        <v>3.53</v>
      </c>
      <c r="J204" s="175">
        <v>11</v>
      </c>
      <c r="K204" s="173">
        <v>7.02</v>
      </c>
      <c r="L204" s="175">
        <v>10</v>
      </c>
      <c r="M204" s="176">
        <v>10.5</v>
      </c>
      <c r="N204" s="173">
        <v>58</v>
      </c>
      <c r="O204" s="177">
        <v>62</v>
      </c>
      <c r="P204" s="178">
        <v>0.93548387096774188</v>
      </c>
      <c r="Q204" s="175">
        <v>5</v>
      </c>
      <c r="R204" s="173">
        <v>43.7</v>
      </c>
      <c r="S204" s="175">
        <v>4</v>
      </c>
      <c r="T204" s="176">
        <v>9</v>
      </c>
      <c r="U204" s="179">
        <v>22.5</v>
      </c>
      <c r="V204" s="175">
        <v>6.5</v>
      </c>
      <c r="W204" s="173">
        <v>1</v>
      </c>
      <c r="X204" s="175">
        <v>2.75</v>
      </c>
      <c r="Y204" s="173">
        <v>5</v>
      </c>
      <c r="Z204" s="175">
        <v>2.5</v>
      </c>
      <c r="AA204" s="176">
        <v>11.75</v>
      </c>
      <c r="AB204" s="172">
        <v>37</v>
      </c>
      <c r="AC204" s="175">
        <v>12</v>
      </c>
      <c r="AD204" s="180">
        <v>12</v>
      </c>
      <c r="AE204" s="181">
        <v>11.85</v>
      </c>
      <c r="AF204" s="182">
        <v>11.85</v>
      </c>
      <c r="AG204" s="318">
        <v>176</v>
      </c>
      <c r="AH204" s="183">
        <v>10.67</v>
      </c>
      <c r="AI204" s="182">
        <v>10.67</v>
      </c>
      <c r="AJ204" s="319">
        <v>27</v>
      </c>
      <c r="AK204" s="184">
        <v>11.141999999999999</v>
      </c>
    </row>
    <row r="205" spans="1:37" ht="16.5" customHeight="1" thickBot="1" x14ac:dyDescent="0.35">
      <c r="A205" s="208" t="s">
        <v>56</v>
      </c>
      <c r="B205" s="317">
        <v>22002949</v>
      </c>
      <c r="C205" s="248" t="s">
        <v>1086</v>
      </c>
      <c r="D205" s="248" t="s">
        <v>78</v>
      </c>
      <c r="E205" s="173">
        <v>11</v>
      </c>
      <c r="F205" s="174">
        <v>15</v>
      </c>
      <c r="G205" s="175">
        <v>11</v>
      </c>
      <c r="H205" s="176">
        <v>11</v>
      </c>
      <c r="I205" s="173">
        <v>3.22</v>
      </c>
      <c r="J205" s="175">
        <v>20</v>
      </c>
      <c r="K205" s="173">
        <v>7.03</v>
      </c>
      <c r="L205" s="175">
        <v>16</v>
      </c>
      <c r="M205" s="176">
        <v>18</v>
      </c>
      <c r="N205" s="173">
        <v>43</v>
      </c>
      <c r="O205" s="177">
        <v>60</v>
      </c>
      <c r="P205" s="178">
        <v>0.71666666666666667</v>
      </c>
      <c r="Q205" s="175">
        <v>6.5</v>
      </c>
      <c r="R205" s="173">
        <v>38.4</v>
      </c>
      <c r="S205" s="175">
        <v>7</v>
      </c>
      <c r="T205" s="176">
        <v>13.5</v>
      </c>
      <c r="U205" s="179">
        <v>24.69</v>
      </c>
      <c r="V205" s="175">
        <v>6.5</v>
      </c>
      <c r="W205" s="173">
        <v>0</v>
      </c>
      <c r="X205" s="175">
        <v>2.5</v>
      </c>
      <c r="Y205" s="173">
        <v>2</v>
      </c>
      <c r="Z205" s="175">
        <v>4</v>
      </c>
      <c r="AA205" s="176">
        <v>13</v>
      </c>
      <c r="AB205" s="172">
        <v>49.91</v>
      </c>
      <c r="AC205" s="175">
        <v>9</v>
      </c>
      <c r="AD205" s="180">
        <v>9</v>
      </c>
      <c r="AE205" s="181">
        <v>12.9</v>
      </c>
      <c r="AF205" s="182">
        <v>12.9</v>
      </c>
      <c r="AG205" s="318">
        <v>74</v>
      </c>
      <c r="AH205" s="183">
        <v>8.44</v>
      </c>
      <c r="AI205" s="182">
        <v>8.44</v>
      </c>
      <c r="AJ205" s="319">
        <v>118</v>
      </c>
      <c r="AK205" s="184">
        <v>10.224</v>
      </c>
    </row>
    <row r="206" spans="1:37" ht="16.5" customHeight="1" thickBot="1" x14ac:dyDescent="0.35">
      <c r="A206" s="208" t="s">
        <v>376</v>
      </c>
      <c r="B206" s="317">
        <v>22002955</v>
      </c>
      <c r="C206" s="256" t="s">
        <v>1139</v>
      </c>
      <c r="D206" s="256" t="s">
        <v>32</v>
      </c>
      <c r="E206" s="173">
        <v>15</v>
      </c>
      <c r="F206" s="174">
        <v>17</v>
      </c>
      <c r="G206" s="175">
        <v>12</v>
      </c>
      <c r="H206" s="176">
        <v>12</v>
      </c>
      <c r="I206" s="173">
        <v>3.08</v>
      </c>
      <c r="J206" s="175">
        <v>19</v>
      </c>
      <c r="K206" s="173">
        <v>6.74</v>
      </c>
      <c r="L206" s="175">
        <v>12</v>
      </c>
      <c r="M206" s="176">
        <v>15.5</v>
      </c>
      <c r="N206" s="173">
        <v>77</v>
      </c>
      <c r="O206" s="177">
        <v>82</v>
      </c>
      <c r="P206" s="178">
        <v>0.93902439024390238</v>
      </c>
      <c r="Q206" s="175">
        <v>5</v>
      </c>
      <c r="R206" s="173">
        <v>35.9</v>
      </c>
      <c r="S206" s="175">
        <v>2</v>
      </c>
      <c r="T206" s="176">
        <v>7</v>
      </c>
      <c r="U206" s="179">
        <v>31.28</v>
      </c>
      <c r="V206" s="175">
        <v>2.25</v>
      </c>
      <c r="W206" s="173">
        <v>-7</v>
      </c>
      <c r="X206" s="175">
        <v>1.25</v>
      </c>
      <c r="Y206" s="173">
        <v>4</v>
      </c>
      <c r="Z206" s="175">
        <v>3</v>
      </c>
      <c r="AA206" s="176">
        <v>6.5</v>
      </c>
      <c r="AB206" s="172">
        <v>37.36</v>
      </c>
      <c r="AC206" s="175">
        <v>12</v>
      </c>
      <c r="AD206" s="180">
        <v>12</v>
      </c>
      <c r="AE206" s="181">
        <v>10.6</v>
      </c>
      <c r="AF206" s="182">
        <v>10.6</v>
      </c>
      <c r="AG206" s="318">
        <v>326</v>
      </c>
      <c r="AH206" s="183">
        <v>4.8899999999999997</v>
      </c>
      <c r="AI206" s="182">
        <v>4.8899999999999997</v>
      </c>
      <c r="AJ206" s="319">
        <v>474</v>
      </c>
      <c r="AK206" s="184">
        <v>7.1739999999999995</v>
      </c>
    </row>
    <row r="207" spans="1:37" ht="16.5" customHeight="1" thickBot="1" x14ac:dyDescent="0.35">
      <c r="A207" s="208" t="s">
        <v>56</v>
      </c>
      <c r="B207" s="317">
        <v>22002970</v>
      </c>
      <c r="C207" s="250" t="s">
        <v>630</v>
      </c>
      <c r="D207" s="250" t="s">
        <v>175</v>
      </c>
      <c r="E207" s="173">
        <v>7</v>
      </c>
      <c r="F207" s="174">
        <v>13</v>
      </c>
      <c r="G207" s="175">
        <v>7</v>
      </c>
      <c r="H207" s="176">
        <v>7</v>
      </c>
      <c r="I207" s="173">
        <v>3.5</v>
      </c>
      <c r="J207" s="175">
        <v>16</v>
      </c>
      <c r="K207" s="173">
        <v>8.08</v>
      </c>
      <c r="L207" s="175">
        <v>8</v>
      </c>
      <c r="M207" s="176">
        <v>12</v>
      </c>
      <c r="N207" s="173">
        <v>27</v>
      </c>
      <c r="O207" s="177">
        <v>59</v>
      </c>
      <c r="P207" s="178">
        <v>0.4576271186440678</v>
      </c>
      <c r="Q207" s="175">
        <v>4.5</v>
      </c>
      <c r="R207" s="173">
        <v>22.9</v>
      </c>
      <c r="S207" s="175">
        <v>3</v>
      </c>
      <c r="T207" s="176">
        <v>7.5</v>
      </c>
      <c r="U207" s="179">
        <v>37.92</v>
      </c>
      <c r="V207" s="175">
        <v>0.25</v>
      </c>
      <c r="W207" s="173">
        <v>-11</v>
      </c>
      <c r="X207" s="175">
        <v>0.75</v>
      </c>
      <c r="Y207" s="173">
        <v>4</v>
      </c>
      <c r="Z207" s="175">
        <v>3</v>
      </c>
      <c r="AA207" s="176">
        <v>4</v>
      </c>
      <c r="AB207" s="172">
        <v>57.01</v>
      </c>
      <c r="AC207" s="175">
        <v>6</v>
      </c>
      <c r="AD207" s="180">
        <v>6</v>
      </c>
      <c r="AE207" s="181">
        <v>7.3</v>
      </c>
      <c r="AF207" s="182">
        <v>7.3</v>
      </c>
      <c r="AG207" s="318">
        <v>503</v>
      </c>
      <c r="AH207" s="183">
        <v>3.56</v>
      </c>
      <c r="AI207" s="182">
        <v>3.56</v>
      </c>
      <c r="AJ207" s="319">
        <v>541</v>
      </c>
      <c r="AK207" s="184">
        <v>5.056</v>
      </c>
    </row>
    <row r="208" spans="1:37" ht="16.5" customHeight="1" thickBot="1" x14ac:dyDescent="0.35">
      <c r="A208" s="208" t="s">
        <v>56</v>
      </c>
      <c r="B208" s="317">
        <v>22002979</v>
      </c>
      <c r="C208" s="260" t="s">
        <v>580</v>
      </c>
      <c r="D208" s="260" t="s">
        <v>116</v>
      </c>
      <c r="E208" s="173">
        <v>10</v>
      </c>
      <c r="F208" s="174">
        <v>14.5</v>
      </c>
      <c r="G208" s="175">
        <v>10</v>
      </c>
      <c r="H208" s="176">
        <v>10</v>
      </c>
      <c r="I208" s="173">
        <v>3.29</v>
      </c>
      <c r="J208" s="175">
        <v>20</v>
      </c>
      <c r="K208" s="173">
        <v>7.46</v>
      </c>
      <c r="L208" s="175">
        <v>13</v>
      </c>
      <c r="M208" s="176">
        <v>16.5</v>
      </c>
      <c r="N208" s="173">
        <v>30.5</v>
      </c>
      <c r="O208" s="177">
        <v>56</v>
      </c>
      <c r="P208" s="178">
        <v>0.5446428571428571</v>
      </c>
      <c r="Q208" s="175">
        <v>5</v>
      </c>
      <c r="R208" s="173">
        <v>35.1</v>
      </c>
      <c r="S208" s="175">
        <v>6</v>
      </c>
      <c r="T208" s="176">
        <v>11</v>
      </c>
      <c r="U208" s="179">
        <v>32.659999999999997</v>
      </c>
      <c r="V208" s="175">
        <v>2.5</v>
      </c>
      <c r="W208" s="173">
        <v>0</v>
      </c>
      <c r="X208" s="175">
        <v>2.5</v>
      </c>
      <c r="Y208" s="173">
        <v>2</v>
      </c>
      <c r="Z208" s="175">
        <v>4</v>
      </c>
      <c r="AA208" s="176">
        <v>9</v>
      </c>
      <c r="AB208" s="172">
        <v>51.89</v>
      </c>
      <c r="AC208" s="175">
        <v>8</v>
      </c>
      <c r="AD208" s="180">
        <v>8</v>
      </c>
      <c r="AE208" s="181">
        <v>10.9</v>
      </c>
      <c r="AF208" s="182">
        <v>10.9</v>
      </c>
      <c r="AG208" s="318">
        <v>296</v>
      </c>
      <c r="AH208" s="183">
        <v>7.11</v>
      </c>
      <c r="AI208" s="182">
        <v>7.11</v>
      </c>
      <c r="AJ208" s="319">
        <v>241</v>
      </c>
      <c r="AK208" s="184">
        <v>8.6260000000000012</v>
      </c>
    </row>
    <row r="209" spans="1:37" ht="16.5" customHeight="1" thickBot="1" x14ac:dyDescent="0.35">
      <c r="A209" s="208" t="s">
        <v>56</v>
      </c>
      <c r="B209" s="317">
        <v>22002998</v>
      </c>
      <c r="C209" s="250" t="s">
        <v>1019</v>
      </c>
      <c r="D209" s="250" t="s">
        <v>155</v>
      </c>
      <c r="E209" s="173">
        <v>13</v>
      </c>
      <c r="F209" s="174">
        <v>16</v>
      </c>
      <c r="G209" s="175">
        <v>13</v>
      </c>
      <c r="H209" s="176">
        <v>13</v>
      </c>
      <c r="I209" s="173">
        <v>3.49</v>
      </c>
      <c r="J209" s="175">
        <v>17</v>
      </c>
      <c r="K209" s="173">
        <v>7.94</v>
      </c>
      <c r="L209" s="175">
        <v>9</v>
      </c>
      <c r="M209" s="176">
        <v>13</v>
      </c>
      <c r="N209" s="173">
        <v>34.5</v>
      </c>
      <c r="O209" s="177">
        <v>50</v>
      </c>
      <c r="P209" s="178">
        <v>0.69</v>
      </c>
      <c r="Q209" s="175">
        <v>6</v>
      </c>
      <c r="R209" s="173">
        <v>27.3</v>
      </c>
      <c r="S209" s="175">
        <v>4</v>
      </c>
      <c r="T209" s="176">
        <v>10</v>
      </c>
      <c r="U209" s="179">
        <v>30.41</v>
      </c>
      <c r="V209" s="175">
        <v>3.75</v>
      </c>
      <c r="W209" s="173">
        <v>3</v>
      </c>
      <c r="X209" s="175">
        <v>3.25</v>
      </c>
      <c r="Y209" s="173">
        <v>3</v>
      </c>
      <c r="Z209" s="175">
        <v>3.5</v>
      </c>
      <c r="AA209" s="176">
        <v>10.5</v>
      </c>
      <c r="AB209" s="172">
        <v>33.130000000000003</v>
      </c>
      <c r="AC209" s="175">
        <v>18</v>
      </c>
      <c r="AD209" s="180">
        <v>18</v>
      </c>
      <c r="AE209" s="181">
        <v>12.9</v>
      </c>
      <c r="AF209" s="182">
        <v>12.9</v>
      </c>
      <c r="AG209" s="318">
        <v>74</v>
      </c>
      <c r="AH209" s="183">
        <v>7.56</v>
      </c>
      <c r="AI209" s="182">
        <v>7.56</v>
      </c>
      <c r="AJ209" s="319">
        <v>204</v>
      </c>
      <c r="AK209" s="184">
        <v>9.6959999999999997</v>
      </c>
    </row>
    <row r="210" spans="1:37" ht="16.5" customHeight="1" thickBot="1" x14ac:dyDescent="0.35">
      <c r="A210" s="208" t="s">
        <v>56</v>
      </c>
      <c r="B210" s="317">
        <v>22003005</v>
      </c>
      <c r="C210" s="254" t="s">
        <v>905</v>
      </c>
      <c r="D210" s="254" t="s">
        <v>906</v>
      </c>
      <c r="E210" s="173">
        <v>7</v>
      </c>
      <c r="F210" s="174">
        <v>13</v>
      </c>
      <c r="G210" s="175">
        <v>7</v>
      </c>
      <c r="H210" s="176">
        <v>7</v>
      </c>
      <c r="I210" s="173">
        <v>4.04</v>
      </c>
      <c r="J210" s="175">
        <v>7</v>
      </c>
      <c r="K210" s="173">
        <v>9.0500000000000007</v>
      </c>
      <c r="L210" s="175">
        <v>1</v>
      </c>
      <c r="M210" s="176">
        <v>4</v>
      </c>
      <c r="N210" s="173">
        <v>27</v>
      </c>
      <c r="O210" s="177">
        <v>68</v>
      </c>
      <c r="P210" s="178">
        <v>0.39705882352941174</v>
      </c>
      <c r="Q210" s="175">
        <v>3.5</v>
      </c>
      <c r="R210" s="173">
        <v>13.2</v>
      </c>
      <c r="S210" s="175">
        <v>0.5</v>
      </c>
      <c r="T210" s="176">
        <v>4</v>
      </c>
      <c r="U210" s="179">
        <v>30.54</v>
      </c>
      <c r="V210" s="175">
        <v>3.5</v>
      </c>
      <c r="W210" s="173">
        <v>7</v>
      </c>
      <c r="X210" s="175">
        <v>3.75</v>
      </c>
      <c r="Y210" s="173">
        <v>10</v>
      </c>
      <c r="Z210" s="175">
        <v>0</v>
      </c>
      <c r="AA210" s="176">
        <v>7.25</v>
      </c>
      <c r="AB210" s="172">
        <v>41.67</v>
      </c>
      <c r="AC210" s="175">
        <v>13</v>
      </c>
      <c r="AD210" s="180">
        <v>13</v>
      </c>
      <c r="AE210" s="181">
        <v>7.05</v>
      </c>
      <c r="AF210" s="182">
        <v>7.05</v>
      </c>
      <c r="AG210" s="318">
        <v>508</v>
      </c>
      <c r="AH210" s="183">
        <v>4.4400000000000004</v>
      </c>
      <c r="AI210" s="182">
        <v>4.4400000000000004</v>
      </c>
      <c r="AJ210" s="319">
        <v>495</v>
      </c>
      <c r="AK210" s="184">
        <v>5.484</v>
      </c>
    </row>
    <row r="211" spans="1:37" ht="16.5" customHeight="1" thickBot="1" x14ac:dyDescent="0.35">
      <c r="A211" s="208" t="s">
        <v>376</v>
      </c>
      <c r="B211" s="317">
        <v>22003012</v>
      </c>
      <c r="C211" s="258" t="s">
        <v>988</v>
      </c>
      <c r="D211" s="258" t="s">
        <v>81</v>
      </c>
      <c r="E211" s="173">
        <v>11</v>
      </c>
      <c r="F211" s="174">
        <v>15</v>
      </c>
      <c r="G211" s="175">
        <v>8</v>
      </c>
      <c r="H211" s="176">
        <v>8</v>
      </c>
      <c r="I211" s="173">
        <v>3.15</v>
      </c>
      <c r="J211" s="175">
        <v>18</v>
      </c>
      <c r="K211" s="173">
        <v>6.83</v>
      </c>
      <c r="L211" s="175">
        <v>11</v>
      </c>
      <c r="M211" s="176">
        <v>14.5</v>
      </c>
      <c r="N211" s="173">
        <v>80</v>
      </c>
      <c r="O211" s="177">
        <v>76</v>
      </c>
      <c r="P211" s="178">
        <v>1.0526315789473684</v>
      </c>
      <c r="Q211" s="175">
        <v>5.5</v>
      </c>
      <c r="R211" s="173">
        <v>35.6</v>
      </c>
      <c r="S211" s="175">
        <v>2</v>
      </c>
      <c r="T211" s="176">
        <v>7.5</v>
      </c>
      <c r="U211" s="179">
        <v>35.08</v>
      </c>
      <c r="V211" s="175">
        <v>0.25</v>
      </c>
      <c r="W211" s="173">
        <v>-7</v>
      </c>
      <c r="X211" s="175">
        <v>1.25</v>
      </c>
      <c r="Y211" s="173">
        <v>4</v>
      </c>
      <c r="Z211" s="175">
        <v>3</v>
      </c>
      <c r="AA211" s="176">
        <v>4.5</v>
      </c>
      <c r="AB211" s="172">
        <v>48.11</v>
      </c>
      <c r="AC211" s="175">
        <v>6</v>
      </c>
      <c r="AD211" s="180">
        <v>6</v>
      </c>
      <c r="AE211" s="181">
        <v>8.1</v>
      </c>
      <c r="AF211" s="182">
        <v>8.1</v>
      </c>
      <c r="AG211" s="318">
        <v>484</v>
      </c>
      <c r="AH211" s="183">
        <v>4.8899999999999997</v>
      </c>
      <c r="AI211" s="182">
        <v>4.8899999999999997</v>
      </c>
      <c r="AJ211" s="319">
        <v>474</v>
      </c>
      <c r="AK211" s="184">
        <v>6.1739999999999995</v>
      </c>
    </row>
    <row r="212" spans="1:37" ht="16.5" customHeight="1" thickBot="1" x14ac:dyDescent="0.35">
      <c r="A212" s="208" t="s">
        <v>376</v>
      </c>
      <c r="B212" s="317">
        <v>22003026</v>
      </c>
      <c r="C212" s="260" t="s">
        <v>1128</v>
      </c>
      <c r="D212" s="260" t="s">
        <v>1129</v>
      </c>
      <c r="E212" s="173">
        <v>18</v>
      </c>
      <c r="F212" s="174">
        <v>18.5</v>
      </c>
      <c r="G212" s="175">
        <v>15</v>
      </c>
      <c r="H212" s="176">
        <v>15</v>
      </c>
      <c r="I212" s="173">
        <v>2.98</v>
      </c>
      <c r="J212" s="175">
        <v>20</v>
      </c>
      <c r="K212" s="173">
        <v>6.41</v>
      </c>
      <c r="L212" s="175">
        <v>14</v>
      </c>
      <c r="M212" s="176">
        <v>17</v>
      </c>
      <c r="N212" s="173">
        <v>67</v>
      </c>
      <c r="O212" s="177">
        <v>73</v>
      </c>
      <c r="P212" s="178">
        <v>0.9178082191780822</v>
      </c>
      <c r="Q212" s="175">
        <v>5</v>
      </c>
      <c r="R212" s="173">
        <v>45.3</v>
      </c>
      <c r="S212" s="175">
        <v>4.5</v>
      </c>
      <c r="T212" s="176">
        <v>9.5</v>
      </c>
      <c r="U212" s="179">
        <v>24.47</v>
      </c>
      <c r="V212" s="175">
        <v>5.75</v>
      </c>
      <c r="W212" s="173">
        <v>-6</v>
      </c>
      <c r="X212" s="175">
        <v>1.25</v>
      </c>
      <c r="Y212" s="173">
        <v>3</v>
      </c>
      <c r="Z212" s="175">
        <v>3.5</v>
      </c>
      <c r="AA212" s="176">
        <v>10.5</v>
      </c>
      <c r="AB212" s="172">
        <v>35.130000000000003</v>
      </c>
      <c r="AC212" s="175">
        <v>13</v>
      </c>
      <c r="AD212" s="180">
        <v>13</v>
      </c>
      <c r="AE212" s="181">
        <v>13</v>
      </c>
      <c r="AF212" s="182">
        <v>13</v>
      </c>
      <c r="AG212" s="318">
        <v>62</v>
      </c>
      <c r="AH212" s="183">
        <v>6.22</v>
      </c>
      <c r="AI212" s="182">
        <v>6.22</v>
      </c>
      <c r="AJ212" s="319">
        <v>347</v>
      </c>
      <c r="AK212" s="184">
        <v>8.9320000000000004</v>
      </c>
    </row>
    <row r="213" spans="1:37" ht="16.5" customHeight="1" thickBot="1" x14ac:dyDescent="0.35">
      <c r="A213" s="208" t="s">
        <v>376</v>
      </c>
      <c r="B213" s="317">
        <v>22003116</v>
      </c>
      <c r="C213" s="250" t="s">
        <v>660</v>
      </c>
      <c r="D213" s="250" t="s">
        <v>108</v>
      </c>
      <c r="E213" s="173">
        <v>19</v>
      </c>
      <c r="F213" s="174">
        <v>19</v>
      </c>
      <c r="G213" s="175">
        <v>16</v>
      </c>
      <c r="H213" s="176">
        <v>16</v>
      </c>
      <c r="I213" s="173">
        <v>3.0400000000000005</v>
      </c>
      <c r="J213" s="175">
        <v>20</v>
      </c>
      <c r="K213" s="173">
        <v>6.4</v>
      </c>
      <c r="L213" s="175">
        <v>14</v>
      </c>
      <c r="M213" s="176">
        <v>17</v>
      </c>
      <c r="N213" s="173">
        <v>93</v>
      </c>
      <c r="O213" s="177">
        <v>83</v>
      </c>
      <c r="P213" s="178">
        <v>1.1204819277108433</v>
      </c>
      <c r="Q213" s="175">
        <v>6</v>
      </c>
      <c r="R213" s="173">
        <v>45.9</v>
      </c>
      <c r="S213" s="175">
        <v>4.5</v>
      </c>
      <c r="T213" s="176">
        <v>10.5</v>
      </c>
      <c r="U213" s="179">
        <v>26.68</v>
      </c>
      <c r="V213" s="175">
        <v>4.5</v>
      </c>
      <c r="W213" s="173">
        <v>-7</v>
      </c>
      <c r="X213" s="175">
        <v>1.25</v>
      </c>
      <c r="Y213" s="173">
        <v>2</v>
      </c>
      <c r="Z213" s="175">
        <v>4</v>
      </c>
      <c r="AA213" s="176">
        <v>9.75</v>
      </c>
      <c r="AB213" s="172">
        <v>37.78</v>
      </c>
      <c r="AC213" s="175">
        <v>12</v>
      </c>
      <c r="AD213" s="180">
        <v>12</v>
      </c>
      <c r="AE213" s="181">
        <v>13.05</v>
      </c>
      <c r="AF213" s="182">
        <v>13.05</v>
      </c>
      <c r="AG213" s="318">
        <v>61</v>
      </c>
      <c r="AH213" s="183">
        <v>8</v>
      </c>
      <c r="AI213" s="182">
        <v>8</v>
      </c>
      <c r="AJ213" s="319">
        <v>158</v>
      </c>
      <c r="AK213" s="184">
        <v>10.02</v>
      </c>
    </row>
    <row r="214" spans="1:37" ht="16.5" customHeight="1" thickBot="1" x14ac:dyDescent="0.35">
      <c r="A214" s="208" t="s">
        <v>376</v>
      </c>
      <c r="B214" s="317">
        <v>22003137</v>
      </c>
      <c r="C214" s="296" t="s">
        <v>255</v>
      </c>
      <c r="D214" s="296" t="s">
        <v>32</v>
      </c>
      <c r="E214" s="173">
        <v>22</v>
      </c>
      <c r="F214" s="174">
        <v>20.5</v>
      </c>
      <c r="G214" s="175">
        <v>19</v>
      </c>
      <c r="H214" s="176">
        <v>19</v>
      </c>
      <c r="I214" s="173">
        <v>3.1400000000000006</v>
      </c>
      <c r="J214" s="175">
        <v>18</v>
      </c>
      <c r="K214" s="173">
        <v>6.73</v>
      </c>
      <c r="L214" s="175">
        <v>12</v>
      </c>
      <c r="M214" s="176">
        <v>15</v>
      </c>
      <c r="N214" s="173">
        <v>79</v>
      </c>
      <c r="O214" s="177">
        <v>67</v>
      </c>
      <c r="P214" s="178">
        <v>1.1791044776119404</v>
      </c>
      <c r="Q214" s="175">
        <v>6</v>
      </c>
      <c r="R214" s="173">
        <v>51</v>
      </c>
      <c r="S214" s="175">
        <v>6</v>
      </c>
      <c r="T214" s="176">
        <v>12</v>
      </c>
      <c r="U214" s="179">
        <v>23.05</v>
      </c>
      <c r="V214" s="175">
        <v>6.25</v>
      </c>
      <c r="W214" s="173">
        <v>0</v>
      </c>
      <c r="X214" s="175">
        <v>2.5</v>
      </c>
      <c r="Y214" s="173">
        <v>0</v>
      </c>
      <c r="Z214" s="175">
        <v>5</v>
      </c>
      <c r="AA214" s="176">
        <v>13.75</v>
      </c>
      <c r="AB214" s="172">
        <v>33.43</v>
      </c>
      <c r="AC214" s="175">
        <v>14</v>
      </c>
      <c r="AD214" s="180">
        <v>14</v>
      </c>
      <c r="AE214" s="181">
        <v>14.75</v>
      </c>
      <c r="AF214" s="182">
        <v>14.75</v>
      </c>
      <c r="AG214" s="318">
        <v>8</v>
      </c>
      <c r="AH214" s="183">
        <v>8.44</v>
      </c>
      <c r="AI214" s="182">
        <v>8.44</v>
      </c>
      <c r="AJ214" s="319">
        <v>118</v>
      </c>
      <c r="AK214" s="184">
        <v>10.963999999999999</v>
      </c>
    </row>
    <row r="215" spans="1:37" ht="16.5" customHeight="1" thickBot="1" x14ac:dyDescent="0.35">
      <c r="A215" s="208" t="s">
        <v>56</v>
      </c>
      <c r="B215" s="317">
        <v>22003149</v>
      </c>
      <c r="C215" s="296" t="s">
        <v>35</v>
      </c>
      <c r="D215" s="296" t="s">
        <v>1043</v>
      </c>
      <c r="E215" s="173">
        <v>13</v>
      </c>
      <c r="F215" s="174">
        <v>16</v>
      </c>
      <c r="G215" s="175">
        <v>13</v>
      </c>
      <c r="H215" s="176">
        <v>13</v>
      </c>
      <c r="I215" s="173">
        <v>3.52</v>
      </c>
      <c r="J215" s="175">
        <v>16</v>
      </c>
      <c r="K215" s="173">
        <v>7.59</v>
      </c>
      <c r="L215" s="175">
        <v>12</v>
      </c>
      <c r="M215" s="176">
        <v>14</v>
      </c>
      <c r="N215" s="173">
        <v>50</v>
      </c>
      <c r="O215" s="177">
        <v>55</v>
      </c>
      <c r="P215" s="178">
        <v>0.90909090909090906</v>
      </c>
      <c r="Q215" s="175">
        <v>7.5</v>
      </c>
      <c r="R215" s="173">
        <v>30.2</v>
      </c>
      <c r="S215" s="175">
        <v>5</v>
      </c>
      <c r="T215" s="176">
        <v>12.5</v>
      </c>
      <c r="U215" s="179">
        <v>27.91</v>
      </c>
      <c r="V215" s="175">
        <v>5</v>
      </c>
      <c r="W215" s="173">
        <v>-6</v>
      </c>
      <c r="X215" s="175">
        <v>1.25</v>
      </c>
      <c r="Y215" s="173">
        <v>1</v>
      </c>
      <c r="Z215" s="175">
        <v>4.5</v>
      </c>
      <c r="AA215" s="176">
        <v>10.75</v>
      </c>
      <c r="AB215" s="172">
        <v>39.619999999999997</v>
      </c>
      <c r="AC215" s="175">
        <v>14</v>
      </c>
      <c r="AD215" s="180">
        <v>14</v>
      </c>
      <c r="AE215" s="181">
        <v>12.85</v>
      </c>
      <c r="AF215" s="182">
        <v>12.85</v>
      </c>
      <c r="AG215" s="318">
        <v>79</v>
      </c>
      <c r="AH215" s="183">
        <v>9.33</v>
      </c>
      <c r="AI215" s="182">
        <v>9.33</v>
      </c>
      <c r="AJ215" s="319">
        <v>56</v>
      </c>
      <c r="AK215" s="184">
        <v>10.738</v>
      </c>
    </row>
    <row r="216" spans="1:37" ht="16.5" customHeight="1" thickBot="1" x14ac:dyDescent="0.35">
      <c r="A216" s="208" t="s">
        <v>376</v>
      </c>
      <c r="B216" s="317">
        <v>22003168</v>
      </c>
      <c r="C216" s="248" t="s">
        <v>976</v>
      </c>
      <c r="D216" s="248" t="s">
        <v>124</v>
      </c>
      <c r="E216" s="173" t="s">
        <v>375</v>
      </c>
      <c r="F216" s="174" t="s">
        <v>375</v>
      </c>
      <c r="G216" s="175" t="s">
        <v>375</v>
      </c>
      <c r="H216" s="176" t="s">
        <v>375</v>
      </c>
      <c r="I216" s="173" t="s">
        <v>375</v>
      </c>
      <c r="J216" s="175" t="s">
        <v>375</v>
      </c>
      <c r="K216" s="173" t="s">
        <v>375</v>
      </c>
      <c r="L216" s="175" t="s">
        <v>375</v>
      </c>
      <c r="M216" s="176" t="s">
        <v>375</v>
      </c>
      <c r="N216" s="173" t="s">
        <v>375</v>
      </c>
      <c r="O216" s="177" t="s">
        <v>195</v>
      </c>
      <c r="P216" s="178" t="s">
        <v>1712</v>
      </c>
      <c r="Q216" s="175" t="s">
        <v>375</v>
      </c>
      <c r="R216" s="173" t="s">
        <v>375</v>
      </c>
      <c r="S216" s="175" t="s">
        <v>375</v>
      </c>
      <c r="T216" s="176" t="s">
        <v>375</v>
      </c>
      <c r="U216" s="179" t="s">
        <v>375</v>
      </c>
      <c r="V216" s="175" t="s">
        <v>375</v>
      </c>
      <c r="W216" s="173" t="s">
        <v>375</v>
      </c>
      <c r="X216" s="175" t="s">
        <v>375</v>
      </c>
      <c r="Y216" s="173" t="s">
        <v>375</v>
      </c>
      <c r="Z216" s="175" t="s">
        <v>375</v>
      </c>
      <c r="AA216" s="176" t="s">
        <v>375</v>
      </c>
      <c r="AB216" s="172" t="s">
        <v>375</v>
      </c>
      <c r="AC216" s="175" t="s">
        <v>375</v>
      </c>
      <c r="AD216" s="180" t="s">
        <v>375</v>
      </c>
      <c r="AE216" s="181" t="s">
        <v>375</v>
      </c>
      <c r="AF216" s="182" t="s">
        <v>375</v>
      </c>
      <c r="AG216" s="318">
        <v>532</v>
      </c>
      <c r="AH216" s="183">
        <v>9.7799999999999994</v>
      </c>
      <c r="AI216" s="182">
        <v>9.7799999999999994</v>
      </c>
      <c r="AJ216" s="319">
        <v>38</v>
      </c>
      <c r="AK216" s="184">
        <v>9.7799999999999994</v>
      </c>
    </row>
    <row r="217" spans="1:37" ht="16.5" customHeight="1" thickBot="1" x14ac:dyDescent="0.35">
      <c r="A217" s="208" t="s">
        <v>376</v>
      </c>
      <c r="B217" s="317">
        <v>22003194</v>
      </c>
      <c r="C217" s="248" t="s">
        <v>1140</v>
      </c>
      <c r="D217" s="248" t="s">
        <v>178</v>
      </c>
      <c r="E217" s="173">
        <v>10</v>
      </c>
      <c r="F217" s="174">
        <v>14.5</v>
      </c>
      <c r="G217" s="175">
        <v>7</v>
      </c>
      <c r="H217" s="176">
        <v>7</v>
      </c>
      <c r="I217" s="173">
        <v>3.64</v>
      </c>
      <c r="J217" s="175">
        <v>10</v>
      </c>
      <c r="K217" s="173">
        <v>8.17</v>
      </c>
      <c r="L217" s="175">
        <v>1</v>
      </c>
      <c r="M217" s="176">
        <v>5.5</v>
      </c>
      <c r="N217" s="173">
        <v>94</v>
      </c>
      <c r="O217" s="177">
        <v>100</v>
      </c>
      <c r="P217" s="178">
        <v>0.94</v>
      </c>
      <c r="Q217" s="175">
        <v>5</v>
      </c>
      <c r="R217" s="173">
        <v>29.6</v>
      </c>
      <c r="S217" s="175">
        <v>0.5</v>
      </c>
      <c r="T217" s="176">
        <v>5.5</v>
      </c>
      <c r="U217" s="179">
        <v>29.74</v>
      </c>
      <c r="V217" s="175">
        <v>3</v>
      </c>
      <c r="W217" s="173">
        <v>-12</v>
      </c>
      <c r="X217" s="175">
        <v>0.5</v>
      </c>
      <c r="Y217" s="173">
        <v>6</v>
      </c>
      <c r="Z217" s="175">
        <v>2</v>
      </c>
      <c r="AA217" s="176">
        <v>5.5</v>
      </c>
      <c r="AB217" s="172">
        <v>31.84</v>
      </c>
      <c r="AC217" s="175">
        <v>15</v>
      </c>
      <c r="AD217" s="180">
        <v>15</v>
      </c>
      <c r="AE217" s="181">
        <v>7.7</v>
      </c>
      <c r="AF217" s="182">
        <v>7.7</v>
      </c>
      <c r="AG217" s="318">
        <v>495</v>
      </c>
      <c r="AH217" s="183">
        <v>6.67</v>
      </c>
      <c r="AI217" s="182">
        <v>6.67</v>
      </c>
      <c r="AJ217" s="319">
        <v>296</v>
      </c>
      <c r="AK217" s="184">
        <v>7.0819999999999999</v>
      </c>
    </row>
    <row r="218" spans="1:37" ht="16.5" customHeight="1" thickBot="1" x14ac:dyDescent="0.35">
      <c r="A218" s="208" t="s">
        <v>376</v>
      </c>
      <c r="B218" s="317">
        <v>22003389</v>
      </c>
      <c r="C218" s="296" t="s">
        <v>776</v>
      </c>
      <c r="D218" s="296" t="s">
        <v>118</v>
      </c>
      <c r="E218" s="173">
        <v>18</v>
      </c>
      <c r="F218" s="174">
        <v>18.5</v>
      </c>
      <c r="G218" s="175">
        <v>15</v>
      </c>
      <c r="H218" s="176">
        <v>15</v>
      </c>
      <c r="I218" s="173">
        <v>2.79</v>
      </c>
      <c r="J218" s="175">
        <v>20</v>
      </c>
      <c r="K218" s="173">
        <v>5.96</v>
      </c>
      <c r="L218" s="175">
        <v>17</v>
      </c>
      <c r="M218" s="176">
        <v>18.5</v>
      </c>
      <c r="N218" s="173">
        <v>61</v>
      </c>
      <c r="O218" s="177">
        <v>52</v>
      </c>
      <c r="P218" s="178">
        <v>1.1730769230769231</v>
      </c>
      <c r="Q218" s="175">
        <v>6</v>
      </c>
      <c r="R218" s="173">
        <v>49.7</v>
      </c>
      <c r="S218" s="175">
        <v>5.5</v>
      </c>
      <c r="T218" s="176">
        <v>11.5</v>
      </c>
      <c r="U218" s="179">
        <v>29.3</v>
      </c>
      <c r="V218" s="175">
        <v>3.25</v>
      </c>
      <c r="W218" s="173">
        <v>0</v>
      </c>
      <c r="X218" s="175">
        <v>2.5</v>
      </c>
      <c r="Y218" s="173">
        <v>3</v>
      </c>
      <c r="Z218" s="175">
        <v>3.5</v>
      </c>
      <c r="AA218" s="176">
        <v>9.25</v>
      </c>
      <c r="AB218" s="172">
        <v>31.69</v>
      </c>
      <c r="AC218" s="175">
        <v>15</v>
      </c>
      <c r="AD218" s="180">
        <v>15</v>
      </c>
      <c r="AE218" s="181">
        <v>13.85</v>
      </c>
      <c r="AF218" s="182">
        <v>13.85</v>
      </c>
      <c r="AG218" s="318">
        <v>31</v>
      </c>
      <c r="AH218" s="183">
        <v>11.11</v>
      </c>
      <c r="AI218" s="182">
        <v>11.11</v>
      </c>
      <c r="AJ218" s="319">
        <v>23</v>
      </c>
      <c r="AK218" s="184">
        <v>12.206</v>
      </c>
    </row>
    <row r="219" spans="1:37" ht="16.5" customHeight="1" thickBot="1" x14ac:dyDescent="0.35">
      <c r="A219" s="208" t="s">
        <v>56</v>
      </c>
      <c r="B219" s="317">
        <v>22003493</v>
      </c>
      <c r="C219" s="256" t="s">
        <v>1134</v>
      </c>
      <c r="D219" s="256" t="s">
        <v>1135</v>
      </c>
      <c r="E219" s="173">
        <v>9</v>
      </c>
      <c r="F219" s="174">
        <v>14</v>
      </c>
      <c r="G219" s="175">
        <v>9</v>
      </c>
      <c r="H219" s="176">
        <v>9</v>
      </c>
      <c r="I219" s="173">
        <v>3.36</v>
      </c>
      <c r="J219" s="175">
        <v>19</v>
      </c>
      <c r="K219" s="173">
        <v>7.54</v>
      </c>
      <c r="L219" s="175">
        <v>12</v>
      </c>
      <c r="M219" s="176">
        <v>15.5</v>
      </c>
      <c r="N219" s="173">
        <v>32</v>
      </c>
      <c r="O219" s="177">
        <v>65</v>
      </c>
      <c r="P219" s="178">
        <v>0.49230769230769234</v>
      </c>
      <c r="Q219" s="175">
        <v>4.5</v>
      </c>
      <c r="R219" s="173">
        <v>33.299999999999997</v>
      </c>
      <c r="S219" s="175">
        <v>5.5</v>
      </c>
      <c r="T219" s="176">
        <v>10</v>
      </c>
      <c r="U219" s="179">
        <v>29.07</v>
      </c>
      <c r="V219" s="175">
        <v>4.25</v>
      </c>
      <c r="W219" s="173">
        <v>3</v>
      </c>
      <c r="X219" s="175">
        <v>3.25</v>
      </c>
      <c r="Y219" s="173">
        <v>1</v>
      </c>
      <c r="Z219" s="175">
        <v>4.5</v>
      </c>
      <c r="AA219" s="176">
        <v>12</v>
      </c>
      <c r="AB219" s="172">
        <v>46.37</v>
      </c>
      <c r="AC219" s="175">
        <v>10</v>
      </c>
      <c r="AD219" s="180">
        <v>10</v>
      </c>
      <c r="AE219" s="181">
        <v>11.3</v>
      </c>
      <c r="AF219" s="182">
        <v>11.3</v>
      </c>
      <c r="AG219" s="318">
        <v>244</v>
      </c>
      <c r="AH219" s="183">
        <v>7.11</v>
      </c>
      <c r="AI219" s="182">
        <v>7.11</v>
      </c>
      <c r="AJ219" s="319">
        <v>241</v>
      </c>
      <c r="AK219" s="184">
        <v>8.7860000000000014</v>
      </c>
    </row>
    <row r="220" spans="1:37" ht="16.5" customHeight="1" thickBot="1" x14ac:dyDescent="0.35">
      <c r="A220" s="208" t="s">
        <v>376</v>
      </c>
      <c r="B220" s="317">
        <v>22003508</v>
      </c>
      <c r="C220" s="264" t="s">
        <v>942</v>
      </c>
      <c r="D220" s="264" t="s">
        <v>108</v>
      </c>
      <c r="E220" s="173">
        <v>15</v>
      </c>
      <c r="F220" s="174">
        <v>17</v>
      </c>
      <c r="G220" s="175">
        <v>12</v>
      </c>
      <c r="H220" s="176">
        <v>12</v>
      </c>
      <c r="I220" s="173">
        <v>3.07</v>
      </c>
      <c r="J220" s="175">
        <v>19</v>
      </c>
      <c r="K220" s="173">
        <v>6.57</v>
      </c>
      <c r="L220" s="175">
        <v>13</v>
      </c>
      <c r="M220" s="176">
        <v>16</v>
      </c>
      <c r="N220" s="173">
        <v>51</v>
      </c>
      <c r="O220" s="177">
        <v>54</v>
      </c>
      <c r="P220" s="178">
        <v>0.94444444444444442</v>
      </c>
      <c r="Q220" s="175">
        <v>5</v>
      </c>
      <c r="R220" s="173">
        <v>39.700000000000003</v>
      </c>
      <c r="S220" s="175">
        <v>3</v>
      </c>
      <c r="T220" s="176">
        <v>8</v>
      </c>
      <c r="U220" s="179">
        <v>29.18</v>
      </c>
      <c r="V220" s="175">
        <v>3.25</v>
      </c>
      <c r="W220" s="173">
        <v>0</v>
      </c>
      <c r="X220" s="175">
        <v>2.5</v>
      </c>
      <c r="Y220" s="173">
        <v>4</v>
      </c>
      <c r="Z220" s="175">
        <v>3</v>
      </c>
      <c r="AA220" s="176">
        <v>8.75</v>
      </c>
      <c r="AB220" s="172">
        <v>37.01</v>
      </c>
      <c r="AC220" s="175">
        <v>12</v>
      </c>
      <c r="AD220" s="180">
        <v>12</v>
      </c>
      <c r="AE220" s="181">
        <v>11.35</v>
      </c>
      <c r="AF220" s="182">
        <v>11.35</v>
      </c>
      <c r="AG220" s="318">
        <v>236</v>
      </c>
      <c r="AH220" s="183">
        <v>8.89</v>
      </c>
      <c r="AI220" s="182">
        <v>8.89</v>
      </c>
      <c r="AJ220" s="319">
        <v>86</v>
      </c>
      <c r="AK220" s="184">
        <v>9.8740000000000006</v>
      </c>
    </row>
    <row r="221" spans="1:37" ht="16.5" customHeight="1" thickBot="1" x14ac:dyDescent="0.35">
      <c r="A221" s="208" t="s">
        <v>56</v>
      </c>
      <c r="B221" s="317">
        <v>22003579</v>
      </c>
      <c r="C221" s="296" t="s">
        <v>548</v>
      </c>
      <c r="D221" s="296" t="s">
        <v>254</v>
      </c>
      <c r="E221" s="173">
        <v>8</v>
      </c>
      <c r="F221" s="174">
        <v>13.5</v>
      </c>
      <c r="G221" s="175">
        <v>8</v>
      </c>
      <c r="H221" s="176">
        <v>8</v>
      </c>
      <c r="I221" s="173">
        <v>3.56</v>
      </c>
      <c r="J221" s="175">
        <v>15</v>
      </c>
      <c r="K221" s="173">
        <v>7.96</v>
      </c>
      <c r="L221" s="175">
        <v>9</v>
      </c>
      <c r="M221" s="176">
        <v>12</v>
      </c>
      <c r="N221" s="173">
        <v>30</v>
      </c>
      <c r="O221" s="177">
        <v>73</v>
      </c>
      <c r="P221" s="178">
        <v>0.41095890410958902</v>
      </c>
      <c r="Q221" s="175">
        <v>4</v>
      </c>
      <c r="R221" s="173">
        <v>29.1</v>
      </c>
      <c r="S221" s="175">
        <v>4.5</v>
      </c>
      <c r="T221" s="176">
        <v>8.5</v>
      </c>
      <c r="U221" s="179">
        <v>29.34</v>
      </c>
      <c r="V221" s="175">
        <v>4.25</v>
      </c>
      <c r="W221" s="173">
        <v>0</v>
      </c>
      <c r="X221" s="175">
        <v>2.5</v>
      </c>
      <c r="Y221" s="173">
        <v>2</v>
      </c>
      <c r="Z221" s="175">
        <v>4</v>
      </c>
      <c r="AA221" s="176">
        <v>10.75</v>
      </c>
      <c r="AB221" s="172">
        <v>46.56</v>
      </c>
      <c r="AC221" s="175">
        <v>10</v>
      </c>
      <c r="AD221" s="180">
        <v>10</v>
      </c>
      <c r="AE221" s="181">
        <v>9.85</v>
      </c>
      <c r="AF221" s="182">
        <v>9.85</v>
      </c>
      <c r="AG221" s="318">
        <v>397</v>
      </c>
      <c r="AH221" s="183">
        <v>7.11</v>
      </c>
      <c r="AI221" s="182">
        <v>7.11</v>
      </c>
      <c r="AJ221" s="319">
        <v>241</v>
      </c>
      <c r="AK221" s="184">
        <v>8.2059999999999995</v>
      </c>
    </row>
    <row r="222" spans="1:37" ht="16.5" customHeight="1" thickBot="1" x14ac:dyDescent="0.35">
      <c r="A222" s="208" t="s">
        <v>56</v>
      </c>
      <c r="B222" s="317">
        <v>22003616</v>
      </c>
      <c r="C222" s="252" t="s">
        <v>1126</v>
      </c>
      <c r="D222" s="252" t="s">
        <v>78</v>
      </c>
      <c r="E222" s="173">
        <v>14</v>
      </c>
      <c r="F222" s="174">
        <v>16.5</v>
      </c>
      <c r="G222" s="175">
        <v>14</v>
      </c>
      <c r="H222" s="176">
        <v>14</v>
      </c>
      <c r="I222" s="173">
        <v>3.4</v>
      </c>
      <c r="J222" s="175">
        <v>18</v>
      </c>
      <c r="K222" s="173">
        <v>7.26</v>
      </c>
      <c r="L222" s="175">
        <v>14</v>
      </c>
      <c r="M222" s="176">
        <v>16</v>
      </c>
      <c r="N222" s="173">
        <v>37.5</v>
      </c>
      <c r="O222" s="177">
        <v>45</v>
      </c>
      <c r="P222" s="178">
        <v>0.83333333333333337</v>
      </c>
      <c r="Q222" s="175">
        <v>7</v>
      </c>
      <c r="R222" s="173">
        <v>28.1</v>
      </c>
      <c r="S222" s="175">
        <v>4.5</v>
      </c>
      <c r="T222" s="176">
        <v>11.5</v>
      </c>
      <c r="U222" s="179">
        <v>25.4</v>
      </c>
      <c r="V222" s="175">
        <v>6.25</v>
      </c>
      <c r="W222" s="173">
        <v>-9</v>
      </c>
      <c r="X222" s="175">
        <v>1</v>
      </c>
      <c r="Y222" s="173">
        <v>0</v>
      </c>
      <c r="Z222" s="175">
        <v>5</v>
      </c>
      <c r="AA222" s="176">
        <v>12.25</v>
      </c>
      <c r="AB222" s="172">
        <v>39.590000000000003</v>
      </c>
      <c r="AC222" s="175">
        <v>14</v>
      </c>
      <c r="AD222" s="180">
        <v>14</v>
      </c>
      <c r="AE222" s="181">
        <v>13.55</v>
      </c>
      <c r="AF222" s="182">
        <v>13.55</v>
      </c>
      <c r="AG222" s="318">
        <v>40</v>
      </c>
      <c r="AH222" s="183">
        <v>7.11</v>
      </c>
      <c r="AI222" s="182">
        <v>7.11</v>
      </c>
      <c r="AJ222" s="319">
        <v>241</v>
      </c>
      <c r="AK222" s="184">
        <v>9.6859999999999999</v>
      </c>
    </row>
    <row r="223" spans="1:37" ht="16.5" customHeight="1" thickBot="1" x14ac:dyDescent="0.35">
      <c r="A223" s="208" t="s">
        <v>56</v>
      </c>
      <c r="B223" s="317">
        <v>22003623</v>
      </c>
      <c r="C223" s="260" t="s">
        <v>1124</v>
      </c>
      <c r="D223" s="260" t="s">
        <v>1125</v>
      </c>
      <c r="E223" s="173" t="s">
        <v>375</v>
      </c>
      <c r="F223" s="174" t="s">
        <v>375</v>
      </c>
      <c r="G223" s="175" t="s">
        <v>375</v>
      </c>
      <c r="H223" s="176" t="s">
        <v>375</v>
      </c>
      <c r="I223" s="173" t="s">
        <v>375</v>
      </c>
      <c r="J223" s="175" t="s">
        <v>375</v>
      </c>
      <c r="K223" s="173" t="s">
        <v>375</v>
      </c>
      <c r="L223" s="175" t="s">
        <v>375</v>
      </c>
      <c r="M223" s="176" t="s">
        <v>375</v>
      </c>
      <c r="N223" s="173">
        <v>47</v>
      </c>
      <c r="O223" s="177">
        <v>53</v>
      </c>
      <c r="P223" s="178">
        <v>0.8867924528301887</v>
      </c>
      <c r="Q223" s="175">
        <v>7</v>
      </c>
      <c r="R223" s="173">
        <v>33</v>
      </c>
      <c r="S223" s="175">
        <v>5.5</v>
      </c>
      <c r="T223" s="176">
        <v>12.5</v>
      </c>
      <c r="U223" s="179">
        <v>25.26</v>
      </c>
      <c r="V223" s="175">
        <v>6.25</v>
      </c>
      <c r="W223" s="173">
        <v>1</v>
      </c>
      <c r="X223" s="175">
        <v>2.75</v>
      </c>
      <c r="Y223" s="173">
        <v>2</v>
      </c>
      <c r="Z223" s="175">
        <v>4</v>
      </c>
      <c r="AA223" s="176">
        <v>13</v>
      </c>
      <c r="AB223" s="172">
        <v>45.94</v>
      </c>
      <c r="AC223" s="175">
        <v>10</v>
      </c>
      <c r="AD223" s="180">
        <v>10</v>
      </c>
      <c r="AE223" s="181">
        <v>11.833333333333334</v>
      </c>
      <c r="AF223" s="182">
        <v>11.833333333333334</v>
      </c>
      <c r="AG223" s="318">
        <v>181</v>
      </c>
      <c r="AH223" s="183">
        <v>5.78</v>
      </c>
      <c r="AI223" s="182">
        <v>5.78</v>
      </c>
      <c r="AJ223" s="319">
        <v>393</v>
      </c>
      <c r="AK223" s="184">
        <v>8.2013333333333343</v>
      </c>
    </row>
    <row r="224" spans="1:37" ht="16.5" customHeight="1" thickBot="1" x14ac:dyDescent="0.35">
      <c r="A224" s="208" t="s">
        <v>56</v>
      </c>
      <c r="B224" s="317">
        <v>22003674</v>
      </c>
      <c r="C224" s="264" t="s">
        <v>972</v>
      </c>
      <c r="D224" s="264" t="s">
        <v>973</v>
      </c>
      <c r="E224" s="173">
        <v>13</v>
      </c>
      <c r="F224" s="174">
        <v>16</v>
      </c>
      <c r="G224" s="175">
        <v>13</v>
      </c>
      <c r="H224" s="176">
        <v>13</v>
      </c>
      <c r="I224" s="173">
        <v>3.3200000000000003</v>
      </c>
      <c r="J224" s="175">
        <v>19</v>
      </c>
      <c r="K224" s="173">
        <v>7.38</v>
      </c>
      <c r="L224" s="175">
        <v>13</v>
      </c>
      <c r="M224" s="176">
        <v>16</v>
      </c>
      <c r="N224" s="173">
        <v>37</v>
      </c>
      <c r="O224" s="177">
        <v>58</v>
      </c>
      <c r="P224" s="178">
        <v>0.63793103448275867</v>
      </c>
      <c r="Q224" s="175">
        <v>6</v>
      </c>
      <c r="R224" s="173">
        <v>30.6</v>
      </c>
      <c r="S224" s="175">
        <v>5</v>
      </c>
      <c r="T224" s="176">
        <v>11</v>
      </c>
      <c r="U224" s="179">
        <v>28.18</v>
      </c>
      <c r="V224" s="175">
        <v>4.75</v>
      </c>
      <c r="W224" s="173">
        <v>-9</v>
      </c>
      <c r="X224" s="175">
        <v>1</v>
      </c>
      <c r="Y224" s="173">
        <v>4</v>
      </c>
      <c r="Z224" s="175">
        <v>3</v>
      </c>
      <c r="AA224" s="176">
        <v>8.75</v>
      </c>
      <c r="AB224" s="172">
        <v>43.14</v>
      </c>
      <c r="AC224" s="175">
        <v>12</v>
      </c>
      <c r="AD224" s="180">
        <v>12</v>
      </c>
      <c r="AE224" s="181">
        <v>12.15</v>
      </c>
      <c r="AF224" s="182">
        <v>12.15</v>
      </c>
      <c r="AG224" s="318">
        <v>141</v>
      </c>
      <c r="AH224" s="183">
        <v>8.44</v>
      </c>
      <c r="AI224" s="182">
        <v>8.44</v>
      </c>
      <c r="AJ224" s="319">
        <v>118</v>
      </c>
      <c r="AK224" s="184">
        <v>9.9239999999999995</v>
      </c>
    </row>
    <row r="225" spans="1:37" ht="16.5" customHeight="1" thickBot="1" x14ac:dyDescent="0.35">
      <c r="A225" s="208" t="s">
        <v>376</v>
      </c>
      <c r="B225" s="317">
        <v>22003720</v>
      </c>
      <c r="C225" s="250" t="s">
        <v>712</v>
      </c>
      <c r="D225" s="250" t="s">
        <v>88</v>
      </c>
      <c r="E225" s="173">
        <v>14</v>
      </c>
      <c r="F225" s="174">
        <v>16.5</v>
      </c>
      <c r="G225" s="175">
        <v>11</v>
      </c>
      <c r="H225" s="176">
        <v>11</v>
      </c>
      <c r="I225" s="173">
        <v>3.52</v>
      </c>
      <c r="J225" s="175">
        <v>11</v>
      </c>
      <c r="K225" s="173">
        <v>7.12</v>
      </c>
      <c r="L225" s="175">
        <v>9</v>
      </c>
      <c r="M225" s="176">
        <v>10</v>
      </c>
      <c r="N225" s="173">
        <v>90</v>
      </c>
      <c r="O225" s="177">
        <v>83</v>
      </c>
      <c r="P225" s="178">
        <v>1.0843373493975903</v>
      </c>
      <c r="Q225" s="175">
        <v>5.5</v>
      </c>
      <c r="R225" s="173">
        <v>44</v>
      </c>
      <c r="S225" s="175">
        <v>4</v>
      </c>
      <c r="T225" s="176">
        <v>9.5</v>
      </c>
      <c r="U225" s="179">
        <v>26.93</v>
      </c>
      <c r="V225" s="175">
        <v>4.5</v>
      </c>
      <c r="W225" s="173">
        <v>-30</v>
      </c>
      <c r="X225" s="175">
        <v>0</v>
      </c>
      <c r="Y225" s="173">
        <v>10</v>
      </c>
      <c r="Z225" s="175">
        <v>0</v>
      </c>
      <c r="AA225" s="176">
        <v>4.5</v>
      </c>
      <c r="AB225" s="172">
        <v>41.89</v>
      </c>
      <c r="AC225" s="175">
        <v>9</v>
      </c>
      <c r="AD225" s="180">
        <v>9</v>
      </c>
      <c r="AE225" s="181">
        <v>8.8000000000000007</v>
      </c>
      <c r="AF225" s="182">
        <v>8.8000000000000007</v>
      </c>
      <c r="AG225" s="318">
        <v>459</v>
      </c>
      <c r="AH225" s="183">
        <v>8.44</v>
      </c>
      <c r="AI225" s="182">
        <v>8.44</v>
      </c>
      <c r="AJ225" s="319">
        <v>118</v>
      </c>
      <c r="AK225" s="184">
        <v>8.5839999999999996</v>
      </c>
    </row>
    <row r="226" spans="1:37" ht="16.5" customHeight="1" thickBot="1" x14ac:dyDescent="0.35">
      <c r="A226" s="208" t="s">
        <v>56</v>
      </c>
      <c r="B226" s="317">
        <v>22003725</v>
      </c>
      <c r="C226" s="256" t="s">
        <v>1131</v>
      </c>
      <c r="D226" s="256" t="s">
        <v>1132</v>
      </c>
      <c r="E226" s="173">
        <v>8</v>
      </c>
      <c r="F226" s="174">
        <v>13.5</v>
      </c>
      <c r="G226" s="175">
        <v>8</v>
      </c>
      <c r="H226" s="176">
        <v>8</v>
      </c>
      <c r="I226" s="173">
        <v>3.8</v>
      </c>
      <c r="J226" s="175">
        <v>11</v>
      </c>
      <c r="K226" s="173">
        <v>8.5299999999999994</v>
      </c>
      <c r="L226" s="175">
        <v>5</v>
      </c>
      <c r="M226" s="176">
        <v>8</v>
      </c>
      <c r="N226" s="173">
        <v>29</v>
      </c>
      <c r="O226" s="177">
        <v>71</v>
      </c>
      <c r="P226" s="178">
        <v>0.40845070422535212</v>
      </c>
      <c r="Q226" s="175">
        <v>4</v>
      </c>
      <c r="R226" s="173">
        <v>25.5</v>
      </c>
      <c r="S226" s="175">
        <v>3.5</v>
      </c>
      <c r="T226" s="176">
        <v>7.5</v>
      </c>
      <c r="U226" s="179">
        <v>30.25</v>
      </c>
      <c r="V226" s="175">
        <v>3.75</v>
      </c>
      <c r="W226" s="173">
        <v>6</v>
      </c>
      <c r="X226" s="175">
        <v>3.5</v>
      </c>
      <c r="Y226" s="173">
        <v>5</v>
      </c>
      <c r="Z226" s="175">
        <v>2.5</v>
      </c>
      <c r="AA226" s="176">
        <v>9.75</v>
      </c>
      <c r="AB226" s="172">
        <v>52.43</v>
      </c>
      <c r="AC226" s="175">
        <v>8</v>
      </c>
      <c r="AD226" s="180">
        <v>8</v>
      </c>
      <c r="AE226" s="181">
        <v>8.25</v>
      </c>
      <c r="AF226" s="182">
        <v>8.25</v>
      </c>
      <c r="AG226" s="318">
        <v>479</v>
      </c>
      <c r="AH226" s="183">
        <v>8.89</v>
      </c>
      <c r="AI226" s="182">
        <v>8.89</v>
      </c>
      <c r="AJ226" s="319">
        <v>86</v>
      </c>
      <c r="AK226" s="184">
        <v>8.6340000000000003</v>
      </c>
    </row>
    <row r="227" spans="1:37" ht="16.5" customHeight="1" thickBot="1" x14ac:dyDescent="0.35">
      <c r="A227" s="208" t="s">
        <v>376</v>
      </c>
      <c r="B227" s="317">
        <v>22003782</v>
      </c>
      <c r="C227" s="258" t="s">
        <v>1075</v>
      </c>
      <c r="D227" s="258" t="s">
        <v>136</v>
      </c>
      <c r="E227" s="173">
        <v>23</v>
      </c>
      <c r="F227" s="174">
        <v>21</v>
      </c>
      <c r="G227" s="175">
        <v>20</v>
      </c>
      <c r="H227" s="176">
        <v>20</v>
      </c>
      <c r="I227" s="173">
        <v>3.22</v>
      </c>
      <c r="J227" s="175">
        <v>17</v>
      </c>
      <c r="K227" s="173">
        <v>6.75</v>
      </c>
      <c r="L227" s="175">
        <v>12</v>
      </c>
      <c r="M227" s="176">
        <v>14.5</v>
      </c>
      <c r="N227" s="173">
        <v>56</v>
      </c>
      <c r="O227" s="177">
        <v>74</v>
      </c>
      <c r="P227" s="178">
        <v>0.7567567567567568</v>
      </c>
      <c r="Q227" s="175">
        <v>4</v>
      </c>
      <c r="R227" s="173">
        <v>39.299999999999997</v>
      </c>
      <c r="S227" s="175">
        <v>3</v>
      </c>
      <c r="T227" s="176">
        <v>7</v>
      </c>
      <c r="U227" s="179">
        <v>28.35</v>
      </c>
      <c r="V227" s="175">
        <v>3.75</v>
      </c>
      <c r="W227" s="173">
        <v>-3</v>
      </c>
      <c r="X227" s="175">
        <v>1.75</v>
      </c>
      <c r="Y227" s="173">
        <v>6</v>
      </c>
      <c r="Z227" s="175">
        <v>2</v>
      </c>
      <c r="AA227" s="176">
        <v>7.5</v>
      </c>
      <c r="AB227" s="172">
        <v>28.16</v>
      </c>
      <c r="AC227" s="175">
        <v>18</v>
      </c>
      <c r="AD227" s="180">
        <v>18</v>
      </c>
      <c r="AE227" s="181">
        <v>13.4</v>
      </c>
      <c r="AF227" s="182">
        <v>13.4</v>
      </c>
      <c r="AG227" s="318">
        <v>47</v>
      </c>
      <c r="AH227" s="183">
        <v>6.67</v>
      </c>
      <c r="AI227" s="182">
        <v>6.67</v>
      </c>
      <c r="AJ227" s="319">
        <v>296</v>
      </c>
      <c r="AK227" s="184">
        <v>9.3620000000000001</v>
      </c>
    </row>
    <row r="228" spans="1:37" ht="16.5" customHeight="1" thickBot="1" x14ac:dyDescent="0.35">
      <c r="A228" s="208" t="s">
        <v>56</v>
      </c>
      <c r="B228" s="317">
        <v>22003788</v>
      </c>
      <c r="C228" s="296" t="s">
        <v>872</v>
      </c>
      <c r="D228" s="296" t="s">
        <v>531</v>
      </c>
      <c r="E228" s="173" t="s">
        <v>375</v>
      </c>
      <c r="F228" s="174" t="s">
        <v>375</v>
      </c>
      <c r="G228" s="175" t="s">
        <v>375</v>
      </c>
      <c r="H228" s="176" t="s">
        <v>375</v>
      </c>
      <c r="I228" s="173" t="s">
        <v>375</v>
      </c>
      <c r="J228" s="175" t="s">
        <v>375</v>
      </c>
      <c r="K228" s="173" t="s">
        <v>375</v>
      </c>
      <c r="L228" s="175" t="s">
        <v>375</v>
      </c>
      <c r="M228" s="176" t="s">
        <v>375</v>
      </c>
      <c r="N228" s="173" t="s">
        <v>375</v>
      </c>
      <c r="O228" s="177">
        <v>54</v>
      </c>
      <c r="P228" s="178">
        <v>0</v>
      </c>
      <c r="Q228" s="175" t="s">
        <v>375</v>
      </c>
      <c r="R228" s="173" t="s">
        <v>375</v>
      </c>
      <c r="S228" s="175" t="s">
        <v>375</v>
      </c>
      <c r="T228" s="176" t="s">
        <v>375</v>
      </c>
      <c r="U228" s="179" t="s">
        <v>375</v>
      </c>
      <c r="V228" s="175" t="s">
        <v>375</v>
      </c>
      <c r="W228" s="173" t="s">
        <v>375</v>
      </c>
      <c r="X228" s="175" t="s">
        <v>375</v>
      </c>
      <c r="Y228" s="173" t="s">
        <v>375</v>
      </c>
      <c r="Z228" s="175" t="s">
        <v>375</v>
      </c>
      <c r="AA228" s="176" t="s">
        <v>375</v>
      </c>
      <c r="AB228" s="172" t="s">
        <v>375</v>
      </c>
      <c r="AC228" s="175" t="s">
        <v>375</v>
      </c>
      <c r="AD228" s="180" t="s">
        <v>375</v>
      </c>
      <c r="AE228" s="181" t="s">
        <v>375</v>
      </c>
      <c r="AF228" s="182" t="s">
        <v>375</v>
      </c>
      <c r="AG228" s="318">
        <v>532</v>
      </c>
      <c r="AH228" s="183">
        <v>4.4400000000000004</v>
      </c>
      <c r="AI228" s="182">
        <v>4.4400000000000004</v>
      </c>
      <c r="AJ228" s="319">
        <v>495</v>
      </c>
      <c r="AK228" s="184">
        <v>4.4400000000000004</v>
      </c>
    </row>
    <row r="229" spans="1:37" ht="16.5" customHeight="1" thickBot="1" x14ac:dyDescent="0.35">
      <c r="A229" s="208" t="s">
        <v>376</v>
      </c>
      <c r="B229" s="317">
        <v>22003789</v>
      </c>
      <c r="C229" s="260" t="s">
        <v>673</v>
      </c>
      <c r="D229" s="260" t="s">
        <v>72</v>
      </c>
      <c r="E229" s="173">
        <v>18</v>
      </c>
      <c r="F229" s="174">
        <v>18.5</v>
      </c>
      <c r="G229" s="175">
        <v>15</v>
      </c>
      <c r="H229" s="176">
        <v>15</v>
      </c>
      <c r="I229" s="173">
        <v>3.2499999999999996</v>
      </c>
      <c r="J229" s="175">
        <v>16</v>
      </c>
      <c r="K229" s="173">
        <v>7.1</v>
      </c>
      <c r="L229" s="175">
        <v>9</v>
      </c>
      <c r="M229" s="176">
        <v>12.5</v>
      </c>
      <c r="N229" s="173">
        <v>52</v>
      </c>
      <c r="O229" s="177">
        <v>53</v>
      </c>
      <c r="P229" s="178">
        <v>0.98113207547169812</v>
      </c>
      <c r="Q229" s="175">
        <v>5</v>
      </c>
      <c r="R229" s="173">
        <v>38.299999999999997</v>
      </c>
      <c r="S229" s="175">
        <v>2.5</v>
      </c>
      <c r="T229" s="176">
        <v>7.5</v>
      </c>
      <c r="U229" s="179">
        <v>23.75</v>
      </c>
      <c r="V229" s="175">
        <v>6</v>
      </c>
      <c r="W229" s="173">
        <v>0</v>
      </c>
      <c r="X229" s="175">
        <v>2.5</v>
      </c>
      <c r="Y229" s="173">
        <v>0</v>
      </c>
      <c r="Z229" s="175">
        <v>5</v>
      </c>
      <c r="AA229" s="176">
        <v>13.5</v>
      </c>
      <c r="AB229" s="172">
        <v>40.49</v>
      </c>
      <c r="AC229" s="175">
        <v>10</v>
      </c>
      <c r="AD229" s="180">
        <v>10</v>
      </c>
      <c r="AE229" s="181">
        <v>11.7</v>
      </c>
      <c r="AF229" s="182">
        <v>11.7</v>
      </c>
      <c r="AG229" s="318">
        <v>192</v>
      </c>
      <c r="AH229" s="183">
        <v>11.56</v>
      </c>
      <c r="AI229" s="182">
        <v>11.56</v>
      </c>
      <c r="AJ229" s="319">
        <v>16</v>
      </c>
      <c r="AK229" s="184">
        <v>11.616</v>
      </c>
    </row>
    <row r="230" spans="1:37" ht="16.5" customHeight="1" thickBot="1" x14ac:dyDescent="0.35">
      <c r="A230" s="208" t="s">
        <v>376</v>
      </c>
      <c r="B230" s="317">
        <v>22003811</v>
      </c>
      <c r="C230" s="250" t="s">
        <v>863</v>
      </c>
      <c r="D230" s="250" t="s">
        <v>77</v>
      </c>
      <c r="E230" s="173">
        <v>21</v>
      </c>
      <c r="F230" s="174">
        <v>20</v>
      </c>
      <c r="G230" s="175">
        <v>18</v>
      </c>
      <c r="H230" s="176">
        <v>18</v>
      </c>
      <c r="I230" s="173">
        <v>3.1400000000000006</v>
      </c>
      <c r="J230" s="175">
        <v>18</v>
      </c>
      <c r="K230" s="173">
        <v>6.69</v>
      </c>
      <c r="L230" s="175">
        <v>12</v>
      </c>
      <c r="M230" s="176">
        <v>15</v>
      </c>
      <c r="N230" s="173">
        <v>55</v>
      </c>
      <c r="O230" s="177">
        <v>63</v>
      </c>
      <c r="P230" s="178">
        <v>0.87301587301587302</v>
      </c>
      <c r="Q230" s="175">
        <v>4.5</v>
      </c>
      <c r="R230" s="173">
        <v>45.3</v>
      </c>
      <c r="S230" s="175">
        <v>4.5</v>
      </c>
      <c r="T230" s="176">
        <v>9</v>
      </c>
      <c r="U230" s="179">
        <v>26.87</v>
      </c>
      <c r="V230" s="175">
        <v>4.5</v>
      </c>
      <c r="W230" s="173">
        <v>0</v>
      </c>
      <c r="X230" s="175">
        <v>2.5</v>
      </c>
      <c r="Y230" s="173">
        <v>0</v>
      </c>
      <c r="Z230" s="175">
        <v>5</v>
      </c>
      <c r="AA230" s="176">
        <v>12</v>
      </c>
      <c r="AB230" s="172">
        <v>49.02</v>
      </c>
      <c r="AC230" s="175">
        <v>6</v>
      </c>
      <c r="AD230" s="180">
        <v>6</v>
      </c>
      <c r="AE230" s="181">
        <v>12</v>
      </c>
      <c r="AF230" s="182">
        <v>12</v>
      </c>
      <c r="AG230" s="318">
        <v>157</v>
      </c>
      <c r="AH230" s="183">
        <v>8.89</v>
      </c>
      <c r="AI230" s="182">
        <v>8.89</v>
      </c>
      <c r="AJ230" s="319">
        <v>86</v>
      </c>
      <c r="AK230" s="184">
        <v>10.134</v>
      </c>
    </row>
    <row r="231" spans="1:37" ht="16.5" customHeight="1" thickBot="1" x14ac:dyDescent="0.35">
      <c r="A231" s="208" t="s">
        <v>56</v>
      </c>
      <c r="B231" s="317">
        <v>22003815</v>
      </c>
      <c r="C231" s="252" t="s">
        <v>749</v>
      </c>
      <c r="D231" s="252" t="s">
        <v>116</v>
      </c>
      <c r="E231" s="173">
        <v>10</v>
      </c>
      <c r="F231" s="174">
        <v>14.5</v>
      </c>
      <c r="G231" s="175">
        <v>10</v>
      </c>
      <c r="H231" s="176">
        <v>10</v>
      </c>
      <c r="I231" s="173">
        <v>3.24</v>
      </c>
      <c r="J231" s="175">
        <v>20</v>
      </c>
      <c r="K231" s="173">
        <v>7.26</v>
      </c>
      <c r="L231" s="175">
        <v>14</v>
      </c>
      <c r="M231" s="176">
        <v>17</v>
      </c>
      <c r="N231" s="173">
        <v>45</v>
      </c>
      <c r="O231" s="177">
        <v>63</v>
      </c>
      <c r="P231" s="178">
        <v>0.7142857142857143</v>
      </c>
      <c r="Q231" s="175">
        <v>6.5</v>
      </c>
      <c r="R231" s="173">
        <v>45.2</v>
      </c>
      <c r="S231" s="175">
        <v>8.5</v>
      </c>
      <c r="T231" s="176">
        <v>15</v>
      </c>
      <c r="U231" s="179">
        <v>26.51</v>
      </c>
      <c r="V231" s="175">
        <v>5.5</v>
      </c>
      <c r="W231" s="173">
        <v>6</v>
      </c>
      <c r="X231" s="175">
        <v>3.5</v>
      </c>
      <c r="Y231" s="173">
        <v>0</v>
      </c>
      <c r="Z231" s="175">
        <v>5</v>
      </c>
      <c r="AA231" s="176">
        <v>14</v>
      </c>
      <c r="AB231" s="172">
        <v>53.45</v>
      </c>
      <c r="AC231" s="175">
        <v>7</v>
      </c>
      <c r="AD231" s="180">
        <v>7</v>
      </c>
      <c r="AE231" s="181">
        <v>12.6</v>
      </c>
      <c r="AF231" s="182">
        <v>12.6</v>
      </c>
      <c r="AG231" s="318">
        <v>97</v>
      </c>
      <c r="AH231" s="183">
        <v>8.44</v>
      </c>
      <c r="AI231" s="182">
        <v>8.44</v>
      </c>
      <c r="AJ231" s="319">
        <v>118</v>
      </c>
      <c r="AK231" s="184">
        <v>10.103999999999999</v>
      </c>
    </row>
    <row r="232" spans="1:37" ht="16.5" customHeight="1" thickBot="1" x14ac:dyDescent="0.35">
      <c r="A232" s="208" t="s">
        <v>376</v>
      </c>
      <c r="B232" s="317">
        <v>22003828</v>
      </c>
      <c r="C232" s="252" t="s">
        <v>739</v>
      </c>
      <c r="D232" s="252" t="s">
        <v>250</v>
      </c>
      <c r="E232" s="173">
        <v>14</v>
      </c>
      <c r="F232" s="174">
        <v>16.5</v>
      </c>
      <c r="G232" s="175">
        <v>11</v>
      </c>
      <c r="H232" s="176">
        <v>11</v>
      </c>
      <c r="I232" s="173">
        <v>3.3500000000000005</v>
      </c>
      <c r="J232" s="175">
        <v>14</v>
      </c>
      <c r="K232" s="173">
        <v>7.15</v>
      </c>
      <c r="L232" s="175">
        <v>9</v>
      </c>
      <c r="M232" s="176">
        <v>11.5</v>
      </c>
      <c r="N232" s="173">
        <v>35</v>
      </c>
      <c r="O232" s="177">
        <v>55</v>
      </c>
      <c r="P232" s="178">
        <v>0.63636363636363635</v>
      </c>
      <c r="Q232" s="175">
        <v>3.5</v>
      </c>
      <c r="R232" s="173">
        <v>31.1</v>
      </c>
      <c r="S232" s="175">
        <v>1</v>
      </c>
      <c r="T232" s="176">
        <v>4.5</v>
      </c>
      <c r="U232" s="179">
        <v>26.36</v>
      </c>
      <c r="V232" s="175">
        <v>4.75</v>
      </c>
      <c r="W232" s="173">
        <v>-5</v>
      </c>
      <c r="X232" s="175">
        <v>1.5</v>
      </c>
      <c r="Y232" s="173">
        <v>3</v>
      </c>
      <c r="Z232" s="175">
        <v>3.5</v>
      </c>
      <c r="AA232" s="176">
        <v>9.75</v>
      </c>
      <c r="AB232" s="172">
        <v>39.33</v>
      </c>
      <c r="AC232" s="175">
        <v>11</v>
      </c>
      <c r="AD232" s="180">
        <v>11</v>
      </c>
      <c r="AE232" s="181">
        <v>9.5500000000000007</v>
      </c>
      <c r="AF232" s="182">
        <v>9.5500000000000007</v>
      </c>
      <c r="AG232" s="318">
        <v>425</v>
      </c>
      <c r="AH232" s="183">
        <v>8</v>
      </c>
      <c r="AI232" s="182">
        <v>8</v>
      </c>
      <c r="AJ232" s="319">
        <v>158</v>
      </c>
      <c r="AK232" s="184">
        <v>8.620000000000001</v>
      </c>
    </row>
    <row r="233" spans="1:37" ht="16.5" customHeight="1" thickBot="1" x14ac:dyDescent="0.35">
      <c r="A233" s="208" t="s">
        <v>376</v>
      </c>
      <c r="B233" s="317">
        <v>22003883</v>
      </c>
      <c r="C233" s="252" t="s">
        <v>1138</v>
      </c>
      <c r="D233" s="252" t="s">
        <v>149</v>
      </c>
      <c r="E233" s="173" t="s">
        <v>375</v>
      </c>
      <c r="F233" s="174" t="s">
        <v>375</v>
      </c>
      <c r="G233" s="175" t="s">
        <v>375</v>
      </c>
      <c r="H233" s="176" t="s">
        <v>375</v>
      </c>
      <c r="I233" s="173" t="s">
        <v>375</v>
      </c>
      <c r="J233" s="175" t="s">
        <v>375</v>
      </c>
      <c r="K233" s="173" t="s">
        <v>375</v>
      </c>
      <c r="L233" s="175" t="s">
        <v>375</v>
      </c>
      <c r="M233" s="176" t="s">
        <v>375</v>
      </c>
      <c r="N233" s="173" t="s">
        <v>375</v>
      </c>
      <c r="O233" s="177" t="s">
        <v>195</v>
      </c>
      <c r="P233" s="178" t="s">
        <v>1712</v>
      </c>
      <c r="Q233" s="175" t="s">
        <v>375</v>
      </c>
      <c r="R233" s="173" t="s">
        <v>375</v>
      </c>
      <c r="S233" s="175" t="s">
        <v>375</v>
      </c>
      <c r="T233" s="176" t="s">
        <v>375</v>
      </c>
      <c r="U233" s="179" t="s">
        <v>375</v>
      </c>
      <c r="V233" s="175" t="s">
        <v>375</v>
      </c>
      <c r="W233" s="173" t="s">
        <v>375</v>
      </c>
      <c r="X233" s="175" t="s">
        <v>375</v>
      </c>
      <c r="Y233" s="173" t="s">
        <v>375</v>
      </c>
      <c r="Z233" s="175" t="s">
        <v>375</v>
      </c>
      <c r="AA233" s="176" t="s">
        <v>375</v>
      </c>
      <c r="AB233" s="172" t="s">
        <v>375</v>
      </c>
      <c r="AC233" s="175" t="s">
        <v>375</v>
      </c>
      <c r="AD233" s="180" t="s">
        <v>375</v>
      </c>
      <c r="AE233" s="181" t="s">
        <v>375</v>
      </c>
      <c r="AF233" s="182" t="s">
        <v>375</v>
      </c>
      <c r="AG233" s="318">
        <v>532</v>
      </c>
      <c r="AH233" s="183">
        <v>5.33</v>
      </c>
      <c r="AI233" s="182">
        <v>5.33</v>
      </c>
      <c r="AJ233" s="319">
        <v>435</v>
      </c>
      <c r="AK233" s="184">
        <v>5.33</v>
      </c>
    </row>
    <row r="234" spans="1:37" ht="16.5" customHeight="1" thickBot="1" x14ac:dyDescent="0.35">
      <c r="A234" s="208" t="s">
        <v>56</v>
      </c>
      <c r="B234" s="317">
        <v>22003888</v>
      </c>
      <c r="C234" s="252" t="s">
        <v>704</v>
      </c>
      <c r="D234" s="252" t="s">
        <v>329</v>
      </c>
      <c r="E234" s="173">
        <v>11</v>
      </c>
      <c r="F234" s="174">
        <v>15</v>
      </c>
      <c r="G234" s="175">
        <v>11</v>
      </c>
      <c r="H234" s="176">
        <v>11</v>
      </c>
      <c r="I234" s="173">
        <v>3.36</v>
      </c>
      <c r="J234" s="175">
        <v>19</v>
      </c>
      <c r="K234" s="173">
        <v>7.65</v>
      </c>
      <c r="L234" s="175">
        <v>11</v>
      </c>
      <c r="M234" s="176">
        <v>15</v>
      </c>
      <c r="N234" s="173">
        <v>28.5</v>
      </c>
      <c r="O234" s="177">
        <v>55</v>
      </c>
      <c r="P234" s="178">
        <v>0.51818181818181819</v>
      </c>
      <c r="Q234" s="175">
        <v>5</v>
      </c>
      <c r="R234" s="173">
        <v>31.3</v>
      </c>
      <c r="S234" s="175">
        <v>5</v>
      </c>
      <c r="T234" s="176">
        <v>10</v>
      </c>
      <c r="U234" s="179">
        <v>29.64</v>
      </c>
      <c r="V234" s="175">
        <v>4</v>
      </c>
      <c r="W234" s="173">
        <v>4</v>
      </c>
      <c r="X234" s="175">
        <v>3.25</v>
      </c>
      <c r="Y234" s="173">
        <v>4</v>
      </c>
      <c r="Z234" s="175">
        <v>3</v>
      </c>
      <c r="AA234" s="176">
        <v>10.25</v>
      </c>
      <c r="AB234" s="172">
        <v>46.92</v>
      </c>
      <c r="AC234" s="175">
        <v>10</v>
      </c>
      <c r="AD234" s="180">
        <v>10</v>
      </c>
      <c r="AE234" s="181">
        <v>11.25</v>
      </c>
      <c r="AF234" s="182">
        <v>11.25</v>
      </c>
      <c r="AG234" s="318">
        <v>252</v>
      </c>
      <c r="AH234" s="183">
        <v>7.11</v>
      </c>
      <c r="AI234" s="182">
        <v>7.11</v>
      </c>
      <c r="AJ234" s="319">
        <v>241</v>
      </c>
      <c r="AK234" s="184">
        <v>8.766</v>
      </c>
    </row>
    <row r="235" spans="1:37" ht="16.5" customHeight="1" thickBot="1" x14ac:dyDescent="0.35">
      <c r="A235" s="208" t="s">
        <v>56</v>
      </c>
      <c r="B235" s="317">
        <v>22003927</v>
      </c>
      <c r="C235" s="256" t="s">
        <v>642</v>
      </c>
      <c r="D235" s="256" t="s">
        <v>643</v>
      </c>
      <c r="E235" s="173" t="s">
        <v>195</v>
      </c>
      <c r="F235" s="174" t="s">
        <v>195</v>
      </c>
      <c r="G235" s="175">
        <v>0</v>
      </c>
      <c r="H235" s="176">
        <v>0</v>
      </c>
      <c r="I235" s="173" t="s">
        <v>195</v>
      </c>
      <c r="J235" s="175">
        <v>0</v>
      </c>
      <c r="K235" s="173" t="s">
        <v>195</v>
      </c>
      <c r="L235" s="175">
        <v>0</v>
      </c>
      <c r="M235" s="176">
        <v>0</v>
      </c>
      <c r="N235" s="173" t="s">
        <v>195</v>
      </c>
      <c r="O235" s="177" t="s">
        <v>195</v>
      </c>
      <c r="P235" s="178" t="s">
        <v>1712</v>
      </c>
      <c r="Q235" s="175">
        <v>0</v>
      </c>
      <c r="R235" s="173" t="s">
        <v>195</v>
      </c>
      <c r="S235" s="175">
        <v>0</v>
      </c>
      <c r="T235" s="176">
        <v>0</v>
      </c>
      <c r="U235" s="179" t="s">
        <v>195</v>
      </c>
      <c r="V235" s="175">
        <v>0</v>
      </c>
      <c r="W235" s="173" t="s">
        <v>195</v>
      </c>
      <c r="X235" s="175">
        <v>0</v>
      </c>
      <c r="Y235" s="173" t="s">
        <v>195</v>
      </c>
      <c r="Z235" s="175">
        <v>0</v>
      </c>
      <c r="AA235" s="176">
        <v>0</v>
      </c>
      <c r="AB235" s="172" t="s">
        <v>195</v>
      </c>
      <c r="AC235" s="175">
        <v>0</v>
      </c>
      <c r="AD235" s="180">
        <v>0</v>
      </c>
      <c r="AE235" s="181">
        <v>0</v>
      </c>
      <c r="AF235" s="182">
        <v>0</v>
      </c>
      <c r="AG235" s="318">
        <v>532</v>
      </c>
      <c r="AH235" s="183" t="s">
        <v>195</v>
      </c>
      <c r="AI235" s="182" t="s">
        <v>195</v>
      </c>
      <c r="AJ235" s="319">
        <v>564</v>
      </c>
      <c r="AK235" s="184" t="s">
        <v>1713</v>
      </c>
    </row>
    <row r="236" spans="1:37" ht="16.5" customHeight="1" thickBot="1" x14ac:dyDescent="0.35">
      <c r="A236" s="208" t="s">
        <v>376</v>
      </c>
      <c r="B236" s="317">
        <v>22003939</v>
      </c>
      <c r="C236" s="252" t="s">
        <v>639</v>
      </c>
      <c r="D236" s="252" t="s">
        <v>275</v>
      </c>
      <c r="E236" s="173">
        <v>17</v>
      </c>
      <c r="F236" s="174">
        <v>18</v>
      </c>
      <c r="G236" s="175">
        <v>14</v>
      </c>
      <c r="H236" s="176">
        <v>14</v>
      </c>
      <c r="I236" s="173">
        <v>2.99</v>
      </c>
      <c r="J236" s="175">
        <v>20</v>
      </c>
      <c r="K236" s="173">
        <v>6.43</v>
      </c>
      <c r="L236" s="175">
        <v>14</v>
      </c>
      <c r="M236" s="176">
        <v>17</v>
      </c>
      <c r="N236" s="173">
        <v>53</v>
      </c>
      <c r="O236" s="177">
        <v>67</v>
      </c>
      <c r="P236" s="178">
        <v>0.79104477611940294</v>
      </c>
      <c r="Q236" s="175">
        <v>4</v>
      </c>
      <c r="R236" s="173">
        <v>39.4</v>
      </c>
      <c r="S236" s="175">
        <v>3</v>
      </c>
      <c r="T236" s="176">
        <v>7</v>
      </c>
      <c r="U236" s="179">
        <v>26.52</v>
      </c>
      <c r="V236" s="175">
        <v>4.5</v>
      </c>
      <c r="W236" s="173">
        <v>-10</v>
      </c>
      <c r="X236" s="175">
        <v>0.75</v>
      </c>
      <c r="Y236" s="173">
        <v>3</v>
      </c>
      <c r="Z236" s="175">
        <v>3.5</v>
      </c>
      <c r="AA236" s="176">
        <v>8.75</v>
      </c>
      <c r="AB236" s="172">
        <v>38.520000000000003</v>
      </c>
      <c r="AC236" s="175">
        <v>11</v>
      </c>
      <c r="AD236" s="180">
        <v>11</v>
      </c>
      <c r="AE236" s="181">
        <v>11.55</v>
      </c>
      <c r="AF236" s="182">
        <v>11.55</v>
      </c>
      <c r="AG236" s="318">
        <v>206</v>
      </c>
      <c r="AH236" s="183">
        <v>3.56</v>
      </c>
      <c r="AI236" s="182">
        <v>3.56</v>
      </c>
      <c r="AJ236" s="319">
        <v>541</v>
      </c>
      <c r="AK236" s="184">
        <v>6.7560000000000002</v>
      </c>
    </row>
    <row r="237" spans="1:37" ht="16.5" customHeight="1" thickBot="1" x14ac:dyDescent="0.35">
      <c r="A237" s="208" t="s">
        <v>376</v>
      </c>
      <c r="B237" s="317">
        <v>22003952</v>
      </c>
      <c r="C237" s="250" t="s">
        <v>537</v>
      </c>
      <c r="D237" s="250" t="s">
        <v>31</v>
      </c>
      <c r="E237" s="173">
        <v>18</v>
      </c>
      <c r="F237" s="174">
        <v>18.5</v>
      </c>
      <c r="G237" s="175">
        <v>15</v>
      </c>
      <c r="H237" s="176">
        <v>15</v>
      </c>
      <c r="I237" s="173">
        <v>3.0200000000000005</v>
      </c>
      <c r="J237" s="175">
        <v>20</v>
      </c>
      <c r="K237" s="173">
        <v>6.61</v>
      </c>
      <c r="L237" s="175">
        <v>13</v>
      </c>
      <c r="M237" s="176">
        <v>16.5</v>
      </c>
      <c r="N237" s="173">
        <v>46</v>
      </c>
      <c r="O237" s="177">
        <v>65</v>
      </c>
      <c r="P237" s="178">
        <v>0.70769230769230773</v>
      </c>
      <c r="Q237" s="175">
        <v>4</v>
      </c>
      <c r="R237" s="173">
        <v>42.7</v>
      </c>
      <c r="S237" s="175">
        <v>3.5</v>
      </c>
      <c r="T237" s="176">
        <v>7.5</v>
      </c>
      <c r="U237" s="179">
        <v>31.62</v>
      </c>
      <c r="V237" s="175">
        <v>2</v>
      </c>
      <c r="W237" s="173">
        <v>-9</v>
      </c>
      <c r="X237" s="175">
        <v>1</v>
      </c>
      <c r="Y237" s="173">
        <v>4</v>
      </c>
      <c r="Z237" s="175">
        <v>3</v>
      </c>
      <c r="AA237" s="176">
        <v>6</v>
      </c>
      <c r="AB237" s="172">
        <v>45.32</v>
      </c>
      <c r="AC237" s="175">
        <v>7</v>
      </c>
      <c r="AD237" s="180">
        <v>7</v>
      </c>
      <c r="AE237" s="181">
        <v>10.4</v>
      </c>
      <c r="AF237" s="182">
        <v>10.4</v>
      </c>
      <c r="AG237" s="318">
        <v>356</v>
      </c>
      <c r="AH237" s="183">
        <v>9.7799999999999994</v>
      </c>
      <c r="AI237" s="182">
        <v>9.7799999999999994</v>
      </c>
      <c r="AJ237" s="319">
        <v>38</v>
      </c>
      <c r="AK237" s="184">
        <v>10.027999999999999</v>
      </c>
    </row>
    <row r="238" spans="1:37" ht="16.5" customHeight="1" thickBot="1" x14ac:dyDescent="0.35">
      <c r="A238" s="208" t="s">
        <v>56</v>
      </c>
      <c r="B238" s="317">
        <v>22003986</v>
      </c>
      <c r="C238" s="248" t="s">
        <v>996</v>
      </c>
      <c r="D238" s="248" t="s">
        <v>104</v>
      </c>
      <c r="E238" s="173">
        <v>10</v>
      </c>
      <c r="F238" s="174">
        <v>14.5</v>
      </c>
      <c r="G238" s="175">
        <v>10</v>
      </c>
      <c r="H238" s="176">
        <v>10</v>
      </c>
      <c r="I238" s="173">
        <v>3.5999999999999996</v>
      </c>
      <c r="J238" s="175">
        <v>15</v>
      </c>
      <c r="K238" s="173">
        <v>8.09</v>
      </c>
      <c r="L238" s="175">
        <v>8</v>
      </c>
      <c r="M238" s="176">
        <v>11.5</v>
      </c>
      <c r="N238" s="173">
        <v>26</v>
      </c>
      <c r="O238" s="177">
        <v>50</v>
      </c>
      <c r="P238" s="178">
        <v>0.52</v>
      </c>
      <c r="Q238" s="175">
        <v>5</v>
      </c>
      <c r="R238" s="173">
        <v>31.6</v>
      </c>
      <c r="S238" s="175">
        <v>5</v>
      </c>
      <c r="T238" s="176">
        <v>10</v>
      </c>
      <c r="U238" s="179">
        <v>29.34</v>
      </c>
      <c r="V238" s="175">
        <v>4.25</v>
      </c>
      <c r="W238" s="173">
        <v>12</v>
      </c>
      <c r="X238" s="175">
        <v>4.25</v>
      </c>
      <c r="Y238" s="173">
        <v>1</v>
      </c>
      <c r="Z238" s="175">
        <v>4.5</v>
      </c>
      <c r="AA238" s="176">
        <v>13</v>
      </c>
      <c r="AB238" s="172">
        <v>52</v>
      </c>
      <c r="AC238" s="175">
        <v>8</v>
      </c>
      <c r="AD238" s="180">
        <v>8</v>
      </c>
      <c r="AE238" s="181">
        <v>10.5</v>
      </c>
      <c r="AF238" s="182">
        <v>10.5</v>
      </c>
      <c r="AG238" s="318">
        <v>346</v>
      </c>
      <c r="AH238" s="183">
        <v>6.67</v>
      </c>
      <c r="AI238" s="182">
        <v>6.67</v>
      </c>
      <c r="AJ238" s="319">
        <v>296</v>
      </c>
      <c r="AK238" s="184">
        <v>8.202</v>
      </c>
    </row>
    <row r="239" spans="1:37" ht="16.5" customHeight="1" thickBot="1" x14ac:dyDescent="0.35">
      <c r="A239" s="208" t="s">
        <v>56</v>
      </c>
      <c r="B239" s="317">
        <v>22004008</v>
      </c>
      <c r="C239" s="258" t="s">
        <v>1054</v>
      </c>
      <c r="D239" s="258" t="s">
        <v>1055</v>
      </c>
      <c r="E239" s="173" t="s">
        <v>195</v>
      </c>
      <c r="F239" s="174" t="s">
        <v>195</v>
      </c>
      <c r="G239" s="175">
        <v>0</v>
      </c>
      <c r="H239" s="176">
        <v>0</v>
      </c>
      <c r="I239" s="173" t="s">
        <v>195</v>
      </c>
      <c r="J239" s="175">
        <v>0</v>
      </c>
      <c r="K239" s="173" t="s">
        <v>195</v>
      </c>
      <c r="L239" s="175">
        <v>0</v>
      </c>
      <c r="M239" s="176">
        <v>0</v>
      </c>
      <c r="N239" s="173" t="s">
        <v>195</v>
      </c>
      <c r="O239" s="177" t="s">
        <v>195</v>
      </c>
      <c r="P239" s="178" t="s">
        <v>1712</v>
      </c>
      <c r="Q239" s="175">
        <v>0</v>
      </c>
      <c r="R239" s="173" t="s">
        <v>195</v>
      </c>
      <c r="S239" s="175">
        <v>0</v>
      </c>
      <c r="T239" s="176">
        <v>0</v>
      </c>
      <c r="U239" s="179" t="s">
        <v>195</v>
      </c>
      <c r="V239" s="175">
        <v>0</v>
      </c>
      <c r="W239" s="173" t="s">
        <v>195</v>
      </c>
      <c r="X239" s="175">
        <v>0</v>
      </c>
      <c r="Y239" s="173" t="s">
        <v>195</v>
      </c>
      <c r="Z239" s="175">
        <v>0</v>
      </c>
      <c r="AA239" s="176">
        <v>0</v>
      </c>
      <c r="AB239" s="172" t="s">
        <v>195</v>
      </c>
      <c r="AC239" s="175">
        <v>0</v>
      </c>
      <c r="AD239" s="180">
        <v>0</v>
      </c>
      <c r="AE239" s="181">
        <v>0</v>
      </c>
      <c r="AF239" s="182">
        <v>0</v>
      </c>
      <c r="AG239" s="318">
        <v>532</v>
      </c>
      <c r="AH239" s="183" t="s">
        <v>195</v>
      </c>
      <c r="AI239" s="182" t="s">
        <v>195</v>
      </c>
      <c r="AJ239" s="319">
        <v>564</v>
      </c>
      <c r="AK239" s="184" t="s">
        <v>1713</v>
      </c>
    </row>
    <row r="240" spans="1:37" ht="16.5" customHeight="1" thickBot="1" x14ac:dyDescent="0.35">
      <c r="A240" s="208" t="s">
        <v>56</v>
      </c>
      <c r="B240" s="317">
        <v>22004032</v>
      </c>
      <c r="C240" s="252" t="s">
        <v>748</v>
      </c>
      <c r="D240" s="252" t="s">
        <v>155</v>
      </c>
      <c r="E240" s="173" t="s">
        <v>375</v>
      </c>
      <c r="F240" s="174" t="s">
        <v>375</v>
      </c>
      <c r="G240" s="175" t="s">
        <v>375</v>
      </c>
      <c r="H240" s="176" t="s">
        <v>375</v>
      </c>
      <c r="I240" s="173" t="s">
        <v>375</v>
      </c>
      <c r="J240" s="175" t="s">
        <v>375</v>
      </c>
      <c r="K240" s="173" t="s">
        <v>375</v>
      </c>
      <c r="L240" s="175" t="s">
        <v>375</v>
      </c>
      <c r="M240" s="176" t="s">
        <v>375</v>
      </c>
      <c r="N240" s="173" t="s">
        <v>375</v>
      </c>
      <c r="O240" s="177">
        <v>65</v>
      </c>
      <c r="P240" s="178">
        <v>0</v>
      </c>
      <c r="Q240" s="175" t="s">
        <v>375</v>
      </c>
      <c r="R240" s="173" t="s">
        <v>375</v>
      </c>
      <c r="S240" s="175" t="s">
        <v>375</v>
      </c>
      <c r="T240" s="176" t="s">
        <v>375</v>
      </c>
      <c r="U240" s="179" t="s">
        <v>375</v>
      </c>
      <c r="V240" s="175" t="s">
        <v>375</v>
      </c>
      <c r="W240" s="173">
        <v>9</v>
      </c>
      <c r="X240" s="175">
        <v>4</v>
      </c>
      <c r="Y240" s="173">
        <v>1</v>
      </c>
      <c r="Z240" s="175">
        <v>4.5</v>
      </c>
      <c r="AA240" s="176">
        <v>17</v>
      </c>
      <c r="AB240" s="172" t="s">
        <v>375</v>
      </c>
      <c r="AC240" s="175" t="s">
        <v>375</v>
      </c>
      <c r="AD240" s="180" t="s">
        <v>375</v>
      </c>
      <c r="AE240" s="181">
        <v>17</v>
      </c>
      <c r="AF240" s="182">
        <v>17</v>
      </c>
      <c r="AG240" s="318">
        <v>1</v>
      </c>
      <c r="AH240" s="183">
        <v>6.22</v>
      </c>
      <c r="AI240" s="182">
        <v>6.22</v>
      </c>
      <c r="AJ240" s="319">
        <v>347</v>
      </c>
      <c r="AK240" s="184">
        <v>10.532</v>
      </c>
    </row>
    <row r="241" spans="1:37" ht="16.5" customHeight="1" thickBot="1" x14ac:dyDescent="0.35">
      <c r="A241" s="208" t="s">
        <v>56</v>
      </c>
      <c r="B241" s="317">
        <v>22004035</v>
      </c>
      <c r="C241" s="296" t="s">
        <v>368</v>
      </c>
      <c r="D241" s="296" t="s">
        <v>92</v>
      </c>
      <c r="E241" s="173">
        <v>11</v>
      </c>
      <c r="F241" s="174">
        <v>15</v>
      </c>
      <c r="G241" s="175">
        <v>11</v>
      </c>
      <c r="H241" s="176">
        <v>11</v>
      </c>
      <c r="I241" s="173">
        <v>3.4499999999999997</v>
      </c>
      <c r="J241" s="175">
        <v>17</v>
      </c>
      <c r="K241" s="173">
        <v>7.27</v>
      </c>
      <c r="L241" s="175">
        <v>14</v>
      </c>
      <c r="M241" s="176">
        <v>15.5</v>
      </c>
      <c r="N241" s="173">
        <v>26.5</v>
      </c>
      <c r="O241" s="177">
        <v>57</v>
      </c>
      <c r="P241" s="178">
        <v>0.46491228070175439</v>
      </c>
      <c r="Q241" s="175">
        <v>4.5</v>
      </c>
      <c r="R241" s="173">
        <v>36.1</v>
      </c>
      <c r="S241" s="175">
        <v>6.5</v>
      </c>
      <c r="T241" s="176">
        <v>11</v>
      </c>
      <c r="U241" s="179">
        <v>29.54</v>
      </c>
      <c r="V241" s="175">
        <v>4</v>
      </c>
      <c r="W241" s="173">
        <v>-4</v>
      </c>
      <c r="X241" s="175">
        <v>1.5</v>
      </c>
      <c r="Y241" s="173">
        <v>4</v>
      </c>
      <c r="Z241" s="175">
        <v>3</v>
      </c>
      <c r="AA241" s="176">
        <v>8.5</v>
      </c>
      <c r="AB241" s="172">
        <v>45.46</v>
      </c>
      <c r="AC241" s="175">
        <v>11</v>
      </c>
      <c r="AD241" s="180">
        <v>11</v>
      </c>
      <c r="AE241" s="181">
        <v>11.4</v>
      </c>
      <c r="AF241" s="182">
        <v>11.4</v>
      </c>
      <c r="AG241" s="318">
        <v>229</v>
      </c>
      <c r="AH241" s="183">
        <v>8.89</v>
      </c>
      <c r="AI241" s="182">
        <v>8.89</v>
      </c>
      <c r="AJ241" s="319">
        <v>86</v>
      </c>
      <c r="AK241" s="184">
        <v>9.8940000000000019</v>
      </c>
    </row>
    <row r="242" spans="1:37" ht="16.5" customHeight="1" thickBot="1" x14ac:dyDescent="0.35">
      <c r="A242" s="208" t="s">
        <v>56</v>
      </c>
      <c r="B242" s="317">
        <v>22004047</v>
      </c>
      <c r="C242" s="256" t="s">
        <v>760</v>
      </c>
      <c r="D242" s="256" t="s">
        <v>87</v>
      </c>
      <c r="E242" s="173">
        <v>10</v>
      </c>
      <c r="F242" s="174">
        <v>14.5</v>
      </c>
      <c r="G242" s="175">
        <v>10</v>
      </c>
      <c r="H242" s="176">
        <v>10</v>
      </c>
      <c r="I242" s="173">
        <v>3.43</v>
      </c>
      <c r="J242" s="175">
        <v>18</v>
      </c>
      <c r="K242" s="173">
        <v>7.5</v>
      </c>
      <c r="L242" s="175">
        <v>12</v>
      </c>
      <c r="M242" s="176">
        <v>15</v>
      </c>
      <c r="N242" s="173">
        <v>32</v>
      </c>
      <c r="O242" s="177">
        <v>61</v>
      </c>
      <c r="P242" s="178">
        <v>0.52459016393442626</v>
      </c>
      <c r="Q242" s="175">
        <v>5</v>
      </c>
      <c r="R242" s="173">
        <v>30.4</v>
      </c>
      <c r="S242" s="175">
        <v>5</v>
      </c>
      <c r="T242" s="176">
        <v>10</v>
      </c>
      <c r="U242" s="179">
        <v>30.06</v>
      </c>
      <c r="V242" s="175">
        <v>3.75</v>
      </c>
      <c r="W242" s="173">
        <v>-4</v>
      </c>
      <c r="X242" s="175">
        <v>1.5</v>
      </c>
      <c r="Y242" s="173">
        <v>4</v>
      </c>
      <c r="Z242" s="175">
        <v>3</v>
      </c>
      <c r="AA242" s="176">
        <v>8.25</v>
      </c>
      <c r="AB242" s="172">
        <v>45.77</v>
      </c>
      <c r="AC242" s="175">
        <v>11</v>
      </c>
      <c r="AD242" s="180">
        <v>11</v>
      </c>
      <c r="AE242" s="181">
        <v>10.85</v>
      </c>
      <c r="AF242" s="182">
        <v>10.85</v>
      </c>
      <c r="AG242" s="318">
        <v>301</v>
      </c>
      <c r="AH242" s="183">
        <v>4.8899999999999997</v>
      </c>
      <c r="AI242" s="182">
        <v>4.8899999999999997</v>
      </c>
      <c r="AJ242" s="319">
        <v>474</v>
      </c>
      <c r="AK242" s="184">
        <v>7.2739999999999991</v>
      </c>
    </row>
    <row r="243" spans="1:37" ht="16.5" customHeight="1" thickBot="1" x14ac:dyDescent="0.35">
      <c r="A243" s="208" t="s">
        <v>376</v>
      </c>
      <c r="B243" s="317">
        <v>22004099</v>
      </c>
      <c r="C243" s="252" t="s">
        <v>852</v>
      </c>
      <c r="D243" s="252" t="s">
        <v>260</v>
      </c>
      <c r="E243" s="173">
        <v>15</v>
      </c>
      <c r="F243" s="174">
        <v>17</v>
      </c>
      <c r="G243" s="175">
        <v>12</v>
      </c>
      <c r="H243" s="176">
        <v>12</v>
      </c>
      <c r="I243" s="173">
        <v>3.03</v>
      </c>
      <c r="J243" s="175">
        <v>20</v>
      </c>
      <c r="K243" s="173">
        <v>6.54</v>
      </c>
      <c r="L243" s="175">
        <v>13</v>
      </c>
      <c r="M243" s="176">
        <v>16.5</v>
      </c>
      <c r="N243" s="173">
        <v>35</v>
      </c>
      <c r="O243" s="177">
        <v>54</v>
      </c>
      <c r="P243" s="178">
        <v>0.64814814814814814</v>
      </c>
      <c r="Q243" s="175">
        <v>3.5</v>
      </c>
      <c r="R243" s="173">
        <v>43</v>
      </c>
      <c r="S243" s="175">
        <v>4</v>
      </c>
      <c r="T243" s="176">
        <v>7.5</v>
      </c>
      <c r="U243" s="179">
        <v>26.33</v>
      </c>
      <c r="V243" s="175">
        <v>4.75</v>
      </c>
      <c r="W243" s="173">
        <v>-7</v>
      </c>
      <c r="X243" s="175">
        <v>1.25</v>
      </c>
      <c r="Y243" s="173">
        <v>3</v>
      </c>
      <c r="Z243" s="175">
        <v>3.5</v>
      </c>
      <c r="AA243" s="176">
        <v>9.5</v>
      </c>
      <c r="AB243" s="172">
        <v>44.12</v>
      </c>
      <c r="AC243" s="175">
        <v>8</v>
      </c>
      <c r="AD243" s="180">
        <v>8</v>
      </c>
      <c r="AE243" s="181">
        <v>10.7</v>
      </c>
      <c r="AF243" s="182">
        <v>10.7</v>
      </c>
      <c r="AG243" s="318">
        <v>315</v>
      </c>
      <c r="AH243" s="183">
        <v>7.56</v>
      </c>
      <c r="AI243" s="182">
        <v>7.56</v>
      </c>
      <c r="AJ243" s="319">
        <v>204</v>
      </c>
      <c r="AK243" s="184">
        <v>8.8159999999999989</v>
      </c>
    </row>
    <row r="244" spans="1:37" ht="45" customHeight="1" x14ac:dyDescent="0.2">
      <c r="A244" s="391" t="s">
        <v>27</v>
      </c>
      <c r="B244" s="392" t="s">
        <v>65</v>
      </c>
      <c r="C244" s="394" t="s">
        <v>196</v>
      </c>
      <c r="D244" s="396" t="s">
        <v>48</v>
      </c>
      <c r="E244" s="154" t="s">
        <v>3</v>
      </c>
      <c r="F244" s="155" t="s">
        <v>4</v>
      </c>
      <c r="G244" s="387" t="s">
        <v>0</v>
      </c>
      <c r="H244" s="156" t="s">
        <v>16</v>
      </c>
      <c r="I244" s="157" t="s">
        <v>192</v>
      </c>
      <c r="J244" s="387" t="s">
        <v>0</v>
      </c>
      <c r="K244" s="157" t="s">
        <v>10</v>
      </c>
      <c r="L244" s="387" t="s">
        <v>0</v>
      </c>
      <c r="M244" s="156" t="s">
        <v>49</v>
      </c>
      <c r="N244" s="158" t="s">
        <v>197</v>
      </c>
      <c r="O244" s="323" t="s">
        <v>58</v>
      </c>
      <c r="P244" s="398" t="s">
        <v>59</v>
      </c>
      <c r="Q244" s="387" t="s">
        <v>47</v>
      </c>
      <c r="R244" s="158" t="s">
        <v>52</v>
      </c>
      <c r="S244" s="387" t="s">
        <v>47</v>
      </c>
      <c r="T244" s="156" t="s">
        <v>5</v>
      </c>
      <c r="U244" s="157" t="s">
        <v>19</v>
      </c>
      <c r="V244" s="387" t="s">
        <v>45</v>
      </c>
      <c r="W244" s="157" t="s">
        <v>23</v>
      </c>
      <c r="X244" s="387" t="s">
        <v>44</v>
      </c>
      <c r="Y244" s="157" t="s">
        <v>487</v>
      </c>
      <c r="Z244" s="387" t="s">
        <v>44</v>
      </c>
      <c r="AA244" s="156" t="s">
        <v>50</v>
      </c>
      <c r="AB244" s="157" t="s">
        <v>26</v>
      </c>
      <c r="AC244" s="387" t="s">
        <v>0</v>
      </c>
      <c r="AD244" s="160" t="s">
        <v>25</v>
      </c>
      <c r="AE244" s="161" t="s">
        <v>66</v>
      </c>
      <c r="AF244" s="162"/>
      <c r="AG244" s="389" t="s">
        <v>28</v>
      </c>
      <c r="AH244" s="161" t="s">
        <v>69</v>
      </c>
      <c r="AI244" s="162"/>
      <c r="AJ244" s="389" t="s">
        <v>28</v>
      </c>
      <c r="AK244" s="163" t="s">
        <v>70</v>
      </c>
    </row>
    <row r="245" spans="1:37" ht="17.25" thickBot="1" x14ac:dyDescent="0.25">
      <c r="A245" s="391"/>
      <c r="B245" s="393"/>
      <c r="C245" s="395"/>
      <c r="D245" s="397"/>
      <c r="E245" s="164" t="s">
        <v>488</v>
      </c>
      <c r="F245" s="165" t="s">
        <v>68</v>
      </c>
      <c r="G245" s="388"/>
      <c r="H245" s="166" t="s">
        <v>0</v>
      </c>
      <c r="I245" s="167" t="s">
        <v>11</v>
      </c>
      <c r="J245" s="388"/>
      <c r="K245" s="167" t="s">
        <v>11</v>
      </c>
      <c r="L245" s="388"/>
      <c r="M245" s="166" t="s">
        <v>0</v>
      </c>
      <c r="N245" s="167" t="s">
        <v>6</v>
      </c>
      <c r="O245" s="168" t="s">
        <v>6</v>
      </c>
      <c r="P245" s="399"/>
      <c r="Q245" s="388"/>
      <c r="R245" s="167" t="s">
        <v>7</v>
      </c>
      <c r="S245" s="388"/>
      <c r="T245" s="166" t="s">
        <v>0</v>
      </c>
      <c r="U245" s="167" t="s">
        <v>11</v>
      </c>
      <c r="V245" s="388"/>
      <c r="W245" s="167" t="s">
        <v>7</v>
      </c>
      <c r="X245" s="388"/>
      <c r="Y245" s="167" t="s">
        <v>489</v>
      </c>
      <c r="Z245" s="388"/>
      <c r="AA245" s="166" t="s">
        <v>46</v>
      </c>
      <c r="AB245" s="167" t="s">
        <v>11</v>
      </c>
      <c r="AC245" s="388"/>
      <c r="AD245" s="166" t="s">
        <v>46</v>
      </c>
      <c r="AE245" s="169" t="s">
        <v>9</v>
      </c>
      <c r="AF245" s="170"/>
      <c r="AG245" s="390"/>
      <c r="AH245" s="169" t="s">
        <v>9</v>
      </c>
      <c r="AI245" s="170"/>
      <c r="AJ245" s="390"/>
      <c r="AK245" s="171" t="s">
        <v>9</v>
      </c>
    </row>
    <row r="246" spans="1:37" ht="16.5" customHeight="1" thickBot="1" x14ac:dyDescent="0.35">
      <c r="A246" s="208" t="s">
        <v>56</v>
      </c>
      <c r="B246" s="317">
        <v>22004102</v>
      </c>
      <c r="C246" s="260" t="s">
        <v>977</v>
      </c>
      <c r="D246" s="260" t="s">
        <v>978</v>
      </c>
      <c r="E246" s="173">
        <v>9</v>
      </c>
      <c r="F246" s="174">
        <v>14</v>
      </c>
      <c r="G246" s="175">
        <v>9</v>
      </c>
      <c r="H246" s="176">
        <v>9</v>
      </c>
      <c r="I246" s="173">
        <v>3.37</v>
      </c>
      <c r="J246" s="175">
        <v>19</v>
      </c>
      <c r="K246" s="173">
        <v>7.46</v>
      </c>
      <c r="L246" s="175">
        <v>13</v>
      </c>
      <c r="M246" s="176">
        <v>16</v>
      </c>
      <c r="N246" s="173">
        <v>35</v>
      </c>
      <c r="O246" s="177">
        <v>53</v>
      </c>
      <c r="P246" s="178">
        <v>0.660377358490566</v>
      </c>
      <c r="Q246" s="175">
        <v>6</v>
      </c>
      <c r="R246" s="173">
        <v>39.700000000000003</v>
      </c>
      <c r="S246" s="175">
        <v>7</v>
      </c>
      <c r="T246" s="176">
        <v>13</v>
      </c>
      <c r="U246" s="179">
        <v>28.41</v>
      </c>
      <c r="V246" s="175">
        <v>4.75</v>
      </c>
      <c r="W246" s="173">
        <v>12</v>
      </c>
      <c r="X246" s="175">
        <v>4.25</v>
      </c>
      <c r="Y246" s="173">
        <v>0</v>
      </c>
      <c r="Z246" s="175">
        <v>5</v>
      </c>
      <c r="AA246" s="176">
        <v>14</v>
      </c>
      <c r="AB246" s="172">
        <v>40.56</v>
      </c>
      <c r="AC246" s="175">
        <v>13</v>
      </c>
      <c r="AD246" s="180">
        <v>13</v>
      </c>
      <c r="AE246" s="181">
        <v>13</v>
      </c>
      <c r="AF246" s="182">
        <v>13</v>
      </c>
      <c r="AG246" s="318">
        <v>62</v>
      </c>
      <c r="AH246" s="183">
        <v>4.4400000000000004</v>
      </c>
      <c r="AI246" s="182">
        <v>4.4400000000000004</v>
      </c>
      <c r="AJ246" s="319">
        <v>495</v>
      </c>
      <c r="AK246" s="184">
        <v>7.8640000000000008</v>
      </c>
    </row>
    <row r="247" spans="1:37" ht="16.5" customHeight="1" thickBot="1" x14ac:dyDescent="0.35">
      <c r="A247" s="208" t="s">
        <v>56</v>
      </c>
      <c r="B247" s="317">
        <v>22004113</v>
      </c>
      <c r="C247" s="264" t="s">
        <v>804</v>
      </c>
      <c r="D247" s="264" t="s">
        <v>78</v>
      </c>
      <c r="E247" s="173">
        <v>12</v>
      </c>
      <c r="F247" s="174">
        <v>15.5</v>
      </c>
      <c r="G247" s="175">
        <v>12</v>
      </c>
      <c r="H247" s="176">
        <v>12</v>
      </c>
      <c r="I247" s="173">
        <v>3.23</v>
      </c>
      <c r="J247" s="175">
        <v>20</v>
      </c>
      <c r="K247" s="173">
        <v>7.18</v>
      </c>
      <c r="L247" s="175">
        <v>15</v>
      </c>
      <c r="M247" s="176">
        <v>17.5</v>
      </c>
      <c r="N247" s="173">
        <v>45</v>
      </c>
      <c r="O247" s="177">
        <v>52</v>
      </c>
      <c r="P247" s="178">
        <v>0.86538461538461542</v>
      </c>
      <c r="Q247" s="175">
        <v>7</v>
      </c>
      <c r="R247" s="173">
        <v>38.6</v>
      </c>
      <c r="S247" s="175">
        <v>7</v>
      </c>
      <c r="T247" s="176">
        <v>14</v>
      </c>
      <c r="U247" s="179">
        <v>27.45</v>
      </c>
      <c r="V247" s="175">
        <v>5.25</v>
      </c>
      <c r="W247" s="173">
        <v>-2</v>
      </c>
      <c r="X247" s="175">
        <v>2</v>
      </c>
      <c r="Y247" s="173">
        <v>3</v>
      </c>
      <c r="Z247" s="175">
        <v>3.5</v>
      </c>
      <c r="AA247" s="176">
        <v>10.75</v>
      </c>
      <c r="AB247" s="172">
        <v>50.8</v>
      </c>
      <c r="AC247" s="175">
        <v>8</v>
      </c>
      <c r="AD247" s="180">
        <v>8</v>
      </c>
      <c r="AE247" s="181">
        <v>12.45</v>
      </c>
      <c r="AF247" s="182">
        <v>12.45</v>
      </c>
      <c r="AG247" s="318">
        <v>117</v>
      </c>
      <c r="AH247" s="183">
        <v>5.33</v>
      </c>
      <c r="AI247" s="182">
        <v>5.33</v>
      </c>
      <c r="AJ247" s="319">
        <v>435</v>
      </c>
      <c r="AK247" s="184">
        <v>8.1780000000000008</v>
      </c>
    </row>
    <row r="248" spans="1:37" ht="16.5" customHeight="1" thickBot="1" x14ac:dyDescent="0.35">
      <c r="A248" s="208" t="s">
        <v>376</v>
      </c>
      <c r="B248" s="317">
        <v>22004175</v>
      </c>
      <c r="C248" s="252" t="s">
        <v>816</v>
      </c>
      <c r="D248" s="252" t="s">
        <v>817</v>
      </c>
      <c r="E248" s="173">
        <v>15</v>
      </c>
      <c r="F248" s="174">
        <v>17</v>
      </c>
      <c r="G248" s="175">
        <v>12</v>
      </c>
      <c r="H248" s="176">
        <v>12</v>
      </c>
      <c r="I248" s="173">
        <v>3.13</v>
      </c>
      <c r="J248" s="175">
        <v>18</v>
      </c>
      <c r="K248" s="173">
        <v>6.78</v>
      </c>
      <c r="L248" s="175">
        <v>11</v>
      </c>
      <c r="M248" s="176">
        <v>14.5</v>
      </c>
      <c r="N248" s="173">
        <v>45</v>
      </c>
      <c r="O248" s="177">
        <v>54</v>
      </c>
      <c r="P248" s="178">
        <v>0.83333333333333337</v>
      </c>
      <c r="Q248" s="175">
        <v>4.5</v>
      </c>
      <c r="R248" s="173">
        <v>48.5</v>
      </c>
      <c r="S248" s="175">
        <v>5</v>
      </c>
      <c r="T248" s="176">
        <v>9.5</v>
      </c>
      <c r="U248" s="179">
        <v>28.98</v>
      </c>
      <c r="V248" s="175">
        <v>3.5</v>
      </c>
      <c r="W248" s="173">
        <v>-15</v>
      </c>
      <c r="X248" s="175">
        <v>0.25</v>
      </c>
      <c r="Y248" s="173">
        <v>5</v>
      </c>
      <c r="Z248" s="175">
        <v>2.5</v>
      </c>
      <c r="AA248" s="176">
        <v>6.25</v>
      </c>
      <c r="AB248" s="172">
        <v>32.450000000000003</v>
      </c>
      <c r="AC248" s="175">
        <v>15</v>
      </c>
      <c r="AD248" s="180">
        <v>15</v>
      </c>
      <c r="AE248" s="181">
        <v>11.45</v>
      </c>
      <c r="AF248" s="182">
        <v>11.45</v>
      </c>
      <c r="AG248" s="318">
        <v>222</v>
      </c>
      <c r="AH248" s="183">
        <v>5.78</v>
      </c>
      <c r="AI248" s="182">
        <v>5.78</v>
      </c>
      <c r="AJ248" s="319">
        <v>393</v>
      </c>
      <c r="AK248" s="184">
        <v>8.048</v>
      </c>
    </row>
    <row r="249" spans="1:37" ht="16.5" customHeight="1" thickBot="1" x14ac:dyDescent="0.35">
      <c r="A249" s="208" t="s">
        <v>376</v>
      </c>
      <c r="B249" s="317">
        <v>22004211</v>
      </c>
      <c r="C249" s="250" t="s">
        <v>787</v>
      </c>
      <c r="D249" s="250" t="s">
        <v>788</v>
      </c>
      <c r="E249" s="173">
        <v>17</v>
      </c>
      <c r="F249" s="174">
        <v>18</v>
      </c>
      <c r="G249" s="175">
        <v>14</v>
      </c>
      <c r="H249" s="176">
        <v>14</v>
      </c>
      <c r="I249" s="173">
        <v>3.13</v>
      </c>
      <c r="J249" s="175">
        <v>18</v>
      </c>
      <c r="K249" s="173">
        <v>6.72</v>
      </c>
      <c r="L249" s="175">
        <v>12</v>
      </c>
      <c r="M249" s="176">
        <v>15</v>
      </c>
      <c r="N249" s="173">
        <v>64</v>
      </c>
      <c r="O249" s="177">
        <v>67</v>
      </c>
      <c r="P249" s="178">
        <v>0.95522388059701491</v>
      </c>
      <c r="Q249" s="175">
        <v>5</v>
      </c>
      <c r="R249" s="173">
        <v>38.700000000000003</v>
      </c>
      <c r="S249" s="175">
        <v>2.5</v>
      </c>
      <c r="T249" s="176">
        <v>7.5</v>
      </c>
      <c r="U249" s="179">
        <v>27.27</v>
      </c>
      <c r="V249" s="175">
        <v>4.25</v>
      </c>
      <c r="W249" s="173">
        <v>-6</v>
      </c>
      <c r="X249" s="175">
        <v>1.25</v>
      </c>
      <c r="Y249" s="173">
        <v>1</v>
      </c>
      <c r="Z249" s="175">
        <v>4.5</v>
      </c>
      <c r="AA249" s="176">
        <v>10</v>
      </c>
      <c r="AB249" s="172">
        <v>49.84</v>
      </c>
      <c r="AC249" s="175">
        <v>5</v>
      </c>
      <c r="AD249" s="180">
        <v>5</v>
      </c>
      <c r="AE249" s="181">
        <v>10.3</v>
      </c>
      <c r="AF249" s="182">
        <v>10.3</v>
      </c>
      <c r="AG249" s="318">
        <v>365</v>
      </c>
      <c r="AH249" s="183">
        <v>8</v>
      </c>
      <c r="AI249" s="182">
        <v>8</v>
      </c>
      <c r="AJ249" s="319">
        <v>158</v>
      </c>
      <c r="AK249" s="184">
        <v>8.92</v>
      </c>
    </row>
    <row r="250" spans="1:37" ht="16.5" customHeight="1" thickBot="1" x14ac:dyDescent="0.35">
      <c r="A250" s="208" t="s">
        <v>376</v>
      </c>
      <c r="B250" s="317">
        <v>22004274</v>
      </c>
      <c r="C250" s="262" t="s">
        <v>309</v>
      </c>
      <c r="D250" s="262" t="s">
        <v>848</v>
      </c>
      <c r="E250" s="173">
        <v>15</v>
      </c>
      <c r="F250" s="174">
        <v>17</v>
      </c>
      <c r="G250" s="175">
        <v>12</v>
      </c>
      <c r="H250" s="176">
        <v>12</v>
      </c>
      <c r="I250" s="173">
        <v>3.08</v>
      </c>
      <c r="J250" s="175">
        <v>19</v>
      </c>
      <c r="K250" s="173">
        <v>6.53</v>
      </c>
      <c r="L250" s="175">
        <v>13</v>
      </c>
      <c r="M250" s="176">
        <v>16</v>
      </c>
      <c r="N250" s="173">
        <v>58</v>
      </c>
      <c r="O250" s="177">
        <v>69</v>
      </c>
      <c r="P250" s="178">
        <v>0.84057971014492749</v>
      </c>
      <c r="Q250" s="175">
        <v>4.5</v>
      </c>
      <c r="R250" s="173">
        <v>49</v>
      </c>
      <c r="S250" s="175">
        <v>5.5</v>
      </c>
      <c r="T250" s="176">
        <v>10</v>
      </c>
      <c r="U250" s="179">
        <v>28.93</v>
      </c>
      <c r="V250" s="175">
        <v>3.5</v>
      </c>
      <c r="W250" s="173">
        <v>-14</v>
      </c>
      <c r="X250" s="175">
        <v>0.25</v>
      </c>
      <c r="Y250" s="173">
        <v>3</v>
      </c>
      <c r="Z250" s="175">
        <v>3.5</v>
      </c>
      <c r="AA250" s="176">
        <v>7.25</v>
      </c>
      <c r="AB250" s="172">
        <v>36.19</v>
      </c>
      <c r="AC250" s="175">
        <v>12</v>
      </c>
      <c r="AD250" s="180">
        <v>12</v>
      </c>
      <c r="AE250" s="181">
        <v>11.45</v>
      </c>
      <c r="AF250" s="182">
        <v>11.45</v>
      </c>
      <c r="AG250" s="318">
        <v>222</v>
      </c>
      <c r="AH250" s="183">
        <v>7.56</v>
      </c>
      <c r="AI250" s="182">
        <v>7.56</v>
      </c>
      <c r="AJ250" s="319">
        <v>204</v>
      </c>
      <c r="AK250" s="184">
        <v>9.1159999999999997</v>
      </c>
    </row>
    <row r="251" spans="1:37" ht="17.25" customHeight="1" thickBot="1" x14ac:dyDescent="0.35">
      <c r="A251" s="208" t="s">
        <v>376</v>
      </c>
      <c r="B251" s="317">
        <v>22004309</v>
      </c>
      <c r="C251" s="254" t="s">
        <v>647</v>
      </c>
      <c r="D251" s="254" t="s">
        <v>145</v>
      </c>
      <c r="E251" s="173">
        <v>16</v>
      </c>
      <c r="F251" s="174">
        <v>17.5</v>
      </c>
      <c r="G251" s="175">
        <v>13</v>
      </c>
      <c r="H251" s="176">
        <v>13</v>
      </c>
      <c r="I251" s="173">
        <v>3.68</v>
      </c>
      <c r="J251" s="175">
        <v>9</v>
      </c>
      <c r="K251" s="173">
        <v>6.95</v>
      </c>
      <c r="L251" s="175">
        <v>10</v>
      </c>
      <c r="M251" s="176">
        <v>9.5</v>
      </c>
      <c r="N251" s="173">
        <v>57</v>
      </c>
      <c r="O251" s="177">
        <v>95</v>
      </c>
      <c r="P251" s="178">
        <v>0.6</v>
      </c>
      <c r="Q251" s="175">
        <v>3.5</v>
      </c>
      <c r="R251" s="173">
        <v>36.9</v>
      </c>
      <c r="S251" s="175">
        <v>2</v>
      </c>
      <c r="T251" s="176">
        <v>5.5</v>
      </c>
      <c r="U251" s="179">
        <v>29.98</v>
      </c>
      <c r="V251" s="175">
        <v>3</v>
      </c>
      <c r="W251" s="173">
        <v>-17</v>
      </c>
      <c r="X251" s="175">
        <v>0</v>
      </c>
      <c r="Y251" s="173">
        <v>4</v>
      </c>
      <c r="Z251" s="175">
        <v>3</v>
      </c>
      <c r="AA251" s="176">
        <v>6</v>
      </c>
      <c r="AB251" s="172">
        <v>52.85</v>
      </c>
      <c r="AC251" s="175">
        <v>4</v>
      </c>
      <c r="AD251" s="180">
        <v>4</v>
      </c>
      <c r="AE251" s="181">
        <v>7.6</v>
      </c>
      <c r="AF251" s="182">
        <v>7.6</v>
      </c>
      <c r="AG251" s="318">
        <v>497</v>
      </c>
      <c r="AH251" s="183">
        <v>9.33</v>
      </c>
      <c r="AI251" s="182">
        <v>9.33</v>
      </c>
      <c r="AJ251" s="319">
        <v>56</v>
      </c>
      <c r="AK251" s="184">
        <v>8.6379999999999999</v>
      </c>
    </row>
    <row r="252" spans="1:37" ht="17.25" customHeight="1" thickBot="1" x14ac:dyDescent="0.35">
      <c r="A252" s="208" t="s">
        <v>56</v>
      </c>
      <c r="B252" s="317">
        <v>22004329</v>
      </c>
      <c r="C252" s="250" t="s">
        <v>987</v>
      </c>
      <c r="D252" s="250" t="s">
        <v>87</v>
      </c>
      <c r="E252" s="173">
        <v>17</v>
      </c>
      <c r="F252" s="174">
        <v>18</v>
      </c>
      <c r="G252" s="175">
        <v>17</v>
      </c>
      <c r="H252" s="176">
        <v>17</v>
      </c>
      <c r="I252" s="173">
        <v>3.35</v>
      </c>
      <c r="J252" s="175">
        <v>19</v>
      </c>
      <c r="K252" s="173">
        <v>7.4</v>
      </c>
      <c r="L252" s="175">
        <v>13</v>
      </c>
      <c r="M252" s="176">
        <v>16</v>
      </c>
      <c r="N252" s="173">
        <v>28</v>
      </c>
      <c r="O252" s="177">
        <v>52</v>
      </c>
      <c r="P252" s="178">
        <v>0.53846153846153844</v>
      </c>
      <c r="Q252" s="175">
        <v>5</v>
      </c>
      <c r="R252" s="173">
        <v>30.3</v>
      </c>
      <c r="S252" s="175">
        <v>5</v>
      </c>
      <c r="T252" s="176">
        <v>10</v>
      </c>
      <c r="U252" s="179">
        <v>33.86</v>
      </c>
      <c r="V252" s="175">
        <v>2</v>
      </c>
      <c r="W252" s="173">
        <v>-6</v>
      </c>
      <c r="X252" s="175">
        <v>1.25</v>
      </c>
      <c r="Y252" s="173">
        <v>0</v>
      </c>
      <c r="Z252" s="175">
        <v>5</v>
      </c>
      <c r="AA252" s="176">
        <v>8.25</v>
      </c>
      <c r="AB252" s="172">
        <v>57.25</v>
      </c>
      <c r="AC252" s="175">
        <v>6</v>
      </c>
      <c r="AD252" s="180">
        <v>6</v>
      </c>
      <c r="AE252" s="181">
        <v>11.45</v>
      </c>
      <c r="AF252" s="182">
        <v>11.45</v>
      </c>
      <c r="AG252" s="318">
        <v>222</v>
      </c>
      <c r="AH252" s="183">
        <v>7.56</v>
      </c>
      <c r="AI252" s="182">
        <v>7.56</v>
      </c>
      <c r="AJ252" s="319">
        <v>204</v>
      </c>
      <c r="AK252" s="184">
        <v>9.1159999999999997</v>
      </c>
    </row>
    <row r="253" spans="1:37" ht="17.25" customHeight="1" thickBot="1" x14ac:dyDescent="0.35">
      <c r="A253" s="208" t="s">
        <v>56</v>
      </c>
      <c r="B253" s="317">
        <v>22004342</v>
      </c>
      <c r="C253" s="264" t="s">
        <v>689</v>
      </c>
      <c r="D253" s="264" t="s">
        <v>690</v>
      </c>
      <c r="E253" s="173">
        <v>13</v>
      </c>
      <c r="F253" s="174">
        <v>16</v>
      </c>
      <c r="G253" s="175">
        <v>13</v>
      </c>
      <c r="H253" s="176">
        <v>13</v>
      </c>
      <c r="I253" s="173">
        <v>3.29</v>
      </c>
      <c r="J253" s="175">
        <v>20</v>
      </c>
      <c r="K253" s="173">
        <v>7.12</v>
      </c>
      <c r="L253" s="175">
        <v>15</v>
      </c>
      <c r="M253" s="176">
        <v>17.5</v>
      </c>
      <c r="N253" s="173">
        <v>46</v>
      </c>
      <c r="O253" s="177">
        <v>87</v>
      </c>
      <c r="P253" s="178">
        <v>0.52873563218390807</v>
      </c>
      <c r="Q253" s="175">
        <v>5</v>
      </c>
      <c r="R253" s="173">
        <v>45.3</v>
      </c>
      <c r="S253" s="175">
        <v>8.5</v>
      </c>
      <c r="T253" s="176">
        <v>13.5</v>
      </c>
      <c r="U253" s="179">
        <v>29.37</v>
      </c>
      <c r="V253" s="175">
        <v>4.25</v>
      </c>
      <c r="W253" s="173">
        <v>4</v>
      </c>
      <c r="X253" s="175">
        <v>3.25</v>
      </c>
      <c r="Y253" s="173">
        <v>0</v>
      </c>
      <c r="Z253" s="175">
        <v>5</v>
      </c>
      <c r="AA253" s="176">
        <v>12.5</v>
      </c>
      <c r="AB253" s="172" t="s">
        <v>1146</v>
      </c>
      <c r="AC253" s="175">
        <v>0</v>
      </c>
      <c r="AD253" s="180">
        <v>0</v>
      </c>
      <c r="AE253" s="181">
        <v>11.3</v>
      </c>
      <c r="AF253" s="182">
        <v>11.3</v>
      </c>
      <c r="AG253" s="318">
        <v>244</v>
      </c>
      <c r="AH253" s="183">
        <v>4</v>
      </c>
      <c r="AI253" s="182">
        <v>4</v>
      </c>
      <c r="AJ253" s="319">
        <v>527</v>
      </c>
      <c r="AK253" s="184">
        <v>6.92</v>
      </c>
    </row>
    <row r="254" spans="1:37" ht="17.25" customHeight="1" thickBot="1" x14ac:dyDescent="0.35">
      <c r="A254" s="208" t="s">
        <v>56</v>
      </c>
      <c r="B254" s="317">
        <v>22004352</v>
      </c>
      <c r="C254" s="248" t="s">
        <v>782</v>
      </c>
      <c r="D254" s="248" t="s">
        <v>783</v>
      </c>
      <c r="E254" s="173" t="s">
        <v>375</v>
      </c>
      <c r="F254" s="174" t="s">
        <v>375</v>
      </c>
      <c r="G254" s="175" t="s">
        <v>375</v>
      </c>
      <c r="H254" s="176" t="s">
        <v>375</v>
      </c>
      <c r="I254" s="173" t="s">
        <v>375</v>
      </c>
      <c r="J254" s="175" t="s">
        <v>375</v>
      </c>
      <c r="K254" s="173" t="s">
        <v>375</v>
      </c>
      <c r="L254" s="175" t="s">
        <v>375</v>
      </c>
      <c r="M254" s="176" t="s">
        <v>375</v>
      </c>
      <c r="N254" s="173" t="s">
        <v>375</v>
      </c>
      <c r="O254" s="177">
        <v>53</v>
      </c>
      <c r="P254" s="178">
        <v>0</v>
      </c>
      <c r="Q254" s="175" t="s">
        <v>375</v>
      </c>
      <c r="R254" s="173" t="s">
        <v>375</v>
      </c>
      <c r="S254" s="175" t="s">
        <v>375</v>
      </c>
      <c r="T254" s="176" t="s">
        <v>375</v>
      </c>
      <c r="U254" s="179" t="s">
        <v>375</v>
      </c>
      <c r="V254" s="175" t="s">
        <v>375</v>
      </c>
      <c r="W254" s="173" t="s">
        <v>375</v>
      </c>
      <c r="X254" s="175" t="s">
        <v>375</v>
      </c>
      <c r="Y254" s="173" t="s">
        <v>375</v>
      </c>
      <c r="Z254" s="175" t="s">
        <v>375</v>
      </c>
      <c r="AA254" s="176" t="s">
        <v>375</v>
      </c>
      <c r="AB254" s="172" t="s">
        <v>375</v>
      </c>
      <c r="AC254" s="175" t="s">
        <v>375</v>
      </c>
      <c r="AD254" s="180" t="s">
        <v>375</v>
      </c>
      <c r="AE254" s="181" t="s">
        <v>375</v>
      </c>
      <c r="AF254" s="182" t="s">
        <v>375</v>
      </c>
      <c r="AG254" s="318">
        <v>532</v>
      </c>
      <c r="AH254" s="183">
        <v>4</v>
      </c>
      <c r="AI254" s="182">
        <v>4</v>
      </c>
      <c r="AJ254" s="319">
        <v>527</v>
      </c>
      <c r="AK254" s="184">
        <v>4</v>
      </c>
    </row>
    <row r="255" spans="1:37" ht="17.25" customHeight="1" thickBot="1" x14ac:dyDescent="0.35">
      <c r="A255" s="208" t="s">
        <v>376</v>
      </c>
      <c r="B255" s="317">
        <v>22004361</v>
      </c>
      <c r="C255" s="250" t="s">
        <v>970</v>
      </c>
      <c r="D255" s="250" t="s">
        <v>971</v>
      </c>
      <c r="E255" s="173">
        <v>16</v>
      </c>
      <c r="F255" s="174">
        <v>17.5</v>
      </c>
      <c r="G255" s="175">
        <v>13</v>
      </c>
      <c r="H255" s="176">
        <v>13</v>
      </c>
      <c r="I255" s="173">
        <v>3.83</v>
      </c>
      <c r="J255" s="175">
        <v>6</v>
      </c>
      <c r="K255" s="173">
        <v>8.68</v>
      </c>
      <c r="L255" s="175">
        <v>1</v>
      </c>
      <c r="M255" s="176">
        <v>3.5</v>
      </c>
      <c r="N255" s="173">
        <v>33</v>
      </c>
      <c r="O255" s="177">
        <v>45</v>
      </c>
      <c r="P255" s="178">
        <v>0.73333333333333328</v>
      </c>
      <c r="Q255" s="175">
        <v>4</v>
      </c>
      <c r="R255" s="173">
        <v>22.5</v>
      </c>
      <c r="S255" s="175">
        <v>0</v>
      </c>
      <c r="T255" s="176">
        <v>4</v>
      </c>
      <c r="U255" s="179">
        <v>28.28</v>
      </c>
      <c r="V255" s="175">
        <v>3.75</v>
      </c>
      <c r="W255" s="173">
        <v>8</v>
      </c>
      <c r="X255" s="175">
        <v>3.75</v>
      </c>
      <c r="Y255" s="173">
        <v>2</v>
      </c>
      <c r="Z255" s="175">
        <v>4</v>
      </c>
      <c r="AA255" s="176">
        <v>11.5</v>
      </c>
      <c r="AB255" s="172" t="s">
        <v>195</v>
      </c>
      <c r="AC255" s="175">
        <v>0</v>
      </c>
      <c r="AD255" s="180">
        <v>0</v>
      </c>
      <c r="AE255" s="181">
        <v>6.4</v>
      </c>
      <c r="AF255" s="182">
        <v>6.4</v>
      </c>
      <c r="AG255" s="318">
        <v>515</v>
      </c>
      <c r="AH255" s="183">
        <v>13.33</v>
      </c>
      <c r="AI255" s="182">
        <v>13.33</v>
      </c>
      <c r="AJ255" s="319">
        <v>8</v>
      </c>
      <c r="AK255" s="184">
        <v>10.558</v>
      </c>
    </row>
    <row r="256" spans="1:37" ht="17.25" customHeight="1" thickBot="1" x14ac:dyDescent="0.35">
      <c r="A256" s="208" t="s">
        <v>56</v>
      </c>
      <c r="B256" s="317">
        <v>22004369</v>
      </c>
      <c r="C256" s="262" t="s">
        <v>877</v>
      </c>
      <c r="D256" s="262" t="s">
        <v>138</v>
      </c>
      <c r="E256" s="173">
        <v>13</v>
      </c>
      <c r="F256" s="174">
        <v>16</v>
      </c>
      <c r="G256" s="175">
        <v>13</v>
      </c>
      <c r="H256" s="176">
        <v>13</v>
      </c>
      <c r="I256" s="173">
        <v>3.29</v>
      </c>
      <c r="J256" s="175">
        <v>20</v>
      </c>
      <c r="K256" s="173">
        <v>7.23</v>
      </c>
      <c r="L256" s="175">
        <v>14</v>
      </c>
      <c r="M256" s="176">
        <v>17</v>
      </c>
      <c r="N256" s="173">
        <v>30</v>
      </c>
      <c r="O256" s="177">
        <v>59</v>
      </c>
      <c r="P256" s="178">
        <v>0.50847457627118642</v>
      </c>
      <c r="Q256" s="175">
        <v>5</v>
      </c>
      <c r="R256" s="173">
        <v>32.299999999999997</v>
      </c>
      <c r="S256" s="175">
        <v>5.5</v>
      </c>
      <c r="T256" s="176">
        <v>10.5</v>
      </c>
      <c r="U256" s="179">
        <v>24.84</v>
      </c>
      <c r="V256" s="175">
        <v>6.5</v>
      </c>
      <c r="W256" s="173">
        <v>4</v>
      </c>
      <c r="X256" s="175">
        <v>3.25</v>
      </c>
      <c r="Y256" s="173">
        <v>2</v>
      </c>
      <c r="Z256" s="175">
        <v>4</v>
      </c>
      <c r="AA256" s="176">
        <v>13.75</v>
      </c>
      <c r="AB256" s="172">
        <v>48.25</v>
      </c>
      <c r="AC256" s="175">
        <v>9</v>
      </c>
      <c r="AD256" s="180">
        <v>9</v>
      </c>
      <c r="AE256" s="181">
        <v>12.65</v>
      </c>
      <c r="AF256" s="182">
        <v>12.65</v>
      </c>
      <c r="AG256" s="318">
        <v>91</v>
      </c>
      <c r="AH256" s="183">
        <v>4.4400000000000004</v>
      </c>
      <c r="AI256" s="182">
        <v>4.4400000000000004</v>
      </c>
      <c r="AJ256" s="319">
        <v>495</v>
      </c>
      <c r="AK256" s="184">
        <v>7.7240000000000002</v>
      </c>
    </row>
    <row r="257" spans="1:37" ht="17.25" customHeight="1" thickBot="1" x14ac:dyDescent="0.35">
      <c r="A257" s="208" t="s">
        <v>56</v>
      </c>
      <c r="B257" s="317">
        <v>22004409</v>
      </c>
      <c r="C257" s="264" t="s">
        <v>551</v>
      </c>
      <c r="D257" s="264" t="s">
        <v>114</v>
      </c>
      <c r="E257" s="173">
        <v>7</v>
      </c>
      <c r="F257" s="174">
        <v>13</v>
      </c>
      <c r="G257" s="175">
        <v>7</v>
      </c>
      <c r="H257" s="176">
        <v>7</v>
      </c>
      <c r="I257" s="173">
        <v>3.71</v>
      </c>
      <c r="J257" s="175">
        <v>13</v>
      </c>
      <c r="K257" s="173">
        <v>8.34</v>
      </c>
      <c r="L257" s="175">
        <v>6</v>
      </c>
      <c r="M257" s="176">
        <v>9.5</v>
      </c>
      <c r="N257" s="173">
        <v>29</v>
      </c>
      <c r="O257" s="177">
        <v>51</v>
      </c>
      <c r="P257" s="178">
        <v>0.56862745098039214</v>
      </c>
      <c r="Q257" s="175">
        <v>5.5</v>
      </c>
      <c r="R257" s="173">
        <v>24.2</v>
      </c>
      <c r="S257" s="175">
        <v>3.5</v>
      </c>
      <c r="T257" s="176">
        <v>9</v>
      </c>
      <c r="U257" s="179">
        <v>33.270000000000003</v>
      </c>
      <c r="V257" s="175">
        <v>2.25</v>
      </c>
      <c r="W257" s="173">
        <v>6</v>
      </c>
      <c r="X257" s="175">
        <v>3.5</v>
      </c>
      <c r="Y257" s="173">
        <v>4</v>
      </c>
      <c r="Z257" s="175">
        <v>3</v>
      </c>
      <c r="AA257" s="176">
        <v>8.75</v>
      </c>
      <c r="AB257" s="172">
        <v>47.53</v>
      </c>
      <c r="AC257" s="175">
        <v>10</v>
      </c>
      <c r="AD257" s="180">
        <v>10</v>
      </c>
      <c r="AE257" s="181">
        <v>8.85</v>
      </c>
      <c r="AF257" s="182">
        <v>8.85</v>
      </c>
      <c r="AG257" s="318">
        <v>455</v>
      </c>
      <c r="AH257" s="183">
        <v>5.78</v>
      </c>
      <c r="AI257" s="182">
        <v>5.78</v>
      </c>
      <c r="AJ257" s="319">
        <v>393</v>
      </c>
      <c r="AK257" s="184">
        <v>7.008</v>
      </c>
    </row>
    <row r="258" spans="1:37" ht="17.25" customHeight="1" thickBot="1" x14ac:dyDescent="0.35">
      <c r="A258" s="208" t="s">
        <v>376</v>
      </c>
      <c r="B258" s="317">
        <v>22004416</v>
      </c>
      <c r="C258" s="262" t="s">
        <v>775</v>
      </c>
      <c r="D258" s="262" t="s">
        <v>174</v>
      </c>
      <c r="E258" s="173">
        <v>18</v>
      </c>
      <c r="F258" s="174">
        <v>18.5</v>
      </c>
      <c r="G258" s="175">
        <v>15</v>
      </c>
      <c r="H258" s="176">
        <v>15</v>
      </c>
      <c r="I258" s="173">
        <v>3.03</v>
      </c>
      <c r="J258" s="175">
        <v>20</v>
      </c>
      <c r="K258" s="173">
        <v>6.45</v>
      </c>
      <c r="L258" s="175">
        <v>14</v>
      </c>
      <c r="M258" s="176">
        <v>17</v>
      </c>
      <c r="N258" s="173">
        <v>47.5</v>
      </c>
      <c r="O258" s="177">
        <v>57</v>
      </c>
      <c r="P258" s="178">
        <v>0.83333333333333337</v>
      </c>
      <c r="Q258" s="175">
        <v>4.5</v>
      </c>
      <c r="R258" s="173">
        <v>43.4</v>
      </c>
      <c r="S258" s="175">
        <v>4</v>
      </c>
      <c r="T258" s="176">
        <v>8.5</v>
      </c>
      <c r="U258" s="179">
        <v>22.94</v>
      </c>
      <c r="V258" s="175">
        <v>6.5</v>
      </c>
      <c r="W258" s="173">
        <v>-26</v>
      </c>
      <c r="X258" s="175">
        <v>0</v>
      </c>
      <c r="Y258" s="173">
        <v>4</v>
      </c>
      <c r="Z258" s="175">
        <v>3</v>
      </c>
      <c r="AA258" s="176">
        <v>9.5</v>
      </c>
      <c r="AB258" s="172">
        <v>40.6</v>
      </c>
      <c r="AC258" s="175">
        <v>10</v>
      </c>
      <c r="AD258" s="180">
        <v>10</v>
      </c>
      <c r="AE258" s="181">
        <v>12</v>
      </c>
      <c r="AF258" s="182">
        <v>12</v>
      </c>
      <c r="AG258" s="318">
        <v>157</v>
      </c>
      <c r="AH258" s="183">
        <v>5.33</v>
      </c>
      <c r="AI258" s="182">
        <v>5.33</v>
      </c>
      <c r="AJ258" s="319">
        <v>435</v>
      </c>
      <c r="AK258" s="184">
        <v>7.9980000000000011</v>
      </c>
    </row>
    <row r="259" spans="1:37" ht="17.25" customHeight="1" thickBot="1" x14ac:dyDescent="0.35">
      <c r="A259" s="208" t="s">
        <v>56</v>
      </c>
      <c r="B259" s="317">
        <v>22004441</v>
      </c>
      <c r="C259" s="256" t="s">
        <v>857</v>
      </c>
      <c r="D259" s="256" t="s">
        <v>123</v>
      </c>
      <c r="E259" s="173">
        <v>10</v>
      </c>
      <c r="F259" s="174">
        <v>14.5</v>
      </c>
      <c r="G259" s="175">
        <v>10</v>
      </c>
      <c r="H259" s="176">
        <v>10</v>
      </c>
      <c r="I259" s="173">
        <v>3.42</v>
      </c>
      <c r="J259" s="175">
        <v>18</v>
      </c>
      <c r="K259" s="173">
        <v>7.77</v>
      </c>
      <c r="L259" s="175">
        <v>11</v>
      </c>
      <c r="M259" s="176">
        <v>14.5</v>
      </c>
      <c r="N259" s="173">
        <v>32</v>
      </c>
      <c r="O259" s="177">
        <v>59</v>
      </c>
      <c r="P259" s="178">
        <v>0.5423728813559322</v>
      </c>
      <c r="Q259" s="175">
        <v>5</v>
      </c>
      <c r="R259" s="173">
        <v>30</v>
      </c>
      <c r="S259" s="175">
        <v>5</v>
      </c>
      <c r="T259" s="176">
        <v>10</v>
      </c>
      <c r="U259" s="179">
        <v>28.01</v>
      </c>
      <c r="V259" s="175">
        <v>4.75</v>
      </c>
      <c r="W259" s="173">
        <v>0</v>
      </c>
      <c r="X259" s="175">
        <v>2.5</v>
      </c>
      <c r="Y259" s="173">
        <v>2</v>
      </c>
      <c r="Z259" s="175">
        <v>4</v>
      </c>
      <c r="AA259" s="176">
        <v>11.25</v>
      </c>
      <c r="AB259" s="172">
        <v>48.51</v>
      </c>
      <c r="AC259" s="175">
        <v>9</v>
      </c>
      <c r="AD259" s="180">
        <v>9</v>
      </c>
      <c r="AE259" s="181">
        <v>10.95</v>
      </c>
      <c r="AF259" s="182">
        <v>10.95</v>
      </c>
      <c r="AG259" s="318">
        <v>288</v>
      </c>
      <c r="AH259" s="183">
        <v>7.56</v>
      </c>
      <c r="AI259" s="182">
        <v>7.56</v>
      </c>
      <c r="AJ259" s="319">
        <v>204</v>
      </c>
      <c r="AK259" s="184">
        <v>8.9160000000000004</v>
      </c>
    </row>
    <row r="260" spans="1:37" ht="17.25" customHeight="1" thickBot="1" x14ac:dyDescent="0.35">
      <c r="A260" s="208" t="s">
        <v>376</v>
      </c>
      <c r="B260" s="317">
        <v>22004473</v>
      </c>
      <c r="C260" s="258" t="s">
        <v>777</v>
      </c>
      <c r="D260" s="258" t="s">
        <v>125</v>
      </c>
      <c r="E260" s="173">
        <v>21</v>
      </c>
      <c r="F260" s="174">
        <v>20</v>
      </c>
      <c r="G260" s="175">
        <v>18</v>
      </c>
      <c r="H260" s="176">
        <v>18</v>
      </c>
      <c r="I260" s="173">
        <v>3.44</v>
      </c>
      <c r="J260" s="175">
        <v>13</v>
      </c>
      <c r="K260" s="173">
        <v>7.03</v>
      </c>
      <c r="L260" s="175">
        <v>10</v>
      </c>
      <c r="M260" s="176">
        <v>11.5</v>
      </c>
      <c r="N260" s="173">
        <v>46</v>
      </c>
      <c r="O260" s="177">
        <v>67</v>
      </c>
      <c r="P260" s="178">
        <v>0.68656716417910446</v>
      </c>
      <c r="Q260" s="175">
        <v>3.5</v>
      </c>
      <c r="R260" s="173">
        <v>43</v>
      </c>
      <c r="S260" s="175">
        <v>4</v>
      </c>
      <c r="T260" s="176">
        <v>7.5</v>
      </c>
      <c r="U260" s="179">
        <v>23.21</v>
      </c>
      <c r="V260" s="175">
        <v>6.25</v>
      </c>
      <c r="W260" s="173">
        <v>-4</v>
      </c>
      <c r="X260" s="175">
        <v>1.5</v>
      </c>
      <c r="Y260" s="173">
        <v>4</v>
      </c>
      <c r="Z260" s="175">
        <v>3</v>
      </c>
      <c r="AA260" s="176">
        <v>10.75</v>
      </c>
      <c r="AB260" s="172">
        <v>39.619999999999997</v>
      </c>
      <c r="AC260" s="175">
        <v>10</v>
      </c>
      <c r="AD260" s="180">
        <v>10</v>
      </c>
      <c r="AE260" s="181">
        <v>11.55</v>
      </c>
      <c r="AF260" s="182">
        <v>11.55</v>
      </c>
      <c r="AG260" s="318">
        <v>206</v>
      </c>
      <c r="AH260" s="183">
        <v>7.56</v>
      </c>
      <c r="AI260" s="182">
        <v>7.56</v>
      </c>
      <c r="AJ260" s="319">
        <v>204</v>
      </c>
      <c r="AK260" s="184">
        <v>9.1559999999999988</v>
      </c>
    </row>
    <row r="261" spans="1:37" ht="17.25" customHeight="1" thickBot="1" x14ac:dyDescent="0.35">
      <c r="A261" s="208" t="s">
        <v>376</v>
      </c>
      <c r="B261" s="317">
        <v>22004474</v>
      </c>
      <c r="C261" s="248" t="s">
        <v>735</v>
      </c>
      <c r="D261" s="248" t="s">
        <v>145</v>
      </c>
      <c r="E261" s="173">
        <v>14</v>
      </c>
      <c r="F261" s="174">
        <v>16.5</v>
      </c>
      <c r="G261" s="175">
        <v>11</v>
      </c>
      <c r="H261" s="176">
        <v>11</v>
      </c>
      <c r="I261" s="173">
        <v>3.94</v>
      </c>
      <c r="J261" s="175">
        <v>5</v>
      </c>
      <c r="K261" s="173">
        <v>7.17</v>
      </c>
      <c r="L261" s="175">
        <v>9</v>
      </c>
      <c r="M261" s="176">
        <v>7</v>
      </c>
      <c r="N261" s="173">
        <v>0</v>
      </c>
      <c r="O261" s="177">
        <v>65</v>
      </c>
      <c r="P261" s="178">
        <v>0</v>
      </c>
      <c r="Q261" s="175">
        <v>0</v>
      </c>
      <c r="R261" s="173">
        <v>34.799999999999997</v>
      </c>
      <c r="S261" s="175">
        <v>1.5</v>
      </c>
      <c r="T261" s="176">
        <v>1.5</v>
      </c>
      <c r="U261" s="179">
        <v>30.5</v>
      </c>
      <c r="V261" s="175">
        <v>2.5</v>
      </c>
      <c r="W261" s="173">
        <v>-13</v>
      </c>
      <c r="X261" s="175">
        <v>0.5</v>
      </c>
      <c r="Y261" s="173">
        <v>6</v>
      </c>
      <c r="Z261" s="175">
        <v>2</v>
      </c>
      <c r="AA261" s="176">
        <v>5</v>
      </c>
      <c r="AB261" s="172">
        <v>46.83</v>
      </c>
      <c r="AC261" s="175">
        <v>7</v>
      </c>
      <c r="AD261" s="180">
        <v>7</v>
      </c>
      <c r="AE261" s="181">
        <v>6.3</v>
      </c>
      <c r="AF261" s="182">
        <v>6.3</v>
      </c>
      <c r="AG261" s="318">
        <v>517</v>
      </c>
      <c r="AH261" s="183">
        <v>5.78</v>
      </c>
      <c r="AI261" s="182">
        <v>5.78</v>
      </c>
      <c r="AJ261" s="319">
        <v>393</v>
      </c>
      <c r="AK261" s="184">
        <v>5.9879999999999995</v>
      </c>
    </row>
    <row r="262" spans="1:37" ht="17.25" customHeight="1" thickBot="1" x14ac:dyDescent="0.35">
      <c r="A262" s="208" t="s">
        <v>376</v>
      </c>
      <c r="B262" s="317">
        <v>22004503</v>
      </c>
      <c r="C262" s="248" t="s">
        <v>911</v>
      </c>
      <c r="D262" s="248" t="s">
        <v>353</v>
      </c>
      <c r="E262" s="173">
        <v>15</v>
      </c>
      <c r="F262" s="174">
        <v>17</v>
      </c>
      <c r="G262" s="175">
        <v>12</v>
      </c>
      <c r="H262" s="176">
        <v>12</v>
      </c>
      <c r="I262" s="173">
        <v>3.32</v>
      </c>
      <c r="J262" s="175">
        <v>15</v>
      </c>
      <c r="K262" s="173">
        <v>7.09</v>
      </c>
      <c r="L262" s="175">
        <v>9</v>
      </c>
      <c r="M262" s="176">
        <v>12</v>
      </c>
      <c r="N262" s="173">
        <v>65</v>
      </c>
      <c r="O262" s="177">
        <v>75</v>
      </c>
      <c r="P262" s="178">
        <v>0.8666666666666667</v>
      </c>
      <c r="Q262" s="175">
        <v>4.5</v>
      </c>
      <c r="R262" s="173">
        <v>44</v>
      </c>
      <c r="S262" s="175">
        <v>4</v>
      </c>
      <c r="T262" s="176">
        <v>8.5</v>
      </c>
      <c r="U262" s="179">
        <v>30.52</v>
      </c>
      <c r="V262" s="175">
        <v>2.5</v>
      </c>
      <c r="W262" s="173">
        <v>2</v>
      </c>
      <c r="X262" s="175">
        <v>3</v>
      </c>
      <c r="Y262" s="173">
        <v>5</v>
      </c>
      <c r="Z262" s="175">
        <v>2.5</v>
      </c>
      <c r="AA262" s="176">
        <v>8</v>
      </c>
      <c r="AB262" s="172">
        <v>35.21</v>
      </c>
      <c r="AC262" s="175">
        <v>13</v>
      </c>
      <c r="AD262" s="180">
        <v>13</v>
      </c>
      <c r="AE262" s="181">
        <v>10.7</v>
      </c>
      <c r="AF262" s="182">
        <v>10.7</v>
      </c>
      <c r="AG262" s="318">
        <v>315</v>
      </c>
      <c r="AH262" s="183">
        <v>8.44</v>
      </c>
      <c r="AI262" s="182">
        <v>8.44</v>
      </c>
      <c r="AJ262" s="319">
        <v>118</v>
      </c>
      <c r="AK262" s="184">
        <v>9.3439999999999994</v>
      </c>
    </row>
    <row r="263" spans="1:37" ht="17.25" customHeight="1" thickBot="1" x14ac:dyDescent="0.35">
      <c r="A263" s="208" t="s">
        <v>376</v>
      </c>
      <c r="B263" s="317">
        <v>22004508</v>
      </c>
      <c r="C263" s="248" t="s">
        <v>843</v>
      </c>
      <c r="D263" s="248" t="s">
        <v>77</v>
      </c>
      <c r="E263" s="173">
        <v>13</v>
      </c>
      <c r="F263" s="174">
        <v>16</v>
      </c>
      <c r="G263" s="175">
        <v>10</v>
      </c>
      <c r="H263" s="176">
        <v>10</v>
      </c>
      <c r="I263" s="173">
        <v>3.03</v>
      </c>
      <c r="J263" s="175">
        <v>20</v>
      </c>
      <c r="K263" s="173">
        <v>6.47</v>
      </c>
      <c r="L263" s="175">
        <v>14</v>
      </c>
      <c r="M263" s="176">
        <v>17</v>
      </c>
      <c r="N263" s="173">
        <v>74</v>
      </c>
      <c r="O263" s="177">
        <v>79</v>
      </c>
      <c r="P263" s="178">
        <v>0.93670886075949367</v>
      </c>
      <c r="Q263" s="175">
        <v>5</v>
      </c>
      <c r="R263" s="173">
        <v>40.799999999999997</v>
      </c>
      <c r="S263" s="175">
        <v>3</v>
      </c>
      <c r="T263" s="176">
        <v>8</v>
      </c>
      <c r="U263" s="179">
        <v>25.67</v>
      </c>
      <c r="V263" s="175">
        <v>5</v>
      </c>
      <c r="W263" s="173">
        <v>-18</v>
      </c>
      <c r="X263" s="175">
        <v>0</v>
      </c>
      <c r="Y263" s="173">
        <v>4</v>
      </c>
      <c r="Z263" s="175">
        <v>3</v>
      </c>
      <c r="AA263" s="176">
        <v>8</v>
      </c>
      <c r="AB263" s="172">
        <v>43.76</v>
      </c>
      <c r="AC263" s="175">
        <v>8</v>
      </c>
      <c r="AD263" s="180">
        <v>8</v>
      </c>
      <c r="AE263" s="181">
        <v>10.199999999999999</v>
      </c>
      <c r="AF263" s="182">
        <v>10.199999999999999</v>
      </c>
      <c r="AG263" s="318">
        <v>372</v>
      </c>
      <c r="AH263" s="183">
        <v>5.33</v>
      </c>
      <c r="AI263" s="182">
        <v>5.33</v>
      </c>
      <c r="AJ263" s="319">
        <v>435</v>
      </c>
      <c r="AK263" s="184">
        <v>7.2780000000000005</v>
      </c>
    </row>
    <row r="264" spans="1:37" ht="17.25" customHeight="1" thickBot="1" x14ac:dyDescent="0.35">
      <c r="A264" s="208" t="s">
        <v>376</v>
      </c>
      <c r="B264" s="321">
        <v>22004569</v>
      </c>
      <c r="C264" s="274" t="s">
        <v>1136</v>
      </c>
      <c r="D264" s="275" t="s">
        <v>127</v>
      </c>
      <c r="E264" s="173">
        <v>15</v>
      </c>
      <c r="F264" s="174">
        <v>17</v>
      </c>
      <c r="G264" s="175">
        <v>12</v>
      </c>
      <c r="H264" s="176">
        <v>12</v>
      </c>
      <c r="I264" s="173">
        <v>3.2199999999999998</v>
      </c>
      <c r="J264" s="175">
        <v>17</v>
      </c>
      <c r="K264" s="173">
        <v>6.89</v>
      </c>
      <c r="L264" s="175">
        <v>11</v>
      </c>
      <c r="M264" s="176">
        <v>14</v>
      </c>
      <c r="N264" s="189">
        <v>75</v>
      </c>
      <c r="O264" s="177">
        <v>69</v>
      </c>
      <c r="P264" s="178">
        <v>1.0869565217391304</v>
      </c>
      <c r="Q264" s="175">
        <v>5.5</v>
      </c>
      <c r="R264" s="173">
        <v>35.6</v>
      </c>
      <c r="S264" s="175">
        <v>2</v>
      </c>
      <c r="T264" s="176">
        <v>7.5</v>
      </c>
      <c r="U264" s="179">
        <v>28.3</v>
      </c>
      <c r="V264" s="175">
        <v>3.75</v>
      </c>
      <c r="W264" s="173">
        <v>0</v>
      </c>
      <c r="X264" s="175">
        <v>2.5</v>
      </c>
      <c r="Y264" s="173">
        <v>5</v>
      </c>
      <c r="Z264" s="175">
        <v>2.5</v>
      </c>
      <c r="AA264" s="176">
        <v>8.75</v>
      </c>
      <c r="AB264" s="172">
        <v>41.61</v>
      </c>
      <c r="AC264" s="175">
        <v>9</v>
      </c>
      <c r="AD264" s="180">
        <v>9</v>
      </c>
      <c r="AE264" s="181">
        <v>10.25</v>
      </c>
      <c r="AF264" s="182">
        <v>10.25</v>
      </c>
      <c r="AG264" s="318">
        <v>369</v>
      </c>
      <c r="AH264" s="183">
        <v>9.33</v>
      </c>
      <c r="AI264" s="182">
        <v>9.33</v>
      </c>
      <c r="AJ264" s="319">
        <v>56</v>
      </c>
      <c r="AK264" s="184">
        <v>9.6980000000000004</v>
      </c>
    </row>
    <row r="265" spans="1:37" ht="17.25" customHeight="1" thickBot="1" x14ac:dyDescent="0.35">
      <c r="A265" s="208" t="s">
        <v>376</v>
      </c>
      <c r="B265" s="317">
        <v>22004590</v>
      </c>
      <c r="C265" s="298" t="s">
        <v>1021</v>
      </c>
      <c r="D265" s="299" t="s">
        <v>99</v>
      </c>
      <c r="E265" s="173">
        <v>22</v>
      </c>
      <c r="F265" s="174">
        <v>20.5</v>
      </c>
      <c r="G265" s="175">
        <v>19</v>
      </c>
      <c r="H265" s="176">
        <v>19</v>
      </c>
      <c r="I265" s="173">
        <v>3.01</v>
      </c>
      <c r="J265" s="175">
        <v>20</v>
      </c>
      <c r="K265" s="173">
        <v>6.38</v>
      </c>
      <c r="L265" s="175">
        <v>14</v>
      </c>
      <c r="M265" s="176">
        <v>17</v>
      </c>
      <c r="N265" s="173">
        <v>51</v>
      </c>
      <c r="O265" s="177">
        <v>56</v>
      </c>
      <c r="P265" s="178">
        <v>0.9107142857142857</v>
      </c>
      <c r="Q265" s="175">
        <v>5</v>
      </c>
      <c r="R265" s="173">
        <v>43.8</v>
      </c>
      <c r="S265" s="175">
        <v>4</v>
      </c>
      <c r="T265" s="176">
        <v>9</v>
      </c>
      <c r="U265" s="179">
        <v>23.68</v>
      </c>
      <c r="V265" s="175">
        <v>6</v>
      </c>
      <c r="W265" s="173">
        <v>-15</v>
      </c>
      <c r="X265" s="175">
        <v>0.25</v>
      </c>
      <c r="Y265" s="173">
        <v>4</v>
      </c>
      <c r="Z265" s="175">
        <v>3</v>
      </c>
      <c r="AA265" s="176">
        <v>9.25</v>
      </c>
      <c r="AB265" s="172">
        <v>41.81</v>
      </c>
      <c r="AC265" s="175">
        <v>9</v>
      </c>
      <c r="AD265" s="180">
        <v>9</v>
      </c>
      <c r="AE265" s="181">
        <v>12.65</v>
      </c>
      <c r="AF265" s="182">
        <v>12.65</v>
      </c>
      <c r="AG265" s="318">
        <v>91</v>
      </c>
      <c r="AH265" s="183">
        <v>14.22</v>
      </c>
      <c r="AI265" s="182">
        <v>14.22</v>
      </c>
      <c r="AJ265" s="319">
        <v>2</v>
      </c>
      <c r="AK265" s="184">
        <v>13.592000000000001</v>
      </c>
    </row>
    <row r="266" spans="1:37" ht="17.25" customHeight="1" thickBot="1" x14ac:dyDescent="0.35">
      <c r="A266" s="208" t="s">
        <v>376</v>
      </c>
      <c r="B266" s="317">
        <v>22004652</v>
      </c>
      <c r="C266" s="248" t="s">
        <v>910</v>
      </c>
      <c r="D266" s="248" t="s">
        <v>134</v>
      </c>
      <c r="E266" s="173">
        <v>13</v>
      </c>
      <c r="F266" s="174">
        <v>16</v>
      </c>
      <c r="G266" s="175">
        <v>10</v>
      </c>
      <c r="H266" s="176">
        <v>10</v>
      </c>
      <c r="I266" s="173">
        <v>3.0700000000000003</v>
      </c>
      <c r="J266" s="175">
        <v>19</v>
      </c>
      <c r="K266" s="173">
        <v>6.58</v>
      </c>
      <c r="L266" s="175">
        <v>13</v>
      </c>
      <c r="M266" s="176">
        <v>16</v>
      </c>
      <c r="N266" s="173">
        <v>74</v>
      </c>
      <c r="O266" s="177">
        <v>67</v>
      </c>
      <c r="P266" s="178">
        <v>1.1044776119402986</v>
      </c>
      <c r="Q266" s="175">
        <v>6</v>
      </c>
      <c r="R266" s="173">
        <v>46.2</v>
      </c>
      <c r="S266" s="175">
        <v>4.5</v>
      </c>
      <c r="T266" s="176">
        <v>10.5</v>
      </c>
      <c r="U266" s="179">
        <v>29.28</v>
      </c>
      <c r="V266" s="175">
        <v>3.25</v>
      </c>
      <c r="W266" s="173">
        <v>-15</v>
      </c>
      <c r="X266" s="175">
        <v>0.25</v>
      </c>
      <c r="Y266" s="173">
        <v>2</v>
      </c>
      <c r="Z266" s="175">
        <v>4</v>
      </c>
      <c r="AA266" s="176">
        <v>7.5</v>
      </c>
      <c r="AB266" s="172">
        <v>49.42</v>
      </c>
      <c r="AC266" s="175">
        <v>6</v>
      </c>
      <c r="AD266" s="180">
        <v>6</v>
      </c>
      <c r="AE266" s="181">
        <v>10</v>
      </c>
      <c r="AF266" s="182">
        <v>10</v>
      </c>
      <c r="AG266" s="318">
        <v>386</v>
      </c>
      <c r="AH266" s="183">
        <v>1.78</v>
      </c>
      <c r="AI266" s="182">
        <v>1.78</v>
      </c>
      <c r="AJ266" s="319">
        <v>563</v>
      </c>
      <c r="AK266" s="184">
        <v>5.0679999999999996</v>
      </c>
    </row>
    <row r="267" spans="1:37" ht="17.25" customHeight="1" thickBot="1" x14ac:dyDescent="0.35">
      <c r="A267" s="208" t="s">
        <v>376</v>
      </c>
      <c r="B267" s="317">
        <v>22004722</v>
      </c>
      <c r="C267" s="262" t="s">
        <v>571</v>
      </c>
      <c r="D267" s="262" t="s">
        <v>171</v>
      </c>
      <c r="E267" s="173" t="s">
        <v>375</v>
      </c>
      <c r="F267" s="174" t="s">
        <v>375</v>
      </c>
      <c r="G267" s="175" t="s">
        <v>375</v>
      </c>
      <c r="H267" s="176" t="s">
        <v>375</v>
      </c>
      <c r="I267" s="173" t="s">
        <v>375</v>
      </c>
      <c r="J267" s="175" t="s">
        <v>375</v>
      </c>
      <c r="K267" s="173" t="s">
        <v>375</v>
      </c>
      <c r="L267" s="175" t="s">
        <v>375</v>
      </c>
      <c r="M267" s="176" t="s">
        <v>375</v>
      </c>
      <c r="N267" s="173" t="s">
        <v>375</v>
      </c>
      <c r="O267" s="177" t="s">
        <v>195</v>
      </c>
      <c r="P267" s="178" t="s">
        <v>1712</v>
      </c>
      <c r="Q267" s="175" t="s">
        <v>375</v>
      </c>
      <c r="R267" s="173" t="s">
        <v>375</v>
      </c>
      <c r="S267" s="175" t="s">
        <v>375</v>
      </c>
      <c r="T267" s="176" t="s">
        <v>375</v>
      </c>
      <c r="U267" s="179" t="s">
        <v>375</v>
      </c>
      <c r="V267" s="175" t="s">
        <v>375</v>
      </c>
      <c r="W267" s="173" t="s">
        <v>375</v>
      </c>
      <c r="X267" s="175" t="s">
        <v>375</v>
      </c>
      <c r="Y267" s="173" t="s">
        <v>375</v>
      </c>
      <c r="Z267" s="175" t="s">
        <v>375</v>
      </c>
      <c r="AA267" s="176" t="s">
        <v>375</v>
      </c>
      <c r="AB267" s="172" t="s">
        <v>375</v>
      </c>
      <c r="AC267" s="175" t="s">
        <v>375</v>
      </c>
      <c r="AD267" s="180" t="s">
        <v>375</v>
      </c>
      <c r="AE267" s="181" t="s">
        <v>375</v>
      </c>
      <c r="AF267" s="182" t="s">
        <v>375</v>
      </c>
      <c r="AG267" s="318">
        <v>532</v>
      </c>
      <c r="AH267" s="183">
        <v>3.56</v>
      </c>
      <c r="AI267" s="182">
        <v>3.56</v>
      </c>
      <c r="AJ267" s="319">
        <v>541</v>
      </c>
      <c r="AK267" s="184">
        <v>3.56</v>
      </c>
    </row>
    <row r="268" spans="1:37" ht="17.25" customHeight="1" thickBot="1" x14ac:dyDescent="0.35">
      <c r="A268" s="208" t="s">
        <v>376</v>
      </c>
      <c r="B268" s="317">
        <v>22004751</v>
      </c>
      <c r="C268" s="262" t="s">
        <v>810</v>
      </c>
      <c r="D268" s="262" t="s">
        <v>136</v>
      </c>
      <c r="E268" s="173">
        <v>17</v>
      </c>
      <c r="F268" s="174">
        <v>18</v>
      </c>
      <c r="G268" s="175">
        <v>14</v>
      </c>
      <c r="H268" s="176">
        <v>14</v>
      </c>
      <c r="I268" s="173">
        <v>3.2099999999999995</v>
      </c>
      <c r="J268" s="175">
        <v>17</v>
      </c>
      <c r="K268" s="173">
        <v>6.93</v>
      </c>
      <c r="L268" s="175">
        <v>10</v>
      </c>
      <c r="M268" s="176">
        <v>13.5</v>
      </c>
      <c r="N268" s="173">
        <v>66</v>
      </c>
      <c r="O268" s="177">
        <v>54</v>
      </c>
      <c r="P268" s="178">
        <v>1.2222222222222223</v>
      </c>
      <c r="Q268" s="175">
        <v>6.5</v>
      </c>
      <c r="R268" s="173">
        <v>38.700000000000003</v>
      </c>
      <c r="S268" s="175">
        <v>2.5</v>
      </c>
      <c r="T268" s="176">
        <v>9</v>
      </c>
      <c r="U268" s="179">
        <v>26.15</v>
      </c>
      <c r="V268" s="175">
        <v>4.75</v>
      </c>
      <c r="W268" s="173">
        <v>0</v>
      </c>
      <c r="X268" s="175">
        <v>2.5</v>
      </c>
      <c r="Y268" s="173">
        <v>2</v>
      </c>
      <c r="Z268" s="175">
        <v>4</v>
      </c>
      <c r="AA268" s="176">
        <v>11.25</v>
      </c>
      <c r="AB268" s="172">
        <v>41.06</v>
      </c>
      <c r="AC268" s="175">
        <v>10</v>
      </c>
      <c r="AD268" s="180">
        <v>10</v>
      </c>
      <c r="AE268" s="181">
        <v>11.55</v>
      </c>
      <c r="AF268" s="182">
        <v>11.55</v>
      </c>
      <c r="AG268" s="318">
        <v>206</v>
      </c>
      <c r="AH268" s="183">
        <v>7.11</v>
      </c>
      <c r="AI268" s="182">
        <v>7.11</v>
      </c>
      <c r="AJ268" s="319">
        <v>241</v>
      </c>
      <c r="AK268" s="184">
        <v>8.8859999999999992</v>
      </c>
    </row>
    <row r="269" spans="1:37" ht="17.25" customHeight="1" thickBot="1" x14ac:dyDescent="0.35">
      <c r="A269" s="208" t="s">
        <v>376</v>
      </c>
      <c r="B269" s="317">
        <v>22004758</v>
      </c>
      <c r="C269" s="252" t="s">
        <v>982</v>
      </c>
      <c r="D269" s="252" t="s">
        <v>183</v>
      </c>
      <c r="E269" s="173">
        <v>23</v>
      </c>
      <c r="F269" s="174">
        <v>21</v>
      </c>
      <c r="G269" s="175">
        <v>20</v>
      </c>
      <c r="H269" s="176">
        <v>20</v>
      </c>
      <c r="I269" s="173">
        <v>2.99</v>
      </c>
      <c r="J269" s="175">
        <v>20</v>
      </c>
      <c r="K269" s="173">
        <v>6.29</v>
      </c>
      <c r="L269" s="175">
        <v>15</v>
      </c>
      <c r="M269" s="176">
        <v>17.5</v>
      </c>
      <c r="N269" s="173">
        <v>81</v>
      </c>
      <c r="O269" s="177">
        <v>60</v>
      </c>
      <c r="P269" s="178">
        <v>1.35</v>
      </c>
      <c r="Q269" s="175">
        <v>7</v>
      </c>
      <c r="R269" s="173">
        <v>52.3</v>
      </c>
      <c r="S269" s="175">
        <v>6</v>
      </c>
      <c r="T269" s="176">
        <v>13</v>
      </c>
      <c r="U269" s="179">
        <v>25.66</v>
      </c>
      <c r="V269" s="175">
        <v>5</v>
      </c>
      <c r="W269" s="173">
        <v>1</v>
      </c>
      <c r="X269" s="175">
        <v>2.75</v>
      </c>
      <c r="Y269" s="173">
        <v>0</v>
      </c>
      <c r="Z269" s="175">
        <v>5</v>
      </c>
      <c r="AA269" s="176">
        <v>12.75</v>
      </c>
      <c r="AB269" s="172">
        <v>30.93</v>
      </c>
      <c r="AC269" s="175">
        <v>16</v>
      </c>
      <c r="AD269" s="180">
        <v>16</v>
      </c>
      <c r="AE269" s="181">
        <v>15.85</v>
      </c>
      <c r="AF269" s="182">
        <v>15.85</v>
      </c>
      <c r="AG269" s="318">
        <v>3</v>
      </c>
      <c r="AH269" s="183">
        <v>12</v>
      </c>
      <c r="AI269" s="182">
        <v>12</v>
      </c>
      <c r="AJ269" s="319">
        <v>12</v>
      </c>
      <c r="AK269" s="184">
        <v>13.54</v>
      </c>
    </row>
    <row r="270" spans="1:37" ht="17.25" customHeight="1" thickBot="1" x14ac:dyDescent="0.35">
      <c r="A270" s="208" t="s">
        <v>56</v>
      </c>
      <c r="B270" s="317">
        <v>22004779</v>
      </c>
      <c r="C270" s="296" t="s">
        <v>1093</v>
      </c>
      <c r="D270" s="296" t="s">
        <v>119</v>
      </c>
      <c r="E270" s="173">
        <v>11</v>
      </c>
      <c r="F270" s="174">
        <v>15</v>
      </c>
      <c r="G270" s="175">
        <v>11</v>
      </c>
      <c r="H270" s="176">
        <v>11</v>
      </c>
      <c r="I270" s="173">
        <v>3.42</v>
      </c>
      <c r="J270" s="175">
        <v>18</v>
      </c>
      <c r="K270" s="173">
        <v>7.91</v>
      </c>
      <c r="L270" s="175">
        <v>10</v>
      </c>
      <c r="M270" s="176">
        <v>14</v>
      </c>
      <c r="N270" s="173">
        <v>27.5</v>
      </c>
      <c r="O270" s="177">
        <v>54</v>
      </c>
      <c r="P270" s="178">
        <v>0.5092592592592593</v>
      </c>
      <c r="Q270" s="175">
        <v>5</v>
      </c>
      <c r="R270" s="173">
        <v>30.3</v>
      </c>
      <c r="S270" s="175">
        <v>5</v>
      </c>
      <c r="T270" s="176">
        <v>10</v>
      </c>
      <c r="U270" s="179">
        <v>33.06</v>
      </c>
      <c r="V270" s="175">
        <v>2.25</v>
      </c>
      <c r="W270" s="173">
        <v>3</v>
      </c>
      <c r="X270" s="175">
        <v>3.25</v>
      </c>
      <c r="Y270" s="173">
        <v>1</v>
      </c>
      <c r="Z270" s="175">
        <v>4.5</v>
      </c>
      <c r="AA270" s="176">
        <v>10</v>
      </c>
      <c r="AB270" s="172">
        <v>53.97</v>
      </c>
      <c r="AC270" s="175">
        <v>7</v>
      </c>
      <c r="AD270" s="180">
        <v>7</v>
      </c>
      <c r="AE270" s="181">
        <v>10.4</v>
      </c>
      <c r="AF270" s="182">
        <v>10.4</v>
      </c>
      <c r="AG270" s="318">
        <v>356</v>
      </c>
      <c r="AH270" s="183">
        <v>9.33</v>
      </c>
      <c r="AI270" s="182">
        <v>9.33</v>
      </c>
      <c r="AJ270" s="319">
        <v>56</v>
      </c>
      <c r="AK270" s="184">
        <v>9.7579999999999991</v>
      </c>
    </row>
    <row r="271" spans="1:37" ht="17.25" customHeight="1" thickBot="1" x14ac:dyDescent="0.35">
      <c r="A271" s="208" t="s">
        <v>376</v>
      </c>
      <c r="B271" s="317">
        <v>22004788</v>
      </c>
      <c r="C271" s="264" t="s">
        <v>624</v>
      </c>
      <c r="D271" s="264" t="s">
        <v>150</v>
      </c>
      <c r="E271" s="173">
        <v>17</v>
      </c>
      <c r="F271" s="174">
        <v>18</v>
      </c>
      <c r="G271" s="175">
        <v>14</v>
      </c>
      <c r="H271" s="176">
        <v>14</v>
      </c>
      <c r="I271" s="173">
        <v>3.01</v>
      </c>
      <c r="J271" s="175">
        <v>20</v>
      </c>
      <c r="K271" s="173">
        <v>6.5</v>
      </c>
      <c r="L271" s="175">
        <v>13</v>
      </c>
      <c r="M271" s="176">
        <v>16.5</v>
      </c>
      <c r="N271" s="173">
        <v>63</v>
      </c>
      <c r="O271" s="177">
        <v>60</v>
      </c>
      <c r="P271" s="178">
        <v>1.05</v>
      </c>
      <c r="Q271" s="175">
        <v>5.5</v>
      </c>
      <c r="R271" s="173">
        <v>40.700000000000003</v>
      </c>
      <c r="S271" s="175">
        <v>3</v>
      </c>
      <c r="T271" s="176">
        <v>8.5</v>
      </c>
      <c r="U271" s="179">
        <v>26.19</v>
      </c>
      <c r="V271" s="175">
        <v>4.75</v>
      </c>
      <c r="W271" s="173">
        <v>5</v>
      </c>
      <c r="X271" s="175">
        <v>3.5</v>
      </c>
      <c r="Y271" s="173">
        <v>3</v>
      </c>
      <c r="Z271" s="175">
        <v>3.5</v>
      </c>
      <c r="AA271" s="176">
        <v>11.75</v>
      </c>
      <c r="AB271" s="172">
        <v>39.86</v>
      </c>
      <c r="AC271" s="175">
        <v>10</v>
      </c>
      <c r="AD271" s="180">
        <v>10</v>
      </c>
      <c r="AE271" s="181">
        <v>12.15</v>
      </c>
      <c r="AF271" s="182">
        <v>12.15</v>
      </c>
      <c r="AG271" s="318">
        <v>141</v>
      </c>
      <c r="AH271" s="183">
        <v>8</v>
      </c>
      <c r="AI271" s="182">
        <v>8</v>
      </c>
      <c r="AJ271" s="319">
        <v>158</v>
      </c>
      <c r="AK271" s="184">
        <v>9.66</v>
      </c>
    </row>
    <row r="272" spans="1:37" ht="17.25" customHeight="1" thickBot="1" x14ac:dyDescent="0.35">
      <c r="A272" s="208" t="s">
        <v>376</v>
      </c>
      <c r="B272" s="317">
        <v>22004810</v>
      </c>
      <c r="C272" s="258" t="s">
        <v>1116</v>
      </c>
      <c r="D272" s="258" t="s">
        <v>33</v>
      </c>
      <c r="E272" s="173">
        <v>19</v>
      </c>
      <c r="F272" s="174">
        <v>19</v>
      </c>
      <c r="G272" s="175">
        <v>16</v>
      </c>
      <c r="H272" s="176">
        <v>16</v>
      </c>
      <c r="I272" s="173">
        <v>2.9699999999999998</v>
      </c>
      <c r="J272" s="175">
        <v>20</v>
      </c>
      <c r="K272" s="173">
        <v>6.3</v>
      </c>
      <c r="L272" s="175">
        <v>15</v>
      </c>
      <c r="M272" s="176">
        <v>17.5</v>
      </c>
      <c r="N272" s="173">
        <v>82</v>
      </c>
      <c r="O272" s="177">
        <v>81</v>
      </c>
      <c r="P272" s="178">
        <v>1.0123456790123457</v>
      </c>
      <c r="Q272" s="175">
        <v>5.5</v>
      </c>
      <c r="R272" s="173">
        <v>53.7</v>
      </c>
      <c r="S272" s="175">
        <v>6.5</v>
      </c>
      <c r="T272" s="176">
        <v>12</v>
      </c>
      <c r="U272" s="179">
        <v>25.99</v>
      </c>
      <c r="V272" s="175">
        <v>5</v>
      </c>
      <c r="W272" s="173">
        <v>-6</v>
      </c>
      <c r="X272" s="175">
        <v>1.25</v>
      </c>
      <c r="Y272" s="173">
        <v>1</v>
      </c>
      <c r="Z272" s="175">
        <v>4.5</v>
      </c>
      <c r="AA272" s="176">
        <v>10.75</v>
      </c>
      <c r="AB272" s="172">
        <v>33.520000000000003</v>
      </c>
      <c r="AC272" s="175">
        <v>14</v>
      </c>
      <c r="AD272" s="180">
        <v>14</v>
      </c>
      <c r="AE272" s="181">
        <v>14.05</v>
      </c>
      <c r="AF272" s="182">
        <v>14.05</v>
      </c>
      <c r="AG272" s="318">
        <v>22</v>
      </c>
      <c r="AH272" s="183">
        <v>6.22</v>
      </c>
      <c r="AI272" s="182">
        <v>6.22</v>
      </c>
      <c r="AJ272" s="319">
        <v>347</v>
      </c>
      <c r="AK272" s="184">
        <v>9.3520000000000003</v>
      </c>
    </row>
    <row r="273" spans="1:37" ht="17.25" customHeight="1" thickBot="1" x14ac:dyDescent="0.35">
      <c r="A273" s="208" t="s">
        <v>376</v>
      </c>
      <c r="B273" s="317">
        <v>22004825</v>
      </c>
      <c r="C273" s="252" t="s">
        <v>651</v>
      </c>
      <c r="D273" s="252" t="s">
        <v>136</v>
      </c>
      <c r="E273" s="173">
        <v>16</v>
      </c>
      <c r="F273" s="174">
        <v>17.5</v>
      </c>
      <c r="G273" s="175">
        <v>13</v>
      </c>
      <c r="H273" s="176">
        <v>13</v>
      </c>
      <c r="I273" s="173">
        <v>2.97</v>
      </c>
      <c r="J273" s="175">
        <v>20</v>
      </c>
      <c r="K273" s="173">
        <v>6.31</v>
      </c>
      <c r="L273" s="175">
        <v>15</v>
      </c>
      <c r="M273" s="176">
        <v>17.5</v>
      </c>
      <c r="N273" s="173">
        <v>53</v>
      </c>
      <c r="O273" s="177">
        <v>59</v>
      </c>
      <c r="P273" s="178">
        <v>0.89830508474576276</v>
      </c>
      <c r="Q273" s="175">
        <v>4.5</v>
      </c>
      <c r="R273" s="173">
        <v>52.1</v>
      </c>
      <c r="S273" s="175">
        <v>6</v>
      </c>
      <c r="T273" s="176">
        <v>10.5</v>
      </c>
      <c r="U273" s="179">
        <v>26.44</v>
      </c>
      <c r="V273" s="175">
        <v>4.75</v>
      </c>
      <c r="W273" s="173">
        <v>-8</v>
      </c>
      <c r="X273" s="175">
        <v>1</v>
      </c>
      <c r="Y273" s="173">
        <v>4</v>
      </c>
      <c r="Z273" s="175">
        <v>3</v>
      </c>
      <c r="AA273" s="176">
        <v>8.75</v>
      </c>
      <c r="AB273" s="172">
        <v>35.42</v>
      </c>
      <c r="AC273" s="175">
        <v>13</v>
      </c>
      <c r="AD273" s="180">
        <v>13</v>
      </c>
      <c r="AE273" s="181">
        <v>12.55</v>
      </c>
      <c r="AF273" s="182">
        <v>12.55</v>
      </c>
      <c r="AG273" s="318">
        <v>105</v>
      </c>
      <c r="AH273" s="183">
        <v>8</v>
      </c>
      <c r="AI273" s="182">
        <v>8</v>
      </c>
      <c r="AJ273" s="319">
        <v>158</v>
      </c>
      <c r="AK273" s="184">
        <v>9.82</v>
      </c>
    </row>
    <row r="274" spans="1:37" ht="17.25" customHeight="1" thickBot="1" x14ac:dyDescent="0.35">
      <c r="A274" s="208" t="s">
        <v>376</v>
      </c>
      <c r="B274" s="317">
        <v>22004835</v>
      </c>
      <c r="C274" s="250" t="s">
        <v>938</v>
      </c>
      <c r="D274" s="250" t="s">
        <v>94</v>
      </c>
      <c r="E274" s="173">
        <v>19</v>
      </c>
      <c r="F274" s="174">
        <v>19</v>
      </c>
      <c r="G274" s="175">
        <v>16</v>
      </c>
      <c r="H274" s="176">
        <v>16</v>
      </c>
      <c r="I274" s="173">
        <v>3.07</v>
      </c>
      <c r="J274" s="175">
        <v>19</v>
      </c>
      <c r="K274" s="173">
        <v>6.56</v>
      </c>
      <c r="L274" s="175">
        <v>13</v>
      </c>
      <c r="M274" s="176">
        <v>16</v>
      </c>
      <c r="N274" s="173">
        <v>60</v>
      </c>
      <c r="O274" s="177">
        <v>63</v>
      </c>
      <c r="P274" s="178">
        <v>0.95238095238095233</v>
      </c>
      <c r="Q274" s="175">
        <v>5</v>
      </c>
      <c r="R274" s="173">
        <v>39.299999999999997</v>
      </c>
      <c r="S274" s="175">
        <v>3</v>
      </c>
      <c r="T274" s="176">
        <v>8</v>
      </c>
      <c r="U274" s="179">
        <v>28.25</v>
      </c>
      <c r="V274" s="175">
        <v>3.75</v>
      </c>
      <c r="W274" s="173">
        <v>-25</v>
      </c>
      <c r="X274" s="175">
        <v>0</v>
      </c>
      <c r="Y274" s="173">
        <v>6</v>
      </c>
      <c r="Z274" s="175">
        <v>2</v>
      </c>
      <c r="AA274" s="176">
        <v>5.75</v>
      </c>
      <c r="AB274" s="172">
        <v>42.84</v>
      </c>
      <c r="AC274" s="175">
        <v>9</v>
      </c>
      <c r="AD274" s="180">
        <v>9</v>
      </c>
      <c r="AE274" s="181">
        <v>10.95</v>
      </c>
      <c r="AF274" s="182">
        <v>10.95</v>
      </c>
      <c r="AG274" s="318">
        <v>288</v>
      </c>
      <c r="AH274" s="183">
        <v>9.33</v>
      </c>
      <c r="AI274" s="182">
        <v>9.33</v>
      </c>
      <c r="AJ274" s="319">
        <v>56</v>
      </c>
      <c r="AK274" s="184">
        <v>9.9779999999999998</v>
      </c>
    </row>
    <row r="275" spans="1:37" ht="17.25" customHeight="1" thickBot="1" x14ac:dyDescent="0.35">
      <c r="A275" s="208" t="s">
        <v>376</v>
      </c>
      <c r="B275" s="317">
        <v>22004913</v>
      </c>
      <c r="C275" s="250" t="s">
        <v>1103</v>
      </c>
      <c r="D275" s="250" t="s">
        <v>1104</v>
      </c>
      <c r="E275" s="173">
        <v>17</v>
      </c>
      <c r="F275" s="174">
        <v>18</v>
      </c>
      <c r="G275" s="175">
        <v>14</v>
      </c>
      <c r="H275" s="176">
        <v>14</v>
      </c>
      <c r="I275" s="173">
        <v>3.24</v>
      </c>
      <c r="J275" s="175">
        <v>16</v>
      </c>
      <c r="K275" s="173">
        <v>7.1</v>
      </c>
      <c r="L275" s="175">
        <v>9</v>
      </c>
      <c r="M275" s="176">
        <v>12.5</v>
      </c>
      <c r="N275" s="173">
        <v>62</v>
      </c>
      <c r="O275" s="177">
        <v>73</v>
      </c>
      <c r="P275" s="178">
        <v>0.84931506849315064</v>
      </c>
      <c r="Q275" s="175">
        <v>4.5</v>
      </c>
      <c r="R275" s="173">
        <v>34</v>
      </c>
      <c r="S275" s="175">
        <v>1.5</v>
      </c>
      <c r="T275" s="176">
        <v>6</v>
      </c>
      <c r="U275" s="179">
        <v>26.9</v>
      </c>
      <c r="V275" s="175">
        <v>4.5</v>
      </c>
      <c r="W275" s="173">
        <v>-5</v>
      </c>
      <c r="X275" s="175">
        <v>1.5</v>
      </c>
      <c r="Y275" s="173">
        <v>3</v>
      </c>
      <c r="Z275" s="175">
        <v>3.5</v>
      </c>
      <c r="AA275" s="176">
        <v>9.5</v>
      </c>
      <c r="AB275" s="172">
        <v>39.479999999999997</v>
      </c>
      <c r="AC275" s="175">
        <v>11</v>
      </c>
      <c r="AD275" s="180">
        <v>11</v>
      </c>
      <c r="AE275" s="181">
        <v>10.6</v>
      </c>
      <c r="AF275" s="182">
        <v>10.6</v>
      </c>
      <c r="AG275" s="318">
        <v>325</v>
      </c>
      <c r="AH275" s="183">
        <v>7.11</v>
      </c>
      <c r="AI275" s="182">
        <v>7.11</v>
      </c>
      <c r="AJ275" s="319">
        <v>241</v>
      </c>
      <c r="AK275" s="184">
        <v>8.5060000000000002</v>
      </c>
    </row>
    <row r="276" spans="1:37" ht="17.25" customHeight="1" thickBot="1" x14ac:dyDescent="0.35">
      <c r="A276" s="208" t="s">
        <v>56</v>
      </c>
      <c r="B276" s="317">
        <v>22004929</v>
      </c>
      <c r="C276" s="252" t="s">
        <v>1024</v>
      </c>
      <c r="D276" s="252" t="s">
        <v>79</v>
      </c>
      <c r="E276" s="173">
        <v>8</v>
      </c>
      <c r="F276" s="174">
        <v>13.5</v>
      </c>
      <c r="G276" s="175">
        <v>8</v>
      </c>
      <c r="H276" s="176">
        <v>8</v>
      </c>
      <c r="I276" s="173">
        <v>3.43</v>
      </c>
      <c r="J276" s="175">
        <v>18</v>
      </c>
      <c r="K276" s="173">
        <v>7.72</v>
      </c>
      <c r="L276" s="175">
        <v>11</v>
      </c>
      <c r="M276" s="176">
        <v>14.5</v>
      </c>
      <c r="N276" s="173">
        <v>24</v>
      </c>
      <c r="O276" s="177">
        <v>58</v>
      </c>
      <c r="P276" s="178">
        <v>0.41379310344827586</v>
      </c>
      <c r="Q276" s="175">
        <v>4</v>
      </c>
      <c r="R276" s="173">
        <v>29</v>
      </c>
      <c r="S276" s="175">
        <v>4.5</v>
      </c>
      <c r="T276" s="176">
        <v>8.5</v>
      </c>
      <c r="U276" s="179">
        <v>34.369999999999997</v>
      </c>
      <c r="V276" s="175">
        <v>1.75</v>
      </c>
      <c r="W276" s="173">
        <v>0</v>
      </c>
      <c r="X276" s="175">
        <v>2.5</v>
      </c>
      <c r="Y276" s="173">
        <v>3</v>
      </c>
      <c r="Z276" s="175">
        <v>3.5</v>
      </c>
      <c r="AA276" s="176">
        <v>7.75</v>
      </c>
      <c r="AB276" s="172" t="s">
        <v>375</v>
      </c>
      <c r="AC276" s="175" t="s">
        <v>375</v>
      </c>
      <c r="AD276" s="180" t="s">
        <v>375</v>
      </c>
      <c r="AE276" s="181">
        <v>9.6875</v>
      </c>
      <c r="AF276" s="182">
        <v>9.6875</v>
      </c>
      <c r="AG276" s="318">
        <v>417</v>
      </c>
      <c r="AH276" s="183">
        <v>5.78</v>
      </c>
      <c r="AI276" s="182">
        <v>5.78</v>
      </c>
      <c r="AJ276" s="319">
        <v>393</v>
      </c>
      <c r="AK276" s="184">
        <v>7.343</v>
      </c>
    </row>
    <row r="277" spans="1:37" ht="17.25" customHeight="1" thickBot="1" x14ac:dyDescent="0.35">
      <c r="A277" s="208" t="s">
        <v>376</v>
      </c>
      <c r="B277" s="317">
        <v>22004937</v>
      </c>
      <c r="C277" s="248" t="s">
        <v>1062</v>
      </c>
      <c r="D277" s="248" t="s">
        <v>94</v>
      </c>
      <c r="E277" s="173">
        <v>17</v>
      </c>
      <c r="F277" s="174">
        <v>18</v>
      </c>
      <c r="G277" s="175">
        <v>14</v>
      </c>
      <c r="H277" s="176">
        <v>14</v>
      </c>
      <c r="I277" s="173">
        <v>3.08</v>
      </c>
      <c r="J277" s="175">
        <v>19</v>
      </c>
      <c r="K277" s="173">
        <v>6.88</v>
      </c>
      <c r="L277" s="175">
        <v>11</v>
      </c>
      <c r="M277" s="176">
        <v>15</v>
      </c>
      <c r="N277" s="173">
        <v>69</v>
      </c>
      <c r="O277" s="177">
        <v>71</v>
      </c>
      <c r="P277" s="178">
        <v>0.971830985915493</v>
      </c>
      <c r="Q277" s="175">
        <v>5</v>
      </c>
      <c r="R277" s="173">
        <v>49.1</v>
      </c>
      <c r="S277" s="175">
        <v>5.5</v>
      </c>
      <c r="T277" s="176">
        <v>10.5</v>
      </c>
      <c r="U277" s="179">
        <v>29.77</v>
      </c>
      <c r="V277" s="175">
        <v>3</v>
      </c>
      <c r="W277" s="173">
        <v>2</v>
      </c>
      <c r="X277" s="175">
        <v>3</v>
      </c>
      <c r="Y277" s="173">
        <v>5</v>
      </c>
      <c r="Z277" s="175">
        <v>2.5</v>
      </c>
      <c r="AA277" s="176">
        <v>8.5</v>
      </c>
      <c r="AB277" s="172">
        <v>28.09</v>
      </c>
      <c r="AC277" s="175">
        <v>18</v>
      </c>
      <c r="AD277" s="180">
        <v>18</v>
      </c>
      <c r="AE277" s="181">
        <v>13.2</v>
      </c>
      <c r="AF277" s="182">
        <v>13.2</v>
      </c>
      <c r="AG277" s="318">
        <v>57</v>
      </c>
      <c r="AH277" s="183">
        <v>11.56</v>
      </c>
      <c r="AI277" s="182">
        <v>11.56</v>
      </c>
      <c r="AJ277" s="319">
        <v>16</v>
      </c>
      <c r="AK277" s="184">
        <v>12.216000000000001</v>
      </c>
    </row>
    <row r="278" spans="1:37" ht="17.25" customHeight="1" thickBot="1" x14ac:dyDescent="0.35">
      <c r="A278" s="208" t="s">
        <v>376</v>
      </c>
      <c r="B278" s="317">
        <v>22004957</v>
      </c>
      <c r="C278" s="296" t="s">
        <v>577</v>
      </c>
      <c r="D278" s="296" t="s">
        <v>127</v>
      </c>
      <c r="E278" s="173">
        <v>15</v>
      </c>
      <c r="F278" s="174">
        <v>17</v>
      </c>
      <c r="G278" s="175">
        <v>12</v>
      </c>
      <c r="H278" s="176">
        <v>12</v>
      </c>
      <c r="I278" s="173">
        <v>3.26</v>
      </c>
      <c r="J278" s="175">
        <v>16</v>
      </c>
      <c r="K278" s="173">
        <v>7</v>
      </c>
      <c r="L278" s="175">
        <v>10</v>
      </c>
      <c r="M278" s="176">
        <v>13</v>
      </c>
      <c r="N278" s="173">
        <v>66</v>
      </c>
      <c r="O278" s="177">
        <v>72</v>
      </c>
      <c r="P278" s="178">
        <v>0.91666666666666663</v>
      </c>
      <c r="Q278" s="175">
        <v>5</v>
      </c>
      <c r="R278" s="173">
        <v>33.4</v>
      </c>
      <c r="S278" s="175">
        <v>1.5</v>
      </c>
      <c r="T278" s="176">
        <v>6.5</v>
      </c>
      <c r="U278" s="179">
        <v>28.5</v>
      </c>
      <c r="V278" s="175">
        <v>3.5</v>
      </c>
      <c r="W278" s="173">
        <v>-4</v>
      </c>
      <c r="X278" s="175">
        <v>1.5</v>
      </c>
      <c r="Y278" s="173">
        <v>4</v>
      </c>
      <c r="Z278" s="175">
        <v>3</v>
      </c>
      <c r="AA278" s="176">
        <v>8</v>
      </c>
      <c r="AB278" s="172">
        <v>31.1</v>
      </c>
      <c r="AC278" s="175">
        <v>16</v>
      </c>
      <c r="AD278" s="180">
        <v>16</v>
      </c>
      <c r="AE278" s="181">
        <v>11.1</v>
      </c>
      <c r="AF278" s="182">
        <v>11.1</v>
      </c>
      <c r="AG278" s="318">
        <v>274</v>
      </c>
      <c r="AH278" s="183">
        <v>7.56</v>
      </c>
      <c r="AI278" s="182">
        <v>7.56</v>
      </c>
      <c r="AJ278" s="319">
        <v>204</v>
      </c>
      <c r="AK278" s="184">
        <v>8.9759999999999991</v>
      </c>
    </row>
    <row r="279" spans="1:37" ht="17.25" customHeight="1" thickBot="1" x14ac:dyDescent="0.35">
      <c r="A279" s="208" t="s">
        <v>56</v>
      </c>
      <c r="B279" s="317">
        <v>22004988</v>
      </c>
      <c r="C279" s="262" t="s">
        <v>1079</v>
      </c>
      <c r="D279" s="262" t="s">
        <v>1080</v>
      </c>
      <c r="E279" s="173">
        <v>12</v>
      </c>
      <c r="F279" s="174">
        <v>15.5</v>
      </c>
      <c r="G279" s="175">
        <v>12</v>
      </c>
      <c r="H279" s="176">
        <v>12</v>
      </c>
      <c r="I279" s="173">
        <v>3.55</v>
      </c>
      <c r="J279" s="175">
        <v>16</v>
      </c>
      <c r="K279" s="173">
        <v>7.96</v>
      </c>
      <c r="L279" s="175">
        <v>9</v>
      </c>
      <c r="M279" s="176">
        <v>12.5</v>
      </c>
      <c r="N279" s="173">
        <v>36</v>
      </c>
      <c r="O279" s="177">
        <v>57</v>
      </c>
      <c r="P279" s="178">
        <v>0.63157894736842102</v>
      </c>
      <c r="Q279" s="175">
        <v>6</v>
      </c>
      <c r="R279" s="173">
        <v>28.8</v>
      </c>
      <c r="S279" s="175">
        <v>4.5</v>
      </c>
      <c r="T279" s="176">
        <v>10.5</v>
      </c>
      <c r="U279" s="179">
        <v>29.16</v>
      </c>
      <c r="V279" s="175">
        <v>4.25</v>
      </c>
      <c r="W279" s="173">
        <v>-4</v>
      </c>
      <c r="X279" s="175">
        <v>1.5</v>
      </c>
      <c r="Y279" s="173">
        <v>4</v>
      </c>
      <c r="Z279" s="175">
        <v>3</v>
      </c>
      <c r="AA279" s="176">
        <v>8.75</v>
      </c>
      <c r="AB279" s="172">
        <v>48.91</v>
      </c>
      <c r="AC279" s="175">
        <v>9</v>
      </c>
      <c r="AD279" s="180">
        <v>9</v>
      </c>
      <c r="AE279" s="181">
        <v>10.55</v>
      </c>
      <c r="AF279" s="182">
        <v>10.55</v>
      </c>
      <c r="AG279" s="318">
        <v>338</v>
      </c>
      <c r="AH279" s="183">
        <v>4</v>
      </c>
      <c r="AI279" s="182">
        <v>4</v>
      </c>
      <c r="AJ279" s="319">
        <v>527</v>
      </c>
      <c r="AK279" s="184">
        <v>6.620000000000001</v>
      </c>
    </row>
    <row r="280" spans="1:37" ht="17.25" customHeight="1" thickBot="1" x14ac:dyDescent="0.35">
      <c r="A280" s="208" t="s">
        <v>56</v>
      </c>
      <c r="B280" s="317">
        <v>22004989</v>
      </c>
      <c r="C280" s="304" t="s">
        <v>514</v>
      </c>
      <c r="D280" s="304" t="s">
        <v>515</v>
      </c>
      <c r="E280" s="173">
        <v>10</v>
      </c>
      <c r="F280" s="174">
        <v>14.5</v>
      </c>
      <c r="G280" s="175">
        <v>10</v>
      </c>
      <c r="H280" s="176">
        <v>10</v>
      </c>
      <c r="I280" s="173">
        <v>3.5200000000000005</v>
      </c>
      <c r="J280" s="175">
        <v>16</v>
      </c>
      <c r="K280" s="173">
        <v>7.61</v>
      </c>
      <c r="L280" s="175">
        <v>12</v>
      </c>
      <c r="M280" s="176">
        <v>14</v>
      </c>
      <c r="N280" s="173">
        <v>38</v>
      </c>
      <c r="O280" s="177">
        <v>54</v>
      </c>
      <c r="P280" s="178">
        <v>0.70370370370370372</v>
      </c>
      <c r="Q280" s="175">
        <v>6.5</v>
      </c>
      <c r="R280" s="173">
        <v>34.6</v>
      </c>
      <c r="S280" s="175">
        <v>6</v>
      </c>
      <c r="T280" s="176">
        <v>12.5</v>
      </c>
      <c r="U280" s="179">
        <v>24.38</v>
      </c>
      <c r="V280" s="175">
        <v>6.75</v>
      </c>
      <c r="W280" s="173">
        <v>10</v>
      </c>
      <c r="X280" s="175">
        <v>4</v>
      </c>
      <c r="Y280" s="173">
        <v>1</v>
      </c>
      <c r="Z280" s="175">
        <v>4.5</v>
      </c>
      <c r="AA280" s="176">
        <v>15.25</v>
      </c>
      <c r="AB280" s="172">
        <v>60</v>
      </c>
      <c r="AC280" s="175">
        <v>5</v>
      </c>
      <c r="AD280" s="180">
        <v>5</v>
      </c>
      <c r="AE280" s="181">
        <v>11.35</v>
      </c>
      <c r="AF280" s="182">
        <v>11.35</v>
      </c>
      <c r="AG280" s="318">
        <v>236</v>
      </c>
      <c r="AH280" s="183">
        <v>6.22</v>
      </c>
      <c r="AI280" s="182">
        <v>6.22</v>
      </c>
      <c r="AJ280" s="319">
        <v>347</v>
      </c>
      <c r="AK280" s="184">
        <v>8.2720000000000002</v>
      </c>
    </row>
    <row r="281" spans="1:37" ht="17.25" customHeight="1" thickBot="1" x14ac:dyDescent="0.35">
      <c r="A281" s="208" t="s">
        <v>376</v>
      </c>
      <c r="B281" s="317">
        <v>22005011</v>
      </c>
      <c r="C281" s="252" t="s">
        <v>913</v>
      </c>
      <c r="D281" s="252" t="s">
        <v>149</v>
      </c>
      <c r="E281" s="173">
        <v>15</v>
      </c>
      <c r="F281" s="174">
        <v>17</v>
      </c>
      <c r="G281" s="175">
        <v>12</v>
      </c>
      <c r="H281" s="176">
        <v>12</v>
      </c>
      <c r="I281" s="173">
        <v>3.19</v>
      </c>
      <c r="J281" s="175">
        <v>17</v>
      </c>
      <c r="K281" s="173">
        <v>6.92</v>
      </c>
      <c r="L281" s="175">
        <v>10</v>
      </c>
      <c r="M281" s="176">
        <v>13.5</v>
      </c>
      <c r="N281" s="173">
        <v>46</v>
      </c>
      <c r="O281" s="177">
        <v>59</v>
      </c>
      <c r="P281" s="178">
        <v>0.77966101694915257</v>
      </c>
      <c r="Q281" s="175">
        <v>4</v>
      </c>
      <c r="R281" s="173">
        <v>42.4</v>
      </c>
      <c r="S281" s="175">
        <v>3.5</v>
      </c>
      <c r="T281" s="176">
        <v>7.5</v>
      </c>
      <c r="U281" s="179">
        <v>26.52</v>
      </c>
      <c r="V281" s="175">
        <v>4.5</v>
      </c>
      <c r="W281" s="173">
        <v>-2</v>
      </c>
      <c r="X281" s="175">
        <v>2</v>
      </c>
      <c r="Y281" s="173">
        <v>10</v>
      </c>
      <c r="Z281" s="175">
        <v>0</v>
      </c>
      <c r="AA281" s="176">
        <v>6.5</v>
      </c>
      <c r="AB281" s="172">
        <v>40.64</v>
      </c>
      <c r="AC281" s="175">
        <v>10</v>
      </c>
      <c r="AD281" s="180">
        <v>10</v>
      </c>
      <c r="AE281" s="181">
        <v>9.9</v>
      </c>
      <c r="AF281" s="182">
        <v>9.9</v>
      </c>
      <c r="AG281" s="318">
        <v>395</v>
      </c>
      <c r="AH281" s="183">
        <v>5.78</v>
      </c>
      <c r="AI281" s="182">
        <v>5.78</v>
      </c>
      <c r="AJ281" s="319">
        <v>393</v>
      </c>
      <c r="AK281" s="184">
        <v>7.4280000000000008</v>
      </c>
    </row>
    <row r="282" spans="1:37" ht="17.25" customHeight="1" thickBot="1" x14ac:dyDescent="0.35">
      <c r="A282" s="208" t="s">
        <v>376</v>
      </c>
      <c r="B282" s="317">
        <v>22005034</v>
      </c>
      <c r="C282" s="296" t="s">
        <v>605</v>
      </c>
      <c r="D282" s="296" t="s">
        <v>127</v>
      </c>
      <c r="E282" s="173">
        <v>13</v>
      </c>
      <c r="F282" s="174">
        <v>16</v>
      </c>
      <c r="G282" s="175">
        <v>10</v>
      </c>
      <c r="H282" s="176">
        <v>10</v>
      </c>
      <c r="I282" s="173">
        <v>3.01</v>
      </c>
      <c r="J282" s="175">
        <v>20</v>
      </c>
      <c r="K282" s="173">
        <v>6.38</v>
      </c>
      <c r="L282" s="175">
        <v>14</v>
      </c>
      <c r="M282" s="176">
        <v>17</v>
      </c>
      <c r="N282" s="173">
        <v>95</v>
      </c>
      <c r="O282" s="177">
        <v>73</v>
      </c>
      <c r="P282" s="178">
        <v>1.3013698630136987</v>
      </c>
      <c r="Q282" s="175">
        <v>7</v>
      </c>
      <c r="R282" s="173">
        <v>56.8</v>
      </c>
      <c r="S282" s="175">
        <v>7</v>
      </c>
      <c r="T282" s="176">
        <v>14</v>
      </c>
      <c r="U282" s="179">
        <v>24.04</v>
      </c>
      <c r="V282" s="175">
        <v>5.75</v>
      </c>
      <c r="W282" s="173">
        <v>-14</v>
      </c>
      <c r="X282" s="175">
        <v>0.25</v>
      </c>
      <c r="Y282" s="173">
        <v>4</v>
      </c>
      <c r="Z282" s="175">
        <v>3</v>
      </c>
      <c r="AA282" s="176">
        <v>9</v>
      </c>
      <c r="AB282" s="172">
        <v>32.1</v>
      </c>
      <c r="AC282" s="175">
        <v>15</v>
      </c>
      <c r="AD282" s="180">
        <v>15</v>
      </c>
      <c r="AE282" s="181">
        <v>13</v>
      </c>
      <c r="AF282" s="182">
        <v>13</v>
      </c>
      <c r="AG282" s="318">
        <v>62</v>
      </c>
      <c r="AH282" s="183">
        <v>8</v>
      </c>
      <c r="AI282" s="182">
        <v>8</v>
      </c>
      <c r="AJ282" s="319">
        <v>158</v>
      </c>
      <c r="AK282" s="184">
        <v>10</v>
      </c>
    </row>
    <row r="283" spans="1:37" ht="17.25" customHeight="1" thickBot="1" x14ac:dyDescent="0.35">
      <c r="A283" s="208" t="s">
        <v>376</v>
      </c>
      <c r="B283" s="317">
        <v>22005083</v>
      </c>
      <c r="C283" s="248" t="s">
        <v>1008</v>
      </c>
      <c r="D283" s="248" t="s">
        <v>152</v>
      </c>
      <c r="E283" s="173">
        <v>16</v>
      </c>
      <c r="F283" s="174">
        <v>17.5</v>
      </c>
      <c r="G283" s="175">
        <v>13</v>
      </c>
      <c r="H283" s="176">
        <v>13</v>
      </c>
      <c r="I283" s="173">
        <v>3.04</v>
      </c>
      <c r="J283" s="175">
        <v>20</v>
      </c>
      <c r="K283" s="173">
        <v>6.49</v>
      </c>
      <c r="L283" s="175">
        <v>13</v>
      </c>
      <c r="M283" s="176">
        <v>16.5</v>
      </c>
      <c r="N283" s="173">
        <v>65</v>
      </c>
      <c r="O283" s="177">
        <v>80</v>
      </c>
      <c r="P283" s="178">
        <v>0.8125</v>
      </c>
      <c r="Q283" s="175">
        <v>4.5</v>
      </c>
      <c r="R283" s="173">
        <v>46.8</v>
      </c>
      <c r="S283" s="175">
        <v>4.5</v>
      </c>
      <c r="T283" s="176">
        <v>9</v>
      </c>
      <c r="U283" s="179">
        <v>26.39</v>
      </c>
      <c r="V283" s="175">
        <v>4.75</v>
      </c>
      <c r="W283" s="173">
        <v>-7</v>
      </c>
      <c r="X283" s="175">
        <v>1.25</v>
      </c>
      <c r="Y283" s="173">
        <v>3</v>
      </c>
      <c r="Z283" s="175">
        <v>3.5</v>
      </c>
      <c r="AA283" s="176">
        <v>9.5</v>
      </c>
      <c r="AB283" s="172">
        <v>38.909999999999997</v>
      </c>
      <c r="AC283" s="175">
        <v>11</v>
      </c>
      <c r="AD283" s="180">
        <v>11</v>
      </c>
      <c r="AE283" s="181">
        <v>11.8</v>
      </c>
      <c r="AF283" s="182">
        <v>11.8</v>
      </c>
      <c r="AG283" s="318">
        <v>182</v>
      </c>
      <c r="AH283" s="183">
        <v>8.89</v>
      </c>
      <c r="AI283" s="182">
        <v>8.89</v>
      </c>
      <c r="AJ283" s="319">
        <v>86</v>
      </c>
      <c r="AK283" s="184">
        <v>10.054000000000002</v>
      </c>
    </row>
    <row r="284" spans="1:37" ht="17.25" customHeight="1" thickBot="1" x14ac:dyDescent="0.35">
      <c r="A284" s="208" t="s">
        <v>376</v>
      </c>
      <c r="B284" s="317">
        <v>22005085</v>
      </c>
      <c r="C284" s="252" t="s">
        <v>849</v>
      </c>
      <c r="D284" s="252" t="s">
        <v>145</v>
      </c>
      <c r="E284" s="173">
        <v>18</v>
      </c>
      <c r="F284" s="174">
        <v>18.5</v>
      </c>
      <c r="G284" s="175">
        <v>15</v>
      </c>
      <c r="H284" s="176">
        <v>15</v>
      </c>
      <c r="I284" s="173">
        <v>3.1</v>
      </c>
      <c r="J284" s="175">
        <v>19</v>
      </c>
      <c r="K284" s="173">
        <v>6.49</v>
      </c>
      <c r="L284" s="175">
        <v>13</v>
      </c>
      <c r="M284" s="176">
        <v>16</v>
      </c>
      <c r="N284" s="173">
        <v>70</v>
      </c>
      <c r="O284" s="177">
        <v>65</v>
      </c>
      <c r="P284" s="178">
        <v>1.0769230769230769</v>
      </c>
      <c r="Q284" s="175">
        <v>5.5</v>
      </c>
      <c r="R284" s="173">
        <v>49.9</v>
      </c>
      <c r="S284" s="175">
        <v>5.5</v>
      </c>
      <c r="T284" s="176">
        <v>11</v>
      </c>
      <c r="U284" s="179">
        <v>28.03</v>
      </c>
      <c r="V284" s="175">
        <v>3.75</v>
      </c>
      <c r="W284" s="173">
        <v>4</v>
      </c>
      <c r="X284" s="175">
        <v>3.25</v>
      </c>
      <c r="Y284" s="173">
        <v>3</v>
      </c>
      <c r="Z284" s="175">
        <v>3.5</v>
      </c>
      <c r="AA284" s="176">
        <v>10.5</v>
      </c>
      <c r="AB284" s="172">
        <v>25.84</v>
      </c>
      <c r="AC284" s="175">
        <v>20</v>
      </c>
      <c r="AD284" s="180">
        <v>20</v>
      </c>
      <c r="AE284" s="181">
        <v>14.5</v>
      </c>
      <c r="AF284" s="182">
        <v>14.5</v>
      </c>
      <c r="AG284" s="318">
        <v>13</v>
      </c>
      <c r="AH284" s="183">
        <v>8.89</v>
      </c>
      <c r="AI284" s="182">
        <v>8.89</v>
      </c>
      <c r="AJ284" s="319">
        <v>86</v>
      </c>
      <c r="AK284" s="184">
        <v>11.134</v>
      </c>
    </row>
    <row r="285" spans="1:37" ht="17.25" customHeight="1" thickBot="1" x14ac:dyDescent="0.35">
      <c r="A285" s="208" t="s">
        <v>376</v>
      </c>
      <c r="B285" s="317">
        <v>22005110</v>
      </c>
      <c r="C285" s="248" t="s">
        <v>815</v>
      </c>
      <c r="D285" s="248" t="s">
        <v>89</v>
      </c>
      <c r="E285" s="173">
        <v>18</v>
      </c>
      <c r="F285" s="174">
        <v>18.5</v>
      </c>
      <c r="G285" s="175">
        <v>15</v>
      </c>
      <c r="H285" s="176">
        <v>15</v>
      </c>
      <c r="I285" s="173">
        <v>3.07</v>
      </c>
      <c r="J285" s="175">
        <v>19</v>
      </c>
      <c r="K285" s="173">
        <v>6.54</v>
      </c>
      <c r="L285" s="175">
        <v>13</v>
      </c>
      <c r="M285" s="176">
        <v>16</v>
      </c>
      <c r="N285" s="173">
        <v>46</v>
      </c>
      <c r="O285" s="177">
        <v>66</v>
      </c>
      <c r="P285" s="178">
        <v>0.69696969696969702</v>
      </c>
      <c r="Q285" s="175">
        <v>3.5</v>
      </c>
      <c r="R285" s="173">
        <v>44.4</v>
      </c>
      <c r="S285" s="175">
        <v>4</v>
      </c>
      <c r="T285" s="176">
        <v>7.5</v>
      </c>
      <c r="U285" s="179">
        <v>26.7</v>
      </c>
      <c r="V285" s="175">
        <v>4.5</v>
      </c>
      <c r="W285" s="173">
        <v>-3</v>
      </c>
      <c r="X285" s="175">
        <v>1.75</v>
      </c>
      <c r="Y285" s="173">
        <v>6</v>
      </c>
      <c r="Z285" s="175">
        <v>2</v>
      </c>
      <c r="AA285" s="176">
        <v>8.25</v>
      </c>
      <c r="AB285" s="172">
        <v>48.26</v>
      </c>
      <c r="AC285" s="175">
        <v>6</v>
      </c>
      <c r="AD285" s="180">
        <v>6</v>
      </c>
      <c r="AE285" s="181">
        <v>10.55</v>
      </c>
      <c r="AF285" s="182">
        <v>10.55</v>
      </c>
      <c r="AG285" s="318">
        <v>338</v>
      </c>
      <c r="AH285" s="183">
        <v>6.22</v>
      </c>
      <c r="AI285" s="182">
        <v>6.22</v>
      </c>
      <c r="AJ285" s="319">
        <v>347</v>
      </c>
      <c r="AK285" s="184">
        <v>7.952</v>
      </c>
    </row>
    <row r="286" spans="1:37" ht="17.25" customHeight="1" thickBot="1" x14ac:dyDescent="0.35">
      <c r="A286" s="208" t="s">
        <v>56</v>
      </c>
      <c r="B286" s="317">
        <v>22005114</v>
      </c>
      <c r="C286" s="296" t="s">
        <v>532</v>
      </c>
      <c r="D286" s="296" t="s">
        <v>533</v>
      </c>
      <c r="E286" s="173">
        <v>13</v>
      </c>
      <c r="F286" s="174">
        <v>16</v>
      </c>
      <c r="G286" s="175">
        <v>13</v>
      </c>
      <c r="H286" s="176">
        <v>13</v>
      </c>
      <c r="I286" s="173">
        <v>3.21</v>
      </c>
      <c r="J286" s="175">
        <v>20</v>
      </c>
      <c r="K286" s="173">
        <v>6.97</v>
      </c>
      <c r="L286" s="175">
        <v>16</v>
      </c>
      <c r="M286" s="176">
        <v>18</v>
      </c>
      <c r="N286" s="173">
        <v>65</v>
      </c>
      <c r="O286" s="177">
        <v>72</v>
      </c>
      <c r="P286" s="178">
        <v>0.90277777777777779</v>
      </c>
      <c r="Q286" s="175">
        <v>7.5</v>
      </c>
      <c r="R286" s="173">
        <v>48.3</v>
      </c>
      <c r="S286" s="175">
        <v>9.5</v>
      </c>
      <c r="T286" s="176">
        <v>17</v>
      </c>
      <c r="U286" s="179">
        <v>24.71</v>
      </c>
      <c r="V286" s="175">
        <v>6.5</v>
      </c>
      <c r="W286" s="173">
        <v>7</v>
      </c>
      <c r="X286" s="175">
        <v>3.75</v>
      </c>
      <c r="Y286" s="173">
        <v>5</v>
      </c>
      <c r="Z286" s="175">
        <v>2.5</v>
      </c>
      <c r="AA286" s="176">
        <v>12.75</v>
      </c>
      <c r="AB286" s="172">
        <v>48.03</v>
      </c>
      <c r="AC286" s="175">
        <v>9</v>
      </c>
      <c r="AD286" s="180">
        <v>9</v>
      </c>
      <c r="AE286" s="181">
        <v>13.95</v>
      </c>
      <c r="AF286" s="182">
        <v>13.95</v>
      </c>
      <c r="AG286" s="318">
        <v>26</v>
      </c>
      <c r="AH286" s="183">
        <v>5.33</v>
      </c>
      <c r="AI286" s="182">
        <v>5.33</v>
      </c>
      <c r="AJ286" s="319">
        <v>435</v>
      </c>
      <c r="AK286" s="184">
        <v>8.7780000000000005</v>
      </c>
    </row>
    <row r="287" spans="1:37" ht="17.25" customHeight="1" thickBot="1" x14ac:dyDescent="0.35">
      <c r="A287" s="208" t="s">
        <v>376</v>
      </c>
      <c r="B287" s="317">
        <v>22005124</v>
      </c>
      <c r="C287" s="256" t="s">
        <v>832</v>
      </c>
      <c r="D287" s="256" t="s">
        <v>118</v>
      </c>
      <c r="E287" s="173">
        <v>17</v>
      </c>
      <c r="F287" s="174">
        <v>18</v>
      </c>
      <c r="G287" s="175">
        <v>14</v>
      </c>
      <c r="H287" s="176">
        <v>14</v>
      </c>
      <c r="I287" s="173">
        <v>3.03</v>
      </c>
      <c r="J287" s="175">
        <v>20</v>
      </c>
      <c r="K287" s="173">
        <v>6.5</v>
      </c>
      <c r="L287" s="175">
        <v>13</v>
      </c>
      <c r="M287" s="176">
        <v>16.5</v>
      </c>
      <c r="N287" s="173">
        <v>52</v>
      </c>
      <c r="O287" s="177">
        <v>68</v>
      </c>
      <c r="P287" s="178">
        <v>0.76470588235294112</v>
      </c>
      <c r="Q287" s="175">
        <v>4</v>
      </c>
      <c r="R287" s="173">
        <v>50.8</v>
      </c>
      <c r="S287" s="175">
        <v>5.5</v>
      </c>
      <c r="T287" s="176">
        <v>9.5</v>
      </c>
      <c r="U287" s="179">
        <v>24.53</v>
      </c>
      <c r="V287" s="175">
        <v>5.5</v>
      </c>
      <c r="W287" s="173">
        <v>-6</v>
      </c>
      <c r="X287" s="175">
        <v>1.25</v>
      </c>
      <c r="Y287" s="173">
        <v>1</v>
      </c>
      <c r="Z287" s="175">
        <v>4.5</v>
      </c>
      <c r="AA287" s="176">
        <v>11.25</v>
      </c>
      <c r="AB287" s="172">
        <v>32.869999999999997</v>
      </c>
      <c r="AC287" s="175">
        <v>15</v>
      </c>
      <c r="AD287" s="180">
        <v>15</v>
      </c>
      <c r="AE287" s="181">
        <v>13.25</v>
      </c>
      <c r="AF287" s="182">
        <v>13.25</v>
      </c>
      <c r="AG287" s="318">
        <v>56</v>
      </c>
      <c r="AH287" s="183">
        <v>9.33</v>
      </c>
      <c r="AI287" s="182">
        <v>9.33</v>
      </c>
      <c r="AJ287" s="319">
        <v>56</v>
      </c>
      <c r="AK287" s="184">
        <v>10.898</v>
      </c>
    </row>
    <row r="288" spans="1:37" ht="17.25" customHeight="1" thickBot="1" x14ac:dyDescent="0.35">
      <c r="A288" s="208" t="s">
        <v>376</v>
      </c>
      <c r="B288" s="317">
        <v>22005137</v>
      </c>
      <c r="C288" s="254" t="s">
        <v>42</v>
      </c>
      <c r="D288" s="254" t="s">
        <v>127</v>
      </c>
      <c r="E288" s="173">
        <v>18</v>
      </c>
      <c r="F288" s="174">
        <v>18.5</v>
      </c>
      <c r="G288" s="175">
        <v>15</v>
      </c>
      <c r="H288" s="176">
        <v>15</v>
      </c>
      <c r="I288" s="173">
        <v>3.07</v>
      </c>
      <c r="J288" s="175">
        <v>19</v>
      </c>
      <c r="K288" s="173">
        <v>6.54</v>
      </c>
      <c r="L288" s="175">
        <v>13</v>
      </c>
      <c r="M288" s="176">
        <v>16</v>
      </c>
      <c r="N288" s="173">
        <v>62</v>
      </c>
      <c r="O288" s="177">
        <v>76</v>
      </c>
      <c r="P288" s="178">
        <v>0.81578947368421051</v>
      </c>
      <c r="Q288" s="175">
        <v>4.5</v>
      </c>
      <c r="R288" s="173">
        <v>42.2</v>
      </c>
      <c r="S288" s="175">
        <v>3.5</v>
      </c>
      <c r="T288" s="176">
        <v>8</v>
      </c>
      <c r="U288" s="179">
        <v>26.19</v>
      </c>
      <c r="V288" s="175">
        <v>4.75</v>
      </c>
      <c r="W288" s="173">
        <v>0</v>
      </c>
      <c r="X288" s="175">
        <v>2.5</v>
      </c>
      <c r="Y288" s="173">
        <v>2</v>
      </c>
      <c r="Z288" s="175">
        <v>4</v>
      </c>
      <c r="AA288" s="176">
        <v>11.25</v>
      </c>
      <c r="AB288" s="172">
        <v>38.659999999999997</v>
      </c>
      <c r="AC288" s="175">
        <v>11</v>
      </c>
      <c r="AD288" s="180">
        <v>11</v>
      </c>
      <c r="AE288" s="181">
        <v>12.25</v>
      </c>
      <c r="AF288" s="182">
        <v>12.25</v>
      </c>
      <c r="AG288" s="318">
        <v>131</v>
      </c>
      <c r="AH288" s="183">
        <v>7.56</v>
      </c>
      <c r="AI288" s="182">
        <v>7.56</v>
      </c>
      <c r="AJ288" s="319">
        <v>204</v>
      </c>
      <c r="AK288" s="184">
        <v>9.4359999999999999</v>
      </c>
    </row>
    <row r="289" spans="1:37" ht="17.25" customHeight="1" thickBot="1" x14ac:dyDescent="0.35">
      <c r="A289" s="208" t="s">
        <v>56</v>
      </c>
      <c r="B289" s="317">
        <v>22005139</v>
      </c>
      <c r="C289" s="250" t="s">
        <v>1066</v>
      </c>
      <c r="D289" s="250" t="s">
        <v>1067</v>
      </c>
      <c r="E289" s="173">
        <v>12</v>
      </c>
      <c r="F289" s="174">
        <v>15.5</v>
      </c>
      <c r="G289" s="175">
        <v>12</v>
      </c>
      <c r="H289" s="176">
        <v>12</v>
      </c>
      <c r="I289" s="173">
        <v>3.49</v>
      </c>
      <c r="J289" s="175">
        <v>17</v>
      </c>
      <c r="K289" s="173">
        <v>7.63</v>
      </c>
      <c r="L289" s="175">
        <v>11</v>
      </c>
      <c r="M289" s="176">
        <v>14</v>
      </c>
      <c r="N289" s="173">
        <v>32</v>
      </c>
      <c r="O289" s="177">
        <v>50</v>
      </c>
      <c r="P289" s="178">
        <v>0.64</v>
      </c>
      <c r="Q289" s="175">
        <v>6</v>
      </c>
      <c r="R289" s="173">
        <v>33.299999999999997</v>
      </c>
      <c r="S289" s="175">
        <v>5.5</v>
      </c>
      <c r="T289" s="176">
        <v>11.5</v>
      </c>
      <c r="U289" s="179">
        <v>28.28</v>
      </c>
      <c r="V289" s="175">
        <v>4.75</v>
      </c>
      <c r="W289" s="173">
        <v>10</v>
      </c>
      <c r="X289" s="175">
        <v>4</v>
      </c>
      <c r="Y289" s="173">
        <v>5</v>
      </c>
      <c r="Z289" s="175">
        <v>2.5</v>
      </c>
      <c r="AA289" s="176">
        <v>11.25</v>
      </c>
      <c r="AB289" s="172">
        <v>40.07</v>
      </c>
      <c r="AC289" s="175">
        <v>14</v>
      </c>
      <c r="AD289" s="180">
        <v>14</v>
      </c>
      <c r="AE289" s="181">
        <v>12.55</v>
      </c>
      <c r="AF289" s="182">
        <v>12.55</v>
      </c>
      <c r="AG289" s="318">
        <v>105</v>
      </c>
      <c r="AH289" s="183">
        <v>8.44</v>
      </c>
      <c r="AI289" s="182">
        <v>8.44</v>
      </c>
      <c r="AJ289" s="319">
        <v>118</v>
      </c>
      <c r="AK289" s="184">
        <v>10.084</v>
      </c>
    </row>
    <row r="290" spans="1:37" ht="17.25" customHeight="1" thickBot="1" x14ac:dyDescent="0.35">
      <c r="A290" s="208" t="s">
        <v>376</v>
      </c>
      <c r="B290" s="317">
        <v>22005146</v>
      </c>
      <c r="C290" s="252" t="s">
        <v>759</v>
      </c>
      <c r="D290" s="252" t="s">
        <v>76</v>
      </c>
      <c r="E290" s="173">
        <v>19</v>
      </c>
      <c r="F290" s="174">
        <v>19</v>
      </c>
      <c r="G290" s="175">
        <v>16</v>
      </c>
      <c r="H290" s="176">
        <v>16</v>
      </c>
      <c r="I290" s="173">
        <v>3.2</v>
      </c>
      <c r="J290" s="175">
        <v>17</v>
      </c>
      <c r="K290" s="173">
        <v>6.83</v>
      </c>
      <c r="L290" s="175">
        <v>11</v>
      </c>
      <c r="M290" s="176">
        <v>14</v>
      </c>
      <c r="N290" s="173">
        <v>70</v>
      </c>
      <c r="O290" s="177">
        <v>65</v>
      </c>
      <c r="P290" s="178">
        <v>1.0769230769230769</v>
      </c>
      <c r="Q290" s="175">
        <v>5.5</v>
      </c>
      <c r="R290" s="173">
        <v>43.8</v>
      </c>
      <c r="S290" s="175">
        <v>4</v>
      </c>
      <c r="T290" s="176">
        <v>9.5</v>
      </c>
      <c r="U290" s="179">
        <v>26.77</v>
      </c>
      <c r="V290" s="175">
        <v>4.5</v>
      </c>
      <c r="W290" s="173">
        <v>0</v>
      </c>
      <c r="X290" s="175">
        <v>2.5</v>
      </c>
      <c r="Y290" s="173">
        <v>6</v>
      </c>
      <c r="Z290" s="175">
        <v>2</v>
      </c>
      <c r="AA290" s="176">
        <v>9</v>
      </c>
      <c r="AB290" s="172">
        <v>43.4</v>
      </c>
      <c r="AC290" s="175">
        <v>8</v>
      </c>
      <c r="AD290" s="180">
        <v>8</v>
      </c>
      <c r="AE290" s="181">
        <v>11.3</v>
      </c>
      <c r="AF290" s="182">
        <v>11.3</v>
      </c>
      <c r="AG290" s="318">
        <v>244</v>
      </c>
      <c r="AH290" s="183">
        <v>11.56</v>
      </c>
      <c r="AI290" s="182">
        <v>11.56</v>
      </c>
      <c r="AJ290" s="319">
        <v>16</v>
      </c>
      <c r="AK290" s="184">
        <v>11.456</v>
      </c>
    </row>
    <row r="291" spans="1:37" ht="17.25" customHeight="1" thickBot="1" x14ac:dyDescent="0.35">
      <c r="A291" s="208" t="s">
        <v>376</v>
      </c>
      <c r="B291" s="317">
        <v>22005207</v>
      </c>
      <c r="C291" s="256" t="s">
        <v>288</v>
      </c>
      <c r="D291" s="256" t="s">
        <v>752</v>
      </c>
      <c r="E291" s="173">
        <v>18</v>
      </c>
      <c r="F291" s="174">
        <v>18.5</v>
      </c>
      <c r="G291" s="175">
        <v>15</v>
      </c>
      <c r="H291" s="176">
        <v>15</v>
      </c>
      <c r="I291" s="173">
        <v>2.96</v>
      </c>
      <c r="J291" s="175">
        <v>20</v>
      </c>
      <c r="K291" s="173">
        <v>6.55</v>
      </c>
      <c r="L291" s="175">
        <v>13</v>
      </c>
      <c r="M291" s="176">
        <v>16.5</v>
      </c>
      <c r="N291" s="173">
        <v>70</v>
      </c>
      <c r="O291" s="177">
        <v>67</v>
      </c>
      <c r="P291" s="178">
        <v>1.044776119402985</v>
      </c>
      <c r="Q291" s="175">
        <v>5.5</v>
      </c>
      <c r="R291" s="173">
        <v>49.9</v>
      </c>
      <c r="S291" s="175">
        <v>5.5</v>
      </c>
      <c r="T291" s="176">
        <v>11</v>
      </c>
      <c r="U291" s="179">
        <v>23.21</v>
      </c>
      <c r="V291" s="175">
        <v>6.25</v>
      </c>
      <c r="W291" s="173">
        <v>-6</v>
      </c>
      <c r="X291" s="175">
        <v>1.25</v>
      </c>
      <c r="Y291" s="173">
        <v>6</v>
      </c>
      <c r="Z291" s="175">
        <v>2</v>
      </c>
      <c r="AA291" s="176">
        <v>9.5</v>
      </c>
      <c r="AB291" s="172">
        <v>31.84</v>
      </c>
      <c r="AC291" s="175">
        <v>15</v>
      </c>
      <c r="AD291" s="180">
        <v>15</v>
      </c>
      <c r="AE291" s="181">
        <v>13.4</v>
      </c>
      <c r="AF291" s="182">
        <v>13.4</v>
      </c>
      <c r="AG291" s="318">
        <v>47</v>
      </c>
      <c r="AH291" s="183">
        <v>9.33</v>
      </c>
      <c r="AI291" s="182">
        <v>9.33</v>
      </c>
      <c r="AJ291" s="319">
        <v>56</v>
      </c>
      <c r="AK291" s="184">
        <v>10.958</v>
      </c>
    </row>
    <row r="292" spans="1:37" ht="17.25" customHeight="1" thickBot="1" x14ac:dyDescent="0.35">
      <c r="A292" s="208" t="s">
        <v>376</v>
      </c>
      <c r="B292" s="317">
        <v>22005241</v>
      </c>
      <c r="C292" s="254" t="s">
        <v>286</v>
      </c>
      <c r="D292" s="254" t="s">
        <v>303</v>
      </c>
      <c r="E292" s="173">
        <v>16</v>
      </c>
      <c r="F292" s="174">
        <v>17.5</v>
      </c>
      <c r="G292" s="175">
        <v>13</v>
      </c>
      <c r="H292" s="176">
        <v>13</v>
      </c>
      <c r="I292" s="173">
        <v>3.35</v>
      </c>
      <c r="J292" s="175">
        <v>14</v>
      </c>
      <c r="K292" s="173">
        <v>6.47</v>
      </c>
      <c r="L292" s="175">
        <v>14</v>
      </c>
      <c r="M292" s="176">
        <v>14</v>
      </c>
      <c r="N292" s="173">
        <v>87</v>
      </c>
      <c r="O292" s="177">
        <v>65</v>
      </c>
      <c r="P292" s="178">
        <v>1.3384615384615384</v>
      </c>
      <c r="Q292" s="175">
        <v>7</v>
      </c>
      <c r="R292" s="173">
        <v>42.7</v>
      </c>
      <c r="S292" s="175">
        <v>3.5</v>
      </c>
      <c r="T292" s="176">
        <v>10.5</v>
      </c>
      <c r="U292" s="179">
        <v>29.2</v>
      </c>
      <c r="V292" s="175">
        <v>3.25</v>
      </c>
      <c r="W292" s="173">
        <v>-17</v>
      </c>
      <c r="X292" s="175">
        <v>0</v>
      </c>
      <c r="Y292" s="173">
        <v>3</v>
      </c>
      <c r="Z292" s="175">
        <v>3.5</v>
      </c>
      <c r="AA292" s="176">
        <v>6.75</v>
      </c>
      <c r="AB292" s="172">
        <v>37.56</v>
      </c>
      <c r="AC292" s="175">
        <v>12</v>
      </c>
      <c r="AD292" s="180">
        <v>12</v>
      </c>
      <c r="AE292" s="181">
        <v>11.25</v>
      </c>
      <c r="AF292" s="182">
        <v>11.25</v>
      </c>
      <c r="AG292" s="318">
        <v>252</v>
      </c>
      <c r="AH292" s="183">
        <v>10.220000000000001</v>
      </c>
      <c r="AI292" s="182">
        <v>10.220000000000001</v>
      </c>
      <c r="AJ292" s="319">
        <v>33</v>
      </c>
      <c r="AK292" s="184">
        <v>10.632000000000001</v>
      </c>
    </row>
    <row r="293" spans="1:37" ht="17.25" customHeight="1" thickBot="1" x14ac:dyDescent="0.35">
      <c r="A293" s="208" t="s">
        <v>376</v>
      </c>
      <c r="B293" s="317">
        <v>22005243</v>
      </c>
      <c r="C293" s="264" t="s">
        <v>710</v>
      </c>
      <c r="D293" s="264" t="s">
        <v>124</v>
      </c>
      <c r="E293" s="173">
        <v>18</v>
      </c>
      <c r="F293" s="174">
        <v>18.5</v>
      </c>
      <c r="G293" s="175">
        <v>15</v>
      </c>
      <c r="H293" s="176">
        <v>15</v>
      </c>
      <c r="I293" s="173">
        <v>3</v>
      </c>
      <c r="J293" s="175">
        <v>20</v>
      </c>
      <c r="K293" s="173">
        <v>6.48</v>
      </c>
      <c r="L293" s="175">
        <v>13</v>
      </c>
      <c r="M293" s="176">
        <v>16.5</v>
      </c>
      <c r="N293" s="173">
        <v>67</v>
      </c>
      <c r="O293" s="177">
        <v>64</v>
      </c>
      <c r="P293" s="178">
        <v>1.046875</v>
      </c>
      <c r="Q293" s="175">
        <v>5.5</v>
      </c>
      <c r="R293" s="173">
        <v>44.4</v>
      </c>
      <c r="S293" s="175">
        <v>4</v>
      </c>
      <c r="T293" s="176">
        <v>9.5</v>
      </c>
      <c r="U293" s="179">
        <v>23.16</v>
      </c>
      <c r="V293" s="175">
        <v>6.25</v>
      </c>
      <c r="W293" s="173">
        <v>0</v>
      </c>
      <c r="X293" s="175">
        <v>2.5</v>
      </c>
      <c r="Y293" s="173">
        <v>6</v>
      </c>
      <c r="Z293" s="175">
        <v>2</v>
      </c>
      <c r="AA293" s="176">
        <v>10.75</v>
      </c>
      <c r="AB293" s="172">
        <v>34.950000000000003</v>
      </c>
      <c r="AC293" s="175">
        <v>13</v>
      </c>
      <c r="AD293" s="180">
        <v>13</v>
      </c>
      <c r="AE293" s="181">
        <v>12.95</v>
      </c>
      <c r="AF293" s="182">
        <v>12.95</v>
      </c>
      <c r="AG293" s="318">
        <v>68</v>
      </c>
      <c r="AH293" s="183">
        <v>7.56</v>
      </c>
      <c r="AI293" s="182">
        <v>7.56</v>
      </c>
      <c r="AJ293" s="319">
        <v>204</v>
      </c>
      <c r="AK293" s="184">
        <v>9.7159999999999993</v>
      </c>
    </row>
    <row r="294" spans="1:37" ht="17.25" customHeight="1" thickBot="1" x14ac:dyDescent="0.35">
      <c r="A294" s="208" t="s">
        <v>376</v>
      </c>
      <c r="B294" s="317">
        <v>22005248</v>
      </c>
      <c r="C294" s="262" t="s">
        <v>1059</v>
      </c>
      <c r="D294" s="262" t="s">
        <v>150</v>
      </c>
      <c r="E294" s="173">
        <v>18</v>
      </c>
      <c r="F294" s="174">
        <v>18.5</v>
      </c>
      <c r="G294" s="175">
        <v>15</v>
      </c>
      <c r="H294" s="176">
        <v>15</v>
      </c>
      <c r="I294" s="173">
        <v>3.13</v>
      </c>
      <c r="J294" s="175">
        <v>18</v>
      </c>
      <c r="K294" s="173">
        <v>6.82</v>
      </c>
      <c r="L294" s="175">
        <v>11</v>
      </c>
      <c r="M294" s="176">
        <v>14.5</v>
      </c>
      <c r="N294" s="173">
        <v>53</v>
      </c>
      <c r="O294" s="177">
        <v>58</v>
      </c>
      <c r="P294" s="178">
        <v>0.91379310344827591</v>
      </c>
      <c r="Q294" s="175">
        <v>5</v>
      </c>
      <c r="R294" s="173">
        <v>39.299999999999997</v>
      </c>
      <c r="S294" s="175">
        <v>3</v>
      </c>
      <c r="T294" s="176">
        <v>8</v>
      </c>
      <c r="U294" s="179">
        <v>28.25</v>
      </c>
      <c r="V294" s="175">
        <v>3.75</v>
      </c>
      <c r="W294" s="173">
        <v>-1</v>
      </c>
      <c r="X294" s="175">
        <v>2.25</v>
      </c>
      <c r="Y294" s="173">
        <v>4</v>
      </c>
      <c r="Z294" s="175">
        <v>3</v>
      </c>
      <c r="AA294" s="176">
        <v>9</v>
      </c>
      <c r="AB294" s="172">
        <v>54.06</v>
      </c>
      <c r="AC294" s="175">
        <v>4</v>
      </c>
      <c r="AD294" s="180">
        <v>4</v>
      </c>
      <c r="AE294" s="181">
        <v>10.1</v>
      </c>
      <c r="AF294" s="182">
        <v>10.1</v>
      </c>
      <c r="AG294" s="318">
        <v>380</v>
      </c>
      <c r="AH294" s="183">
        <v>5.33</v>
      </c>
      <c r="AI294" s="182">
        <v>5.33</v>
      </c>
      <c r="AJ294" s="319">
        <v>435</v>
      </c>
      <c r="AK294" s="184">
        <v>7.2379999999999995</v>
      </c>
    </row>
    <row r="295" spans="1:37" ht="17.25" customHeight="1" thickBot="1" x14ac:dyDescent="0.35">
      <c r="A295" s="208" t="s">
        <v>376</v>
      </c>
      <c r="B295" s="317">
        <v>22005272</v>
      </c>
      <c r="C295" s="260" t="s">
        <v>594</v>
      </c>
      <c r="D295" s="260" t="s">
        <v>189</v>
      </c>
      <c r="E295" s="173">
        <v>21</v>
      </c>
      <c r="F295" s="174">
        <v>20</v>
      </c>
      <c r="G295" s="175">
        <v>18</v>
      </c>
      <c r="H295" s="176">
        <v>18</v>
      </c>
      <c r="I295" s="173">
        <v>3.0100000000000002</v>
      </c>
      <c r="J295" s="175">
        <v>20</v>
      </c>
      <c r="K295" s="173">
        <v>6.48</v>
      </c>
      <c r="L295" s="175">
        <v>13</v>
      </c>
      <c r="M295" s="176">
        <v>16.5</v>
      </c>
      <c r="N295" s="173">
        <v>93</v>
      </c>
      <c r="O295" s="177">
        <v>61</v>
      </c>
      <c r="P295" s="178">
        <v>1.5245901639344261</v>
      </c>
      <c r="Q295" s="175">
        <v>8</v>
      </c>
      <c r="R295" s="173">
        <v>45.2</v>
      </c>
      <c r="S295" s="175">
        <v>4.5</v>
      </c>
      <c r="T295" s="176">
        <v>12.5</v>
      </c>
      <c r="U295" s="179">
        <v>26.59</v>
      </c>
      <c r="V295" s="175">
        <v>4.5</v>
      </c>
      <c r="W295" s="173">
        <v>-6</v>
      </c>
      <c r="X295" s="175">
        <v>1.25</v>
      </c>
      <c r="Y295" s="173">
        <v>4</v>
      </c>
      <c r="Z295" s="175">
        <v>3</v>
      </c>
      <c r="AA295" s="176">
        <v>8.75</v>
      </c>
      <c r="AB295" s="172">
        <v>32.49</v>
      </c>
      <c r="AC295" s="175">
        <v>15</v>
      </c>
      <c r="AD295" s="180">
        <v>15</v>
      </c>
      <c r="AE295" s="181">
        <v>14.15</v>
      </c>
      <c r="AF295" s="182">
        <v>14.15</v>
      </c>
      <c r="AG295" s="318">
        <v>18</v>
      </c>
      <c r="AH295" s="183">
        <v>7.56</v>
      </c>
      <c r="AI295" s="182">
        <v>7.56</v>
      </c>
      <c r="AJ295" s="319">
        <v>204</v>
      </c>
      <c r="AK295" s="184">
        <v>10.196</v>
      </c>
    </row>
    <row r="296" spans="1:37" ht="17.25" customHeight="1" thickBot="1" x14ac:dyDescent="0.35">
      <c r="A296" s="208" t="s">
        <v>376</v>
      </c>
      <c r="B296" s="317">
        <v>22005281</v>
      </c>
      <c r="C296" s="256" t="s">
        <v>811</v>
      </c>
      <c r="D296" s="256" t="s">
        <v>77</v>
      </c>
      <c r="E296" s="173">
        <v>16</v>
      </c>
      <c r="F296" s="174">
        <v>17.5</v>
      </c>
      <c r="G296" s="175">
        <v>13</v>
      </c>
      <c r="H296" s="176">
        <v>13</v>
      </c>
      <c r="I296" s="173">
        <v>2.9299999999999997</v>
      </c>
      <c r="J296" s="175">
        <v>20</v>
      </c>
      <c r="K296" s="173">
        <v>6.38</v>
      </c>
      <c r="L296" s="175">
        <v>14</v>
      </c>
      <c r="M296" s="176">
        <v>17</v>
      </c>
      <c r="N296" s="173">
        <v>52</v>
      </c>
      <c r="O296" s="177">
        <v>74</v>
      </c>
      <c r="P296" s="178">
        <v>0.70270270270270274</v>
      </c>
      <c r="Q296" s="175">
        <v>4</v>
      </c>
      <c r="R296" s="173">
        <v>58.4</v>
      </c>
      <c r="S296" s="175">
        <v>7.5</v>
      </c>
      <c r="T296" s="176">
        <v>11.5</v>
      </c>
      <c r="U296" s="179">
        <v>22.97</v>
      </c>
      <c r="V296" s="175">
        <v>6.5</v>
      </c>
      <c r="W296" s="173">
        <v>-11</v>
      </c>
      <c r="X296" s="175">
        <v>0.75</v>
      </c>
      <c r="Y296" s="173">
        <v>3</v>
      </c>
      <c r="Z296" s="175">
        <v>3.5</v>
      </c>
      <c r="AA296" s="176">
        <v>10.75</v>
      </c>
      <c r="AB296" s="172">
        <v>38.409999999999997</v>
      </c>
      <c r="AC296" s="175">
        <v>11</v>
      </c>
      <c r="AD296" s="180">
        <v>11</v>
      </c>
      <c r="AE296" s="181">
        <v>12.65</v>
      </c>
      <c r="AF296" s="182">
        <v>12.65</v>
      </c>
      <c r="AG296" s="318">
        <v>91</v>
      </c>
      <c r="AH296" s="183">
        <v>7.11</v>
      </c>
      <c r="AI296" s="182">
        <v>7.11</v>
      </c>
      <c r="AJ296" s="319">
        <v>241</v>
      </c>
      <c r="AK296" s="184">
        <v>9.3260000000000005</v>
      </c>
    </row>
    <row r="297" spans="1:37" ht="17.25" customHeight="1" thickBot="1" x14ac:dyDescent="0.35">
      <c r="A297" s="208" t="s">
        <v>376</v>
      </c>
      <c r="B297" s="317">
        <v>22005291</v>
      </c>
      <c r="C297" s="254" t="s">
        <v>727</v>
      </c>
      <c r="D297" s="254" t="s">
        <v>77</v>
      </c>
      <c r="E297" s="173">
        <v>22</v>
      </c>
      <c r="F297" s="174">
        <v>20.5</v>
      </c>
      <c r="G297" s="175">
        <v>19</v>
      </c>
      <c r="H297" s="176">
        <v>19</v>
      </c>
      <c r="I297" s="173">
        <v>3.2</v>
      </c>
      <c r="J297" s="175">
        <v>17</v>
      </c>
      <c r="K297" s="173">
        <v>7</v>
      </c>
      <c r="L297" s="175">
        <v>10</v>
      </c>
      <c r="M297" s="176">
        <v>13.5</v>
      </c>
      <c r="N297" s="173">
        <v>35</v>
      </c>
      <c r="O297" s="177">
        <v>59</v>
      </c>
      <c r="P297" s="178">
        <v>0.59322033898305082</v>
      </c>
      <c r="Q297" s="175">
        <v>3</v>
      </c>
      <c r="R297" s="173">
        <v>44</v>
      </c>
      <c r="S297" s="175">
        <v>4</v>
      </c>
      <c r="T297" s="176">
        <v>7</v>
      </c>
      <c r="U297" s="179">
        <v>28.06</v>
      </c>
      <c r="V297" s="175">
        <v>3.75</v>
      </c>
      <c r="W297" s="173">
        <v>-13</v>
      </c>
      <c r="X297" s="175">
        <v>0.5</v>
      </c>
      <c r="Y297" s="173">
        <v>1</v>
      </c>
      <c r="Z297" s="175">
        <v>4.5</v>
      </c>
      <c r="AA297" s="176">
        <v>8.75</v>
      </c>
      <c r="AB297" s="172" t="s">
        <v>375</v>
      </c>
      <c r="AC297" s="175" t="s">
        <v>375</v>
      </c>
      <c r="AD297" s="180" t="s">
        <v>375</v>
      </c>
      <c r="AE297" s="181">
        <v>12.0625</v>
      </c>
      <c r="AF297" s="182">
        <v>12.0625</v>
      </c>
      <c r="AG297" s="318">
        <v>152</v>
      </c>
      <c r="AH297" s="183">
        <v>6.22</v>
      </c>
      <c r="AI297" s="182">
        <v>6.22</v>
      </c>
      <c r="AJ297" s="319">
        <v>347</v>
      </c>
      <c r="AK297" s="184">
        <v>8.5570000000000004</v>
      </c>
    </row>
    <row r="298" spans="1:37" ht="17.25" customHeight="1" thickBot="1" x14ac:dyDescent="0.35">
      <c r="A298" s="208" t="s">
        <v>56</v>
      </c>
      <c r="B298" s="317">
        <v>22005305</v>
      </c>
      <c r="C298" s="248" t="s">
        <v>1098</v>
      </c>
      <c r="D298" s="248" t="s">
        <v>30</v>
      </c>
      <c r="E298" s="173">
        <v>13</v>
      </c>
      <c r="F298" s="174">
        <v>16</v>
      </c>
      <c r="G298" s="175">
        <v>13</v>
      </c>
      <c r="H298" s="176">
        <v>13</v>
      </c>
      <c r="I298" s="173">
        <v>3.69</v>
      </c>
      <c r="J298" s="175">
        <v>13</v>
      </c>
      <c r="K298" s="173">
        <v>8.3000000000000007</v>
      </c>
      <c r="L298" s="175">
        <v>7</v>
      </c>
      <c r="M298" s="176">
        <v>10</v>
      </c>
      <c r="N298" s="173">
        <v>26.5</v>
      </c>
      <c r="O298" s="177">
        <v>41</v>
      </c>
      <c r="P298" s="178">
        <v>0.64634146341463417</v>
      </c>
      <c r="Q298" s="175">
        <v>6</v>
      </c>
      <c r="R298" s="173">
        <v>24.7</v>
      </c>
      <c r="S298" s="175">
        <v>3.5</v>
      </c>
      <c r="T298" s="176">
        <v>9.5</v>
      </c>
      <c r="U298" s="179">
        <v>30.03</v>
      </c>
      <c r="V298" s="175">
        <v>3.75</v>
      </c>
      <c r="W298" s="173">
        <v>12</v>
      </c>
      <c r="X298" s="175">
        <v>4.25</v>
      </c>
      <c r="Y298" s="173">
        <v>4</v>
      </c>
      <c r="Z298" s="175">
        <v>3</v>
      </c>
      <c r="AA298" s="176">
        <v>11</v>
      </c>
      <c r="AB298" s="172">
        <v>39.31</v>
      </c>
      <c r="AC298" s="175">
        <v>14</v>
      </c>
      <c r="AD298" s="180">
        <v>14</v>
      </c>
      <c r="AE298" s="181">
        <v>11.5</v>
      </c>
      <c r="AF298" s="182">
        <v>11.5</v>
      </c>
      <c r="AG298" s="318">
        <v>212</v>
      </c>
      <c r="AH298" s="183">
        <v>9.33</v>
      </c>
      <c r="AI298" s="182">
        <v>9.33</v>
      </c>
      <c r="AJ298" s="319">
        <v>56</v>
      </c>
      <c r="AK298" s="184">
        <v>10.198</v>
      </c>
    </row>
    <row r="299" spans="1:37" ht="17.25" customHeight="1" thickBot="1" x14ac:dyDescent="0.35">
      <c r="A299" s="208" t="s">
        <v>376</v>
      </c>
      <c r="B299" s="317">
        <v>22005358</v>
      </c>
      <c r="C299" s="248" t="s">
        <v>868</v>
      </c>
      <c r="D299" s="248" t="s">
        <v>869</v>
      </c>
      <c r="E299" s="173">
        <v>19</v>
      </c>
      <c r="F299" s="174">
        <v>19</v>
      </c>
      <c r="G299" s="175">
        <v>16</v>
      </c>
      <c r="H299" s="176">
        <v>16</v>
      </c>
      <c r="I299" s="173">
        <v>3.07</v>
      </c>
      <c r="J299" s="175">
        <v>19</v>
      </c>
      <c r="K299" s="173">
        <v>6.52</v>
      </c>
      <c r="L299" s="175">
        <v>13</v>
      </c>
      <c r="M299" s="176">
        <v>16</v>
      </c>
      <c r="N299" s="173">
        <v>64</v>
      </c>
      <c r="O299" s="177">
        <v>60</v>
      </c>
      <c r="P299" s="178">
        <v>1.0666666666666667</v>
      </c>
      <c r="Q299" s="175">
        <v>5.5</v>
      </c>
      <c r="R299" s="173">
        <v>47.3</v>
      </c>
      <c r="S299" s="175">
        <v>5</v>
      </c>
      <c r="T299" s="176">
        <v>10.5</v>
      </c>
      <c r="U299" s="179">
        <v>25.53</v>
      </c>
      <c r="V299" s="175">
        <v>5</v>
      </c>
      <c r="W299" s="173">
        <v>9</v>
      </c>
      <c r="X299" s="175">
        <v>4</v>
      </c>
      <c r="Y299" s="173">
        <v>2</v>
      </c>
      <c r="Z299" s="175">
        <v>4</v>
      </c>
      <c r="AA299" s="176">
        <v>13</v>
      </c>
      <c r="AB299" s="172">
        <v>34.64</v>
      </c>
      <c r="AC299" s="175">
        <v>13</v>
      </c>
      <c r="AD299" s="180">
        <v>13</v>
      </c>
      <c r="AE299" s="181">
        <v>13.7</v>
      </c>
      <c r="AF299" s="182">
        <v>13.7</v>
      </c>
      <c r="AG299" s="318">
        <v>38</v>
      </c>
      <c r="AH299" s="183">
        <v>9.33</v>
      </c>
      <c r="AI299" s="182">
        <v>9.33</v>
      </c>
      <c r="AJ299" s="319">
        <v>56</v>
      </c>
      <c r="AK299" s="184">
        <v>11.077999999999999</v>
      </c>
    </row>
    <row r="300" spans="1:37" ht="17.25" customHeight="1" thickBot="1" x14ac:dyDescent="0.35">
      <c r="A300" s="208" t="s">
        <v>376</v>
      </c>
      <c r="B300" s="317">
        <v>22005365</v>
      </c>
      <c r="C300" s="260" t="s">
        <v>128</v>
      </c>
      <c r="D300" s="260" t="s">
        <v>267</v>
      </c>
      <c r="E300" s="173">
        <v>26</v>
      </c>
      <c r="F300" s="174">
        <v>22.5</v>
      </c>
      <c r="G300" s="175">
        <v>20</v>
      </c>
      <c r="H300" s="176">
        <v>20</v>
      </c>
      <c r="I300" s="173">
        <v>3.09</v>
      </c>
      <c r="J300" s="175">
        <v>19</v>
      </c>
      <c r="K300" s="173">
        <v>6.5</v>
      </c>
      <c r="L300" s="175">
        <v>13</v>
      </c>
      <c r="M300" s="176">
        <v>16</v>
      </c>
      <c r="N300" s="173">
        <v>45</v>
      </c>
      <c r="O300" s="177">
        <v>54</v>
      </c>
      <c r="P300" s="178">
        <v>0.83333333333333337</v>
      </c>
      <c r="Q300" s="175">
        <v>4.5</v>
      </c>
      <c r="R300" s="173">
        <v>34.799999999999997</v>
      </c>
      <c r="S300" s="175">
        <v>1.5</v>
      </c>
      <c r="T300" s="176">
        <v>6</v>
      </c>
      <c r="U300" s="179">
        <v>28.62</v>
      </c>
      <c r="V300" s="175">
        <v>3.5</v>
      </c>
      <c r="W300" s="173">
        <v>0</v>
      </c>
      <c r="X300" s="175">
        <v>2.5</v>
      </c>
      <c r="Y300" s="173">
        <v>2</v>
      </c>
      <c r="Z300" s="175">
        <v>4</v>
      </c>
      <c r="AA300" s="176">
        <v>10</v>
      </c>
      <c r="AB300" s="172">
        <v>38.19</v>
      </c>
      <c r="AC300" s="175">
        <v>11</v>
      </c>
      <c r="AD300" s="180">
        <v>11</v>
      </c>
      <c r="AE300" s="181">
        <v>12.6</v>
      </c>
      <c r="AF300" s="182">
        <v>12.6</v>
      </c>
      <c r="AG300" s="318">
        <v>97</v>
      </c>
      <c r="AH300" s="183">
        <v>6.67</v>
      </c>
      <c r="AI300" s="182">
        <v>6.67</v>
      </c>
      <c r="AJ300" s="319">
        <v>296</v>
      </c>
      <c r="AK300" s="184">
        <v>9.0419999999999998</v>
      </c>
    </row>
    <row r="301" spans="1:37" ht="17.25" customHeight="1" thickBot="1" x14ac:dyDescent="0.35">
      <c r="A301" s="208" t="s">
        <v>376</v>
      </c>
      <c r="B301" s="317">
        <v>22005391</v>
      </c>
      <c r="C301" s="258" t="s">
        <v>676</v>
      </c>
      <c r="D301" s="258" t="s">
        <v>677</v>
      </c>
      <c r="E301" s="173">
        <v>14</v>
      </c>
      <c r="F301" s="174">
        <v>16.5</v>
      </c>
      <c r="G301" s="175">
        <v>11</v>
      </c>
      <c r="H301" s="176">
        <v>11</v>
      </c>
      <c r="I301" s="173">
        <v>3.35</v>
      </c>
      <c r="J301" s="175">
        <v>14</v>
      </c>
      <c r="K301" s="173">
        <v>7.24</v>
      </c>
      <c r="L301" s="175">
        <v>8</v>
      </c>
      <c r="M301" s="176">
        <v>11</v>
      </c>
      <c r="N301" s="173">
        <v>0</v>
      </c>
      <c r="O301" s="177">
        <v>58</v>
      </c>
      <c r="P301" s="178">
        <v>0</v>
      </c>
      <c r="Q301" s="175">
        <v>0</v>
      </c>
      <c r="R301" s="173">
        <v>36.4</v>
      </c>
      <c r="S301" s="175">
        <v>2</v>
      </c>
      <c r="T301" s="176">
        <v>2</v>
      </c>
      <c r="U301" s="179">
        <v>30.74</v>
      </c>
      <c r="V301" s="175">
        <v>2.5</v>
      </c>
      <c r="W301" s="173">
        <v>-18</v>
      </c>
      <c r="X301" s="175">
        <v>0</v>
      </c>
      <c r="Y301" s="173">
        <v>1</v>
      </c>
      <c r="Z301" s="175">
        <v>4.5</v>
      </c>
      <c r="AA301" s="176">
        <v>7</v>
      </c>
      <c r="AB301" s="172">
        <v>54.04</v>
      </c>
      <c r="AC301" s="175">
        <v>4</v>
      </c>
      <c r="AD301" s="180">
        <v>4</v>
      </c>
      <c r="AE301" s="181">
        <v>7</v>
      </c>
      <c r="AF301" s="182">
        <v>7</v>
      </c>
      <c r="AG301" s="318">
        <v>509</v>
      </c>
      <c r="AH301" s="183">
        <v>8.89</v>
      </c>
      <c r="AI301" s="182">
        <v>8.89</v>
      </c>
      <c r="AJ301" s="319">
        <v>86</v>
      </c>
      <c r="AK301" s="184">
        <v>8.1340000000000003</v>
      </c>
    </row>
    <row r="302" spans="1:37" ht="17.25" customHeight="1" thickBot="1" x14ac:dyDescent="0.35">
      <c r="A302" s="208" t="s">
        <v>376</v>
      </c>
      <c r="B302" s="317">
        <v>22005429</v>
      </c>
      <c r="C302" s="260" t="s">
        <v>309</v>
      </c>
      <c r="D302" s="260" t="s">
        <v>97</v>
      </c>
      <c r="E302" s="173">
        <v>15</v>
      </c>
      <c r="F302" s="174">
        <v>17</v>
      </c>
      <c r="G302" s="175">
        <v>12</v>
      </c>
      <c r="H302" s="176">
        <v>12</v>
      </c>
      <c r="I302" s="173">
        <v>3.14</v>
      </c>
      <c r="J302" s="175">
        <v>18</v>
      </c>
      <c r="K302" s="173">
        <v>6.83</v>
      </c>
      <c r="L302" s="175">
        <v>11</v>
      </c>
      <c r="M302" s="176">
        <v>14.5</v>
      </c>
      <c r="N302" s="173">
        <v>64</v>
      </c>
      <c r="O302" s="177">
        <v>67</v>
      </c>
      <c r="P302" s="178">
        <v>0.95522388059701491</v>
      </c>
      <c r="Q302" s="175">
        <v>5</v>
      </c>
      <c r="R302" s="173">
        <v>37.6</v>
      </c>
      <c r="S302" s="175">
        <v>2.5</v>
      </c>
      <c r="T302" s="176">
        <v>7.5</v>
      </c>
      <c r="U302" s="179">
        <v>24.94</v>
      </c>
      <c r="V302" s="175">
        <v>5.5</v>
      </c>
      <c r="W302" s="173">
        <v>-4</v>
      </c>
      <c r="X302" s="175">
        <v>1.5</v>
      </c>
      <c r="Y302" s="173">
        <v>6</v>
      </c>
      <c r="Z302" s="175">
        <v>2</v>
      </c>
      <c r="AA302" s="176">
        <v>9</v>
      </c>
      <c r="AB302" s="172">
        <v>41.22</v>
      </c>
      <c r="AC302" s="175">
        <v>10</v>
      </c>
      <c r="AD302" s="180">
        <v>10</v>
      </c>
      <c r="AE302" s="181">
        <v>10.6</v>
      </c>
      <c r="AF302" s="182">
        <v>10.6</v>
      </c>
      <c r="AG302" s="318">
        <v>326</v>
      </c>
      <c r="AH302" s="183">
        <v>7.11</v>
      </c>
      <c r="AI302" s="182">
        <v>7.11</v>
      </c>
      <c r="AJ302" s="319">
        <v>241</v>
      </c>
      <c r="AK302" s="184">
        <v>8.5060000000000002</v>
      </c>
    </row>
    <row r="303" spans="1:37" ht="17.25" customHeight="1" thickBot="1" x14ac:dyDescent="0.35">
      <c r="A303" s="208" t="s">
        <v>376</v>
      </c>
      <c r="B303" s="317">
        <v>22005470</v>
      </c>
      <c r="C303" s="264" t="s">
        <v>764</v>
      </c>
      <c r="D303" s="264" t="s">
        <v>148</v>
      </c>
      <c r="E303" s="173" t="s">
        <v>375</v>
      </c>
      <c r="F303" s="174" t="s">
        <v>375</v>
      </c>
      <c r="G303" s="175" t="s">
        <v>375</v>
      </c>
      <c r="H303" s="176" t="s">
        <v>375</v>
      </c>
      <c r="I303" s="173" t="s">
        <v>375</v>
      </c>
      <c r="J303" s="175" t="s">
        <v>375</v>
      </c>
      <c r="K303" s="173" t="s">
        <v>375</v>
      </c>
      <c r="L303" s="175" t="s">
        <v>375</v>
      </c>
      <c r="M303" s="176" t="s">
        <v>375</v>
      </c>
      <c r="N303" s="173" t="s">
        <v>375</v>
      </c>
      <c r="O303" s="177" t="s">
        <v>195</v>
      </c>
      <c r="P303" s="178" t="s">
        <v>1712</v>
      </c>
      <c r="Q303" s="175" t="s">
        <v>375</v>
      </c>
      <c r="R303" s="173" t="s">
        <v>375</v>
      </c>
      <c r="S303" s="175" t="s">
        <v>375</v>
      </c>
      <c r="T303" s="176" t="s">
        <v>375</v>
      </c>
      <c r="U303" s="179" t="s">
        <v>375</v>
      </c>
      <c r="V303" s="175" t="s">
        <v>375</v>
      </c>
      <c r="W303" s="173" t="s">
        <v>375</v>
      </c>
      <c r="X303" s="175" t="s">
        <v>375</v>
      </c>
      <c r="Y303" s="173" t="s">
        <v>375</v>
      </c>
      <c r="Z303" s="175" t="s">
        <v>375</v>
      </c>
      <c r="AA303" s="176" t="s">
        <v>375</v>
      </c>
      <c r="AB303" s="172" t="s">
        <v>375</v>
      </c>
      <c r="AC303" s="175" t="s">
        <v>375</v>
      </c>
      <c r="AD303" s="180" t="s">
        <v>375</v>
      </c>
      <c r="AE303" s="181" t="s">
        <v>375</v>
      </c>
      <c r="AF303" s="182" t="s">
        <v>375</v>
      </c>
      <c r="AG303" s="318">
        <v>532</v>
      </c>
      <c r="AH303" s="183" t="s">
        <v>195</v>
      </c>
      <c r="AI303" s="182" t="s">
        <v>195</v>
      </c>
      <c r="AJ303" s="319">
        <v>564</v>
      </c>
      <c r="AK303" s="184" t="s">
        <v>1713</v>
      </c>
    </row>
    <row r="304" spans="1:37" ht="17.25" customHeight="1" thickBot="1" x14ac:dyDescent="0.35">
      <c r="A304" s="208" t="s">
        <v>376</v>
      </c>
      <c r="B304" s="317">
        <v>22005516</v>
      </c>
      <c r="C304" s="250" t="s">
        <v>1036</v>
      </c>
      <c r="D304" s="250" t="s">
        <v>1037</v>
      </c>
      <c r="E304" s="173">
        <v>13</v>
      </c>
      <c r="F304" s="174">
        <v>16</v>
      </c>
      <c r="G304" s="175">
        <v>10</v>
      </c>
      <c r="H304" s="176">
        <v>10</v>
      </c>
      <c r="I304" s="173">
        <v>3.34</v>
      </c>
      <c r="J304" s="175">
        <v>15</v>
      </c>
      <c r="K304" s="173">
        <v>7.17</v>
      </c>
      <c r="L304" s="175">
        <v>9</v>
      </c>
      <c r="M304" s="176">
        <v>12</v>
      </c>
      <c r="N304" s="173">
        <v>65</v>
      </c>
      <c r="O304" s="177">
        <v>88</v>
      </c>
      <c r="P304" s="178">
        <v>0.73863636363636365</v>
      </c>
      <c r="Q304" s="175">
        <v>4</v>
      </c>
      <c r="R304" s="173">
        <v>32</v>
      </c>
      <c r="S304" s="175">
        <v>1</v>
      </c>
      <c r="T304" s="176">
        <v>5</v>
      </c>
      <c r="U304" s="179">
        <v>27.41</v>
      </c>
      <c r="V304" s="175">
        <v>4.25</v>
      </c>
      <c r="W304" s="173">
        <v>-3</v>
      </c>
      <c r="X304" s="175">
        <v>1.75</v>
      </c>
      <c r="Y304" s="173">
        <v>6</v>
      </c>
      <c r="Z304" s="175">
        <v>2</v>
      </c>
      <c r="AA304" s="176">
        <v>8</v>
      </c>
      <c r="AB304" s="172">
        <v>33.659999999999997</v>
      </c>
      <c r="AC304" s="175">
        <v>14</v>
      </c>
      <c r="AD304" s="180">
        <v>14</v>
      </c>
      <c r="AE304" s="181">
        <v>9.8000000000000007</v>
      </c>
      <c r="AF304" s="182">
        <v>9.8000000000000007</v>
      </c>
      <c r="AG304" s="318">
        <v>403</v>
      </c>
      <c r="AH304" s="183">
        <v>8.44</v>
      </c>
      <c r="AI304" s="182">
        <v>8.44</v>
      </c>
      <c r="AJ304" s="319">
        <v>118</v>
      </c>
      <c r="AK304" s="184">
        <v>8.984</v>
      </c>
    </row>
    <row r="305" spans="1:37" ht="17.25" customHeight="1" thickBot="1" x14ac:dyDescent="0.35">
      <c r="A305" s="208" t="s">
        <v>56</v>
      </c>
      <c r="B305" s="317">
        <v>22005569</v>
      </c>
      <c r="C305" s="264" t="s">
        <v>1041</v>
      </c>
      <c r="D305" s="264" t="s">
        <v>1042</v>
      </c>
      <c r="E305" s="173">
        <v>13</v>
      </c>
      <c r="F305" s="174">
        <v>16</v>
      </c>
      <c r="G305" s="175">
        <v>13</v>
      </c>
      <c r="H305" s="176">
        <v>13</v>
      </c>
      <c r="I305" s="173">
        <v>3.29</v>
      </c>
      <c r="J305" s="175">
        <v>20</v>
      </c>
      <c r="K305" s="173">
        <v>7.11</v>
      </c>
      <c r="L305" s="175">
        <v>15</v>
      </c>
      <c r="M305" s="176">
        <v>17.5</v>
      </c>
      <c r="N305" s="173">
        <v>40</v>
      </c>
      <c r="O305" s="177">
        <v>61</v>
      </c>
      <c r="P305" s="178">
        <v>0.65573770491803274</v>
      </c>
      <c r="Q305" s="175">
        <v>6</v>
      </c>
      <c r="R305" s="173">
        <v>36.4</v>
      </c>
      <c r="S305" s="175">
        <v>6.5</v>
      </c>
      <c r="T305" s="176">
        <v>12.5</v>
      </c>
      <c r="U305" s="179">
        <v>29.07</v>
      </c>
      <c r="V305" s="175">
        <v>4.25</v>
      </c>
      <c r="W305" s="173">
        <v>4</v>
      </c>
      <c r="X305" s="175">
        <v>3.25</v>
      </c>
      <c r="Y305" s="173">
        <v>3</v>
      </c>
      <c r="Z305" s="175">
        <v>3.5</v>
      </c>
      <c r="AA305" s="176">
        <v>11</v>
      </c>
      <c r="AB305" s="172">
        <v>47.64</v>
      </c>
      <c r="AC305" s="175">
        <v>10</v>
      </c>
      <c r="AD305" s="180">
        <v>10</v>
      </c>
      <c r="AE305" s="181">
        <v>12.8</v>
      </c>
      <c r="AF305" s="182">
        <v>12.8</v>
      </c>
      <c r="AG305" s="318">
        <v>82</v>
      </c>
      <c r="AH305" s="183">
        <v>6.22</v>
      </c>
      <c r="AI305" s="182">
        <v>6.22</v>
      </c>
      <c r="AJ305" s="319">
        <v>347</v>
      </c>
      <c r="AK305" s="184">
        <v>8.8520000000000003</v>
      </c>
    </row>
    <row r="306" spans="1:37" ht="17.25" customHeight="1" thickBot="1" x14ac:dyDescent="0.35">
      <c r="A306" s="208" t="s">
        <v>56</v>
      </c>
      <c r="B306" s="317">
        <v>22005623</v>
      </c>
      <c r="C306" s="256" t="s">
        <v>813</v>
      </c>
      <c r="D306" s="256" t="s">
        <v>814</v>
      </c>
      <c r="E306" s="173" t="s">
        <v>375</v>
      </c>
      <c r="F306" s="174" t="s">
        <v>375</v>
      </c>
      <c r="G306" s="175" t="s">
        <v>375</v>
      </c>
      <c r="H306" s="176" t="s">
        <v>375</v>
      </c>
      <c r="I306" s="173" t="s">
        <v>375</v>
      </c>
      <c r="J306" s="175" t="s">
        <v>375</v>
      </c>
      <c r="K306" s="173" t="s">
        <v>375</v>
      </c>
      <c r="L306" s="175" t="s">
        <v>375</v>
      </c>
      <c r="M306" s="176" t="s">
        <v>375</v>
      </c>
      <c r="N306" s="173" t="s">
        <v>375</v>
      </c>
      <c r="O306" s="177" t="s">
        <v>195</v>
      </c>
      <c r="P306" s="178" t="s">
        <v>1712</v>
      </c>
      <c r="Q306" s="175" t="s">
        <v>375</v>
      </c>
      <c r="R306" s="173" t="s">
        <v>375</v>
      </c>
      <c r="S306" s="175" t="s">
        <v>375</v>
      </c>
      <c r="T306" s="176" t="s">
        <v>375</v>
      </c>
      <c r="U306" s="179" t="s">
        <v>375</v>
      </c>
      <c r="V306" s="175" t="s">
        <v>375</v>
      </c>
      <c r="W306" s="173" t="s">
        <v>375</v>
      </c>
      <c r="X306" s="175" t="s">
        <v>375</v>
      </c>
      <c r="Y306" s="173" t="s">
        <v>375</v>
      </c>
      <c r="Z306" s="175" t="s">
        <v>375</v>
      </c>
      <c r="AA306" s="176" t="s">
        <v>375</v>
      </c>
      <c r="AB306" s="172" t="s">
        <v>375</v>
      </c>
      <c r="AC306" s="175" t="s">
        <v>375</v>
      </c>
      <c r="AD306" s="180" t="s">
        <v>375</v>
      </c>
      <c r="AE306" s="181" t="s">
        <v>375</v>
      </c>
      <c r="AF306" s="182" t="s">
        <v>375</v>
      </c>
      <c r="AG306" s="318">
        <v>532</v>
      </c>
      <c r="AH306" s="183">
        <v>4.4400000000000004</v>
      </c>
      <c r="AI306" s="182">
        <v>4.4400000000000004</v>
      </c>
      <c r="AJ306" s="319">
        <v>495</v>
      </c>
      <c r="AK306" s="184">
        <v>4.4400000000000004</v>
      </c>
    </row>
    <row r="307" spans="1:37" ht="17.25" customHeight="1" thickBot="1" x14ac:dyDescent="0.35">
      <c r="A307" s="208" t="s">
        <v>376</v>
      </c>
      <c r="B307" s="317">
        <v>22005658</v>
      </c>
      <c r="C307" s="250" t="s">
        <v>686</v>
      </c>
      <c r="D307" s="250" t="s">
        <v>88</v>
      </c>
      <c r="E307" s="173" t="s">
        <v>375</v>
      </c>
      <c r="F307" s="174" t="s">
        <v>375</v>
      </c>
      <c r="G307" s="175" t="s">
        <v>375</v>
      </c>
      <c r="H307" s="176" t="s">
        <v>375</v>
      </c>
      <c r="I307" s="173" t="s">
        <v>375</v>
      </c>
      <c r="J307" s="175" t="s">
        <v>375</v>
      </c>
      <c r="K307" s="173" t="s">
        <v>375</v>
      </c>
      <c r="L307" s="175" t="s">
        <v>375</v>
      </c>
      <c r="M307" s="176" t="s">
        <v>375</v>
      </c>
      <c r="N307" s="173" t="s">
        <v>375</v>
      </c>
      <c r="O307" s="177" t="s">
        <v>195</v>
      </c>
      <c r="P307" s="178" t="s">
        <v>1712</v>
      </c>
      <c r="Q307" s="175" t="s">
        <v>375</v>
      </c>
      <c r="R307" s="173" t="s">
        <v>375</v>
      </c>
      <c r="S307" s="175" t="s">
        <v>375</v>
      </c>
      <c r="T307" s="176" t="s">
        <v>375</v>
      </c>
      <c r="U307" s="179" t="s">
        <v>375</v>
      </c>
      <c r="V307" s="175" t="s">
        <v>375</v>
      </c>
      <c r="W307" s="173" t="s">
        <v>375</v>
      </c>
      <c r="X307" s="175" t="s">
        <v>375</v>
      </c>
      <c r="Y307" s="173" t="s">
        <v>375</v>
      </c>
      <c r="Z307" s="175" t="s">
        <v>375</v>
      </c>
      <c r="AA307" s="176" t="s">
        <v>375</v>
      </c>
      <c r="AB307" s="172" t="s">
        <v>375</v>
      </c>
      <c r="AC307" s="175" t="s">
        <v>375</v>
      </c>
      <c r="AD307" s="180" t="s">
        <v>375</v>
      </c>
      <c r="AE307" s="181" t="s">
        <v>375</v>
      </c>
      <c r="AF307" s="182" t="s">
        <v>375</v>
      </c>
      <c r="AG307" s="318">
        <v>532</v>
      </c>
      <c r="AH307" s="183">
        <v>5.33</v>
      </c>
      <c r="AI307" s="182">
        <v>5.33</v>
      </c>
      <c r="AJ307" s="319">
        <v>435</v>
      </c>
      <c r="AK307" s="184">
        <v>5.33</v>
      </c>
    </row>
    <row r="308" spans="1:37" ht="17.25" customHeight="1" thickBot="1" x14ac:dyDescent="0.35">
      <c r="A308" s="208" t="s">
        <v>56</v>
      </c>
      <c r="B308" s="317">
        <v>22005705</v>
      </c>
      <c r="C308" s="258" t="s">
        <v>928</v>
      </c>
      <c r="D308" s="258" t="s">
        <v>929</v>
      </c>
      <c r="E308" s="173">
        <v>11</v>
      </c>
      <c r="F308" s="174">
        <v>15</v>
      </c>
      <c r="G308" s="175">
        <v>11</v>
      </c>
      <c r="H308" s="176">
        <v>11</v>
      </c>
      <c r="I308" s="173">
        <v>3.65</v>
      </c>
      <c r="J308" s="175">
        <v>14</v>
      </c>
      <c r="K308" s="173">
        <v>8.14</v>
      </c>
      <c r="L308" s="175">
        <v>8</v>
      </c>
      <c r="M308" s="176">
        <v>11</v>
      </c>
      <c r="N308" s="173">
        <v>28.5</v>
      </c>
      <c r="O308" s="177">
        <v>55</v>
      </c>
      <c r="P308" s="178">
        <v>0.51818181818181819</v>
      </c>
      <c r="Q308" s="175">
        <v>5</v>
      </c>
      <c r="R308" s="173">
        <v>30.3</v>
      </c>
      <c r="S308" s="175">
        <v>5</v>
      </c>
      <c r="T308" s="176">
        <v>10</v>
      </c>
      <c r="U308" s="179">
        <v>29.52</v>
      </c>
      <c r="V308" s="175">
        <v>4</v>
      </c>
      <c r="W308" s="173">
        <v>-8</v>
      </c>
      <c r="X308" s="175">
        <v>1</v>
      </c>
      <c r="Y308" s="173">
        <v>10</v>
      </c>
      <c r="Z308" s="175">
        <v>0</v>
      </c>
      <c r="AA308" s="176">
        <v>5</v>
      </c>
      <c r="AB308" s="172">
        <v>36.35</v>
      </c>
      <c r="AC308" s="175">
        <v>16</v>
      </c>
      <c r="AD308" s="180">
        <v>16</v>
      </c>
      <c r="AE308" s="181">
        <v>10.6</v>
      </c>
      <c r="AF308" s="182">
        <v>10.6</v>
      </c>
      <c r="AG308" s="318">
        <v>326</v>
      </c>
      <c r="AH308" s="183">
        <v>3.11</v>
      </c>
      <c r="AI308" s="182">
        <v>3.11</v>
      </c>
      <c r="AJ308" s="319">
        <v>555</v>
      </c>
      <c r="AK308" s="184">
        <v>6.1059999999999999</v>
      </c>
    </row>
    <row r="309" spans="1:37" ht="17.25" customHeight="1" thickBot="1" x14ac:dyDescent="0.35">
      <c r="A309" s="208" t="s">
        <v>376</v>
      </c>
      <c r="B309" s="317">
        <v>22005731</v>
      </c>
      <c r="C309" s="264" t="s">
        <v>516</v>
      </c>
      <c r="D309" s="264" t="s">
        <v>112</v>
      </c>
      <c r="E309" s="185">
        <v>12</v>
      </c>
      <c r="F309" s="174">
        <v>15.5</v>
      </c>
      <c r="G309" s="175">
        <v>9</v>
      </c>
      <c r="H309" s="176">
        <v>9</v>
      </c>
      <c r="I309" s="173">
        <v>3.09</v>
      </c>
      <c r="J309" s="175">
        <v>19</v>
      </c>
      <c r="K309" s="173">
        <v>6.75</v>
      </c>
      <c r="L309" s="175">
        <v>12</v>
      </c>
      <c r="M309" s="176">
        <v>15.5</v>
      </c>
      <c r="N309" s="185">
        <v>49</v>
      </c>
      <c r="O309" s="177">
        <v>59</v>
      </c>
      <c r="P309" s="178">
        <v>0.83050847457627119</v>
      </c>
      <c r="Q309" s="175">
        <v>4.5</v>
      </c>
      <c r="R309" s="185">
        <v>42.4</v>
      </c>
      <c r="S309" s="175">
        <v>3.5</v>
      </c>
      <c r="T309" s="176">
        <v>8</v>
      </c>
      <c r="U309" s="179">
        <v>25.43</v>
      </c>
      <c r="V309" s="175">
        <v>5.25</v>
      </c>
      <c r="W309" s="188">
        <v>-9</v>
      </c>
      <c r="X309" s="175">
        <v>1</v>
      </c>
      <c r="Y309" s="188">
        <v>5</v>
      </c>
      <c r="Z309" s="175">
        <v>2.5</v>
      </c>
      <c r="AA309" s="176">
        <v>8.75</v>
      </c>
      <c r="AB309" s="172">
        <v>41.17</v>
      </c>
      <c r="AC309" s="175">
        <v>10</v>
      </c>
      <c r="AD309" s="180">
        <v>10</v>
      </c>
      <c r="AE309" s="181">
        <v>10.25</v>
      </c>
      <c r="AF309" s="182">
        <v>10.25</v>
      </c>
      <c r="AG309" s="318">
        <v>369</v>
      </c>
      <c r="AH309" s="183">
        <v>8.44</v>
      </c>
      <c r="AI309" s="182">
        <v>8.44</v>
      </c>
      <c r="AJ309" s="319">
        <v>118</v>
      </c>
      <c r="AK309" s="184">
        <v>9.1639999999999997</v>
      </c>
    </row>
    <row r="310" spans="1:37" ht="17.25" customHeight="1" thickBot="1" x14ac:dyDescent="0.35">
      <c r="A310" s="208" t="s">
        <v>376</v>
      </c>
      <c r="B310" s="317">
        <v>22005734</v>
      </c>
      <c r="C310" s="264" t="s">
        <v>999</v>
      </c>
      <c r="D310" s="264" t="s">
        <v>178</v>
      </c>
      <c r="E310" s="173">
        <v>14</v>
      </c>
      <c r="F310" s="174">
        <v>16.5</v>
      </c>
      <c r="G310" s="175">
        <v>11</v>
      </c>
      <c r="H310" s="176">
        <v>11</v>
      </c>
      <c r="I310" s="173">
        <v>3.46</v>
      </c>
      <c r="J310" s="175">
        <v>13</v>
      </c>
      <c r="K310" s="173">
        <v>7.41</v>
      </c>
      <c r="L310" s="175">
        <v>7</v>
      </c>
      <c r="M310" s="176">
        <v>10</v>
      </c>
      <c r="N310" s="173">
        <v>55</v>
      </c>
      <c r="O310" s="177">
        <v>69</v>
      </c>
      <c r="P310" s="178">
        <v>0.79710144927536231</v>
      </c>
      <c r="Q310" s="175">
        <v>4</v>
      </c>
      <c r="R310" s="173">
        <v>37.4</v>
      </c>
      <c r="S310" s="175">
        <v>2.5</v>
      </c>
      <c r="T310" s="176">
        <v>6.5</v>
      </c>
      <c r="U310" s="179">
        <v>28</v>
      </c>
      <c r="V310" s="175">
        <v>3.75</v>
      </c>
      <c r="W310" s="173">
        <v>0</v>
      </c>
      <c r="X310" s="175">
        <v>2.5</v>
      </c>
      <c r="Y310" s="173">
        <v>10</v>
      </c>
      <c r="Z310" s="175">
        <v>0</v>
      </c>
      <c r="AA310" s="176">
        <v>6.25</v>
      </c>
      <c r="AB310" s="172">
        <v>41.02</v>
      </c>
      <c r="AC310" s="175">
        <v>10</v>
      </c>
      <c r="AD310" s="180">
        <v>10</v>
      </c>
      <c r="AE310" s="181">
        <v>8.75</v>
      </c>
      <c r="AF310" s="182">
        <v>8.75</v>
      </c>
      <c r="AG310" s="318">
        <v>462</v>
      </c>
      <c r="AH310" s="183">
        <v>8</v>
      </c>
      <c r="AI310" s="182">
        <v>8</v>
      </c>
      <c r="AJ310" s="319">
        <v>158</v>
      </c>
      <c r="AK310" s="184">
        <v>8.3000000000000007</v>
      </c>
    </row>
    <row r="311" spans="1:37" ht="17.25" customHeight="1" thickBot="1" x14ac:dyDescent="0.35">
      <c r="A311" s="208" t="s">
        <v>376</v>
      </c>
      <c r="B311" s="317">
        <v>22005752</v>
      </c>
      <c r="C311" s="248" t="s">
        <v>850</v>
      </c>
      <c r="D311" s="248" t="s">
        <v>186</v>
      </c>
      <c r="E311" s="173">
        <v>14</v>
      </c>
      <c r="F311" s="174">
        <v>16.5</v>
      </c>
      <c r="G311" s="175">
        <v>11</v>
      </c>
      <c r="H311" s="176">
        <v>11</v>
      </c>
      <c r="I311" s="173">
        <v>3.04</v>
      </c>
      <c r="J311" s="175">
        <v>20</v>
      </c>
      <c r="K311" s="173">
        <v>6.66</v>
      </c>
      <c r="L311" s="175">
        <v>12</v>
      </c>
      <c r="M311" s="176">
        <v>16</v>
      </c>
      <c r="N311" s="173">
        <v>70</v>
      </c>
      <c r="O311" s="177">
        <v>80</v>
      </c>
      <c r="P311" s="178">
        <v>0.875</v>
      </c>
      <c r="Q311" s="175">
        <v>4.5</v>
      </c>
      <c r="R311" s="173">
        <v>34.6</v>
      </c>
      <c r="S311" s="175">
        <v>1.5</v>
      </c>
      <c r="T311" s="176">
        <v>6</v>
      </c>
      <c r="U311" s="179">
        <v>32.68</v>
      </c>
      <c r="V311" s="175">
        <v>1.5</v>
      </c>
      <c r="W311" s="173">
        <v>-17</v>
      </c>
      <c r="X311" s="175">
        <v>0</v>
      </c>
      <c r="Y311" s="173">
        <v>3</v>
      </c>
      <c r="Z311" s="175">
        <v>3.5</v>
      </c>
      <c r="AA311" s="176">
        <v>5</v>
      </c>
      <c r="AB311" s="172">
        <v>39.5</v>
      </c>
      <c r="AC311" s="175">
        <v>11</v>
      </c>
      <c r="AD311" s="180">
        <v>11</v>
      </c>
      <c r="AE311" s="181">
        <v>9.8000000000000007</v>
      </c>
      <c r="AF311" s="182">
        <v>9.8000000000000007</v>
      </c>
      <c r="AG311" s="318">
        <v>403</v>
      </c>
      <c r="AH311" s="183">
        <v>5.78</v>
      </c>
      <c r="AI311" s="182">
        <v>5.78</v>
      </c>
      <c r="AJ311" s="319">
        <v>393</v>
      </c>
      <c r="AK311" s="184">
        <v>7.3879999999999999</v>
      </c>
    </row>
    <row r="312" spans="1:37" ht="17.25" customHeight="1" thickBot="1" x14ac:dyDescent="0.35">
      <c r="A312" s="208" t="s">
        <v>56</v>
      </c>
      <c r="B312" s="317">
        <v>22005759</v>
      </c>
      <c r="C312" s="258" t="s">
        <v>687</v>
      </c>
      <c r="D312" s="258" t="s">
        <v>688</v>
      </c>
      <c r="E312" s="173">
        <v>13</v>
      </c>
      <c r="F312" s="174">
        <v>16</v>
      </c>
      <c r="G312" s="175">
        <v>13</v>
      </c>
      <c r="H312" s="176">
        <v>13</v>
      </c>
      <c r="I312" s="173">
        <v>3.66</v>
      </c>
      <c r="J312" s="175">
        <v>14</v>
      </c>
      <c r="K312" s="173">
        <v>8.1999999999999993</v>
      </c>
      <c r="L312" s="175">
        <v>7</v>
      </c>
      <c r="M312" s="176">
        <v>10.5</v>
      </c>
      <c r="N312" s="173">
        <v>37</v>
      </c>
      <c r="O312" s="177">
        <v>66</v>
      </c>
      <c r="P312" s="178">
        <v>0.56060606060606055</v>
      </c>
      <c r="Q312" s="175">
        <v>5.5</v>
      </c>
      <c r="R312" s="173">
        <v>25.4</v>
      </c>
      <c r="S312" s="175">
        <v>3.5</v>
      </c>
      <c r="T312" s="176">
        <v>9</v>
      </c>
      <c r="U312" s="179">
        <v>30.24</v>
      </c>
      <c r="V312" s="175">
        <v>3.75</v>
      </c>
      <c r="W312" s="173">
        <v>-6</v>
      </c>
      <c r="X312" s="175">
        <v>1.25</v>
      </c>
      <c r="Y312" s="173">
        <v>1</v>
      </c>
      <c r="Z312" s="175">
        <v>4.5</v>
      </c>
      <c r="AA312" s="176">
        <v>9.5</v>
      </c>
      <c r="AB312" s="172">
        <v>47.42</v>
      </c>
      <c r="AC312" s="175">
        <v>10</v>
      </c>
      <c r="AD312" s="180">
        <v>10</v>
      </c>
      <c r="AE312" s="181">
        <v>10.4</v>
      </c>
      <c r="AF312" s="182">
        <v>10.4</v>
      </c>
      <c r="AG312" s="318">
        <v>356</v>
      </c>
      <c r="AH312" s="183">
        <v>5.78</v>
      </c>
      <c r="AI312" s="182">
        <v>5.78</v>
      </c>
      <c r="AJ312" s="319">
        <v>393</v>
      </c>
      <c r="AK312" s="184">
        <v>7.6280000000000001</v>
      </c>
    </row>
    <row r="313" spans="1:37" ht="17.25" customHeight="1" thickBot="1" x14ac:dyDescent="0.35">
      <c r="A313" s="208" t="s">
        <v>56</v>
      </c>
      <c r="B313" s="317">
        <v>22005762</v>
      </c>
      <c r="C313" s="248" t="s">
        <v>818</v>
      </c>
      <c r="D313" s="248" t="s">
        <v>188</v>
      </c>
      <c r="E313" s="173">
        <v>12</v>
      </c>
      <c r="F313" s="174">
        <v>15.5</v>
      </c>
      <c r="G313" s="175">
        <v>12</v>
      </c>
      <c r="H313" s="176">
        <v>12</v>
      </c>
      <c r="I313" s="173">
        <v>3.5</v>
      </c>
      <c r="J313" s="175">
        <v>16</v>
      </c>
      <c r="K313" s="173">
        <v>7.62</v>
      </c>
      <c r="L313" s="175">
        <v>12</v>
      </c>
      <c r="M313" s="176">
        <v>14</v>
      </c>
      <c r="N313" s="173">
        <v>34.5</v>
      </c>
      <c r="O313" s="177">
        <v>59</v>
      </c>
      <c r="P313" s="178">
        <v>0.5847457627118644</v>
      </c>
      <c r="Q313" s="175">
        <v>5.5</v>
      </c>
      <c r="R313" s="173">
        <v>30.3</v>
      </c>
      <c r="S313" s="175">
        <v>5</v>
      </c>
      <c r="T313" s="176">
        <v>10.5</v>
      </c>
      <c r="U313" s="179">
        <v>29.02</v>
      </c>
      <c r="V313" s="175">
        <v>4.25</v>
      </c>
      <c r="W313" s="173">
        <v>11</v>
      </c>
      <c r="X313" s="175">
        <v>4.25</v>
      </c>
      <c r="Y313" s="173">
        <v>1</v>
      </c>
      <c r="Z313" s="175">
        <v>4.5</v>
      </c>
      <c r="AA313" s="176">
        <v>13</v>
      </c>
      <c r="AB313" s="172">
        <v>40.619999999999997</v>
      </c>
      <c r="AC313" s="175">
        <v>13</v>
      </c>
      <c r="AD313" s="180">
        <v>13</v>
      </c>
      <c r="AE313" s="181">
        <v>12.5</v>
      </c>
      <c r="AF313" s="182">
        <v>12.5</v>
      </c>
      <c r="AG313" s="318">
        <v>112</v>
      </c>
      <c r="AH313" s="183">
        <v>9.33</v>
      </c>
      <c r="AI313" s="182">
        <v>9.33</v>
      </c>
      <c r="AJ313" s="319">
        <v>56</v>
      </c>
      <c r="AK313" s="184">
        <v>10.597999999999999</v>
      </c>
    </row>
    <row r="314" spans="1:37" ht="17.25" customHeight="1" thickBot="1" x14ac:dyDescent="0.35">
      <c r="A314" s="208" t="s">
        <v>56</v>
      </c>
      <c r="B314" s="317">
        <v>22005771</v>
      </c>
      <c r="C314" s="304" t="s">
        <v>524</v>
      </c>
      <c r="D314" s="304" t="s">
        <v>131</v>
      </c>
      <c r="E314" s="173">
        <v>13</v>
      </c>
      <c r="F314" s="174">
        <v>16</v>
      </c>
      <c r="G314" s="175">
        <v>13</v>
      </c>
      <c r="H314" s="176">
        <v>13</v>
      </c>
      <c r="I314" s="173">
        <v>3.23</v>
      </c>
      <c r="J314" s="175">
        <v>20</v>
      </c>
      <c r="K314" s="173">
        <v>6.96</v>
      </c>
      <c r="L314" s="175">
        <v>16</v>
      </c>
      <c r="M314" s="176">
        <v>18</v>
      </c>
      <c r="N314" s="173">
        <v>33</v>
      </c>
      <c r="O314" s="177">
        <v>56</v>
      </c>
      <c r="P314" s="178">
        <v>0.5892857142857143</v>
      </c>
      <c r="Q314" s="175">
        <v>5.5</v>
      </c>
      <c r="R314" s="173">
        <v>42.5</v>
      </c>
      <c r="S314" s="175">
        <v>8</v>
      </c>
      <c r="T314" s="176">
        <v>13.5</v>
      </c>
      <c r="U314" s="179">
        <v>27.18</v>
      </c>
      <c r="V314" s="175">
        <v>5.25</v>
      </c>
      <c r="W314" s="173">
        <v>-1</v>
      </c>
      <c r="X314" s="175">
        <v>2.25</v>
      </c>
      <c r="Y314" s="173">
        <v>4</v>
      </c>
      <c r="Z314" s="175">
        <v>3</v>
      </c>
      <c r="AA314" s="176">
        <v>10.5</v>
      </c>
      <c r="AB314" s="172">
        <v>54.89</v>
      </c>
      <c r="AC314" s="175">
        <v>7</v>
      </c>
      <c r="AD314" s="180">
        <v>7</v>
      </c>
      <c r="AE314" s="181">
        <v>12.4</v>
      </c>
      <c r="AF314" s="182">
        <v>12.4</v>
      </c>
      <c r="AG314" s="318">
        <v>119</v>
      </c>
      <c r="AH314" s="183">
        <v>6.67</v>
      </c>
      <c r="AI314" s="182">
        <v>6.67</v>
      </c>
      <c r="AJ314" s="319">
        <v>296</v>
      </c>
      <c r="AK314" s="184">
        <v>8.9619999999999997</v>
      </c>
    </row>
    <row r="315" spans="1:37" ht="17.25" customHeight="1" thickBot="1" x14ac:dyDescent="0.35">
      <c r="A315" s="208" t="s">
        <v>56</v>
      </c>
      <c r="B315" s="317">
        <v>22005777</v>
      </c>
      <c r="C315" s="264" t="s">
        <v>1106</v>
      </c>
      <c r="D315" s="264" t="s">
        <v>1107</v>
      </c>
      <c r="E315" s="173">
        <v>11</v>
      </c>
      <c r="F315" s="174">
        <v>15</v>
      </c>
      <c r="G315" s="175">
        <v>11</v>
      </c>
      <c r="H315" s="176">
        <v>11</v>
      </c>
      <c r="I315" s="173">
        <v>3.61</v>
      </c>
      <c r="J315" s="175">
        <v>15</v>
      </c>
      <c r="K315" s="173">
        <v>8.0500000000000007</v>
      </c>
      <c r="L315" s="175">
        <v>9</v>
      </c>
      <c r="M315" s="176">
        <v>12</v>
      </c>
      <c r="N315" s="173">
        <v>32.5</v>
      </c>
      <c r="O315" s="177">
        <v>59</v>
      </c>
      <c r="P315" s="178">
        <v>0.55084745762711862</v>
      </c>
      <c r="Q315" s="175">
        <v>5.5</v>
      </c>
      <c r="R315" s="173">
        <v>26.8</v>
      </c>
      <c r="S315" s="175">
        <v>4</v>
      </c>
      <c r="T315" s="176">
        <v>9.5</v>
      </c>
      <c r="U315" s="179">
        <v>28.85</v>
      </c>
      <c r="V315" s="175">
        <v>4.5</v>
      </c>
      <c r="W315" s="173">
        <v>1</v>
      </c>
      <c r="X315" s="175">
        <v>2.75</v>
      </c>
      <c r="Y315" s="173">
        <v>3</v>
      </c>
      <c r="Z315" s="175">
        <v>3.5</v>
      </c>
      <c r="AA315" s="176">
        <v>10.75</v>
      </c>
      <c r="AB315" s="172">
        <v>58.11</v>
      </c>
      <c r="AC315" s="175">
        <v>5</v>
      </c>
      <c r="AD315" s="180">
        <v>5</v>
      </c>
      <c r="AE315" s="181">
        <v>9.65</v>
      </c>
      <c r="AF315" s="182">
        <v>9.65</v>
      </c>
      <c r="AG315" s="318">
        <v>419</v>
      </c>
      <c r="AH315" s="183">
        <v>8</v>
      </c>
      <c r="AI315" s="182">
        <v>8</v>
      </c>
      <c r="AJ315" s="319">
        <v>158</v>
      </c>
      <c r="AK315" s="184">
        <v>8.66</v>
      </c>
    </row>
    <row r="316" spans="1:37" ht="17.25" customHeight="1" thickBot="1" x14ac:dyDescent="0.35">
      <c r="A316" s="208" t="s">
        <v>376</v>
      </c>
      <c r="B316" s="317">
        <v>22005794</v>
      </c>
      <c r="C316" s="248" t="s">
        <v>823</v>
      </c>
      <c r="D316" s="248" t="s">
        <v>110</v>
      </c>
      <c r="E316" s="173">
        <v>19</v>
      </c>
      <c r="F316" s="174">
        <v>19</v>
      </c>
      <c r="G316" s="175">
        <v>16</v>
      </c>
      <c r="H316" s="176">
        <v>16</v>
      </c>
      <c r="I316" s="173">
        <v>3.0799999999999996</v>
      </c>
      <c r="J316" s="175">
        <v>19</v>
      </c>
      <c r="K316" s="173">
        <v>6.56</v>
      </c>
      <c r="L316" s="175">
        <v>13</v>
      </c>
      <c r="M316" s="176">
        <v>16</v>
      </c>
      <c r="N316" s="173">
        <v>50</v>
      </c>
      <c r="O316" s="177">
        <v>70</v>
      </c>
      <c r="P316" s="178">
        <v>0.7142857142857143</v>
      </c>
      <c r="Q316" s="175">
        <v>4</v>
      </c>
      <c r="R316" s="173">
        <v>42.4</v>
      </c>
      <c r="S316" s="175">
        <v>3.5</v>
      </c>
      <c r="T316" s="176">
        <v>7.5</v>
      </c>
      <c r="U316" s="179">
        <v>25.5</v>
      </c>
      <c r="V316" s="175">
        <v>5</v>
      </c>
      <c r="W316" s="173">
        <v>-4</v>
      </c>
      <c r="X316" s="175">
        <v>1.5</v>
      </c>
      <c r="Y316" s="173">
        <v>4</v>
      </c>
      <c r="Z316" s="175">
        <v>3</v>
      </c>
      <c r="AA316" s="176">
        <v>9.5</v>
      </c>
      <c r="AB316" s="172">
        <v>38.35</v>
      </c>
      <c r="AC316" s="175">
        <v>11</v>
      </c>
      <c r="AD316" s="180">
        <v>11</v>
      </c>
      <c r="AE316" s="181">
        <v>12</v>
      </c>
      <c r="AF316" s="182">
        <v>12</v>
      </c>
      <c r="AG316" s="318">
        <v>157</v>
      </c>
      <c r="AH316" s="183">
        <v>9.33</v>
      </c>
      <c r="AI316" s="182">
        <v>9.33</v>
      </c>
      <c r="AJ316" s="319">
        <v>56</v>
      </c>
      <c r="AK316" s="184">
        <v>10.398</v>
      </c>
    </row>
    <row r="317" spans="1:37" ht="17.25" customHeight="1" thickBot="1" x14ac:dyDescent="0.35">
      <c r="A317" s="208" t="s">
        <v>376</v>
      </c>
      <c r="B317" s="317">
        <v>22005915</v>
      </c>
      <c r="C317" s="258" t="s">
        <v>927</v>
      </c>
      <c r="D317" s="258" t="s">
        <v>149</v>
      </c>
      <c r="E317" s="173">
        <v>13</v>
      </c>
      <c r="F317" s="174">
        <v>16</v>
      </c>
      <c r="G317" s="175">
        <v>10</v>
      </c>
      <c r="H317" s="176">
        <v>10</v>
      </c>
      <c r="I317" s="173">
        <v>3.1</v>
      </c>
      <c r="J317" s="175">
        <v>19</v>
      </c>
      <c r="K317" s="173">
        <v>6.58</v>
      </c>
      <c r="L317" s="175">
        <v>13</v>
      </c>
      <c r="M317" s="176">
        <v>16</v>
      </c>
      <c r="N317" s="173">
        <v>62</v>
      </c>
      <c r="O317" s="177">
        <v>63</v>
      </c>
      <c r="P317" s="178">
        <v>0.98412698412698407</v>
      </c>
      <c r="Q317" s="175">
        <v>5</v>
      </c>
      <c r="R317" s="173">
        <v>47.3</v>
      </c>
      <c r="S317" s="175">
        <v>5</v>
      </c>
      <c r="T317" s="176">
        <v>10</v>
      </c>
      <c r="U317" s="179">
        <v>23.86</v>
      </c>
      <c r="V317" s="175">
        <v>6</v>
      </c>
      <c r="W317" s="173">
        <v>3</v>
      </c>
      <c r="X317" s="175">
        <v>3.25</v>
      </c>
      <c r="Y317" s="173">
        <v>1</v>
      </c>
      <c r="Z317" s="175">
        <v>4.5</v>
      </c>
      <c r="AA317" s="176">
        <v>13.75</v>
      </c>
      <c r="AB317" s="172">
        <v>45.61</v>
      </c>
      <c r="AC317" s="175">
        <v>7</v>
      </c>
      <c r="AD317" s="180">
        <v>7</v>
      </c>
      <c r="AE317" s="181">
        <v>11.35</v>
      </c>
      <c r="AF317" s="182">
        <v>11.35</v>
      </c>
      <c r="AG317" s="318">
        <v>236</v>
      </c>
      <c r="AH317" s="183">
        <v>6.67</v>
      </c>
      <c r="AI317" s="182">
        <v>6.67</v>
      </c>
      <c r="AJ317" s="319">
        <v>296</v>
      </c>
      <c r="AK317" s="184">
        <v>8.5419999999999998</v>
      </c>
    </row>
    <row r="318" spans="1:37" ht="17.25" customHeight="1" thickBot="1" x14ac:dyDescent="0.35">
      <c r="A318" s="208" t="s">
        <v>56</v>
      </c>
      <c r="B318" s="317">
        <v>22005922</v>
      </c>
      <c r="C318" s="258" t="s">
        <v>859</v>
      </c>
      <c r="D318" s="258" t="s">
        <v>519</v>
      </c>
      <c r="E318" s="173">
        <v>6</v>
      </c>
      <c r="F318" s="174">
        <v>12.5</v>
      </c>
      <c r="G318" s="175">
        <v>6</v>
      </c>
      <c r="H318" s="176">
        <v>6</v>
      </c>
      <c r="I318" s="173">
        <v>3.68</v>
      </c>
      <c r="J318" s="175">
        <v>13</v>
      </c>
      <c r="K318" s="173">
        <v>8.32</v>
      </c>
      <c r="L318" s="175">
        <v>7</v>
      </c>
      <c r="M318" s="176">
        <v>10</v>
      </c>
      <c r="N318" s="189">
        <v>32</v>
      </c>
      <c r="O318" s="177">
        <v>75</v>
      </c>
      <c r="P318" s="178">
        <v>0.42666666666666669</v>
      </c>
      <c r="Q318" s="175">
        <v>4</v>
      </c>
      <c r="R318" s="173">
        <v>21.3</v>
      </c>
      <c r="S318" s="175">
        <v>2.5</v>
      </c>
      <c r="T318" s="176">
        <v>6.5</v>
      </c>
      <c r="U318" s="179">
        <v>34.479999999999997</v>
      </c>
      <c r="V318" s="175">
        <v>1.75</v>
      </c>
      <c r="W318" s="173">
        <v>-6</v>
      </c>
      <c r="X318" s="175">
        <v>1.25</v>
      </c>
      <c r="Y318" s="173">
        <v>2</v>
      </c>
      <c r="Z318" s="175">
        <v>4</v>
      </c>
      <c r="AA318" s="176">
        <v>7</v>
      </c>
      <c r="AB318" s="172">
        <v>51.83</v>
      </c>
      <c r="AC318" s="175">
        <v>8</v>
      </c>
      <c r="AD318" s="180">
        <v>8</v>
      </c>
      <c r="AE318" s="181">
        <v>7.5</v>
      </c>
      <c r="AF318" s="182">
        <v>7.5</v>
      </c>
      <c r="AG318" s="318">
        <v>499</v>
      </c>
      <c r="AH318" s="183">
        <v>4</v>
      </c>
      <c r="AI318" s="182">
        <v>4</v>
      </c>
      <c r="AJ318" s="319">
        <v>527</v>
      </c>
      <c r="AK318" s="184">
        <v>5.4</v>
      </c>
    </row>
    <row r="319" spans="1:37" ht="17.25" customHeight="1" thickBot="1" x14ac:dyDescent="0.35">
      <c r="A319" s="208" t="s">
        <v>376</v>
      </c>
      <c r="B319" s="317">
        <v>22005952</v>
      </c>
      <c r="C319" s="264" t="s">
        <v>1108</v>
      </c>
      <c r="D319" s="264" t="s">
        <v>165</v>
      </c>
      <c r="E319" s="173">
        <v>18</v>
      </c>
      <c r="F319" s="174">
        <v>18.5</v>
      </c>
      <c r="G319" s="175">
        <v>15</v>
      </c>
      <c r="H319" s="176">
        <v>15</v>
      </c>
      <c r="I319" s="173">
        <v>3.16</v>
      </c>
      <c r="J319" s="175">
        <v>18</v>
      </c>
      <c r="K319" s="173">
        <v>6.71</v>
      </c>
      <c r="L319" s="175">
        <v>12</v>
      </c>
      <c r="M319" s="176">
        <v>15</v>
      </c>
      <c r="N319" s="173">
        <v>35</v>
      </c>
      <c r="O319" s="177">
        <v>65</v>
      </c>
      <c r="P319" s="178">
        <v>0.53846153846153844</v>
      </c>
      <c r="Q319" s="175">
        <v>3</v>
      </c>
      <c r="R319" s="173">
        <v>36.299999999999997</v>
      </c>
      <c r="S319" s="175">
        <v>2</v>
      </c>
      <c r="T319" s="176">
        <v>5</v>
      </c>
      <c r="U319" s="179">
        <v>26.71</v>
      </c>
      <c r="V319" s="175">
        <v>4.5</v>
      </c>
      <c r="W319" s="173">
        <v>-30</v>
      </c>
      <c r="X319" s="175">
        <v>0</v>
      </c>
      <c r="Y319" s="173">
        <v>4</v>
      </c>
      <c r="Z319" s="175">
        <v>3</v>
      </c>
      <c r="AA319" s="176">
        <v>7.5</v>
      </c>
      <c r="AB319" s="172">
        <v>43.2</v>
      </c>
      <c r="AC319" s="175">
        <v>9</v>
      </c>
      <c r="AD319" s="180">
        <v>9</v>
      </c>
      <c r="AE319" s="181">
        <v>10.3</v>
      </c>
      <c r="AF319" s="182">
        <v>10.3</v>
      </c>
      <c r="AG319" s="318">
        <v>365</v>
      </c>
      <c r="AH319" s="183">
        <v>8</v>
      </c>
      <c r="AI319" s="182">
        <v>8</v>
      </c>
      <c r="AJ319" s="319">
        <v>158</v>
      </c>
      <c r="AK319" s="184">
        <v>8.92</v>
      </c>
    </row>
    <row r="320" spans="1:37" ht="17.25" customHeight="1" thickBot="1" x14ac:dyDescent="0.35">
      <c r="A320" s="208" t="s">
        <v>376</v>
      </c>
      <c r="B320" s="317">
        <v>22005967</v>
      </c>
      <c r="C320" s="296" t="s">
        <v>572</v>
      </c>
      <c r="D320" s="296" t="s">
        <v>573</v>
      </c>
      <c r="E320" s="173">
        <v>15</v>
      </c>
      <c r="F320" s="174">
        <v>17</v>
      </c>
      <c r="G320" s="175">
        <v>12</v>
      </c>
      <c r="H320" s="176">
        <v>12</v>
      </c>
      <c r="I320" s="173">
        <v>3.25</v>
      </c>
      <c r="J320" s="175">
        <v>16</v>
      </c>
      <c r="K320" s="173">
        <v>6.93</v>
      </c>
      <c r="L320" s="175">
        <v>10</v>
      </c>
      <c r="M320" s="176">
        <v>13</v>
      </c>
      <c r="N320" s="173">
        <v>55</v>
      </c>
      <c r="O320" s="177">
        <v>82</v>
      </c>
      <c r="P320" s="178">
        <v>0.67073170731707321</v>
      </c>
      <c r="Q320" s="175">
        <v>3.5</v>
      </c>
      <c r="R320" s="173">
        <v>41</v>
      </c>
      <c r="S320" s="175">
        <v>3.5</v>
      </c>
      <c r="T320" s="176">
        <v>7</v>
      </c>
      <c r="U320" s="179">
        <v>31.89</v>
      </c>
      <c r="V320" s="175">
        <v>2</v>
      </c>
      <c r="W320" s="173">
        <v>-30</v>
      </c>
      <c r="X320" s="175">
        <v>0</v>
      </c>
      <c r="Y320" s="173">
        <v>3</v>
      </c>
      <c r="Z320" s="175">
        <v>3.5</v>
      </c>
      <c r="AA320" s="176">
        <v>5.5</v>
      </c>
      <c r="AB320" s="172">
        <v>41.29</v>
      </c>
      <c r="AC320" s="175">
        <v>10</v>
      </c>
      <c r="AD320" s="180">
        <v>10</v>
      </c>
      <c r="AE320" s="181">
        <v>9.5</v>
      </c>
      <c r="AF320" s="182">
        <v>9.5</v>
      </c>
      <c r="AG320" s="318">
        <v>428</v>
      </c>
      <c r="AH320" s="183">
        <v>6.67</v>
      </c>
      <c r="AI320" s="182">
        <v>6.67</v>
      </c>
      <c r="AJ320" s="319">
        <v>296</v>
      </c>
      <c r="AK320" s="184">
        <v>7.8019999999999996</v>
      </c>
    </row>
    <row r="321" spans="1:37" ht="17.25" customHeight="1" thickBot="1" x14ac:dyDescent="0.35">
      <c r="A321" s="208" t="s">
        <v>56</v>
      </c>
      <c r="B321" s="317">
        <v>22005974</v>
      </c>
      <c r="C321" s="258" t="s">
        <v>1113</v>
      </c>
      <c r="D321" s="258" t="s">
        <v>583</v>
      </c>
      <c r="E321" s="173">
        <v>11</v>
      </c>
      <c r="F321" s="174">
        <v>15</v>
      </c>
      <c r="G321" s="175">
        <v>11</v>
      </c>
      <c r="H321" s="176">
        <v>11</v>
      </c>
      <c r="I321" s="173">
        <v>3.3099999999999996</v>
      </c>
      <c r="J321" s="175">
        <v>20</v>
      </c>
      <c r="K321" s="173">
        <v>7.3</v>
      </c>
      <c r="L321" s="175">
        <v>14</v>
      </c>
      <c r="M321" s="176">
        <v>17</v>
      </c>
      <c r="N321" s="173">
        <v>33</v>
      </c>
      <c r="O321" s="177">
        <v>66</v>
      </c>
      <c r="P321" s="178">
        <v>0.5</v>
      </c>
      <c r="Q321" s="175">
        <v>5</v>
      </c>
      <c r="R321" s="173">
        <v>34.200000000000003</v>
      </c>
      <c r="S321" s="175">
        <v>6</v>
      </c>
      <c r="T321" s="176">
        <v>11</v>
      </c>
      <c r="U321" s="179">
        <v>29</v>
      </c>
      <c r="V321" s="175">
        <v>4.25</v>
      </c>
      <c r="W321" s="173">
        <v>2</v>
      </c>
      <c r="X321" s="175">
        <v>3</v>
      </c>
      <c r="Y321" s="173">
        <v>1</v>
      </c>
      <c r="Z321" s="175">
        <v>4.5</v>
      </c>
      <c r="AA321" s="176">
        <v>11.75</v>
      </c>
      <c r="AB321" s="172">
        <v>46.38</v>
      </c>
      <c r="AC321" s="175">
        <v>10</v>
      </c>
      <c r="AD321" s="180">
        <v>10</v>
      </c>
      <c r="AE321" s="181">
        <v>12.15</v>
      </c>
      <c r="AF321" s="182">
        <v>12.15</v>
      </c>
      <c r="AG321" s="318">
        <v>141</v>
      </c>
      <c r="AH321" s="183">
        <v>8.89</v>
      </c>
      <c r="AI321" s="182">
        <v>8.89</v>
      </c>
      <c r="AJ321" s="319">
        <v>86</v>
      </c>
      <c r="AK321" s="184">
        <v>10.194000000000001</v>
      </c>
    </row>
    <row r="322" spans="1:37" ht="17.25" customHeight="1" thickBot="1" x14ac:dyDescent="0.35">
      <c r="A322" s="208" t="s">
        <v>376</v>
      </c>
      <c r="B322" s="317">
        <v>22006058</v>
      </c>
      <c r="C322" s="250" t="s">
        <v>1111</v>
      </c>
      <c r="D322" s="250" t="s">
        <v>127</v>
      </c>
      <c r="E322" s="173">
        <v>15</v>
      </c>
      <c r="F322" s="174">
        <v>17</v>
      </c>
      <c r="G322" s="175">
        <v>12</v>
      </c>
      <c r="H322" s="176">
        <v>12</v>
      </c>
      <c r="I322" s="173">
        <v>3.12</v>
      </c>
      <c r="J322" s="175">
        <v>18</v>
      </c>
      <c r="K322" s="173">
        <v>6.47</v>
      </c>
      <c r="L322" s="175">
        <v>14</v>
      </c>
      <c r="M322" s="176">
        <v>16</v>
      </c>
      <c r="N322" s="173">
        <v>75</v>
      </c>
      <c r="O322" s="177">
        <v>79</v>
      </c>
      <c r="P322" s="178">
        <v>0.94936708860759489</v>
      </c>
      <c r="Q322" s="175">
        <v>5</v>
      </c>
      <c r="R322" s="173">
        <v>36.4</v>
      </c>
      <c r="S322" s="175">
        <v>2</v>
      </c>
      <c r="T322" s="176">
        <v>7</v>
      </c>
      <c r="U322" s="179">
        <v>27.26</v>
      </c>
      <c r="V322" s="175">
        <v>4.25</v>
      </c>
      <c r="W322" s="173">
        <v>-8</v>
      </c>
      <c r="X322" s="175">
        <v>1</v>
      </c>
      <c r="Y322" s="173">
        <v>10</v>
      </c>
      <c r="Z322" s="175">
        <v>0</v>
      </c>
      <c r="AA322" s="176">
        <v>5.25</v>
      </c>
      <c r="AB322" s="172">
        <v>43.25</v>
      </c>
      <c r="AC322" s="175">
        <v>8</v>
      </c>
      <c r="AD322" s="180">
        <v>8</v>
      </c>
      <c r="AE322" s="181">
        <v>9.65</v>
      </c>
      <c r="AF322" s="182">
        <v>9.65</v>
      </c>
      <c r="AG322" s="318">
        <v>419</v>
      </c>
      <c r="AH322" s="183">
        <v>7.11</v>
      </c>
      <c r="AI322" s="182">
        <v>7.11</v>
      </c>
      <c r="AJ322" s="319">
        <v>241</v>
      </c>
      <c r="AK322" s="184">
        <v>8.1260000000000012</v>
      </c>
    </row>
    <row r="323" spans="1:37" ht="17.25" customHeight="1" thickBot="1" x14ac:dyDescent="0.35">
      <c r="A323" s="208" t="s">
        <v>376</v>
      </c>
      <c r="B323" s="317">
        <v>22006191</v>
      </c>
      <c r="C323" s="254" t="s">
        <v>1073</v>
      </c>
      <c r="D323" s="254" t="s">
        <v>1074</v>
      </c>
      <c r="E323" s="173">
        <v>8</v>
      </c>
      <c r="F323" s="174">
        <v>13.5</v>
      </c>
      <c r="G323" s="175">
        <v>5</v>
      </c>
      <c r="H323" s="176">
        <v>5</v>
      </c>
      <c r="I323" s="173">
        <v>3.26</v>
      </c>
      <c r="J323" s="175">
        <v>16</v>
      </c>
      <c r="K323" s="173">
        <v>7.07</v>
      </c>
      <c r="L323" s="175">
        <v>9</v>
      </c>
      <c r="M323" s="176">
        <v>12.5</v>
      </c>
      <c r="N323" s="173">
        <v>51</v>
      </c>
      <c r="O323" s="177">
        <v>104</v>
      </c>
      <c r="P323" s="178">
        <v>0.49038461538461536</v>
      </c>
      <c r="Q323" s="175">
        <v>2.5</v>
      </c>
      <c r="R323" s="173">
        <v>33.5</v>
      </c>
      <c r="S323" s="175">
        <v>1.5</v>
      </c>
      <c r="T323" s="176">
        <v>4</v>
      </c>
      <c r="U323" s="179">
        <v>35.78</v>
      </c>
      <c r="V323" s="175">
        <v>0.25</v>
      </c>
      <c r="W323" s="173">
        <v>-1</v>
      </c>
      <c r="X323" s="175">
        <v>2.25</v>
      </c>
      <c r="Y323" s="173">
        <v>3</v>
      </c>
      <c r="Z323" s="175">
        <v>3.5</v>
      </c>
      <c r="AA323" s="176">
        <v>6</v>
      </c>
      <c r="AB323" s="172">
        <v>114.86</v>
      </c>
      <c r="AC323" s="175">
        <v>0.5</v>
      </c>
      <c r="AD323" s="180">
        <v>0.5</v>
      </c>
      <c r="AE323" s="181">
        <v>5.6</v>
      </c>
      <c r="AF323" s="182">
        <v>5.6</v>
      </c>
      <c r="AG323" s="318">
        <v>523</v>
      </c>
      <c r="AH323" s="183">
        <v>7.11</v>
      </c>
      <c r="AI323" s="182">
        <v>7.11</v>
      </c>
      <c r="AJ323" s="319">
        <v>241</v>
      </c>
      <c r="AK323" s="184">
        <v>6.5060000000000002</v>
      </c>
    </row>
    <row r="324" spans="1:37" ht="17.25" customHeight="1" thickBot="1" x14ac:dyDescent="0.35">
      <c r="A324" s="208" t="s">
        <v>376</v>
      </c>
      <c r="B324" s="317">
        <v>22006214</v>
      </c>
      <c r="C324" s="248" t="s">
        <v>765</v>
      </c>
      <c r="D324" s="248" t="s">
        <v>766</v>
      </c>
      <c r="E324" s="173">
        <v>17</v>
      </c>
      <c r="F324" s="174">
        <v>18</v>
      </c>
      <c r="G324" s="175">
        <v>14</v>
      </c>
      <c r="H324" s="176">
        <v>14</v>
      </c>
      <c r="I324" s="173">
        <v>3.21</v>
      </c>
      <c r="J324" s="175">
        <v>17</v>
      </c>
      <c r="K324" s="173">
        <v>6.69</v>
      </c>
      <c r="L324" s="175">
        <v>12</v>
      </c>
      <c r="M324" s="176">
        <v>14.5</v>
      </c>
      <c r="N324" s="173">
        <v>46</v>
      </c>
      <c r="O324" s="177">
        <v>64</v>
      </c>
      <c r="P324" s="178">
        <v>0.71875</v>
      </c>
      <c r="Q324" s="175">
        <v>4</v>
      </c>
      <c r="R324" s="173">
        <v>43.8</v>
      </c>
      <c r="S324" s="175">
        <v>4</v>
      </c>
      <c r="T324" s="176">
        <v>8</v>
      </c>
      <c r="U324" s="179">
        <v>25.54</v>
      </c>
      <c r="V324" s="175">
        <v>5</v>
      </c>
      <c r="W324" s="173">
        <v>-5.5</v>
      </c>
      <c r="X324" s="175">
        <v>1.25</v>
      </c>
      <c r="Y324" s="173">
        <v>10</v>
      </c>
      <c r="Z324" s="175">
        <v>0</v>
      </c>
      <c r="AA324" s="176">
        <v>6.25</v>
      </c>
      <c r="AB324" s="172">
        <v>40.92</v>
      </c>
      <c r="AC324" s="175">
        <v>10</v>
      </c>
      <c r="AD324" s="180">
        <v>10</v>
      </c>
      <c r="AE324" s="181">
        <v>10.55</v>
      </c>
      <c r="AF324" s="182">
        <v>10.55</v>
      </c>
      <c r="AG324" s="318">
        <v>338</v>
      </c>
      <c r="AH324" s="183">
        <v>7.56</v>
      </c>
      <c r="AI324" s="182">
        <v>7.56</v>
      </c>
      <c r="AJ324" s="319">
        <v>204</v>
      </c>
      <c r="AK324" s="184">
        <v>8.7560000000000002</v>
      </c>
    </row>
    <row r="325" spans="1:37" ht="45" customHeight="1" x14ac:dyDescent="0.2">
      <c r="A325" s="391" t="s">
        <v>27</v>
      </c>
      <c r="B325" s="392" t="s">
        <v>65</v>
      </c>
      <c r="C325" s="394" t="s">
        <v>196</v>
      </c>
      <c r="D325" s="396" t="s">
        <v>48</v>
      </c>
      <c r="E325" s="154" t="s">
        <v>3</v>
      </c>
      <c r="F325" s="155" t="s">
        <v>4</v>
      </c>
      <c r="G325" s="387" t="s">
        <v>0</v>
      </c>
      <c r="H325" s="156" t="s">
        <v>16</v>
      </c>
      <c r="I325" s="157" t="s">
        <v>192</v>
      </c>
      <c r="J325" s="387" t="s">
        <v>0</v>
      </c>
      <c r="K325" s="157" t="s">
        <v>10</v>
      </c>
      <c r="L325" s="387" t="s">
        <v>0</v>
      </c>
      <c r="M325" s="156" t="s">
        <v>49</v>
      </c>
      <c r="N325" s="158" t="s">
        <v>197</v>
      </c>
      <c r="O325" s="323" t="s">
        <v>58</v>
      </c>
      <c r="P325" s="398" t="s">
        <v>59</v>
      </c>
      <c r="Q325" s="387" t="s">
        <v>47</v>
      </c>
      <c r="R325" s="158" t="s">
        <v>52</v>
      </c>
      <c r="S325" s="387" t="s">
        <v>47</v>
      </c>
      <c r="T325" s="156" t="s">
        <v>5</v>
      </c>
      <c r="U325" s="157" t="s">
        <v>19</v>
      </c>
      <c r="V325" s="387" t="s">
        <v>45</v>
      </c>
      <c r="W325" s="157" t="s">
        <v>23</v>
      </c>
      <c r="X325" s="387" t="s">
        <v>44</v>
      </c>
      <c r="Y325" s="157" t="s">
        <v>487</v>
      </c>
      <c r="Z325" s="387" t="s">
        <v>44</v>
      </c>
      <c r="AA325" s="156" t="s">
        <v>50</v>
      </c>
      <c r="AB325" s="157" t="s">
        <v>26</v>
      </c>
      <c r="AC325" s="387" t="s">
        <v>0</v>
      </c>
      <c r="AD325" s="160" t="s">
        <v>25</v>
      </c>
      <c r="AE325" s="161" t="s">
        <v>66</v>
      </c>
      <c r="AF325" s="162"/>
      <c r="AG325" s="389" t="s">
        <v>28</v>
      </c>
      <c r="AH325" s="161" t="s">
        <v>69</v>
      </c>
      <c r="AI325" s="162"/>
      <c r="AJ325" s="389" t="s">
        <v>28</v>
      </c>
      <c r="AK325" s="163" t="s">
        <v>70</v>
      </c>
    </row>
    <row r="326" spans="1:37" ht="17.25" thickBot="1" x14ac:dyDescent="0.25">
      <c r="A326" s="391"/>
      <c r="B326" s="393"/>
      <c r="C326" s="395"/>
      <c r="D326" s="397"/>
      <c r="E326" s="164" t="s">
        <v>488</v>
      </c>
      <c r="F326" s="165" t="s">
        <v>68</v>
      </c>
      <c r="G326" s="388"/>
      <c r="H326" s="166" t="s">
        <v>0</v>
      </c>
      <c r="I326" s="167" t="s">
        <v>11</v>
      </c>
      <c r="J326" s="388"/>
      <c r="K326" s="167" t="s">
        <v>11</v>
      </c>
      <c r="L326" s="388"/>
      <c r="M326" s="166" t="s">
        <v>0</v>
      </c>
      <c r="N326" s="167" t="s">
        <v>6</v>
      </c>
      <c r="O326" s="168" t="s">
        <v>6</v>
      </c>
      <c r="P326" s="399"/>
      <c r="Q326" s="388"/>
      <c r="R326" s="167" t="s">
        <v>7</v>
      </c>
      <c r="S326" s="388"/>
      <c r="T326" s="166" t="s">
        <v>0</v>
      </c>
      <c r="U326" s="167" t="s">
        <v>11</v>
      </c>
      <c r="V326" s="388"/>
      <c r="W326" s="167" t="s">
        <v>7</v>
      </c>
      <c r="X326" s="388"/>
      <c r="Y326" s="167" t="s">
        <v>489</v>
      </c>
      <c r="Z326" s="388"/>
      <c r="AA326" s="166" t="s">
        <v>46</v>
      </c>
      <c r="AB326" s="167" t="s">
        <v>11</v>
      </c>
      <c r="AC326" s="388"/>
      <c r="AD326" s="166" t="s">
        <v>46</v>
      </c>
      <c r="AE326" s="169" t="s">
        <v>9</v>
      </c>
      <c r="AF326" s="170"/>
      <c r="AG326" s="390"/>
      <c r="AH326" s="169" t="s">
        <v>9</v>
      </c>
      <c r="AI326" s="170"/>
      <c r="AJ326" s="390"/>
      <c r="AK326" s="171" t="s">
        <v>9</v>
      </c>
    </row>
    <row r="327" spans="1:37" ht="17.25" customHeight="1" thickBot="1" x14ac:dyDescent="0.35">
      <c r="A327" s="208" t="s">
        <v>376</v>
      </c>
      <c r="B327" s="317">
        <v>22006215</v>
      </c>
      <c r="C327" s="260" t="s">
        <v>1063</v>
      </c>
      <c r="D327" s="260" t="s">
        <v>99</v>
      </c>
      <c r="E327" s="173">
        <v>14</v>
      </c>
      <c r="F327" s="174">
        <v>16.5</v>
      </c>
      <c r="G327" s="175">
        <v>11</v>
      </c>
      <c r="H327" s="176">
        <v>11</v>
      </c>
      <c r="I327" s="173">
        <v>2.94</v>
      </c>
      <c r="J327" s="175">
        <v>20</v>
      </c>
      <c r="K327" s="173">
        <v>6.43</v>
      </c>
      <c r="L327" s="175">
        <v>14</v>
      </c>
      <c r="M327" s="176">
        <v>17</v>
      </c>
      <c r="N327" s="173">
        <v>70</v>
      </c>
      <c r="O327" s="177">
        <v>75</v>
      </c>
      <c r="P327" s="178">
        <v>0.93333333333333335</v>
      </c>
      <c r="Q327" s="175">
        <v>5</v>
      </c>
      <c r="R327" s="173">
        <v>49.1</v>
      </c>
      <c r="S327" s="175">
        <v>5.5</v>
      </c>
      <c r="T327" s="176">
        <v>10.5</v>
      </c>
      <c r="U327" s="179">
        <v>27.78</v>
      </c>
      <c r="V327" s="175">
        <v>4</v>
      </c>
      <c r="W327" s="173">
        <v>-12</v>
      </c>
      <c r="X327" s="175">
        <v>0.5</v>
      </c>
      <c r="Y327" s="173">
        <v>10</v>
      </c>
      <c r="Z327" s="175">
        <v>0</v>
      </c>
      <c r="AA327" s="176">
        <v>4.5</v>
      </c>
      <c r="AB327" s="172">
        <v>40.76</v>
      </c>
      <c r="AC327" s="175">
        <v>10</v>
      </c>
      <c r="AD327" s="180">
        <v>10</v>
      </c>
      <c r="AE327" s="181">
        <v>10.6</v>
      </c>
      <c r="AF327" s="182">
        <v>10.6</v>
      </c>
      <c r="AG327" s="318">
        <v>326</v>
      </c>
      <c r="AH327" s="183">
        <v>5.78</v>
      </c>
      <c r="AI327" s="182">
        <v>5.78</v>
      </c>
      <c r="AJ327" s="319">
        <v>393</v>
      </c>
      <c r="AK327" s="184">
        <v>7.7080000000000002</v>
      </c>
    </row>
    <row r="328" spans="1:37" ht="17.25" customHeight="1" thickBot="1" x14ac:dyDescent="0.35">
      <c r="A328" s="208" t="s">
        <v>376</v>
      </c>
      <c r="B328" s="317">
        <v>22006231</v>
      </c>
      <c r="C328" s="250" t="s">
        <v>35</v>
      </c>
      <c r="D328" s="250" t="s">
        <v>1045</v>
      </c>
      <c r="E328" s="173" t="s">
        <v>375</v>
      </c>
      <c r="F328" s="174" t="s">
        <v>375</v>
      </c>
      <c r="G328" s="175" t="s">
        <v>375</v>
      </c>
      <c r="H328" s="176" t="s">
        <v>375</v>
      </c>
      <c r="I328" s="173" t="s">
        <v>375</v>
      </c>
      <c r="J328" s="175" t="s">
        <v>375</v>
      </c>
      <c r="K328" s="173" t="s">
        <v>375</v>
      </c>
      <c r="L328" s="175" t="s">
        <v>375</v>
      </c>
      <c r="M328" s="176" t="s">
        <v>375</v>
      </c>
      <c r="N328" s="173" t="s">
        <v>375</v>
      </c>
      <c r="O328" s="177">
        <v>80</v>
      </c>
      <c r="P328" s="178">
        <v>0</v>
      </c>
      <c r="Q328" s="175" t="s">
        <v>375</v>
      </c>
      <c r="R328" s="173" t="s">
        <v>375</v>
      </c>
      <c r="S328" s="175" t="s">
        <v>375</v>
      </c>
      <c r="T328" s="176" t="s">
        <v>375</v>
      </c>
      <c r="U328" s="179" t="s">
        <v>375</v>
      </c>
      <c r="V328" s="175" t="s">
        <v>375</v>
      </c>
      <c r="W328" s="173" t="s">
        <v>375</v>
      </c>
      <c r="X328" s="175" t="s">
        <v>375</v>
      </c>
      <c r="Y328" s="173" t="s">
        <v>375</v>
      </c>
      <c r="Z328" s="175" t="s">
        <v>375</v>
      </c>
      <c r="AA328" s="176" t="s">
        <v>375</v>
      </c>
      <c r="AB328" s="172" t="s">
        <v>375</v>
      </c>
      <c r="AC328" s="175" t="s">
        <v>375</v>
      </c>
      <c r="AD328" s="180" t="s">
        <v>375</v>
      </c>
      <c r="AE328" s="181" t="s">
        <v>375</v>
      </c>
      <c r="AF328" s="182" t="s">
        <v>375</v>
      </c>
      <c r="AG328" s="318">
        <v>532</v>
      </c>
      <c r="AH328" s="183">
        <v>8.44</v>
      </c>
      <c r="AI328" s="182">
        <v>8.44</v>
      </c>
      <c r="AJ328" s="319">
        <v>118</v>
      </c>
      <c r="AK328" s="184">
        <v>8.44</v>
      </c>
    </row>
    <row r="329" spans="1:37" ht="17.25" customHeight="1" thickBot="1" x14ac:dyDescent="0.35">
      <c r="A329" s="208" t="s">
        <v>376</v>
      </c>
      <c r="B329" s="317">
        <v>22006242</v>
      </c>
      <c r="C329" s="277" t="s">
        <v>829</v>
      </c>
      <c r="D329" s="278" t="s">
        <v>830</v>
      </c>
      <c r="E329" s="173">
        <v>17</v>
      </c>
      <c r="F329" s="174">
        <v>18</v>
      </c>
      <c r="G329" s="175">
        <v>14</v>
      </c>
      <c r="H329" s="176">
        <v>14</v>
      </c>
      <c r="I329" s="173">
        <v>2.98</v>
      </c>
      <c r="J329" s="175">
        <v>20</v>
      </c>
      <c r="K329" s="173">
        <v>6.55</v>
      </c>
      <c r="L329" s="175">
        <v>13</v>
      </c>
      <c r="M329" s="176">
        <v>16.5</v>
      </c>
      <c r="N329" s="173">
        <v>50</v>
      </c>
      <c r="O329" s="177">
        <v>62</v>
      </c>
      <c r="P329" s="178">
        <v>0.80645161290322576</v>
      </c>
      <c r="Q329" s="175">
        <v>4.5</v>
      </c>
      <c r="R329" s="173">
        <v>45.9</v>
      </c>
      <c r="S329" s="175">
        <v>4.5</v>
      </c>
      <c r="T329" s="176">
        <v>9</v>
      </c>
      <c r="U329" s="179">
        <v>25.12</v>
      </c>
      <c r="V329" s="175">
        <v>5.25</v>
      </c>
      <c r="W329" s="173">
        <v>2</v>
      </c>
      <c r="X329" s="175">
        <v>3</v>
      </c>
      <c r="Y329" s="173">
        <v>2</v>
      </c>
      <c r="Z329" s="175">
        <v>4</v>
      </c>
      <c r="AA329" s="176">
        <v>12.25</v>
      </c>
      <c r="AB329" s="172">
        <v>32.11</v>
      </c>
      <c r="AC329" s="175">
        <v>15</v>
      </c>
      <c r="AD329" s="180">
        <v>15</v>
      </c>
      <c r="AE329" s="181">
        <v>13.35</v>
      </c>
      <c r="AF329" s="182">
        <v>13.35</v>
      </c>
      <c r="AG329" s="318">
        <v>50</v>
      </c>
      <c r="AH329" s="183">
        <v>8</v>
      </c>
      <c r="AI329" s="182">
        <v>8</v>
      </c>
      <c r="AJ329" s="319">
        <v>158</v>
      </c>
      <c r="AK329" s="184">
        <v>10.14</v>
      </c>
    </row>
    <row r="330" spans="1:37" ht="17.25" customHeight="1" thickBot="1" x14ac:dyDescent="0.35">
      <c r="A330" s="208" t="s">
        <v>376</v>
      </c>
      <c r="B330" s="321">
        <v>22006247</v>
      </c>
      <c r="C330" s="258" t="s">
        <v>990</v>
      </c>
      <c r="D330" s="258" t="s">
        <v>991</v>
      </c>
      <c r="E330" s="173">
        <v>15</v>
      </c>
      <c r="F330" s="174">
        <v>17</v>
      </c>
      <c r="G330" s="175">
        <v>12</v>
      </c>
      <c r="H330" s="176">
        <v>12</v>
      </c>
      <c r="I330" s="173">
        <v>3.15</v>
      </c>
      <c r="J330" s="175">
        <v>18</v>
      </c>
      <c r="K330" s="173">
        <v>6.95</v>
      </c>
      <c r="L330" s="175">
        <v>10</v>
      </c>
      <c r="M330" s="176">
        <v>14</v>
      </c>
      <c r="N330" s="189">
        <v>85</v>
      </c>
      <c r="O330" s="177">
        <v>82</v>
      </c>
      <c r="P330" s="178">
        <v>1.0365853658536586</v>
      </c>
      <c r="Q330" s="175">
        <v>5.5</v>
      </c>
      <c r="R330" s="173">
        <v>49.1</v>
      </c>
      <c r="S330" s="175">
        <v>5.5</v>
      </c>
      <c r="T330" s="176">
        <v>11</v>
      </c>
      <c r="U330" s="179">
        <v>26</v>
      </c>
      <c r="V330" s="175">
        <v>4.75</v>
      </c>
      <c r="W330" s="173">
        <v>-15</v>
      </c>
      <c r="X330" s="175">
        <v>0.25</v>
      </c>
      <c r="Y330" s="173">
        <v>10</v>
      </c>
      <c r="Z330" s="175">
        <v>0</v>
      </c>
      <c r="AA330" s="176">
        <v>5</v>
      </c>
      <c r="AB330" s="172">
        <v>29.02</v>
      </c>
      <c r="AC330" s="175">
        <v>17</v>
      </c>
      <c r="AD330" s="180">
        <v>17</v>
      </c>
      <c r="AE330" s="181">
        <v>11.8</v>
      </c>
      <c r="AF330" s="182">
        <v>11.8</v>
      </c>
      <c r="AG330" s="318">
        <v>182</v>
      </c>
      <c r="AH330" s="183">
        <v>8.89</v>
      </c>
      <c r="AI330" s="182">
        <v>8.89</v>
      </c>
      <c r="AJ330" s="319">
        <v>86</v>
      </c>
      <c r="AK330" s="184">
        <v>10.054000000000002</v>
      </c>
    </row>
    <row r="331" spans="1:37" ht="17.25" customHeight="1" thickBot="1" x14ac:dyDescent="0.35">
      <c r="A331" s="208" t="s">
        <v>376</v>
      </c>
      <c r="B331" s="317">
        <v>22006293</v>
      </c>
      <c r="C331" s="254" t="s">
        <v>568</v>
      </c>
      <c r="D331" s="254" t="s">
        <v>94</v>
      </c>
      <c r="E331" s="173">
        <v>19</v>
      </c>
      <c r="F331" s="174">
        <v>19</v>
      </c>
      <c r="G331" s="175">
        <v>16</v>
      </c>
      <c r="H331" s="176">
        <v>16</v>
      </c>
      <c r="I331" s="173">
        <v>2.9499999999999997</v>
      </c>
      <c r="J331" s="175">
        <v>20</v>
      </c>
      <c r="K331" s="173">
        <v>6.47</v>
      </c>
      <c r="L331" s="175">
        <v>14</v>
      </c>
      <c r="M331" s="176">
        <v>17</v>
      </c>
      <c r="N331" s="173">
        <v>0</v>
      </c>
      <c r="O331" s="177">
        <v>74</v>
      </c>
      <c r="P331" s="178">
        <v>0</v>
      </c>
      <c r="Q331" s="175">
        <v>0</v>
      </c>
      <c r="R331" s="173">
        <v>50.7</v>
      </c>
      <c r="S331" s="175">
        <v>5.5</v>
      </c>
      <c r="T331" s="176">
        <v>5.5</v>
      </c>
      <c r="U331" s="179">
        <v>28.25</v>
      </c>
      <c r="V331" s="175">
        <v>3.75</v>
      </c>
      <c r="W331" s="173">
        <v>0.5</v>
      </c>
      <c r="X331" s="175">
        <v>2.5</v>
      </c>
      <c r="Y331" s="173">
        <v>2</v>
      </c>
      <c r="Z331" s="175">
        <v>4</v>
      </c>
      <c r="AA331" s="176">
        <v>10.25</v>
      </c>
      <c r="AB331" s="172">
        <v>48.1</v>
      </c>
      <c r="AC331" s="175">
        <v>6</v>
      </c>
      <c r="AD331" s="180">
        <v>6</v>
      </c>
      <c r="AE331" s="181">
        <v>10.95</v>
      </c>
      <c r="AF331" s="182">
        <v>10.95</v>
      </c>
      <c r="AG331" s="318">
        <v>288</v>
      </c>
      <c r="AH331" s="183">
        <v>10.220000000000001</v>
      </c>
      <c r="AI331" s="182">
        <v>10.220000000000001</v>
      </c>
      <c r="AJ331" s="319">
        <v>33</v>
      </c>
      <c r="AK331" s="184">
        <v>10.512</v>
      </c>
    </row>
    <row r="332" spans="1:37" ht="17.25" customHeight="1" thickBot="1" x14ac:dyDescent="0.35">
      <c r="A332" s="208" t="s">
        <v>376</v>
      </c>
      <c r="B332" s="317">
        <v>22006350</v>
      </c>
      <c r="C332" s="258" t="s">
        <v>919</v>
      </c>
      <c r="D332" s="258" t="s">
        <v>920</v>
      </c>
      <c r="E332" s="173">
        <v>16</v>
      </c>
      <c r="F332" s="174">
        <v>17.5</v>
      </c>
      <c r="G332" s="175">
        <v>13</v>
      </c>
      <c r="H332" s="176">
        <v>13</v>
      </c>
      <c r="I332" s="173">
        <v>3.0500000000000003</v>
      </c>
      <c r="J332" s="175">
        <v>19</v>
      </c>
      <c r="K332" s="173">
        <v>6.69</v>
      </c>
      <c r="L332" s="175">
        <v>12</v>
      </c>
      <c r="M332" s="176">
        <v>15.5</v>
      </c>
      <c r="N332" s="173">
        <v>48</v>
      </c>
      <c r="O332" s="177">
        <v>67</v>
      </c>
      <c r="P332" s="178">
        <v>0.71641791044776115</v>
      </c>
      <c r="Q332" s="175">
        <v>4</v>
      </c>
      <c r="R332" s="173">
        <v>46.7</v>
      </c>
      <c r="S332" s="175">
        <v>4.5</v>
      </c>
      <c r="T332" s="176">
        <v>8.5</v>
      </c>
      <c r="U332" s="179">
        <v>25.5</v>
      </c>
      <c r="V332" s="175">
        <v>5</v>
      </c>
      <c r="W332" s="173">
        <v>2</v>
      </c>
      <c r="X332" s="175">
        <v>3</v>
      </c>
      <c r="Y332" s="173">
        <v>3</v>
      </c>
      <c r="Z332" s="175">
        <v>3.5</v>
      </c>
      <c r="AA332" s="176">
        <v>11.5</v>
      </c>
      <c r="AB332" s="172">
        <v>49.69</v>
      </c>
      <c r="AC332" s="175">
        <v>5</v>
      </c>
      <c r="AD332" s="180">
        <v>5</v>
      </c>
      <c r="AE332" s="181">
        <v>10.7</v>
      </c>
      <c r="AF332" s="182">
        <v>10.7</v>
      </c>
      <c r="AG332" s="318">
        <v>315</v>
      </c>
      <c r="AH332" s="183">
        <v>9.7799999999999994</v>
      </c>
      <c r="AI332" s="182">
        <v>9.7799999999999994</v>
      </c>
      <c r="AJ332" s="319">
        <v>38</v>
      </c>
      <c r="AK332" s="184">
        <v>10.148</v>
      </c>
    </row>
    <row r="333" spans="1:37" ht="17.25" customHeight="1" thickBot="1" x14ac:dyDescent="0.35">
      <c r="A333" s="208" t="s">
        <v>376</v>
      </c>
      <c r="B333" s="317">
        <v>22006465</v>
      </c>
      <c r="C333" s="262" t="s">
        <v>272</v>
      </c>
      <c r="D333" s="262" t="s">
        <v>124</v>
      </c>
      <c r="E333" s="173" t="s">
        <v>375</v>
      </c>
      <c r="F333" s="174" t="s">
        <v>375</v>
      </c>
      <c r="G333" s="175" t="s">
        <v>375</v>
      </c>
      <c r="H333" s="176" t="s">
        <v>375</v>
      </c>
      <c r="I333" s="173" t="s">
        <v>375</v>
      </c>
      <c r="J333" s="175" t="s">
        <v>375</v>
      </c>
      <c r="K333" s="173" t="s">
        <v>375</v>
      </c>
      <c r="L333" s="175" t="s">
        <v>375</v>
      </c>
      <c r="M333" s="176" t="s">
        <v>375</v>
      </c>
      <c r="N333" s="173" t="s">
        <v>375</v>
      </c>
      <c r="O333" s="177">
        <v>57</v>
      </c>
      <c r="P333" s="178">
        <v>0</v>
      </c>
      <c r="Q333" s="175" t="s">
        <v>375</v>
      </c>
      <c r="R333" s="173" t="s">
        <v>375</v>
      </c>
      <c r="S333" s="175" t="s">
        <v>375</v>
      </c>
      <c r="T333" s="176" t="s">
        <v>375</v>
      </c>
      <c r="U333" s="179" t="s">
        <v>375</v>
      </c>
      <c r="V333" s="175" t="s">
        <v>375</v>
      </c>
      <c r="W333" s="173" t="s">
        <v>375</v>
      </c>
      <c r="X333" s="175" t="s">
        <v>375</v>
      </c>
      <c r="Y333" s="173" t="s">
        <v>375</v>
      </c>
      <c r="Z333" s="175" t="s">
        <v>375</v>
      </c>
      <c r="AA333" s="176" t="s">
        <v>375</v>
      </c>
      <c r="AB333" s="172" t="s">
        <v>375</v>
      </c>
      <c r="AC333" s="175" t="s">
        <v>375</v>
      </c>
      <c r="AD333" s="180" t="s">
        <v>375</v>
      </c>
      <c r="AE333" s="181" t="s">
        <v>375</v>
      </c>
      <c r="AF333" s="182" t="s">
        <v>375</v>
      </c>
      <c r="AG333" s="318">
        <v>532</v>
      </c>
      <c r="AH333" s="183">
        <v>7.11</v>
      </c>
      <c r="AI333" s="182">
        <v>7.11</v>
      </c>
      <c r="AJ333" s="319">
        <v>241</v>
      </c>
      <c r="AK333" s="184">
        <v>7.11</v>
      </c>
    </row>
    <row r="334" spans="1:37" ht="17.25" customHeight="1" thickBot="1" x14ac:dyDescent="0.35">
      <c r="A334" s="208" t="s">
        <v>376</v>
      </c>
      <c r="B334" s="317">
        <v>22006500</v>
      </c>
      <c r="C334" s="248" t="s">
        <v>1112</v>
      </c>
      <c r="D334" s="248" t="s">
        <v>141</v>
      </c>
      <c r="E334" s="173">
        <v>20</v>
      </c>
      <c r="F334" s="174">
        <v>19.5</v>
      </c>
      <c r="G334" s="175">
        <v>17</v>
      </c>
      <c r="H334" s="176">
        <v>17</v>
      </c>
      <c r="I334" s="173">
        <v>3.06</v>
      </c>
      <c r="J334" s="175">
        <v>19</v>
      </c>
      <c r="K334" s="173">
        <v>6.75</v>
      </c>
      <c r="L334" s="175">
        <v>12</v>
      </c>
      <c r="M334" s="176">
        <v>15.5</v>
      </c>
      <c r="N334" s="173">
        <v>53</v>
      </c>
      <c r="O334" s="177">
        <v>61</v>
      </c>
      <c r="P334" s="178">
        <v>0.86885245901639341</v>
      </c>
      <c r="Q334" s="175">
        <v>4.5</v>
      </c>
      <c r="R334" s="173">
        <v>41</v>
      </c>
      <c r="S334" s="175">
        <v>3.5</v>
      </c>
      <c r="T334" s="176">
        <v>8</v>
      </c>
      <c r="U334" s="179">
        <v>25.46</v>
      </c>
      <c r="V334" s="175">
        <v>5.25</v>
      </c>
      <c r="W334" s="173">
        <v>-1</v>
      </c>
      <c r="X334" s="175">
        <v>2.25</v>
      </c>
      <c r="Y334" s="173">
        <v>6</v>
      </c>
      <c r="Z334" s="175">
        <v>2</v>
      </c>
      <c r="AA334" s="176">
        <v>9.5</v>
      </c>
      <c r="AB334" s="172">
        <v>44.88</v>
      </c>
      <c r="AC334" s="175">
        <v>8</v>
      </c>
      <c r="AD334" s="180">
        <v>8</v>
      </c>
      <c r="AE334" s="181">
        <v>11.6</v>
      </c>
      <c r="AF334" s="182">
        <v>11.6</v>
      </c>
      <c r="AG334" s="318">
        <v>199</v>
      </c>
      <c r="AH334" s="183">
        <v>7.11</v>
      </c>
      <c r="AI334" s="182">
        <v>7.11</v>
      </c>
      <c r="AJ334" s="319">
        <v>241</v>
      </c>
      <c r="AK334" s="184">
        <v>8.9059999999999988</v>
      </c>
    </row>
    <row r="335" spans="1:37" ht="17.25" customHeight="1" thickBot="1" x14ac:dyDescent="0.35">
      <c r="A335" s="208" t="s">
        <v>376</v>
      </c>
      <c r="B335" s="317">
        <v>22006582</v>
      </c>
      <c r="C335" s="254" t="s">
        <v>891</v>
      </c>
      <c r="D335" s="254" t="s">
        <v>118</v>
      </c>
      <c r="E335" s="173" t="s">
        <v>195</v>
      </c>
      <c r="F335" s="174" t="s">
        <v>195</v>
      </c>
      <c r="G335" s="175">
        <v>0</v>
      </c>
      <c r="H335" s="176">
        <v>0</v>
      </c>
      <c r="I335" s="173" t="s">
        <v>195</v>
      </c>
      <c r="J335" s="175">
        <v>0</v>
      </c>
      <c r="K335" s="173" t="s">
        <v>195</v>
      </c>
      <c r="L335" s="175">
        <v>0</v>
      </c>
      <c r="M335" s="176">
        <v>0</v>
      </c>
      <c r="N335" s="173" t="s">
        <v>195</v>
      </c>
      <c r="O335" s="177" t="s">
        <v>195</v>
      </c>
      <c r="P335" s="178" t="s">
        <v>1712</v>
      </c>
      <c r="Q335" s="175">
        <v>0</v>
      </c>
      <c r="R335" s="173" t="s">
        <v>195</v>
      </c>
      <c r="S335" s="175">
        <v>0</v>
      </c>
      <c r="T335" s="176">
        <v>0</v>
      </c>
      <c r="U335" s="179" t="s">
        <v>195</v>
      </c>
      <c r="V335" s="175">
        <v>0</v>
      </c>
      <c r="W335" s="173" t="s">
        <v>195</v>
      </c>
      <c r="X335" s="175">
        <v>0</v>
      </c>
      <c r="Y335" s="173" t="s">
        <v>195</v>
      </c>
      <c r="Z335" s="175">
        <v>0</v>
      </c>
      <c r="AA335" s="176">
        <v>0</v>
      </c>
      <c r="AB335" s="172" t="s">
        <v>195</v>
      </c>
      <c r="AC335" s="175">
        <v>0</v>
      </c>
      <c r="AD335" s="180">
        <v>0</v>
      </c>
      <c r="AE335" s="181">
        <v>0</v>
      </c>
      <c r="AF335" s="182">
        <v>0</v>
      </c>
      <c r="AG335" s="318">
        <v>532</v>
      </c>
      <c r="AH335" s="183" t="s">
        <v>195</v>
      </c>
      <c r="AI335" s="182" t="s">
        <v>195</v>
      </c>
      <c r="AJ335" s="319">
        <v>564</v>
      </c>
      <c r="AK335" s="184" t="s">
        <v>1713</v>
      </c>
    </row>
    <row r="336" spans="1:37" ht="17.25" customHeight="1" thickBot="1" x14ac:dyDescent="0.35">
      <c r="A336" s="208" t="s">
        <v>56</v>
      </c>
      <c r="B336" s="317">
        <v>22006628</v>
      </c>
      <c r="C336" s="250" t="s">
        <v>717</v>
      </c>
      <c r="D336" s="250" t="s">
        <v>718</v>
      </c>
      <c r="E336" s="173">
        <v>7</v>
      </c>
      <c r="F336" s="174">
        <v>13</v>
      </c>
      <c r="G336" s="175">
        <v>7</v>
      </c>
      <c r="H336" s="176">
        <v>7</v>
      </c>
      <c r="I336" s="173">
        <v>4.95</v>
      </c>
      <c r="J336" s="175">
        <v>1</v>
      </c>
      <c r="K336" s="173">
        <v>8.66</v>
      </c>
      <c r="L336" s="175">
        <v>4</v>
      </c>
      <c r="M336" s="176">
        <v>2.5</v>
      </c>
      <c r="N336" s="173">
        <v>0</v>
      </c>
      <c r="O336" s="177">
        <v>65</v>
      </c>
      <c r="P336" s="178">
        <v>0</v>
      </c>
      <c r="Q336" s="175">
        <v>0</v>
      </c>
      <c r="R336" s="173">
        <v>21.8</v>
      </c>
      <c r="S336" s="175">
        <v>2.5</v>
      </c>
      <c r="T336" s="176">
        <v>2.5</v>
      </c>
      <c r="U336" s="193">
        <v>32.090000000000003</v>
      </c>
      <c r="V336" s="175">
        <v>2.75</v>
      </c>
      <c r="W336" s="173">
        <v>5</v>
      </c>
      <c r="X336" s="175">
        <v>3.5</v>
      </c>
      <c r="Y336" s="173">
        <v>3</v>
      </c>
      <c r="Z336" s="175">
        <v>3.5</v>
      </c>
      <c r="AA336" s="176">
        <v>9.75</v>
      </c>
      <c r="AB336" s="172">
        <v>74.3</v>
      </c>
      <c r="AC336" s="175">
        <v>1</v>
      </c>
      <c r="AD336" s="180">
        <v>1</v>
      </c>
      <c r="AE336" s="181">
        <v>4.55</v>
      </c>
      <c r="AF336" s="182">
        <v>4.55</v>
      </c>
      <c r="AG336" s="318">
        <v>526</v>
      </c>
      <c r="AH336" s="183">
        <v>5.33</v>
      </c>
      <c r="AI336" s="182">
        <v>5.33</v>
      </c>
      <c r="AJ336" s="319">
        <v>435</v>
      </c>
      <c r="AK336" s="184">
        <v>5.0179999999999998</v>
      </c>
    </row>
    <row r="337" spans="1:37" ht="17.25" customHeight="1" thickBot="1" x14ac:dyDescent="0.35">
      <c r="A337" s="208" t="s">
        <v>376</v>
      </c>
      <c r="B337" s="317">
        <v>22006631</v>
      </c>
      <c r="C337" s="258" t="s">
        <v>603</v>
      </c>
      <c r="D337" s="258" t="s">
        <v>604</v>
      </c>
      <c r="E337" s="173">
        <v>14</v>
      </c>
      <c r="F337" s="174">
        <v>16.5</v>
      </c>
      <c r="G337" s="175">
        <v>11</v>
      </c>
      <c r="H337" s="176">
        <v>11</v>
      </c>
      <c r="I337" s="173">
        <v>3.21</v>
      </c>
      <c r="J337" s="175">
        <v>17</v>
      </c>
      <c r="K337" s="173">
        <v>6.97</v>
      </c>
      <c r="L337" s="175">
        <v>10</v>
      </c>
      <c r="M337" s="176">
        <v>13.5</v>
      </c>
      <c r="N337" s="173">
        <v>76</v>
      </c>
      <c r="O337" s="177">
        <v>82</v>
      </c>
      <c r="P337" s="178">
        <v>0.92682926829268297</v>
      </c>
      <c r="Q337" s="175">
        <v>5</v>
      </c>
      <c r="R337" s="173">
        <v>45.6</v>
      </c>
      <c r="S337" s="175">
        <v>4.5</v>
      </c>
      <c r="T337" s="176">
        <v>9.5</v>
      </c>
      <c r="U337" s="179">
        <v>24.75</v>
      </c>
      <c r="V337" s="175">
        <v>5.5</v>
      </c>
      <c r="W337" s="173">
        <v>-2</v>
      </c>
      <c r="X337" s="175">
        <v>2</v>
      </c>
      <c r="Y337" s="173">
        <v>3</v>
      </c>
      <c r="Z337" s="175">
        <v>3.5</v>
      </c>
      <c r="AA337" s="176">
        <v>11</v>
      </c>
      <c r="AB337" s="172">
        <v>32.47</v>
      </c>
      <c r="AC337" s="175">
        <v>15</v>
      </c>
      <c r="AD337" s="180">
        <v>15</v>
      </c>
      <c r="AE337" s="181">
        <v>12</v>
      </c>
      <c r="AF337" s="182">
        <v>12</v>
      </c>
      <c r="AG337" s="318">
        <v>157</v>
      </c>
      <c r="AH337" s="183">
        <v>8.44</v>
      </c>
      <c r="AI337" s="182">
        <v>8.44</v>
      </c>
      <c r="AJ337" s="319">
        <v>118</v>
      </c>
      <c r="AK337" s="184">
        <v>9.8640000000000008</v>
      </c>
    </row>
    <row r="338" spans="1:37" ht="17.25" customHeight="1" thickBot="1" x14ac:dyDescent="0.35">
      <c r="A338" s="208" t="s">
        <v>56</v>
      </c>
      <c r="B338" s="317">
        <v>22006645</v>
      </c>
      <c r="C338" s="264" t="s">
        <v>730</v>
      </c>
      <c r="D338" s="264" t="s">
        <v>79</v>
      </c>
      <c r="E338" s="173" t="s">
        <v>375</v>
      </c>
      <c r="F338" s="174" t="s">
        <v>375</v>
      </c>
      <c r="G338" s="175" t="s">
        <v>375</v>
      </c>
      <c r="H338" s="176" t="s">
        <v>375</v>
      </c>
      <c r="I338" s="173" t="s">
        <v>375</v>
      </c>
      <c r="J338" s="175" t="s">
        <v>375</v>
      </c>
      <c r="K338" s="173" t="s">
        <v>375</v>
      </c>
      <c r="L338" s="175" t="s">
        <v>375</v>
      </c>
      <c r="M338" s="176" t="s">
        <v>375</v>
      </c>
      <c r="N338" s="173" t="s">
        <v>375</v>
      </c>
      <c r="O338" s="177" t="s">
        <v>195</v>
      </c>
      <c r="P338" s="178" t="s">
        <v>1712</v>
      </c>
      <c r="Q338" s="175" t="s">
        <v>375</v>
      </c>
      <c r="R338" s="173" t="s">
        <v>375</v>
      </c>
      <c r="S338" s="175" t="s">
        <v>375</v>
      </c>
      <c r="T338" s="176" t="s">
        <v>375</v>
      </c>
      <c r="U338" s="179" t="s">
        <v>375</v>
      </c>
      <c r="V338" s="175" t="s">
        <v>375</v>
      </c>
      <c r="W338" s="173" t="s">
        <v>375</v>
      </c>
      <c r="X338" s="175" t="s">
        <v>375</v>
      </c>
      <c r="Y338" s="173" t="s">
        <v>375</v>
      </c>
      <c r="Z338" s="175" t="s">
        <v>375</v>
      </c>
      <c r="AA338" s="176" t="s">
        <v>375</v>
      </c>
      <c r="AB338" s="172" t="s">
        <v>375</v>
      </c>
      <c r="AC338" s="175" t="s">
        <v>375</v>
      </c>
      <c r="AD338" s="180" t="s">
        <v>375</v>
      </c>
      <c r="AE338" s="181" t="s">
        <v>375</v>
      </c>
      <c r="AF338" s="182" t="s">
        <v>375</v>
      </c>
      <c r="AG338" s="318">
        <v>532</v>
      </c>
      <c r="AH338" s="183">
        <v>9.33</v>
      </c>
      <c r="AI338" s="182">
        <v>9.33</v>
      </c>
      <c r="AJ338" s="319">
        <v>56</v>
      </c>
      <c r="AK338" s="184">
        <v>9.33</v>
      </c>
    </row>
    <row r="339" spans="1:37" ht="17.25" customHeight="1" thickBot="1" x14ac:dyDescent="0.35">
      <c r="A339" s="208" t="s">
        <v>56</v>
      </c>
      <c r="B339" s="317">
        <v>22006680</v>
      </c>
      <c r="C339" s="250" t="s">
        <v>581</v>
      </c>
      <c r="D339" s="250" t="s">
        <v>87</v>
      </c>
      <c r="E339" s="173">
        <v>9</v>
      </c>
      <c r="F339" s="174">
        <v>14</v>
      </c>
      <c r="G339" s="175">
        <v>9</v>
      </c>
      <c r="H339" s="176">
        <v>9</v>
      </c>
      <c r="I339" s="173">
        <v>3.68</v>
      </c>
      <c r="J339" s="175">
        <v>13</v>
      </c>
      <c r="K339" s="173">
        <v>8.08</v>
      </c>
      <c r="L339" s="175">
        <v>8</v>
      </c>
      <c r="M339" s="176">
        <v>10.5</v>
      </c>
      <c r="N339" s="173">
        <v>32.5</v>
      </c>
      <c r="O339" s="177">
        <v>63</v>
      </c>
      <c r="P339" s="178">
        <v>0.51587301587301593</v>
      </c>
      <c r="Q339" s="175">
        <v>5</v>
      </c>
      <c r="R339" s="173">
        <v>24.6</v>
      </c>
      <c r="S339" s="175">
        <v>3.5</v>
      </c>
      <c r="T339" s="176">
        <v>8.5</v>
      </c>
      <c r="U339" s="179">
        <v>29.28</v>
      </c>
      <c r="V339" s="175">
        <v>4.25</v>
      </c>
      <c r="W339" s="173">
        <v>-24</v>
      </c>
      <c r="X339" s="175">
        <v>0</v>
      </c>
      <c r="Y339" s="173">
        <v>5</v>
      </c>
      <c r="Z339" s="175">
        <v>2.5</v>
      </c>
      <c r="AA339" s="176">
        <v>6.75</v>
      </c>
      <c r="AB339" s="172">
        <v>44.86</v>
      </c>
      <c r="AC339" s="175">
        <v>11</v>
      </c>
      <c r="AD339" s="180">
        <v>11</v>
      </c>
      <c r="AE339" s="181">
        <v>9.15</v>
      </c>
      <c r="AF339" s="182">
        <v>9.15</v>
      </c>
      <c r="AG339" s="318">
        <v>440</v>
      </c>
      <c r="AH339" s="183">
        <v>4.8899999999999997</v>
      </c>
      <c r="AI339" s="182">
        <v>4.8899999999999997</v>
      </c>
      <c r="AJ339" s="319">
        <v>474</v>
      </c>
      <c r="AK339" s="184">
        <v>6.5939999999999994</v>
      </c>
    </row>
    <row r="340" spans="1:37" ht="17.25" customHeight="1" thickBot="1" x14ac:dyDescent="0.35">
      <c r="A340" s="208" t="s">
        <v>56</v>
      </c>
      <c r="B340" s="317">
        <v>22006683</v>
      </c>
      <c r="C340" s="260" t="s">
        <v>86</v>
      </c>
      <c r="D340" s="260" t="s">
        <v>511</v>
      </c>
      <c r="E340" s="173">
        <v>14</v>
      </c>
      <c r="F340" s="174">
        <v>16.5</v>
      </c>
      <c r="G340" s="175">
        <v>14</v>
      </c>
      <c r="H340" s="176">
        <v>14</v>
      </c>
      <c r="I340" s="173">
        <v>3.49</v>
      </c>
      <c r="J340" s="175">
        <v>17</v>
      </c>
      <c r="K340" s="173">
        <v>7.74</v>
      </c>
      <c r="L340" s="175">
        <v>11</v>
      </c>
      <c r="M340" s="176">
        <v>14</v>
      </c>
      <c r="N340" s="173">
        <v>41</v>
      </c>
      <c r="O340" s="177">
        <v>65</v>
      </c>
      <c r="P340" s="178">
        <v>0.63076923076923075</v>
      </c>
      <c r="Q340" s="175">
        <v>6</v>
      </c>
      <c r="R340" s="173">
        <v>29.9</v>
      </c>
      <c r="S340" s="175">
        <v>4.5</v>
      </c>
      <c r="T340" s="176">
        <v>10.5</v>
      </c>
      <c r="U340" s="179">
        <v>28.89</v>
      </c>
      <c r="V340" s="175">
        <v>4.5</v>
      </c>
      <c r="W340" s="173">
        <v>2</v>
      </c>
      <c r="X340" s="175">
        <v>3</v>
      </c>
      <c r="Y340" s="173">
        <v>3</v>
      </c>
      <c r="Z340" s="175">
        <v>3.5</v>
      </c>
      <c r="AA340" s="176">
        <v>11</v>
      </c>
      <c r="AB340" s="172">
        <v>45.26</v>
      </c>
      <c r="AC340" s="175">
        <v>11</v>
      </c>
      <c r="AD340" s="180">
        <v>11</v>
      </c>
      <c r="AE340" s="181">
        <v>12.1</v>
      </c>
      <c r="AF340" s="182">
        <v>12.1</v>
      </c>
      <c r="AG340" s="318">
        <v>149</v>
      </c>
      <c r="AH340" s="183">
        <v>8</v>
      </c>
      <c r="AI340" s="182">
        <v>8</v>
      </c>
      <c r="AJ340" s="319">
        <v>158</v>
      </c>
      <c r="AK340" s="184">
        <v>9.64</v>
      </c>
    </row>
    <row r="341" spans="1:37" ht="17.25" customHeight="1" thickBot="1" x14ac:dyDescent="0.35">
      <c r="A341" s="208" t="s">
        <v>56</v>
      </c>
      <c r="B341" s="317">
        <v>22006752</v>
      </c>
      <c r="C341" s="248" t="s">
        <v>974</v>
      </c>
      <c r="D341" s="248" t="s">
        <v>975</v>
      </c>
      <c r="E341" s="173">
        <v>8</v>
      </c>
      <c r="F341" s="174">
        <v>13.5</v>
      </c>
      <c r="G341" s="175">
        <v>8</v>
      </c>
      <c r="H341" s="176">
        <v>8</v>
      </c>
      <c r="I341" s="173">
        <v>3.2699999999999996</v>
      </c>
      <c r="J341" s="175">
        <v>20</v>
      </c>
      <c r="K341" s="173">
        <v>7.27</v>
      </c>
      <c r="L341" s="175">
        <v>14</v>
      </c>
      <c r="M341" s="176">
        <v>17</v>
      </c>
      <c r="N341" s="173">
        <v>38</v>
      </c>
      <c r="O341" s="177">
        <v>50</v>
      </c>
      <c r="P341" s="178">
        <v>0.76</v>
      </c>
      <c r="Q341" s="175">
        <v>6.5</v>
      </c>
      <c r="R341" s="173">
        <v>35.299999999999997</v>
      </c>
      <c r="S341" s="175">
        <v>6</v>
      </c>
      <c r="T341" s="176">
        <v>12.5</v>
      </c>
      <c r="U341" s="179">
        <v>24.88</v>
      </c>
      <c r="V341" s="175">
        <v>6.5</v>
      </c>
      <c r="W341" s="173">
        <v>-1</v>
      </c>
      <c r="X341" s="175">
        <v>2.25</v>
      </c>
      <c r="Y341" s="173">
        <v>0</v>
      </c>
      <c r="Z341" s="175">
        <v>5</v>
      </c>
      <c r="AA341" s="176">
        <v>13.75</v>
      </c>
      <c r="AB341" s="172">
        <v>50.89</v>
      </c>
      <c r="AC341" s="175">
        <v>8</v>
      </c>
      <c r="AD341" s="180">
        <v>8</v>
      </c>
      <c r="AE341" s="181">
        <v>11.85</v>
      </c>
      <c r="AF341" s="182">
        <v>11.85</v>
      </c>
      <c r="AG341" s="318">
        <v>176</v>
      </c>
      <c r="AH341" s="183">
        <v>6.22</v>
      </c>
      <c r="AI341" s="182">
        <v>6.22</v>
      </c>
      <c r="AJ341" s="319">
        <v>347</v>
      </c>
      <c r="AK341" s="184">
        <v>8.4719999999999995</v>
      </c>
    </row>
    <row r="342" spans="1:37" ht="17.25" customHeight="1" thickBot="1" x14ac:dyDescent="0.35">
      <c r="A342" s="208" t="s">
        <v>376</v>
      </c>
      <c r="B342" s="322">
        <v>22006753</v>
      </c>
      <c r="C342" s="260" t="s">
        <v>646</v>
      </c>
      <c r="D342" s="260" t="s">
        <v>88</v>
      </c>
      <c r="E342" s="173">
        <v>17</v>
      </c>
      <c r="F342" s="174">
        <v>18</v>
      </c>
      <c r="G342" s="175">
        <v>14</v>
      </c>
      <c r="H342" s="176">
        <v>14</v>
      </c>
      <c r="I342" s="173">
        <v>2.95</v>
      </c>
      <c r="J342" s="175">
        <v>20</v>
      </c>
      <c r="K342" s="173">
        <v>6.37</v>
      </c>
      <c r="L342" s="175">
        <v>14</v>
      </c>
      <c r="M342" s="176">
        <v>17</v>
      </c>
      <c r="N342" s="173">
        <v>44</v>
      </c>
      <c r="O342" s="177">
        <v>56</v>
      </c>
      <c r="P342" s="178">
        <v>0.7857142857142857</v>
      </c>
      <c r="Q342" s="175">
        <v>4</v>
      </c>
      <c r="R342" s="173">
        <v>44.4</v>
      </c>
      <c r="S342" s="175">
        <v>4</v>
      </c>
      <c r="T342" s="176">
        <v>8</v>
      </c>
      <c r="U342" s="179">
        <v>24.72</v>
      </c>
      <c r="V342" s="175">
        <v>5.5</v>
      </c>
      <c r="W342" s="173">
        <v>-5</v>
      </c>
      <c r="X342" s="175">
        <v>1.5</v>
      </c>
      <c r="Y342" s="173">
        <v>0</v>
      </c>
      <c r="Z342" s="175">
        <v>5</v>
      </c>
      <c r="AA342" s="176">
        <v>12</v>
      </c>
      <c r="AB342" s="172">
        <v>42.05</v>
      </c>
      <c r="AC342" s="175">
        <v>9</v>
      </c>
      <c r="AD342" s="180">
        <v>9</v>
      </c>
      <c r="AE342" s="181">
        <v>12</v>
      </c>
      <c r="AF342" s="182">
        <v>12</v>
      </c>
      <c r="AG342" s="318">
        <v>157</v>
      </c>
      <c r="AH342" s="183">
        <v>6.67</v>
      </c>
      <c r="AI342" s="182">
        <v>6.67</v>
      </c>
      <c r="AJ342" s="319">
        <v>296</v>
      </c>
      <c r="AK342" s="184">
        <v>8.8019999999999996</v>
      </c>
    </row>
    <row r="343" spans="1:37" ht="17.25" customHeight="1" thickBot="1" x14ac:dyDescent="0.35">
      <c r="A343" s="208" t="s">
        <v>56</v>
      </c>
      <c r="B343" s="317">
        <v>22006758</v>
      </c>
      <c r="C343" s="264" t="s">
        <v>768</v>
      </c>
      <c r="D343" s="264" t="s">
        <v>769</v>
      </c>
      <c r="E343" s="173">
        <v>14</v>
      </c>
      <c r="F343" s="174">
        <v>16.5</v>
      </c>
      <c r="G343" s="175">
        <v>14</v>
      </c>
      <c r="H343" s="176">
        <v>14</v>
      </c>
      <c r="I343" s="173">
        <v>3.39</v>
      </c>
      <c r="J343" s="175">
        <v>18</v>
      </c>
      <c r="K343" s="173">
        <v>7.54</v>
      </c>
      <c r="L343" s="175">
        <v>12</v>
      </c>
      <c r="M343" s="176">
        <v>15</v>
      </c>
      <c r="N343" s="173">
        <v>35</v>
      </c>
      <c r="O343" s="177">
        <v>59</v>
      </c>
      <c r="P343" s="178">
        <v>0.59322033898305082</v>
      </c>
      <c r="Q343" s="175">
        <v>5.5</v>
      </c>
      <c r="R343" s="173">
        <v>37.1</v>
      </c>
      <c r="S343" s="175">
        <v>6.5</v>
      </c>
      <c r="T343" s="176">
        <v>12</v>
      </c>
      <c r="U343" s="179">
        <v>26.87</v>
      </c>
      <c r="V343" s="175">
        <v>5.5</v>
      </c>
      <c r="W343" s="173">
        <v>2</v>
      </c>
      <c r="X343" s="175">
        <v>3</v>
      </c>
      <c r="Y343" s="173">
        <v>8</v>
      </c>
      <c r="Z343" s="175">
        <v>1</v>
      </c>
      <c r="AA343" s="176">
        <v>9.5</v>
      </c>
      <c r="AB343" s="172">
        <v>35.81</v>
      </c>
      <c r="AC343" s="175">
        <v>16</v>
      </c>
      <c r="AD343" s="180">
        <v>16</v>
      </c>
      <c r="AE343" s="181">
        <v>13.3</v>
      </c>
      <c r="AF343" s="182">
        <v>13.3</v>
      </c>
      <c r="AG343" s="318">
        <v>53</v>
      </c>
      <c r="AH343" s="183">
        <v>6.67</v>
      </c>
      <c r="AI343" s="182">
        <v>6.67</v>
      </c>
      <c r="AJ343" s="319">
        <v>296</v>
      </c>
      <c r="AK343" s="184">
        <v>9.3219999999999992</v>
      </c>
    </row>
    <row r="344" spans="1:37" ht="17.25" customHeight="1" thickBot="1" x14ac:dyDescent="0.35">
      <c r="A344" s="208" t="s">
        <v>376</v>
      </c>
      <c r="B344" s="317">
        <v>22006803</v>
      </c>
      <c r="C344" s="248" t="s">
        <v>614</v>
      </c>
      <c r="D344" s="248" t="s">
        <v>115</v>
      </c>
      <c r="E344" s="173">
        <v>18</v>
      </c>
      <c r="F344" s="174">
        <v>18.5</v>
      </c>
      <c r="G344" s="175">
        <v>15</v>
      </c>
      <c r="H344" s="176">
        <v>15</v>
      </c>
      <c r="I344" s="173">
        <v>2.95</v>
      </c>
      <c r="J344" s="175">
        <v>20</v>
      </c>
      <c r="K344" s="173">
        <v>6.17</v>
      </c>
      <c r="L344" s="175">
        <v>16</v>
      </c>
      <c r="M344" s="176">
        <v>18</v>
      </c>
      <c r="N344" s="173">
        <v>79</v>
      </c>
      <c r="O344" s="177">
        <v>76</v>
      </c>
      <c r="P344" s="178">
        <v>1.0394736842105263</v>
      </c>
      <c r="Q344" s="175">
        <v>5.5</v>
      </c>
      <c r="R344" s="173">
        <v>47</v>
      </c>
      <c r="S344" s="175">
        <v>5</v>
      </c>
      <c r="T344" s="176">
        <v>10.5</v>
      </c>
      <c r="U344" s="179">
        <v>22.57</v>
      </c>
      <c r="V344" s="175">
        <v>6.5</v>
      </c>
      <c r="W344" s="173">
        <v>-4</v>
      </c>
      <c r="X344" s="175">
        <v>1.5</v>
      </c>
      <c r="Y344" s="173">
        <v>3</v>
      </c>
      <c r="Z344" s="175">
        <v>3.5</v>
      </c>
      <c r="AA344" s="176">
        <v>11.5</v>
      </c>
      <c r="AB344" s="172">
        <v>30.53</v>
      </c>
      <c r="AC344" s="175">
        <v>16</v>
      </c>
      <c r="AD344" s="180">
        <v>16</v>
      </c>
      <c r="AE344" s="181">
        <v>14.2</v>
      </c>
      <c r="AF344" s="182">
        <v>14.2</v>
      </c>
      <c r="AG344" s="318">
        <v>17</v>
      </c>
      <c r="AH344" s="183">
        <v>6.67</v>
      </c>
      <c r="AI344" s="182">
        <v>6.67</v>
      </c>
      <c r="AJ344" s="319">
        <v>296</v>
      </c>
      <c r="AK344" s="184">
        <v>9.6819999999999986</v>
      </c>
    </row>
    <row r="345" spans="1:37" ht="17.25" customHeight="1" thickBot="1" x14ac:dyDescent="0.35">
      <c r="A345" s="208" t="s">
        <v>376</v>
      </c>
      <c r="B345" s="317">
        <v>22006827</v>
      </c>
      <c r="C345" s="296" t="s">
        <v>671</v>
      </c>
      <c r="D345" s="296" t="s">
        <v>137</v>
      </c>
      <c r="E345" s="173">
        <v>14</v>
      </c>
      <c r="F345" s="174">
        <v>16.5</v>
      </c>
      <c r="G345" s="175">
        <v>11</v>
      </c>
      <c r="H345" s="176">
        <v>11</v>
      </c>
      <c r="I345" s="173">
        <v>3.23</v>
      </c>
      <c r="J345" s="175">
        <v>16</v>
      </c>
      <c r="K345" s="173">
        <v>6.11</v>
      </c>
      <c r="L345" s="175">
        <v>16</v>
      </c>
      <c r="M345" s="176">
        <v>16</v>
      </c>
      <c r="N345" s="173">
        <v>46</v>
      </c>
      <c r="O345" s="177">
        <v>65</v>
      </c>
      <c r="P345" s="178">
        <v>0.70769230769230773</v>
      </c>
      <c r="Q345" s="175">
        <v>4</v>
      </c>
      <c r="R345" s="173">
        <v>36.799999999999997</v>
      </c>
      <c r="S345" s="175">
        <v>2</v>
      </c>
      <c r="T345" s="176">
        <v>6</v>
      </c>
      <c r="U345" s="179">
        <v>26.12</v>
      </c>
      <c r="V345" s="175">
        <v>4.75</v>
      </c>
      <c r="W345" s="173">
        <v>-16</v>
      </c>
      <c r="X345" s="175">
        <v>0</v>
      </c>
      <c r="Y345" s="173">
        <v>1</v>
      </c>
      <c r="Z345" s="175">
        <v>4.5</v>
      </c>
      <c r="AA345" s="176">
        <v>9.25</v>
      </c>
      <c r="AB345" s="172">
        <v>40.83</v>
      </c>
      <c r="AC345" s="175">
        <v>10</v>
      </c>
      <c r="AD345" s="180">
        <v>10</v>
      </c>
      <c r="AE345" s="181">
        <v>10.45</v>
      </c>
      <c r="AF345" s="182">
        <v>10.45</v>
      </c>
      <c r="AG345" s="318">
        <v>352</v>
      </c>
      <c r="AH345" s="183">
        <v>6.67</v>
      </c>
      <c r="AI345" s="182">
        <v>6.67</v>
      </c>
      <c r="AJ345" s="319">
        <v>296</v>
      </c>
      <c r="AK345" s="184">
        <v>8.1819999999999986</v>
      </c>
    </row>
    <row r="346" spans="1:37" ht="17.25" customHeight="1" thickBot="1" x14ac:dyDescent="0.35">
      <c r="A346" s="208" t="s">
        <v>56</v>
      </c>
      <c r="B346" s="317">
        <v>22006901</v>
      </c>
      <c r="C346" s="262" t="s">
        <v>664</v>
      </c>
      <c r="D346" s="262" t="s">
        <v>665</v>
      </c>
      <c r="E346" s="173">
        <v>16</v>
      </c>
      <c r="F346" s="174">
        <v>17.5</v>
      </c>
      <c r="G346" s="175">
        <v>16</v>
      </c>
      <c r="H346" s="176">
        <v>16</v>
      </c>
      <c r="I346" s="173">
        <v>3.82</v>
      </c>
      <c r="J346" s="175">
        <v>11</v>
      </c>
      <c r="K346" s="173">
        <v>7.02</v>
      </c>
      <c r="L346" s="175">
        <v>16</v>
      </c>
      <c r="M346" s="176">
        <v>13.5</v>
      </c>
      <c r="N346" s="173">
        <v>32</v>
      </c>
      <c r="O346" s="177">
        <v>52</v>
      </c>
      <c r="P346" s="178">
        <v>0.61538461538461542</v>
      </c>
      <c r="Q346" s="175">
        <v>6</v>
      </c>
      <c r="R346" s="173">
        <v>38.6</v>
      </c>
      <c r="S346" s="175">
        <v>7</v>
      </c>
      <c r="T346" s="176">
        <v>13</v>
      </c>
      <c r="U346" s="179">
        <v>24.71</v>
      </c>
      <c r="V346" s="175">
        <v>6.5</v>
      </c>
      <c r="W346" s="173">
        <v>-6</v>
      </c>
      <c r="X346" s="175">
        <v>1.25</v>
      </c>
      <c r="Y346" s="173">
        <v>4</v>
      </c>
      <c r="Z346" s="175">
        <v>3</v>
      </c>
      <c r="AA346" s="176">
        <v>10.75</v>
      </c>
      <c r="AB346" s="172">
        <v>34.54</v>
      </c>
      <c r="AC346" s="175">
        <v>17</v>
      </c>
      <c r="AD346" s="180">
        <v>17</v>
      </c>
      <c r="AE346" s="181">
        <v>14.05</v>
      </c>
      <c r="AF346" s="182">
        <v>14.05</v>
      </c>
      <c r="AG346" s="318">
        <v>22</v>
      </c>
      <c r="AH346" s="183">
        <v>9.33</v>
      </c>
      <c r="AI346" s="182">
        <v>9.33</v>
      </c>
      <c r="AJ346" s="319">
        <v>56</v>
      </c>
      <c r="AK346" s="184">
        <v>11.218</v>
      </c>
    </row>
    <row r="347" spans="1:37" ht="17.25" customHeight="1" thickBot="1" x14ac:dyDescent="0.35">
      <c r="A347" s="208" t="s">
        <v>56</v>
      </c>
      <c r="B347" s="317">
        <v>22006924</v>
      </c>
      <c r="C347" s="252" t="s">
        <v>1079</v>
      </c>
      <c r="D347" s="252" t="s">
        <v>1081</v>
      </c>
      <c r="E347" s="173">
        <v>8</v>
      </c>
      <c r="F347" s="174">
        <v>13.5</v>
      </c>
      <c r="G347" s="175">
        <v>8</v>
      </c>
      <c r="H347" s="176">
        <v>8</v>
      </c>
      <c r="I347" s="173">
        <v>3.62</v>
      </c>
      <c r="J347" s="175">
        <v>14</v>
      </c>
      <c r="K347" s="173">
        <v>8</v>
      </c>
      <c r="L347" s="175">
        <v>9</v>
      </c>
      <c r="M347" s="176">
        <v>11.5</v>
      </c>
      <c r="N347" s="173">
        <v>32</v>
      </c>
      <c r="O347" s="177">
        <v>51</v>
      </c>
      <c r="P347" s="178">
        <v>0.62745098039215685</v>
      </c>
      <c r="Q347" s="175">
        <v>6</v>
      </c>
      <c r="R347" s="173">
        <v>30.6</v>
      </c>
      <c r="S347" s="175">
        <v>5</v>
      </c>
      <c r="T347" s="176">
        <v>11</v>
      </c>
      <c r="U347" s="179">
        <v>29.75</v>
      </c>
      <c r="V347" s="175">
        <v>4</v>
      </c>
      <c r="W347" s="173">
        <v>10</v>
      </c>
      <c r="X347" s="175">
        <v>4</v>
      </c>
      <c r="Y347" s="173">
        <v>3</v>
      </c>
      <c r="Z347" s="175">
        <v>3.5</v>
      </c>
      <c r="AA347" s="176">
        <v>11.5</v>
      </c>
      <c r="AB347" s="172" t="s">
        <v>195</v>
      </c>
      <c r="AC347" s="175">
        <v>0</v>
      </c>
      <c r="AD347" s="180">
        <v>0</v>
      </c>
      <c r="AE347" s="181">
        <v>8.4</v>
      </c>
      <c r="AF347" s="182">
        <v>8.4</v>
      </c>
      <c r="AG347" s="318">
        <v>475</v>
      </c>
      <c r="AH347" s="183">
        <v>3.11</v>
      </c>
      <c r="AI347" s="182">
        <v>3.11</v>
      </c>
      <c r="AJ347" s="319">
        <v>555</v>
      </c>
      <c r="AK347" s="184">
        <v>5.226</v>
      </c>
    </row>
    <row r="348" spans="1:37" ht="17.25" customHeight="1" thickBot="1" x14ac:dyDescent="0.35">
      <c r="A348" s="208" t="s">
        <v>56</v>
      </c>
      <c r="B348" s="317">
        <v>22006955</v>
      </c>
      <c r="C348" s="262" t="s">
        <v>756</v>
      </c>
      <c r="D348" s="262" t="s">
        <v>137</v>
      </c>
      <c r="E348" s="173">
        <v>17</v>
      </c>
      <c r="F348" s="174">
        <v>18</v>
      </c>
      <c r="G348" s="175">
        <v>17</v>
      </c>
      <c r="H348" s="176">
        <v>17</v>
      </c>
      <c r="I348" s="173">
        <v>3.38</v>
      </c>
      <c r="J348" s="175">
        <v>18</v>
      </c>
      <c r="K348" s="173">
        <v>7.55</v>
      </c>
      <c r="L348" s="175">
        <v>12</v>
      </c>
      <c r="M348" s="176">
        <v>15</v>
      </c>
      <c r="N348" s="173">
        <v>35</v>
      </c>
      <c r="O348" s="177">
        <v>62</v>
      </c>
      <c r="P348" s="178">
        <v>0.56451612903225812</v>
      </c>
      <c r="Q348" s="175">
        <v>5.5</v>
      </c>
      <c r="R348" s="173">
        <v>36</v>
      </c>
      <c r="S348" s="175">
        <v>6.5</v>
      </c>
      <c r="T348" s="176">
        <v>12</v>
      </c>
      <c r="U348" s="179">
        <v>30.34</v>
      </c>
      <c r="V348" s="175">
        <v>3.75</v>
      </c>
      <c r="W348" s="173">
        <v>-7</v>
      </c>
      <c r="X348" s="175">
        <v>1.25</v>
      </c>
      <c r="Y348" s="173">
        <v>3</v>
      </c>
      <c r="Z348" s="175">
        <v>3.5</v>
      </c>
      <c r="AA348" s="176">
        <v>8.5</v>
      </c>
      <c r="AB348" s="172">
        <v>44.1</v>
      </c>
      <c r="AC348" s="175">
        <v>11</v>
      </c>
      <c r="AD348" s="180">
        <v>11</v>
      </c>
      <c r="AE348" s="181">
        <v>12.7</v>
      </c>
      <c r="AF348" s="182">
        <v>12.7</v>
      </c>
      <c r="AG348" s="318">
        <v>87</v>
      </c>
      <c r="AH348" s="183">
        <v>12</v>
      </c>
      <c r="AI348" s="182">
        <v>12</v>
      </c>
      <c r="AJ348" s="319">
        <v>12</v>
      </c>
      <c r="AK348" s="184">
        <v>12.28</v>
      </c>
    </row>
    <row r="349" spans="1:37" ht="17.25" customHeight="1" thickBot="1" x14ac:dyDescent="0.35">
      <c r="A349" s="208" t="s">
        <v>376</v>
      </c>
      <c r="B349" s="317">
        <v>22006991</v>
      </c>
      <c r="C349" s="258" t="s">
        <v>552</v>
      </c>
      <c r="D349" s="258" t="s">
        <v>358</v>
      </c>
      <c r="E349" s="173">
        <v>15</v>
      </c>
      <c r="F349" s="174">
        <v>17</v>
      </c>
      <c r="G349" s="175">
        <v>12</v>
      </c>
      <c r="H349" s="176">
        <v>12</v>
      </c>
      <c r="I349" s="173">
        <v>3.37</v>
      </c>
      <c r="J349" s="175">
        <v>14</v>
      </c>
      <c r="K349" s="173">
        <v>7.13</v>
      </c>
      <c r="L349" s="175">
        <v>9</v>
      </c>
      <c r="M349" s="176">
        <v>11.5</v>
      </c>
      <c r="N349" s="173">
        <v>51</v>
      </c>
      <c r="O349" s="177">
        <v>66</v>
      </c>
      <c r="P349" s="178">
        <v>0.77272727272727271</v>
      </c>
      <c r="Q349" s="175">
        <v>4</v>
      </c>
      <c r="R349" s="173">
        <v>35.200000000000003</v>
      </c>
      <c r="S349" s="175">
        <v>2</v>
      </c>
      <c r="T349" s="176">
        <v>6</v>
      </c>
      <c r="U349" s="179">
        <v>28.52</v>
      </c>
      <c r="V349" s="175">
        <v>3.5</v>
      </c>
      <c r="W349" s="173">
        <v>-16</v>
      </c>
      <c r="X349" s="175">
        <v>0</v>
      </c>
      <c r="Y349" s="173">
        <v>2</v>
      </c>
      <c r="Z349" s="175">
        <v>4</v>
      </c>
      <c r="AA349" s="176">
        <v>7.5</v>
      </c>
      <c r="AB349" s="172">
        <v>43.69</v>
      </c>
      <c r="AC349" s="175">
        <v>8</v>
      </c>
      <c r="AD349" s="180">
        <v>8</v>
      </c>
      <c r="AE349" s="181">
        <v>9</v>
      </c>
      <c r="AF349" s="182">
        <v>9</v>
      </c>
      <c r="AG349" s="318">
        <v>452</v>
      </c>
      <c r="AH349" s="183">
        <v>8.89</v>
      </c>
      <c r="AI349" s="182">
        <v>8.89</v>
      </c>
      <c r="AJ349" s="319">
        <v>86</v>
      </c>
      <c r="AK349" s="184">
        <v>8.9340000000000011</v>
      </c>
    </row>
    <row r="350" spans="1:37" ht="17.25" customHeight="1" thickBot="1" x14ac:dyDescent="0.35">
      <c r="A350" s="208" t="s">
        <v>56</v>
      </c>
      <c r="B350" s="317">
        <v>22006994</v>
      </c>
      <c r="C350" s="296" t="s">
        <v>819</v>
      </c>
      <c r="D350" s="296" t="s">
        <v>144</v>
      </c>
      <c r="E350" s="173" t="s">
        <v>195</v>
      </c>
      <c r="F350" s="174" t="s">
        <v>195</v>
      </c>
      <c r="G350" s="175">
        <v>0</v>
      </c>
      <c r="H350" s="176">
        <v>0</v>
      </c>
      <c r="I350" s="173" t="s">
        <v>195</v>
      </c>
      <c r="J350" s="175">
        <v>0</v>
      </c>
      <c r="K350" s="173" t="s">
        <v>195</v>
      </c>
      <c r="L350" s="175">
        <v>0</v>
      </c>
      <c r="M350" s="176">
        <v>0</v>
      </c>
      <c r="N350" s="173" t="s">
        <v>195</v>
      </c>
      <c r="O350" s="177" t="s">
        <v>195</v>
      </c>
      <c r="P350" s="178" t="s">
        <v>1712</v>
      </c>
      <c r="Q350" s="175">
        <v>0</v>
      </c>
      <c r="R350" s="173" t="s">
        <v>195</v>
      </c>
      <c r="S350" s="175">
        <v>0</v>
      </c>
      <c r="T350" s="176">
        <v>0</v>
      </c>
      <c r="U350" s="179" t="s">
        <v>195</v>
      </c>
      <c r="V350" s="175">
        <v>0</v>
      </c>
      <c r="W350" s="173" t="s">
        <v>195</v>
      </c>
      <c r="X350" s="175">
        <v>0</v>
      </c>
      <c r="Y350" s="173" t="s">
        <v>195</v>
      </c>
      <c r="Z350" s="175">
        <v>0</v>
      </c>
      <c r="AA350" s="176">
        <v>0</v>
      </c>
      <c r="AB350" s="172" t="s">
        <v>195</v>
      </c>
      <c r="AC350" s="175">
        <v>0</v>
      </c>
      <c r="AD350" s="180">
        <v>0</v>
      </c>
      <c r="AE350" s="181">
        <v>0</v>
      </c>
      <c r="AF350" s="182">
        <v>0</v>
      </c>
      <c r="AG350" s="318">
        <v>532</v>
      </c>
      <c r="AH350" s="183">
        <v>4.4400000000000004</v>
      </c>
      <c r="AI350" s="182">
        <v>4.4400000000000004</v>
      </c>
      <c r="AJ350" s="319">
        <v>495</v>
      </c>
      <c r="AK350" s="184">
        <v>2.6640000000000001</v>
      </c>
    </row>
    <row r="351" spans="1:37" ht="17.25" customHeight="1" thickBot="1" x14ac:dyDescent="0.35">
      <c r="A351" s="208" t="s">
        <v>56</v>
      </c>
      <c r="B351" s="317">
        <v>22006995</v>
      </c>
      <c r="C351" s="260" t="s">
        <v>574</v>
      </c>
      <c r="D351" s="260" t="s">
        <v>79</v>
      </c>
      <c r="E351" s="173" t="s">
        <v>375</v>
      </c>
      <c r="F351" s="174" t="s">
        <v>375</v>
      </c>
      <c r="G351" s="175" t="s">
        <v>375</v>
      </c>
      <c r="H351" s="176" t="s">
        <v>375</v>
      </c>
      <c r="I351" s="173">
        <v>3.28</v>
      </c>
      <c r="J351" s="175">
        <v>20</v>
      </c>
      <c r="K351" s="173">
        <v>7.36</v>
      </c>
      <c r="L351" s="175">
        <v>13</v>
      </c>
      <c r="M351" s="176">
        <v>16.5</v>
      </c>
      <c r="N351" s="173">
        <v>37</v>
      </c>
      <c r="O351" s="177">
        <v>58</v>
      </c>
      <c r="P351" s="178">
        <v>0.63793103448275867</v>
      </c>
      <c r="Q351" s="175">
        <v>6</v>
      </c>
      <c r="R351" s="173">
        <v>32.9</v>
      </c>
      <c r="S351" s="175">
        <v>5.5</v>
      </c>
      <c r="T351" s="176">
        <v>11.5</v>
      </c>
      <c r="U351" s="179" t="s">
        <v>375</v>
      </c>
      <c r="V351" s="175" t="s">
        <v>375</v>
      </c>
      <c r="W351" s="173" t="s">
        <v>375</v>
      </c>
      <c r="X351" s="175" t="s">
        <v>375</v>
      </c>
      <c r="Y351" s="173" t="s">
        <v>375</v>
      </c>
      <c r="Z351" s="175" t="s">
        <v>375</v>
      </c>
      <c r="AA351" s="176" t="s">
        <v>375</v>
      </c>
      <c r="AB351" s="172" t="s">
        <v>375</v>
      </c>
      <c r="AC351" s="175" t="s">
        <v>375</v>
      </c>
      <c r="AD351" s="180" t="s">
        <v>375</v>
      </c>
      <c r="AE351" s="181">
        <v>14</v>
      </c>
      <c r="AF351" s="182">
        <v>14</v>
      </c>
      <c r="AG351" s="318">
        <v>24</v>
      </c>
      <c r="AH351" s="183">
        <v>6.67</v>
      </c>
      <c r="AI351" s="182">
        <v>6.67</v>
      </c>
      <c r="AJ351" s="319">
        <v>296</v>
      </c>
      <c r="AK351" s="184">
        <v>9.6020000000000003</v>
      </c>
    </row>
    <row r="352" spans="1:37" ht="17.25" customHeight="1" thickBot="1" x14ac:dyDescent="0.35">
      <c r="A352" s="208" t="s">
        <v>56</v>
      </c>
      <c r="B352" s="317">
        <v>22006996</v>
      </c>
      <c r="C352" s="248" t="s">
        <v>960</v>
      </c>
      <c r="D352" s="248" t="s">
        <v>87</v>
      </c>
      <c r="E352" s="173">
        <v>8</v>
      </c>
      <c r="F352" s="174">
        <v>13.5</v>
      </c>
      <c r="G352" s="175">
        <v>8</v>
      </c>
      <c r="H352" s="176">
        <v>8</v>
      </c>
      <c r="I352" s="173">
        <v>3.53</v>
      </c>
      <c r="J352" s="175">
        <v>16</v>
      </c>
      <c r="K352" s="173">
        <v>7.85</v>
      </c>
      <c r="L352" s="175">
        <v>10</v>
      </c>
      <c r="M352" s="176">
        <v>13</v>
      </c>
      <c r="N352" s="173">
        <v>37</v>
      </c>
      <c r="O352" s="177">
        <v>68</v>
      </c>
      <c r="P352" s="178">
        <v>0.54411764705882348</v>
      </c>
      <c r="Q352" s="175">
        <v>5</v>
      </c>
      <c r="R352" s="173">
        <v>31.6</v>
      </c>
      <c r="S352" s="175">
        <v>5</v>
      </c>
      <c r="T352" s="176">
        <v>10</v>
      </c>
      <c r="U352" s="179">
        <v>29.19</v>
      </c>
      <c r="V352" s="175">
        <v>4.25</v>
      </c>
      <c r="W352" s="173">
        <v>5</v>
      </c>
      <c r="X352" s="175">
        <v>3.5</v>
      </c>
      <c r="Y352" s="173">
        <v>4</v>
      </c>
      <c r="Z352" s="175">
        <v>3</v>
      </c>
      <c r="AA352" s="176">
        <v>10.75</v>
      </c>
      <c r="AB352" s="172">
        <v>30.96</v>
      </c>
      <c r="AC352" s="175">
        <v>19</v>
      </c>
      <c r="AD352" s="180">
        <v>19</v>
      </c>
      <c r="AE352" s="181">
        <v>12.15</v>
      </c>
      <c r="AF352" s="182">
        <v>12.15</v>
      </c>
      <c r="AG352" s="318">
        <v>141</v>
      </c>
      <c r="AH352" s="183">
        <v>9.33</v>
      </c>
      <c r="AI352" s="182">
        <v>9.33</v>
      </c>
      <c r="AJ352" s="319">
        <v>56</v>
      </c>
      <c r="AK352" s="184">
        <v>10.458</v>
      </c>
    </row>
    <row r="353" spans="1:37" ht="17.25" customHeight="1" thickBot="1" x14ac:dyDescent="0.35">
      <c r="A353" s="208" t="s">
        <v>376</v>
      </c>
      <c r="B353" s="317">
        <v>22007046</v>
      </c>
      <c r="C353" s="258" t="s">
        <v>902</v>
      </c>
      <c r="D353" s="258" t="s">
        <v>903</v>
      </c>
      <c r="E353" s="173">
        <v>11</v>
      </c>
      <c r="F353" s="174">
        <v>15</v>
      </c>
      <c r="G353" s="175">
        <v>8</v>
      </c>
      <c r="H353" s="176">
        <v>8</v>
      </c>
      <c r="I353" s="173">
        <v>3.23</v>
      </c>
      <c r="J353" s="175">
        <v>16</v>
      </c>
      <c r="K353" s="173">
        <v>7.01</v>
      </c>
      <c r="L353" s="175">
        <v>10</v>
      </c>
      <c r="M353" s="176">
        <v>13</v>
      </c>
      <c r="N353" s="173">
        <v>85</v>
      </c>
      <c r="O353" s="177">
        <v>100</v>
      </c>
      <c r="P353" s="178">
        <v>0.85</v>
      </c>
      <c r="Q353" s="175">
        <v>4.5</v>
      </c>
      <c r="R353" s="173">
        <v>33.5</v>
      </c>
      <c r="S353" s="175">
        <v>1.5</v>
      </c>
      <c r="T353" s="176">
        <v>6</v>
      </c>
      <c r="U353" s="179">
        <v>34.1</v>
      </c>
      <c r="V353" s="175">
        <v>0.75</v>
      </c>
      <c r="W353" s="173">
        <v>-7</v>
      </c>
      <c r="X353" s="175">
        <v>1.25</v>
      </c>
      <c r="Y353" s="173">
        <v>3</v>
      </c>
      <c r="Z353" s="175">
        <v>3.5</v>
      </c>
      <c r="AA353" s="176">
        <v>5.5</v>
      </c>
      <c r="AB353" s="172">
        <v>56.32</v>
      </c>
      <c r="AC353" s="175">
        <v>3</v>
      </c>
      <c r="AD353" s="180">
        <v>3</v>
      </c>
      <c r="AE353" s="181">
        <v>7.1</v>
      </c>
      <c r="AF353" s="182">
        <v>7.1</v>
      </c>
      <c r="AG353" s="318">
        <v>506</v>
      </c>
      <c r="AH353" s="183">
        <v>5.33</v>
      </c>
      <c r="AI353" s="182">
        <v>5.33</v>
      </c>
      <c r="AJ353" s="319">
        <v>435</v>
      </c>
      <c r="AK353" s="184">
        <v>6.0380000000000003</v>
      </c>
    </row>
    <row r="354" spans="1:37" ht="17.25" customHeight="1" thickBot="1" x14ac:dyDescent="0.35">
      <c r="A354" s="208" t="s">
        <v>56</v>
      </c>
      <c r="B354" s="317">
        <v>22007106</v>
      </c>
      <c r="C354" s="252" t="s">
        <v>538</v>
      </c>
      <c r="D354" s="252" t="s">
        <v>539</v>
      </c>
      <c r="E354" s="173">
        <v>12</v>
      </c>
      <c r="F354" s="174">
        <v>15.5</v>
      </c>
      <c r="G354" s="175">
        <v>12</v>
      </c>
      <c r="H354" s="176">
        <v>12</v>
      </c>
      <c r="I354" s="173">
        <v>3.7799999999999994</v>
      </c>
      <c r="J354" s="175">
        <v>12</v>
      </c>
      <c r="K354" s="173">
        <v>7.89</v>
      </c>
      <c r="L354" s="175">
        <v>10</v>
      </c>
      <c r="M354" s="176">
        <v>11</v>
      </c>
      <c r="N354" s="173">
        <v>34</v>
      </c>
      <c r="O354" s="177">
        <v>48</v>
      </c>
      <c r="P354" s="178">
        <v>0.70833333333333337</v>
      </c>
      <c r="Q354" s="175">
        <v>6.5</v>
      </c>
      <c r="R354" s="177">
        <v>32.5</v>
      </c>
      <c r="S354" s="175">
        <v>5.5</v>
      </c>
      <c r="T354" s="176">
        <v>12</v>
      </c>
      <c r="U354" s="179">
        <v>32.840000000000003</v>
      </c>
      <c r="V354" s="175">
        <v>2.5</v>
      </c>
      <c r="W354" s="173">
        <v>-5</v>
      </c>
      <c r="X354" s="175">
        <v>1.5</v>
      </c>
      <c r="Y354" s="173">
        <v>2</v>
      </c>
      <c r="Z354" s="175">
        <v>4</v>
      </c>
      <c r="AA354" s="176">
        <v>8</v>
      </c>
      <c r="AB354" s="172">
        <v>44.9</v>
      </c>
      <c r="AC354" s="175">
        <v>11</v>
      </c>
      <c r="AD354" s="180">
        <v>11</v>
      </c>
      <c r="AE354" s="181">
        <v>10.8</v>
      </c>
      <c r="AF354" s="182">
        <v>10.8</v>
      </c>
      <c r="AG354" s="318">
        <v>303</v>
      </c>
      <c r="AH354" s="183">
        <v>8.44</v>
      </c>
      <c r="AI354" s="182">
        <v>8.44</v>
      </c>
      <c r="AJ354" s="319">
        <v>118</v>
      </c>
      <c r="AK354" s="184">
        <v>9.3840000000000003</v>
      </c>
    </row>
    <row r="355" spans="1:37" ht="17.25" customHeight="1" thickBot="1" x14ac:dyDescent="0.35">
      <c r="A355" s="208" t="s">
        <v>376</v>
      </c>
      <c r="B355" s="317">
        <v>22007143</v>
      </c>
      <c r="C355" s="258" t="s">
        <v>824</v>
      </c>
      <c r="D355" s="258" t="s">
        <v>825</v>
      </c>
      <c r="E355" s="173">
        <v>20</v>
      </c>
      <c r="F355" s="174">
        <v>19.5</v>
      </c>
      <c r="G355" s="175">
        <v>17</v>
      </c>
      <c r="H355" s="176">
        <v>17</v>
      </c>
      <c r="I355" s="173">
        <v>3.08</v>
      </c>
      <c r="J355" s="175">
        <v>19</v>
      </c>
      <c r="K355" s="173">
        <v>6.67</v>
      </c>
      <c r="L355" s="175">
        <v>12</v>
      </c>
      <c r="M355" s="176">
        <v>15.5</v>
      </c>
      <c r="N355" s="173">
        <v>76</v>
      </c>
      <c r="O355" s="177">
        <v>69</v>
      </c>
      <c r="P355" s="178">
        <v>1.1014492753623188</v>
      </c>
      <c r="Q355" s="175">
        <v>6</v>
      </c>
      <c r="R355" s="173">
        <v>46.1</v>
      </c>
      <c r="S355" s="175">
        <v>4.5</v>
      </c>
      <c r="T355" s="176">
        <v>10.5</v>
      </c>
      <c r="U355" s="179">
        <v>25.78</v>
      </c>
      <c r="V355" s="175">
        <v>5</v>
      </c>
      <c r="W355" s="173">
        <v>0</v>
      </c>
      <c r="X355" s="175">
        <v>2.5</v>
      </c>
      <c r="Y355" s="173">
        <v>1</v>
      </c>
      <c r="Z355" s="175">
        <v>4.5</v>
      </c>
      <c r="AA355" s="176">
        <v>12</v>
      </c>
      <c r="AB355" s="172">
        <v>40.35</v>
      </c>
      <c r="AC355" s="175">
        <v>10</v>
      </c>
      <c r="AD355" s="180">
        <v>10</v>
      </c>
      <c r="AE355" s="181">
        <v>13</v>
      </c>
      <c r="AF355" s="182">
        <v>13</v>
      </c>
      <c r="AG355" s="318">
        <v>62</v>
      </c>
      <c r="AH355" s="183">
        <v>9.7799999999999994</v>
      </c>
      <c r="AI355" s="182">
        <v>9.7799999999999994</v>
      </c>
      <c r="AJ355" s="319">
        <v>38</v>
      </c>
      <c r="AK355" s="184">
        <v>11.068</v>
      </c>
    </row>
    <row r="356" spans="1:37" ht="17.25" customHeight="1" thickBot="1" x14ac:dyDescent="0.35">
      <c r="A356" s="208" t="s">
        <v>56</v>
      </c>
      <c r="B356" s="317">
        <v>22007155</v>
      </c>
      <c r="C356" s="264" t="s">
        <v>721</v>
      </c>
      <c r="D356" s="264" t="s">
        <v>90</v>
      </c>
      <c r="E356" s="173">
        <v>10</v>
      </c>
      <c r="F356" s="174">
        <v>14.5</v>
      </c>
      <c r="G356" s="175">
        <v>10</v>
      </c>
      <c r="H356" s="176">
        <v>10</v>
      </c>
      <c r="I356" s="173">
        <v>3.59</v>
      </c>
      <c r="J356" s="175">
        <v>15</v>
      </c>
      <c r="K356" s="173">
        <v>8.19</v>
      </c>
      <c r="L356" s="175">
        <v>8</v>
      </c>
      <c r="M356" s="176">
        <v>11.5</v>
      </c>
      <c r="N356" s="173">
        <v>37</v>
      </c>
      <c r="O356" s="177">
        <v>56</v>
      </c>
      <c r="P356" s="178">
        <v>0.6607142857142857</v>
      </c>
      <c r="Q356" s="175">
        <v>6</v>
      </c>
      <c r="R356" s="173">
        <v>30.2</v>
      </c>
      <c r="S356" s="175">
        <v>5</v>
      </c>
      <c r="T356" s="176">
        <v>11</v>
      </c>
      <c r="U356" s="179">
        <v>29.38</v>
      </c>
      <c r="V356" s="175">
        <v>4.25</v>
      </c>
      <c r="W356" s="173">
        <v>8</v>
      </c>
      <c r="X356" s="175">
        <v>3.75</v>
      </c>
      <c r="Y356" s="173">
        <v>2</v>
      </c>
      <c r="Z356" s="175">
        <v>4</v>
      </c>
      <c r="AA356" s="176">
        <v>12</v>
      </c>
      <c r="AB356" s="172">
        <v>39.590000000000003</v>
      </c>
      <c r="AC356" s="175">
        <v>14</v>
      </c>
      <c r="AD356" s="180">
        <v>14</v>
      </c>
      <c r="AE356" s="181">
        <v>11.7</v>
      </c>
      <c r="AF356" s="182">
        <v>11.7</v>
      </c>
      <c r="AG356" s="318">
        <v>192</v>
      </c>
      <c r="AH356" s="183">
        <v>8.44</v>
      </c>
      <c r="AI356" s="182">
        <v>8.44</v>
      </c>
      <c r="AJ356" s="319">
        <v>118</v>
      </c>
      <c r="AK356" s="184">
        <v>9.7439999999999998</v>
      </c>
    </row>
    <row r="357" spans="1:37" ht="17.25" customHeight="1" thickBot="1" x14ac:dyDescent="0.35">
      <c r="A357" s="208" t="s">
        <v>376</v>
      </c>
      <c r="B357" s="317">
        <v>22007180</v>
      </c>
      <c r="C357" s="256" t="s">
        <v>668</v>
      </c>
      <c r="D357" s="256" t="s">
        <v>75</v>
      </c>
      <c r="E357" s="173">
        <v>16</v>
      </c>
      <c r="F357" s="174">
        <v>17.5</v>
      </c>
      <c r="G357" s="175">
        <v>13</v>
      </c>
      <c r="H357" s="176">
        <v>13</v>
      </c>
      <c r="I357" s="173">
        <v>2.99</v>
      </c>
      <c r="J357" s="175">
        <v>20</v>
      </c>
      <c r="K357" s="173">
        <v>6.45</v>
      </c>
      <c r="L357" s="175">
        <v>14</v>
      </c>
      <c r="M357" s="176">
        <v>17</v>
      </c>
      <c r="N357" s="173">
        <v>70</v>
      </c>
      <c r="O357" s="177">
        <v>71</v>
      </c>
      <c r="P357" s="178">
        <v>0.9859154929577465</v>
      </c>
      <c r="Q357" s="175">
        <v>5</v>
      </c>
      <c r="R357" s="173">
        <v>36.700000000000003</v>
      </c>
      <c r="S357" s="175">
        <v>2</v>
      </c>
      <c r="T357" s="176">
        <v>7</v>
      </c>
      <c r="U357" s="179">
        <v>23.88</v>
      </c>
      <c r="V357" s="175">
        <v>6</v>
      </c>
      <c r="W357" s="173">
        <v>-11</v>
      </c>
      <c r="X357" s="175">
        <v>0.75</v>
      </c>
      <c r="Y357" s="173">
        <v>2</v>
      </c>
      <c r="Z357" s="175">
        <v>4</v>
      </c>
      <c r="AA357" s="176">
        <v>10.75</v>
      </c>
      <c r="AB357" s="172">
        <v>33.76</v>
      </c>
      <c r="AC357" s="175">
        <v>14</v>
      </c>
      <c r="AD357" s="180">
        <v>14</v>
      </c>
      <c r="AE357" s="181">
        <v>12.35</v>
      </c>
      <c r="AF357" s="182">
        <v>12.35</v>
      </c>
      <c r="AG357" s="318">
        <v>122</v>
      </c>
      <c r="AH357" s="183">
        <v>8.89</v>
      </c>
      <c r="AI357" s="182">
        <v>8.89</v>
      </c>
      <c r="AJ357" s="319">
        <v>86</v>
      </c>
      <c r="AK357" s="184">
        <v>10.274000000000001</v>
      </c>
    </row>
    <row r="358" spans="1:37" ht="17.25" customHeight="1" thickBot="1" x14ac:dyDescent="0.35">
      <c r="A358" s="208" t="s">
        <v>376</v>
      </c>
      <c r="B358" s="317">
        <v>22007182</v>
      </c>
      <c r="C358" s="258" t="s">
        <v>35</v>
      </c>
      <c r="D358" s="258" t="s">
        <v>1044</v>
      </c>
      <c r="E358" s="173">
        <v>13</v>
      </c>
      <c r="F358" s="174">
        <v>16</v>
      </c>
      <c r="G358" s="175">
        <v>10</v>
      </c>
      <c r="H358" s="176">
        <v>10</v>
      </c>
      <c r="I358" s="173">
        <v>3.3</v>
      </c>
      <c r="J358" s="175">
        <v>15</v>
      </c>
      <c r="K358" s="173">
        <v>6.99</v>
      </c>
      <c r="L358" s="175">
        <v>10</v>
      </c>
      <c r="M358" s="176">
        <v>12.5</v>
      </c>
      <c r="N358" s="173">
        <v>53</v>
      </c>
      <c r="O358" s="177">
        <v>56</v>
      </c>
      <c r="P358" s="178">
        <v>0.9464285714285714</v>
      </c>
      <c r="Q358" s="175">
        <v>5</v>
      </c>
      <c r="R358" s="173">
        <v>43.7</v>
      </c>
      <c r="S358" s="175">
        <v>4</v>
      </c>
      <c r="T358" s="176">
        <v>9</v>
      </c>
      <c r="U358" s="179">
        <v>28.47</v>
      </c>
      <c r="V358" s="175">
        <v>3.75</v>
      </c>
      <c r="W358" s="173">
        <v>-8</v>
      </c>
      <c r="X358" s="175">
        <v>1</v>
      </c>
      <c r="Y358" s="173">
        <v>1</v>
      </c>
      <c r="Z358" s="175">
        <v>4.5</v>
      </c>
      <c r="AA358" s="176">
        <v>9.25</v>
      </c>
      <c r="AB358" s="172">
        <v>41.86</v>
      </c>
      <c r="AC358" s="175">
        <v>9</v>
      </c>
      <c r="AD358" s="180">
        <v>9</v>
      </c>
      <c r="AE358" s="181">
        <v>9.9499999999999993</v>
      </c>
      <c r="AF358" s="182">
        <v>9.9499999999999993</v>
      </c>
      <c r="AG358" s="318">
        <v>392</v>
      </c>
      <c r="AH358" s="183">
        <v>5.33</v>
      </c>
      <c r="AI358" s="182">
        <v>5.33</v>
      </c>
      <c r="AJ358" s="319">
        <v>435</v>
      </c>
      <c r="AK358" s="184">
        <v>7.1779999999999999</v>
      </c>
    </row>
    <row r="359" spans="1:37" ht="17.25" customHeight="1" thickBot="1" x14ac:dyDescent="0.35">
      <c r="A359" s="208" t="s">
        <v>376</v>
      </c>
      <c r="B359" s="317">
        <v>22007199</v>
      </c>
      <c r="C359" s="264" t="s">
        <v>584</v>
      </c>
      <c r="D359" s="264" t="s">
        <v>94</v>
      </c>
      <c r="E359" s="173">
        <v>13</v>
      </c>
      <c r="F359" s="174">
        <v>16</v>
      </c>
      <c r="G359" s="175">
        <v>10</v>
      </c>
      <c r="H359" s="176">
        <v>10</v>
      </c>
      <c r="I359" s="173">
        <v>3.28</v>
      </c>
      <c r="J359" s="175">
        <v>16</v>
      </c>
      <c r="K359" s="173">
        <v>6.99</v>
      </c>
      <c r="L359" s="175">
        <v>10</v>
      </c>
      <c r="M359" s="176">
        <v>13</v>
      </c>
      <c r="N359" s="173">
        <v>70</v>
      </c>
      <c r="O359" s="177">
        <v>65</v>
      </c>
      <c r="P359" s="178">
        <v>1.0769230769230769</v>
      </c>
      <c r="Q359" s="175">
        <v>5.5</v>
      </c>
      <c r="R359" s="173">
        <v>45.6</v>
      </c>
      <c r="S359" s="175">
        <v>4.5</v>
      </c>
      <c r="T359" s="176">
        <v>10</v>
      </c>
      <c r="U359" s="179">
        <v>28.86</v>
      </c>
      <c r="V359" s="175">
        <v>3.5</v>
      </c>
      <c r="W359" s="173">
        <v>-29</v>
      </c>
      <c r="X359" s="175">
        <v>0</v>
      </c>
      <c r="Y359" s="173">
        <v>10</v>
      </c>
      <c r="Z359" s="175">
        <v>0</v>
      </c>
      <c r="AA359" s="176">
        <v>3.5</v>
      </c>
      <c r="AB359" s="172">
        <v>47.4</v>
      </c>
      <c r="AC359" s="175">
        <v>6</v>
      </c>
      <c r="AD359" s="180">
        <v>6</v>
      </c>
      <c r="AE359" s="181">
        <v>8.5</v>
      </c>
      <c r="AF359" s="182">
        <v>8.5</v>
      </c>
      <c r="AG359" s="318">
        <v>470</v>
      </c>
      <c r="AH359" s="183">
        <v>5.78</v>
      </c>
      <c r="AI359" s="182">
        <v>5.78</v>
      </c>
      <c r="AJ359" s="319">
        <v>393</v>
      </c>
      <c r="AK359" s="184">
        <v>6.8680000000000003</v>
      </c>
    </row>
    <row r="360" spans="1:37" ht="17.25" customHeight="1" thickBot="1" x14ac:dyDescent="0.35">
      <c r="A360" s="208" t="s">
        <v>376</v>
      </c>
      <c r="B360" s="317">
        <v>22007222</v>
      </c>
      <c r="C360" s="256" t="s">
        <v>540</v>
      </c>
      <c r="D360" s="256" t="s">
        <v>124</v>
      </c>
      <c r="E360" s="173">
        <v>15</v>
      </c>
      <c r="F360" s="174">
        <v>17</v>
      </c>
      <c r="G360" s="175">
        <v>12</v>
      </c>
      <c r="H360" s="176">
        <v>12</v>
      </c>
      <c r="I360" s="173">
        <v>3.1499999999999995</v>
      </c>
      <c r="J360" s="175">
        <v>18</v>
      </c>
      <c r="K360" s="173">
        <v>6.81</v>
      </c>
      <c r="L360" s="175">
        <v>11</v>
      </c>
      <c r="M360" s="176">
        <v>14.5</v>
      </c>
      <c r="N360" s="173">
        <v>57.5</v>
      </c>
      <c r="O360" s="177">
        <v>65</v>
      </c>
      <c r="P360" s="178">
        <v>0.88461538461538458</v>
      </c>
      <c r="Q360" s="175">
        <v>4.5</v>
      </c>
      <c r="R360" s="173">
        <v>39.4</v>
      </c>
      <c r="S360" s="175">
        <v>3</v>
      </c>
      <c r="T360" s="176">
        <v>7.5</v>
      </c>
      <c r="U360" s="179">
        <v>24.49</v>
      </c>
      <c r="V360" s="175">
        <v>5.75</v>
      </c>
      <c r="W360" s="173">
        <v>10</v>
      </c>
      <c r="X360" s="175">
        <v>4</v>
      </c>
      <c r="Y360" s="173">
        <v>10</v>
      </c>
      <c r="Z360" s="175">
        <v>0</v>
      </c>
      <c r="AA360" s="176">
        <v>9.75</v>
      </c>
      <c r="AB360" s="172">
        <v>35.42</v>
      </c>
      <c r="AC360" s="175">
        <v>13</v>
      </c>
      <c r="AD360" s="180">
        <v>13</v>
      </c>
      <c r="AE360" s="181">
        <v>11.35</v>
      </c>
      <c r="AF360" s="182">
        <v>11.35</v>
      </c>
      <c r="AG360" s="318">
        <v>236</v>
      </c>
      <c r="AH360" s="183">
        <v>13.78</v>
      </c>
      <c r="AI360" s="182">
        <v>13.78</v>
      </c>
      <c r="AJ360" s="319">
        <v>3</v>
      </c>
      <c r="AK360" s="184">
        <v>12.808</v>
      </c>
    </row>
    <row r="361" spans="1:37" ht="17.25" customHeight="1" thickBot="1" x14ac:dyDescent="0.35">
      <c r="A361" s="208" t="s">
        <v>56</v>
      </c>
      <c r="B361" s="317">
        <v>22007234</v>
      </c>
      <c r="C361" s="248" t="s">
        <v>961</v>
      </c>
      <c r="D361" s="248" t="s">
        <v>962</v>
      </c>
      <c r="E361" s="173">
        <v>10</v>
      </c>
      <c r="F361" s="174">
        <v>14.5</v>
      </c>
      <c r="G361" s="175">
        <v>10</v>
      </c>
      <c r="H361" s="176">
        <v>10</v>
      </c>
      <c r="I361" s="173">
        <v>3.38</v>
      </c>
      <c r="J361" s="175">
        <v>18</v>
      </c>
      <c r="K361" s="173">
        <v>7.54</v>
      </c>
      <c r="L361" s="175">
        <v>12</v>
      </c>
      <c r="M361" s="176">
        <v>15</v>
      </c>
      <c r="N361" s="173">
        <v>37</v>
      </c>
      <c r="O361" s="177">
        <v>73</v>
      </c>
      <c r="P361" s="178">
        <v>0.50684931506849318</v>
      </c>
      <c r="Q361" s="175">
        <v>5</v>
      </c>
      <c r="R361" s="173">
        <v>26.3</v>
      </c>
      <c r="S361" s="175">
        <v>4</v>
      </c>
      <c r="T361" s="176">
        <v>9</v>
      </c>
      <c r="U361" s="179">
        <v>37.729999999999997</v>
      </c>
      <c r="V361" s="175">
        <v>0.25</v>
      </c>
      <c r="W361" s="173">
        <v>-5</v>
      </c>
      <c r="X361" s="175">
        <v>1.5</v>
      </c>
      <c r="Y361" s="173">
        <v>4</v>
      </c>
      <c r="Z361" s="175">
        <v>3</v>
      </c>
      <c r="AA361" s="176">
        <v>4.75</v>
      </c>
      <c r="AB361" s="172">
        <v>43.27</v>
      </c>
      <c r="AC361" s="175">
        <v>12</v>
      </c>
      <c r="AD361" s="180">
        <v>12</v>
      </c>
      <c r="AE361" s="181">
        <v>10.15</v>
      </c>
      <c r="AF361" s="182">
        <v>10.15</v>
      </c>
      <c r="AG361" s="318">
        <v>376</v>
      </c>
      <c r="AH361" s="183">
        <v>6.67</v>
      </c>
      <c r="AI361" s="182">
        <v>6.67</v>
      </c>
      <c r="AJ361" s="319">
        <v>296</v>
      </c>
      <c r="AK361" s="184">
        <v>8.0620000000000012</v>
      </c>
    </row>
    <row r="362" spans="1:37" ht="17.25" customHeight="1" thickBot="1" x14ac:dyDescent="0.35">
      <c r="A362" s="208" t="s">
        <v>376</v>
      </c>
      <c r="B362" s="317">
        <v>22007265</v>
      </c>
      <c r="C362" s="256" t="s">
        <v>694</v>
      </c>
      <c r="D362" s="256" t="s">
        <v>695</v>
      </c>
      <c r="E362" s="173">
        <v>20</v>
      </c>
      <c r="F362" s="174">
        <v>19.5</v>
      </c>
      <c r="G362" s="175">
        <v>17</v>
      </c>
      <c r="H362" s="176">
        <v>17</v>
      </c>
      <c r="I362" s="173">
        <v>3.01</v>
      </c>
      <c r="J362" s="175">
        <v>20</v>
      </c>
      <c r="K362" s="173">
        <v>6.26</v>
      </c>
      <c r="L362" s="175">
        <v>15</v>
      </c>
      <c r="M362" s="176">
        <v>17.5</v>
      </c>
      <c r="N362" s="173">
        <v>82.5</v>
      </c>
      <c r="O362" s="177">
        <v>70</v>
      </c>
      <c r="P362" s="178">
        <v>1.1785714285714286</v>
      </c>
      <c r="Q362" s="175">
        <v>6</v>
      </c>
      <c r="R362" s="173">
        <v>50.8</v>
      </c>
      <c r="S362" s="175">
        <v>5.5</v>
      </c>
      <c r="T362" s="176">
        <v>11.5</v>
      </c>
      <c r="U362" s="179">
        <v>27.94</v>
      </c>
      <c r="V362" s="175">
        <v>4</v>
      </c>
      <c r="W362" s="173">
        <v>-5</v>
      </c>
      <c r="X362" s="175">
        <v>1.5</v>
      </c>
      <c r="Y362" s="173">
        <v>5</v>
      </c>
      <c r="Z362" s="175">
        <v>2.5</v>
      </c>
      <c r="AA362" s="176">
        <v>8</v>
      </c>
      <c r="AB362" s="172">
        <v>41.47</v>
      </c>
      <c r="AC362" s="175">
        <v>9</v>
      </c>
      <c r="AD362" s="180">
        <v>9</v>
      </c>
      <c r="AE362" s="181">
        <v>12.6</v>
      </c>
      <c r="AF362" s="182">
        <v>12.6</v>
      </c>
      <c r="AG362" s="318">
        <v>97</v>
      </c>
      <c r="AH362" s="183">
        <v>3.56</v>
      </c>
      <c r="AI362" s="182">
        <v>3.56</v>
      </c>
      <c r="AJ362" s="319">
        <v>541</v>
      </c>
      <c r="AK362" s="184">
        <v>7.1760000000000002</v>
      </c>
    </row>
    <row r="363" spans="1:37" ht="17.25" customHeight="1" thickBot="1" x14ac:dyDescent="0.35">
      <c r="A363" s="208" t="s">
        <v>376</v>
      </c>
      <c r="B363" s="317">
        <v>22007280</v>
      </c>
      <c r="C363" s="296" t="s">
        <v>34</v>
      </c>
      <c r="D363" s="296" t="s">
        <v>31</v>
      </c>
      <c r="E363" s="173">
        <v>14</v>
      </c>
      <c r="F363" s="174">
        <v>16.5</v>
      </c>
      <c r="G363" s="175">
        <v>11</v>
      </c>
      <c r="H363" s="176">
        <v>11</v>
      </c>
      <c r="I363" s="173">
        <v>3.2499999999999996</v>
      </c>
      <c r="J363" s="175">
        <v>16</v>
      </c>
      <c r="K363" s="173">
        <v>6.89</v>
      </c>
      <c r="L363" s="175">
        <v>11</v>
      </c>
      <c r="M363" s="176">
        <v>13.5</v>
      </c>
      <c r="N363" s="173">
        <v>55</v>
      </c>
      <c r="O363" s="177">
        <v>59</v>
      </c>
      <c r="P363" s="178">
        <v>0.93220338983050843</v>
      </c>
      <c r="Q363" s="175">
        <v>5</v>
      </c>
      <c r="R363" s="173">
        <v>41.7</v>
      </c>
      <c r="S363" s="175">
        <v>3.5</v>
      </c>
      <c r="T363" s="176">
        <v>8.5</v>
      </c>
      <c r="U363" s="179">
        <v>25.31</v>
      </c>
      <c r="V363" s="175">
        <v>5.25</v>
      </c>
      <c r="W363" s="173">
        <v>-7</v>
      </c>
      <c r="X363" s="175">
        <v>1.25</v>
      </c>
      <c r="Y363" s="173">
        <v>2</v>
      </c>
      <c r="Z363" s="175">
        <v>4</v>
      </c>
      <c r="AA363" s="176">
        <v>10.5</v>
      </c>
      <c r="AB363" s="172">
        <v>43.87</v>
      </c>
      <c r="AC363" s="175">
        <v>8</v>
      </c>
      <c r="AD363" s="180">
        <v>8</v>
      </c>
      <c r="AE363" s="181">
        <v>10.3</v>
      </c>
      <c r="AF363" s="182">
        <v>10.3</v>
      </c>
      <c r="AG363" s="318">
        <v>365</v>
      </c>
      <c r="AH363" s="183">
        <v>5.78</v>
      </c>
      <c r="AI363" s="182">
        <v>5.78</v>
      </c>
      <c r="AJ363" s="319">
        <v>393</v>
      </c>
      <c r="AK363" s="184">
        <v>7.5880000000000001</v>
      </c>
    </row>
    <row r="364" spans="1:37" ht="17.25" customHeight="1" thickBot="1" x14ac:dyDescent="0.35">
      <c r="A364" s="208" t="s">
        <v>376</v>
      </c>
      <c r="B364" s="317">
        <v>22007307</v>
      </c>
      <c r="C364" s="256" t="s">
        <v>179</v>
      </c>
      <c r="D364" s="256" t="s">
        <v>126</v>
      </c>
      <c r="E364" s="173">
        <v>9</v>
      </c>
      <c r="F364" s="174">
        <v>14</v>
      </c>
      <c r="G364" s="175">
        <v>6</v>
      </c>
      <c r="H364" s="176">
        <v>6</v>
      </c>
      <c r="I364" s="173">
        <v>3.5</v>
      </c>
      <c r="J364" s="175">
        <v>12</v>
      </c>
      <c r="K364" s="173">
        <v>7.63</v>
      </c>
      <c r="L364" s="175">
        <v>5</v>
      </c>
      <c r="M364" s="176">
        <v>8.5</v>
      </c>
      <c r="N364" s="173">
        <v>93</v>
      </c>
      <c r="O364" s="177">
        <v>107</v>
      </c>
      <c r="P364" s="178">
        <v>0.86915887850467288</v>
      </c>
      <c r="Q364" s="175">
        <v>4.5</v>
      </c>
      <c r="R364" s="173">
        <v>28.7</v>
      </c>
      <c r="S364" s="175">
        <v>0</v>
      </c>
      <c r="T364" s="176">
        <v>4.5</v>
      </c>
      <c r="U364" s="179">
        <v>31.7</v>
      </c>
      <c r="V364" s="175">
        <v>2</v>
      </c>
      <c r="W364" s="173">
        <v>-2</v>
      </c>
      <c r="X364" s="175">
        <v>2</v>
      </c>
      <c r="Y364" s="173">
        <v>5</v>
      </c>
      <c r="Z364" s="175">
        <v>2.5</v>
      </c>
      <c r="AA364" s="176">
        <v>6.5</v>
      </c>
      <c r="AB364" s="172">
        <v>45.35</v>
      </c>
      <c r="AC364" s="175">
        <v>7</v>
      </c>
      <c r="AD364" s="180">
        <v>7</v>
      </c>
      <c r="AE364" s="181">
        <v>6.5</v>
      </c>
      <c r="AF364" s="182">
        <v>6.5</v>
      </c>
      <c r="AG364" s="318">
        <v>513</v>
      </c>
      <c r="AH364" s="183">
        <v>5.78</v>
      </c>
      <c r="AI364" s="182">
        <v>5.78</v>
      </c>
      <c r="AJ364" s="319">
        <v>393</v>
      </c>
      <c r="AK364" s="184">
        <v>6.0679999999999996</v>
      </c>
    </row>
    <row r="365" spans="1:37" ht="17.25" customHeight="1" thickBot="1" x14ac:dyDescent="0.35">
      <c r="A365" s="208" t="s">
        <v>376</v>
      </c>
      <c r="B365" s="317">
        <v>22007321</v>
      </c>
      <c r="C365" s="252" t="s">
        <v>1046</v>
      </c>
      <c r="D365" s="252" t="s">
        <v>149</v>
      </c>
      <c r="E365" s="173">
        <v>15</v>
      </c>
      <c r="F365" s="174">
        <v>17</v>
      </c>
      <c r="G365" s="175">
        <v>12</v>
      </c>
      <c r="H365" s="176">
        <v>12</v>
      </c>
      <c r="I365" s="173">
        <v>3.57</v>
      </c>
      <c r="J365" s="175">
        <v>11</v>
      </c>
      <c r="K365" s="173">
        <v>6.62</v>
      </c>
      <c r="L365" s="175">
        <v>12</v>
      </c>
      <c r="M365" s="176">
        <v>11.5</v>
      </c>
      <c r="N365" s="173">
        <v>53</v>
      </c>
      <c r="O365" s="177">
        <v>67</v>
      </c>
      <c r="P365" s="178">
        <v>0.79104477611940294</v>
      </c>
      <c r="Q365" s="175">
        <v>4</v>
      </c>
      <c r="R365" s="173">
        <v>37.9</v>
      </c>
      <c r="S365" s="175">
        <v>2.5</v>
      </c>
      <c r="T365" s="176">
        <v>6.5</v>
      </c>
      <c r="U365" s="179">
        <v>24.09</v>
      </c>
      <c r="V365" s="175">
        <v>5.75</v>
      </c>
      <c r="W365" s="173">
        <v>-8</v>
      </c>
      <c r="X365" s="175">
        <v>1</v>
      </c>
      <c r="Y365" s="173">
        <v>3</v>
      </c>
      <c r="Z365" s="175">
        <v>3.5</v>
      </c>
      <c r="AA365" s="176">
        <v>10.25</v>
      </c>
      <c r="AB365" s="172">
        <v>52.8</v>
      </c>
      <c r="AC365" s="175">
        <v>4</v>
      </c>
      <c r="AD365" s="180">
        <v>4</v>
      </c>
      <c r="AE365" s="181">
        <v>8.85</v>
      </c>
      <c r="AF365" s="182">
        <v>8.85</v>
      </c>
      <c r="AG365" s="318">
        <v>455</v>
      </c>
      <c r="AH365" s="183">
        <v>5.78</v>
      </c>
      <c r="AI365" s="182">
        <v>5.78</v>
      </c>
      <c r="AJ365" s="319">
        <v>393</v>
      </c>
      <c r="AK365" s="184">
        <v>7.008</v>
      </c>
    </row>
    <row r="366" spans="1:37" ht="17.25" customHeight="1" thickBot="1" x14ac:dyDescent="0.35">
      <c r="A366" s="208" t="s">
        <v>56</v>
      </c>
      <c r="B366" s="317">
        <v>22007342</v>
      </c>
      <c r="C366" s="254" t="s">
        <v>537</v>
      </c>
      <c r="D366" s="254" t="s">
        <v>102</v>
      </c>
      <c r="E366" s="173">
        <v>12</v>
      </c>
      <c r="F366" s="174">
        <v>15.5</v>
      </c>
      <c r="G366" s="175">
        <v>12</v>
      </c>
      <c r="H366" s="176">
        <v>12</v>
      </c>
      <c r="I366" s="173">
        <v>3.49</v>
      </c>
      <c r="J366" s="175">
        <v>17</v>
      </c>
      <c r="K366" s="173">
        <v>7.79</v>
      </c>
      <c r="L366" s="175">
        <v>10</v>
      </c>
      <c r="M366" s="176">
        <v>13.5</v>
      </c>
      <c r="N366" s="173">
        <v>37</v>
      </c>
      <c r="O366" s="177">
        <v>54</v>
      </c>
      <c r="P366" s="178">
        <v>0.68518518518518523</v>
      </c>
      <c r="Q366" s="175">
        <v>6</v>
      </c>
      <c r="R366" s="173">
        <v>27.8</v>
      </c>
      <c r="S366" s="175">
        <v>4</v>
      </c>
      <c r="T366" s="176">
        <v>10</v>
      </c>
      <c r="U366" s="179">
        <v>37.67</v>
      </c>
      <c r="V366" s="175">
        <v>0.25</v>
      </c>
      <c r="W366" s="173">
        <v>0</v>
      </c>
      <c r="X366" s="175">
        <v>2.5</v>
      </c>
      <c r="Y366" s="173">
        <v>3</v>
      </c>
      <c r="Z366" s="175">
        <v>3.5</v>
      </c>
      <c r="AA366" s="176">
        <v>6.25</v>
      </c>
      <c r="AB366" s="172">
        <v>54.92</v>
      </c>
      <c r="AC366" s="175">
        <v>6</v>
      </c>
      <c r="AD366" s="180">
        <v>6</v>
      </c>
      <c r="AE366" s="181">
        <v>9.5500000000000007</v>
      </c>
      <c r="AF366" s="182">
        <v>9.5500000000000007</v>
      </c>
      <c r="AG366" s="318">
        <v>425</v>
      </c>
      <c r="AH366" s="183">
        <v>8.89</v>
      </c>
      <c r="AI366" s="182">
        <v>8.89</v>
      </c>
      <c r="AJ366" s="319">
        <v>86</v>
      </c>
      <c r="AK366" s="184">
        <v>9.1539999999999999</v>
      </c>
    </row>
    <row r="367" spans="1:37" ht="17.25" customHeight="1" thickBot="1" x14ac:dyDescent="0.35">
      <c r="A367" s="208" t="s">
        <v>376</v>
      </c>
      <c r="B367" s="317">
        <v>22007348</v>
      </c>
      <c r="C367" s="296" t="s">
        <v>725</v>
      </c>
      <c r="D367" s="296" t="s">
        <v>124</v>
      </c>
      <c r="E367" s="173">
        <v>16</v>
      </c>
      <c r="F367" s="174">
        <v>17.5</v>
      </c>
      <c r="G367" s="175">
        <v>13</v>
      </c>
      <c r="H367" s="176">
        <v>13</v>
      </c>
      <c r="I367" s="173">
        <v>3.16</v>
      </c>
      <c r="J367" s="175">
        <v>18</v>
      </c>
      <c r="K367" s="173">
        <v>6.81</v>
      </c>
      <c r="L367" s="175">
        <v>11</v>
      </c>
      <c r="M367" s="176">
        <v>14.5</v>
      </c>
      <c r="N367" s="173">
        <v>67.5</v>
      </c>
      <c r="O367" s="177">
        <v>73</v>
      </c>
      <c r="P367" s="178">
        <v>0.92465753424657537</v>
      </c>
      <c r="Q367" s="175">
        <v>5</v>
      </c>
      <c r="R367" s="173">
        <v>44</v>
      </c>
      <c r="S367" s="175">
        <v>4</v>
      </c>
      <c r="T367" s="176">
        <v>9</v>
      </c>
      <c r="U367" s="179">
        <v>27.84</v>
      </c>
      <c r="V367" s="175">
        <v>4</v>
      </c>
      <c r="W367" s="173">
        <v>-1</v>
      </c>
      <c r="X367" s="175">
        <v>2.25</v>
      </c>
      <c r="Y367" s="173">
        <v>4</v>
      </c>
      <c r="Z367" s="175">
        <v>3</v>
      </c>
      <c r="AA367" s="176">
        <v>9.25</v>
      </c>
      <c r="AB367" s="172">
        <v>30.56</v>
      </c>
      <c r="AC367" s="175">
        <v>16</v>
      </c>
      <c r="AD367" s="180">
        <v>16</v>
      </c>
      <c r="AE367" s="181">
        <v>12.35</v>
      </c>
      <c r="AF367" s="182">
        <v>12.35</v>
      </c>
      <c r="AG367" s="318">
        <v>122</v>
      </c>
      <c r="AH367" s="183">
        <v>8.89</v>
      </c>
      <c r="AI367" s="182">
        <v>8.89</v>
      </c>
      <c r="AJ367" s="319">
        <v>86</v>
      </c>
      <c r="AK367" s="184">
        <v>10.274000000000001</v>
      </c>
    </row>
    <row r="368" spans="1:37" ht="17.25" customHeight="1" thickBot="1" x14ac:dyDescent="0.35">
      <c r="A368" s="208" t="s">
        <v>376</v>
      </c>
      <c r="B368" s="317">
        <v>22007350</v>
      </c>
      <c r="C368" s="250" t="s">
        <v>895</v>
      </c>
      <c r="D368" s="250" t="s">
        <v>238</v>
      </c>
      <c r="E368" s="173">
        <v>13</v>
      </c>
      <c r="F368" s="174">
        <v>16</v>
      </c>
      <c r="G368" s="175">
        <v>10</v>
      </c>
      <c r="H368" s="176">
        <v>10</v>
      </c>
      <c r="I368" s="173">
        <v>3.0900000000000003</v>
      </c>
      <c r="J368" s="175">
        <v>19</v>
      </c>
      <c r="K368" s="173">
        <v>6.65</v>
      </c>
      <c r="L368" s="175">
        <v>12</v>
      </c>
      <c r="M368" s="176">
        <v>15.5</v>
      </c>
      <c r="N368" s="173">
        <v>46</v>
      </c>
      <c r="O368" s="177">
        <v>56</v>
      </c>
      <c r="P368" s="178">
        <v>0.8214285714285714</v>
      </c>
      <c r="Q368" s="175">
        <v>4.5</v>
      </c>
      <c r="R368" s="173">
        <v>47.4</v>
      </c>
      <c r="S368" s="175">
        <v>5</v>
      </c>
      <c r="T368" s="176">
        <v>9.5</v>
      </c>
      <c r="U368" s="179">
        <v>26.78</v>
      </c>
      <c r="V368" s="175">
        <v>4.5</v>
      </c>
      <c r="W368" s="173">
        <v>6</v>
      </c>
      <c r="X368" s="175">
        <v>3.5</v>
      </c>
      <c r="Y368" s="173">
        <v>2</v>
      </c>
      <c r="Z368" s="175">
        <v>4</v>
      </c>
      <c r="AA368" s="176">
        <v>12</v>
      </c>
      <c r="AB368" s="172">
        <v>41.62</v>
      </c>
      <c r="AC368" s="175">
        <v>9</v>
      </c>
      <c r="AD368" s="180">
        <v>9</v>
      </c>
      <c r="AE368" s="181">
        <v>11.2</v>
      </c>
      <c r="AF368" s="182">
        <v>11.2</v>
      </c>
      <c r="AG368" s="318">
        <v>260</v>
      </c>
      <c r="AH368" s="183">
        <v>7.56</v>
      </c>
      <c r="AI368" s="182">
        <v>7.56</v>
      </c>
      <c r="AJ368" s="319">
        <v>204</v>
      </c>
      <c r="AK368" s="184">
        <v>9.0159999999999982</v>
      </c>
    </row>
    <row r="369" spans="1:37" ht="17.25" customHeight="1" thickBot="1" x14ac:dyDescent="0.35">
      <c r="A369" s="208" t="s">
        <v>376</v>
      </c>
      <c r="B369" s="317">
        <v>22007361</v>
      </c>
      <c r="C369" s="258" t="s">
        <v>164</v>
      </c>
      <c r="D369" s="258" t="s">
        <v>77</v>
      </c>
      <c r="E369" s="173">
        <v>20</v>
      </c>
      <c r="F369" s="174">
        <v>19.5</v>
      </c>
      <c r="G369" s="175">
        <v>17</v>
      </c>
      <c r="H369" s="176">
        <v>17</v>
      </c>
      <c r="I369" s="173">
        <v>3.24</v>
      </c>
      <c r="J369" s="175">
        <v>16</v>
      </c>
      <c r="K369" s="173">
        <v>7.02</v>
      </c>
      <c r="L369" s="175">
        <v>10</v>
      </c>
      <c r="M369" s="176">
        <v>13</v>
      </c>
      <c r="N369" s="173">
        <v>70</v>
      </c>
      <c r="O369" s="177">
        <v>74</v>
      </c>
      <c r="P369" s="178">
        <v>0.94594594594594594</v>
      </c>
      <c r="Q369" s="175">
        <v>5</v>
      </c>
      <c r="R369" s="173">
        <v>47.7</v>
      </c>
      <c r="S369" s="175">
        <v>5</v>
      </c>
      <c r="T369" s="176">
        <v>10</v>
      </c>
      <c r="U369" s="179">
        <v>27.53</v>
      </c>
      <c r="V369" s="175">
        <v>4</v>
      </c>
      <c r="W369" s="173">
        <v>-9.5</v>
      </c>
      <c r="X369" s="175">
        <v>0.75</v>
      </c>
      <c r="Y369" s="173">
        <v>10</v>
      </c>
      <c r="Z369" s="175">
        <v>0</v>
      </c>
      <c r="AA369" s="176">
        <v>4.75</v>
      </c>
      <c r="AB369" s="172">
        <v>37.14</v>
      </c>
      <c r="AC369" s="175">
        <v>12</v>
      </c>
      <c r="AD369" s="180">
        <v>12</v>
      </c>
      <c r="AE369" s="181">
        <v>11.35</v>
      </c>
      <c r="AF369" s="182">
        <v>11.35</v>
      </c>
      <c r="AG369" s="318">
        <v>236</v>
      </c>
      <c r="AH369" s="183">
        <v>8.44</v>
      </c>
      <c r="AI369" s="182">
        <v>8.44</v>
      </c>
      <c r="AJ369" s="319">
        <v>118</v>
      </c>
      <c r="AK369" s="184">
        <v>9.6039999999999992</v>
      </c>
    </row>
    <row r="370" spans="1:37" ht="17.25" customHeight="1" thickBot="1" x14ac:dyDescent="0.35">
      <c r="A370" s="208" t="s">
        <v>56</v>
      </c>
      <c r="B370" s="317">
        <v>22007414</v>
      </c>
      <c r="C370" s="252" t="s">
        <v>554</v>
      </c>
      <c r="D370" s="252" t="s">
        <v>82</v>
      </c>
      <c r="E370" s="173">
        <v>13</v>
      </c>
      <c r="F370" s="174">
        <v>16</v>
      </c>
      <c r="G370" s="175">
        <v>13</v>
      </c>
      <c r="H370" s="176">
        <v>13</v>
      </c>
      <c r="I370" s="173">
        <v>3.38</v>
      </c>
      <c r="J370" s="175">
        <v>18</v>
      </c>
      <c r="K370" s="173">
        <v>7.56</v>
      </c>
      <c r="L370" s="175">
        <v>12</v>
      </c>
      <c r="M370" s="176">
        <v>15</v>
      </c>
      <c r="N370" s="173">
        <v>44</v>
      </c>
      <c r="O370" s="177">
        <v>59</v>
      </c>
      <c r="P370" s="178">
        <v>0.74576271186440679</v>
      </c>
      <c r="Q370" s="175">
        <v>6.5</v>
      </c>
      <c r="R370" s="173">
        <v>36.799999999999997</v>
      </c>
      <c r="S370" s="175">
        <v>6.5</v>
      </c>
      <c r="T370" s="176">
        <v>13</v>
      </c>
      <c r="U370" s="179">
        <v>30.98</v>
      </c>
      <c r="V370" s="175">
        <v>3.5</v>
      </c>
      <c r="W370" s="173">
        <v>4</v>
      </c>
      <c r="X370" s="175">
        <v>3.25</v>
      </c>
      <c r="Y370" s="173">
        <v>2</v>
      </c>
      <c r="Z370" s="175">
        <v>4</v>
      </c>
      <c r="AA370" s="176">
        <v>10.75</v>
      </c>
      <c r="AB370" s="172">
        <v>49.5</v>
      </c>
      <c r="AC370" s="175">
        <v>9</v>
      </c>
      <c r="AD370" s="180">
        <v>9</v>
      </c>
      <c r="AE370" s="181">
        <v>12.15</v>
      </c>
      <c r="AF370" s="182">
        <v>12.15</v>
      </c>
      <c r="AG370" s="318">
        <v>141</v>
      </c>
      <c r="AH370" s="183">
        <v>8.44</v>
      </c>
      <c r="AI370" s="182">
        <v>8.44</v>
      </c>
      <c r="AJ370" s="319">
        <v>118</v>
      </c>
      <c r="AK370" s="184">
        <v>9.9239999999999995</v>
      </c>
    </row>
    <row r="371" spans="1:37" ht="17.25" customHeight="1" thickBot="1" x14ac:dyDescent="0.35">
      <c r="A371" s="208" t="s">
        <v>56</v>
      </c>
      <c r="B371" s="317">
        <v>22007432</v>
      </c>
      <c r="C371" s="256" t="s">
        <v>1077</v>
      </c>
      <c r="D371" s="256" t="s">
        <v>144</v>
      </c>
      <c r="E371" s="173">
        <v>14</v>
      </c>
      <c r="F371" s="174">
        <v>16.5</v>
      </c>
      <c r="G371" s="175">
        <v>14</v>
      </c>
      <c r="H371" s="176">
        <v>14</v>
      </c>
      <c r="I371" s="173">
        <v>3.29</v>
      </c>
      <c r="J371" s="175">
        <v>20</v>
      </c>
      <c r="K371" s="173">
        <v>7.16</v>
      </c>
      <c r="L371" s="175">
        <v>15</v>
      </c>
      <c r="M371" s="176">
        <v>17.5</v>
      </c>
      <c r="N371" s="173">
        <v>38</v>
      </c>
      <c r="O371" s="177">
        <v>50</v>
      </c>
      <c r="P371" s="178">
        <v>0.76</v>
      </c>
      <c r="Q371" s="175">
        <v>6.5</v>
      </c>
      <c r="R371" s="173">
        <v>34.700000000000003</v>
      </c>
      <c r="S371" s="175">
        <v>6</v>
      </c>
      <c r="T371" s="176">
        <v>12.5</v>
      </c>
      <c r="U371" s="179">
        <v>23.43</v>
      </c>
      <c r="V371" s="175">
        <v>7.25</v>
      </c>
      <c r="W371" s="173">
        <v>6</v>
      </c>
      <c r="X371" s="175">
        <v>3.5</v>
      </c>
      <c r="Y371" s="173">
        <v>0</v>
      </c>
      <c r="Z371" s="175">
        <v>5</v>
      </c>
      <c r="AA371" s="176">
        <v>15.75</v>
      </c>
      <c r="AB371" s="172">
        <v>44.34</v>
      </c>
      <c r="AC371" s="175">
        <v>11</v>
      </c>
      <c r="AD371" s="180">
        <v>11</v>
      </c>
      <c r="AE371" s="181">
        <v>14.15</v>
      </c>
      <c r="AF371" s="182">
        <v>14.15</v>
      </c>
      <c r="AG371" s="318">
        <v>18</v>
      </c>
      <c r="AH371" s="183">
        <v>11.56</v>
      </c>
      <c r="AI371" s="182">
        <v>11.56</v>
      </c>
      <c r="AJ371" s="319">
        <v>16</v>
      </c>
      <c r="AK371" s="184">
        <v>12.596</v>
      </c>
    </row>
    <row r="372" spans="1:37" ht="17.25" customHeight="1" thickBot="1" x14ac:dyDescent="0.35">
      <c r="A372" s="208" t="s">
        <v>56</v>
      </c>
      <c r="B372" s="317">
        <v>22007447</v>
      </c>
      <c r="C372" s="264" t="s">
        <v>609</v>
      </c>
      <c r="D372" s="264" t="s">
        <v>610</v>
      </c>
      <c r="E372" s="173">
        <v>10</v>
      </c>
      <c r="F372" s="174">
        <v>14.5</v>
      </c>
      <c r="G372" s="175">
        <v>10</v>
      </c>
      <c r="H372" s="176">
        <v>10</v>
      </c>
      <c r="I372" s="173">
        <v>3.6900000000000004</v>
      </c>
      <c r="J372" s="175">
        <v>13</v>
      </c>
      <c r="K372" s="173">
        <v>8.49</v>
      </c>
      <c r="L372" s="175">
        <v>5</v>
      </c>
      <c r="M372" s="176">
        <v>9</v>
      </c>
      <c r="N372" s="173">
        <v>30</v>
      </c>
      <c r="O372" s="177">
        <v>56</v>
      </c>
      <c r="P372" s="178">
        <v>0.5357142857142857</v>
      </c>
      <c r="Q372" s="175">
        <v>5</v>
      </c>
      <c r="R372" s="173">
        <v>32</v>
      </c>
      <c r="S372" s="175">
        <v>5.5</v>
      </c>
      <c r="T372" s="176">
        <v>10.5</v>
      </c>
      <c r="U372" s="179">
        <v>29.32</v>
      </c>
      <c r="V372" s="175">
        <v>4.25</v>
      </c>
      <c r="W372" s="173">
        <v>1</v>
      </c>
      <c r="X372" s="175">
        <v>2.75</v>
      </c>
      <c r="Y372" s="173">
        <v>6</v>
      </c>
      <c r="Z372" s="175">
        <v>2</v>
      </c>
      <c r="AA372" s="176">
        <v>9</v>
      </c>
      <c r="AB372" s="172">
        <v>47.01</v>
      </c>
      <c r="AC372" s="175">
        <v>10</v>
      </c>
      <c r="AD372" s="180">
        <v>10</v>
      </c>
      <c r="AE372" s="181">
        <v>9.6999999999999993</v>
      </c>
      <c r="AF372" s="182">
        <v>9.6999999999999993</v>
      </c>
      <c r="AG372" s="318">
        <v>412</v>
      </c>
      <c r="AH372" s="183">
        <v>3.11</v>
      </c>
      <c r="AI372" s="182">
        <v>3.11</v>
      </c>
      <c r="AJ372" s="319">
        <v>555</v>
      </c>
      <c r="AK372" s="184">
        <v>5.7459999999999996</v>
      </c>
    </row>
    <row r="373" spans="1:37" ht="17.25" customHeight="1" thickBot="1" x14ac:dyDescent="0.35">
      <c r="A373" s="208" t="s">
        <v>56</v>
      </c>
      <c r="B373" s="317">
        <v>22007453</v>
      </c>
      <c r="C373" s="260" t="s">
        <v>1003</v>
      </c>
      <c r="D373" s="260" t="s">
        <v>1004</v>
      </c>
      <c r="E373" s="173">
        <v>13</v>
      </c>
      <c r="F373" s="174">
        <v>16</v>
      </c>
      <c r="G373" s="175">
        <v>13</v>
      </c>
      <c r="H373" s="176">
        <v>13</v>
      </c>
      <c r="I373" s="173">
        <v>3.3899999999999997</v>
      </c>
      <c r="J373" s="175">
        <v>18</v>
      </c>
      <c r="K373" s="173">
        <v>7.63</v>
      </c>
      <c r="L373" s="175">
        <v>11</v>
      </c>
      <c r="M373" s="176">
        <v>14.5</v>
      </c>
      <c r="N373" s="173">
        <v>31</v>
      </c>
      <c r="O373" s="177">
        <v>55</v>
      </c>
      <c r="P373" s="178">
        <v>0.5636363636363636</v>
      </c>
      <c r="Q373" s="175">
        <v>5.5</v>
      </c>
      <c r="R373" s="173">
        <v>32.1</v>
      </c>
      <c r="S373" s="175">
        <v>5.5</v>
      </c>
      <c r="T373" s="176">
        <v>11</v>
      </c>
      <c r="U373" s="179">
        <v>25.22</v>
      </c>
      <c r="V373" s="175">
        <v>6.25</v>
      </c>
      <c r="W373" s="173">
        <v>7</v>
      </c>
      <c r="X373" s="175">
        <v>3.75</v>
      </c>
      <c r="Y373" s="173">
        <v>0</v>
      </c>
      <c r="Z373" s="175">
        <v>5</v>
      </c>
      <c r="AA373" s="176">
        <v>15</v>
      </c>
      <c r="AB373" s="172">
        <v>49.11</v>
      </c>
      <c r="AC373" s="175">
        <v>9</v>
      </c>
      <c r="AD373" s="180">
        <v>9</v>
      </c>
      <c r="AE373" s="181">
        <v>12.5</v>
      </c>
      <c r="AF373" s="182">
        <v>12.5</v>
      </c>
      <c r="AG373" s="318">
        <v>112</v>
      </c>
      <c r="AH373" s="183">
        <v>9.33</v>
      </c>
      <c r="AI373" s="182">
        <v>9.33</v>
      </c>
      <c r="AJ373" s="319">
        <v>56</v>
      </c>
      <c r="AK373" s="184">
        <v>10.597999999999999</v>
      </c>
    </row>
    <row r="374" spans="1:37" ht="17.25" customHeight="1" thickBot="1" x14ac:dyDescent="0.35">
      <c r="A374" s="208" t="s">
        <v>376</v>
      </c>
      <c r="B374" s="317">
        <v>22007459</v>
      </c>
      <c r="C374" s="254" t="s">
        <v>658</v>
      </c>
      <c r="D374" s="254" t="s">
        <v>143</v>
      </c>
      <c r="E374" s="173" t="s">
        <v>375</v>
      </c>
      <c r="F374" s="174" t="s">
        <v>375</v>
      </c>
      <c r="G374" s="175" t="s">
        <v>375</v>
      </c>
      <c r="H374" s="176" t="s">
        <v>375</v>
      </c>
      <c r="I374" s="173" t="s">
        <v>375</v>
      </c>
      <c r="J374" s="175" t="s">
        <v>375</v>
      </c>
      <c r="K374" s="173" t="s">
        <v>375</v>
      </c>
      <c r="L374" s="175" t="s">
        <v>375</v>
      </c>
      <c r="M374" s="176" t="s">
        <v>375</v>
      </c>
      <c r="N374" s="173" t="s">
        <v>375</v>
      </c>
      <c r="O374" s="177" t="s">
        <v>195</v>
      </c>
      <c r="P374" s="178" t="s">
        <v>1712</v>
      </c>
      <c r="Q374" s="175" t="s">
        <v>375</v>
      </c>
      <c r="R374" s="173" t="s">
        <v>375</v>
      </c>
      <c r="S374" s="175" t="s">
        <v>375</v>
      </c>
      <c r="T374" s="176" t="s">
        <v>375</v>
      </c>
      <c r="U374" s="179" t="s">
        <v>375</v>
      </c>
      <c r="V374" s="175" t="s">
        <v>375</v>
      </c>
      <c r="W374" s="173" t="s">
        <v>375</v>
      </c>
      <c r="X374" s="175" t="s">
        <v>375</v>
      </c>
      <c r="Y374" s="173" t="s">
        <v>375</v>
      </c>
      <c r="Z374" s="175" t="s">
        <v>375</v>
      </c>
      <c r="AA374" s="176" t="s">
        <v>375</v>
      </c>
      <c r="AB374" s="172" t="s">
        <v>375</v>
      </c>
      <c r="AC374" s="175" t="s">
        <v>375</v>
      </c>
      <c r="AD374" s="180" t="s">
        <v>375</v>
      </c>
      <c r="AE374" s="181" t="s">
        <v>375</v>
      </c>
      <c r="AF374" s="182" t="s">
        <v>375</v>
      </c>
      <c r="AG374" s="318">
        <v>532</v>
      </c>
      <c r="AH374" s="183">
        <v>1.78</v>
      </c>
      <c r="AI374" s="182">
        <v>1.78</v>
      </c>
      <c r="AJ374" s="319">
        <v>563</v>
      </c>
      <c r="AK374" s="184">
        <v>1.78</v>
      </c>
    </row>
    <row r="375" spans="1:37" ht="17.25" customHeight="1" thickBot="1" x14ac:dyDescent="0.35">
      <c r="A375" s="208" t="s">
        <v>376</v>
      </c>
      <c r="B375" s="317">
        <v>22007464</v>
      </c>
      <c r="C375" s="250" t="s">
        <v>693</v>
      </c>
      <c r="D375" s="250" t="s">
        <v>89</v>
      </c>
      <c r="E375" s="173">
        <v>21</v>
      </c>
      <c r="F375" s="174">
        <v>20</v>
      </c>
      <c r="G375" s="175">
        <v>18</v>
      </c>
      <c r="H375" s="176">
        <v>18</v>
      </c>
      <c r="I375" s="173">
        <v>3.21</v>
      </c>
      <c r="J375" s="175">
        <v>17</v>
      </c>
      <c r="K375" s="173">
        <v>6.79</v>
      </c>
      <c r="L375" s="175">
        <v>11</v>
      </c>
      <c r="M375" s="176">
        <v>14</v>
      </c>
      <c r="N375" s="173">
        <v>57.5</v>
      </c>
      <c r="O375" s="177">
        <v>64</v>
      </c>
      <c r="P375" s="178">
        <v>0.8984375</v>
      </c>
      <c r="Q375" s="175">
        <v>4.5</v>
      </c>
      <c r="R375" s="173">
        <v>33.700000000000003</v>
      </c>
      <c r="S375" s="175">
        <v>1.5</v>
      </c>
      <c r="T375" s="176">
        <v>6</v>
      </c>
      <c r="U375" s="179">
        <v>23.98</v>
      </c>
      <c r="V375" s="175">
        <v>6</v>
      </c>
      <c r="W375" s="173">
        <v>1</v>
      </c>
      <c r="X375" s="175">
        <v>2.75</v>
      </c>
      <c r="Y375" s="173">
        <v>4</v>
      </c>
      <c r="Z375" s="175">
        <v>3</v>
      </c>
      <c r="AA375" s="176">
        <v>11.75</v>
      </c>
      <c r="AB375" s="172">
        <v>38.5</v>
      </c>
      <c r="AC375" s="175">
        <v>11</v>
      </c>
      <c r="AD375" s="180">
        <v>11</v>
      </c>
      <c r="AE375" s="181">
        <v>12.15</v>
      </c>
      <c r="AF375" s="182">
        <v>12.15</v>
      </c>
      <c r="AG375" s="318">
        <v>141</v>
      </c>
      <c r="AH375" s="183">
        <v>7.56</v>
      </c>
      <c r="AI375" s="182">
        <v>7.56</v>
      </c>
      <c r="AJ375" s="319">
        <v>204</v>
      </c>
      <c r="AK375" s="184">
        <v>9.3960000000000008</v>
      </c>
    </row>
    <row r="376" spans="1:37" ht="17.25" customHeight="1" thickBot="1" x14ac:dyDescent="0.35">
      <c r="A376" s="208" t="s">
        <v>376</v>
      </c>
      <c r="B376" s="317">
        <v>22007470</v>
      </c>
      <c r="C376" s="258" t="s">
        <v>1130</v>
      </c>
      <c r="D376" s="258" t="s">
        <v>287</v>
      </c>
      <c r="E376" s="173">
        <v>13</v>
      </c>
      <c r="F376" s="174">
        <v>16</v>
      </c>
      <c r="G376" s="175">
        <v>10</v>
      </c>
      <c r="H376" s="176">
        <v>10</v>
      </c>
      <c r="I376" s="173">
        <v>3.17</v>
      </c>
      <c r="J376" s="175">
        <v>17</v>
      </c>
      <c r="K376" s="173">
        <v>6.87</v>
      </c>
      <c r="L376" s="175">
        <v>11</v>
      </c>
      <c r="M376" s="176">
        <v>14</v>
      </c>
      <c r="N376" s="173">
        <v>59.5</v>
      </c>
      <c r="O376" s="177">
        <v>60</v>
      </c>
      <c r="P376" s="178">
        <v>0.9916666666666667</v>
      </c>
      <c r="Q376" s="175">
        <v>5</v>
      </c>
      <c r="R376" s="173">
        <v>42.2</v>
      </c>
      <c r="S376" s="175">
        <v>3.5</v>
      </c>
      <c r="T376" s="176">
        <v>8.5</v>
      </c>
      <c r="U376" s="179">
        <v>23.61</v>
      </c>
      <c r="V376" s="175">
        <v>6</v>
      </c>
      <c r="W376" s="173">
        <v>-19</v>
      </c>
      <c r="X376" s="175">
        <v>0</v>
      </c>
      <c r="Y376" s="173">
        <v>1</v>
      </c>
      <c r="Z376" s="175">
        <v>4.5</v>
      </c>
      <c r="AA376" s="176">
        <v>10.5</v>
      </c>
      <c r="AB376" s="172">
        <v>39.07</v>
      </c>
      <c r="AC376" s="175">
        <v>11</v>
      </c>
      <c r="AD376" s="180">
        <v>11</v>
      </c>
      <c r="AE376" s="181">
        <v>10.8</v>
      </c>
      <c r="AF376" s="182">
        <v>10.8</v>
      </c>
      <c r="AG376" s="318">
        <v>303</v>
      </c>
      <c r="AH376" s="183">
        <v>4.4400000000000004</v>
      </c>
      <c r="AI376" s="182">
        <v>4.4400000000000004</v>
      </c>
      <c r="AJ376" s="319">
        <v>495</v>
      </c>
      <c r="AK376" s="184">
        <v>6.984</v>
      </c>
    </row>
    <row r="377" spans="1:37" ht="17.25" customHeight="1" thickBot="1" x14ac:dyDescent="0.35">
      <c r="A377" s="208" t="s">
        <v>376</v>
      </c>
      <c r="B377" s="317">
        <v>22007475</v>
      </c>
      <c r="C377" s="258" t="s">
        <v>542</v>
      </c>
      <c r="D377" s="258" t="s">
        <v>99</v>
      </c>
      <c r="E377" s="173">
        <v>16</v>
      </c>
      <c r="F377" s="174">
        <v>17.5</v>
      </c>
      <c r="G377" s="175">
        <v>13</v>
      </c>
      <c r="H377" s="176">
        <v>13</v>
      </c>
      <c r="I377" s="173">
        <v>3.28</v>
      </c>
      <c r="J377" s="175">
        <v>16</v>
      </c>
      <c r="K377" s="173">
        <v>6.27</v>
      </c>
      <c r="L377" s="175">
        <v>15</v>
      </c>
      <c r="M377" s="176">
        <v>15.5</v>
      </c>
      <c r="N377" s="173">
        <v>64</v>
      </c>
      <c r="O377" s="177">
        <v>73</v>
      </c>
      <c r="P377" s="178">
        <v>0.87671232876712324</v>
      </c>
      <c r="Q377" s="175">
        <v>4.5</v>
      </c>
      <c r="R377" s="173">
        <v>43.7</v>
      </c>
      <c r="S377" s="175">
        <v>4</v>
      </c>
      <c r="T377" s="176">
        <v>8.5</v>
      </c>
      <c r="U377" s="179">
        <v>23.59</v>
      </c>
      <c r="V377" s="175">
        <v>6</v>
      </c>
      <c r="W377" s="173">
        <v>2</v>
      </c>
      <c r="X377" s="175">
        <v>3</v>
      </c>
      <c r="Y377" s="173">
        <v>5</v>
      </c>
      <c r="Z377" s="175">
        <v>2.5</v>
      </c>
      <c r="AA377" s="176">
        <v>11.5</v>
      </c>
      <c r="AB377" s="172">
        <v>38.46</v>
      </c>
      <c r="AC377" s="175">
        <v>11</v>
      </c>
      <c r="AD377" s="180">
        <v>11</v>
      </c>
      <c r="AE377" s="181">
        <v>11.9</v>
      </c>
      <c r="AF377" s="182">
        <v>11.9</v>
      </c>
      <c r="AG377" s="318">
        <v>170</v>
      </c>
      <c r="AH377" s="183">
        <v>8.44</v>
      </c>
      <c r="AI377" s="182">
        <v>8.44</v>
      </c>
      <c r="AJ377" s="319">
        <v>118</v>
      </c>
      <c r="AK377" s="184">
        <v>9.8239999999999998</v>
      </c>
    </row>
    <row r="378" spans="1:37" ht="17.25" customHeight="1" thickBot="1" x14ac:dyDescent="0.35">
      <c r="A378" s="208" t="s">
        <v>376</v>
      </c>
      <c r="B378" s="317">
        <v>22007485</v>
      </c>
      <c r="C378" s="252" t="s">
        <v>758</v>
      </c>
      <c r="D378" s="252" t="s">
        <v>81</v>
      </c>
      <c r="E378" s="173">
        <v>19</v>
      </c>
      <c r="F378" s="174">
        <v>19</v>
      </c>
      <c r="G378" s="175">
        <v>16</v>
      </c>
      <c r="H378" s="176">
        <v>16</v>
      </c>
      <c r="I378" s="173">
        <v>3.27</v>
      </c>
      <c r="J378" s="175">
        <v>16</v>
      </c>
      <c r="K378" s="173">
        <v>7.02</v>
      </c>
      <c r="L378" s="175">
        <v>10</v>
      </c>
      <c r="M378" s="176">
        <v>13</v>
      </c>
      <c r="N378" s="173">
        <v>79</v>
      </c>
      <c r="O378" s="177">
        <v>71</v>
      </c>
      <c r="P378" s="178">
        <v>1.1126760563380282</v>
      </c>
      <c r="Q378" s="175">
        <v>6</v>
      </c>
      <c r="R378" s="173">
        <v>35.5</v>
      </c>
      <c r="S378" s="175">
        <v>2</v>
      </c>
      <c r="T378" s="176">
        <v>8</v>
      </c>
      <c r="U378" s="179">
        <v>29.34</v>
      </c>
      <c r="V378" s="175">
        <v>3.25</v>
      </c>
      <c r="W378" s="173">
        <v>1.5</v>
      </c>
      <c r="X378" s="175">
        <v>2.75</v>
      </c>
      <c r="Y378" s="173">
        <v>5</v>
      </c>
      <c r="Z378" s="175">
        <v>2.5</v>
      </c>
      <c r="AA378" s="176">
        <v>8.5</v>
      </c>
      <c r="AB378" s="172">
        <v>45.72</v>
      </c>
      <c r="AC378" s="175">
        <v>7</v>
      </c>
      <c r="AD378" s="180">
        <v>7</v>
      </c>
      <c r="AE378" s="181">
        <v>10.5</v>
      </c>
      <c r="AF378" s="182">
        <v>10.5</v>
      </c>
      <c r="AG378" s="318">
        <v>346</v>
      </c>
      <c r="AH378" s="183">
        <v>6.67</v>
      </c>
      <c r="AI378" s="182">
        <v>6.67</v>
      </c>
      <c r="AJ378" s="319">
        <v>296</v>
      </c>
      <c r="AK378" s="184">
        <v>8.202</v>
      </c>
    </row>
    <row r="379" spans="1:37" ht="17.25" customHeight="1" thickBot="1" x14ac:dyDescent="0.35">
      <c r="A379" s="208" t="s">
        <v>376</v>
      </c>
      <c r="B379" s="317">
        <v>22007491</v>
      </c>
      <c r="C379" s="248" t="s">
        <v>726</v>
      </c>
      <c r="D379" s="248" t="s">
        <v>145</v>
      </c>
      <c r="E379" s="173">
        <v>15</v>
      </c>
      <c r="F379" s="174">
        <v>17</v>
      </c>
      <c r="G379" s="175">
        <v>12</v>
      </c>
      <c r="H379" s="176">
        <v>12</v>
      </c>
      <c r="I379" s="173">
        <v>3.19</v>
      </c>
      <c r="J379" s="175">
        <v>17</v>
      </c>
      <c r="K379" s="173">
        <v>6.75</v>
      </c>
      <c r="L379" s="175">
        <v>12</v>
      </c>
      <c r="M379" s="176">
        <v>14.5</v>
      </c>
      <c r="N379" s="173">
        <v>46</v>
      </c>
      <c r="O379" s="177">
        <v>70</v>
      </c>
      <c r="P379" s="178">
        <v>0.65714285714285714</v>
      </c>
      <c r="Q379" s="175">
        <v>3.5</v>
      </c>
      <c r="R379" s="173">
        <v>38.9</v>
      </c>
      <c r="S379" s="175">
        <v>2.5</v>
      </c>
      <c r="T379" s="176">
        <v>6</v>
      </c>
      <c r="U379" s="179">
        <v>28.42</v>
      </c>
      <c r="V379" s="175">
        <v>3.75</v>
      </c>
      <c r="W379" s="173">
        <v>2</v>
      </c>
      <c r="X379" s="175">
        <v>3</v>
      </c>
      <c r="Y379" s="173">
        <v>0</v>
      </c>
      <c r="Z379" s="175">
        <v>5</v>
      </c>
      <c r="AA379" s="176">
        <v>11.75</v>
      </c>
      <c r="AB379" s="172">
        <v>42.29</v>
      </c>
      <c r="AC379" s="175">
        <v>9</v>
      </c>
      <c r="AD379" s="180">
        <v>9</v>
      </c>
      <c r="AE379" s="181">
        <v>10.65</v>
      </c>
      <c r="AF379" s="182">
        <v>10.65</v>
      </c>
      <c r="AG379" s="318">
        <v>321</v>
      </c>
      <c r="AH379" s="183">
        <v>6.22</v>
      </c>
      <c r="AI379" s="182">
        <v>6.22</v>
      </c>
      <c r="AJ379" s="319">
        <v>347</v>
      </c>
      <c r="AK379" s="184">
        <v>7.9920000000000009</v>
      </c>
    </row>
    <row r="380" spans="1:37" ht="17.25" customHeight="1" thickBot="1" x14ac:dyDescent="0.35">
      <c r="A380" s="208" t="s">
        <v>56</v>
      </c>
      <c r="B380" s="317">
        <v>22007492</v>
      </c>
      <c r="C380" s="256" t="s">
        <v>678</v>
      </c>
      <c r="D380" s="256" t="s">
        <v>680</v>
      </c>
      <c r="E380" s="173">
        <v>16</v>
      </c>
      <c r="F380" s="174">
        <v>17.5</v>
      </c>
      <c r="G380" s="175">
        <v>16</v>
      </c>
      <c r="H380" s="176">
        <v>16</v>
      </c>
      <c r="I380" s="173">
        <v>3.55</v>
      </c>
      <c r="J380" s="175">
        <v>16</v>
      </c>
      <c r="K380" s="173">
        <v>7.84</v>
      </c>
      <c r="L380" s="175">
        <v>10</v>
      </c>
      <c r="M380" s="176">
        <v>13</v>
      </c>
      <c r="N380" s="173">
        <v>57</v>
      </c>
      <c r="O380" s="177">
        <v>70</v>
      </c>
      <c r="P380" s="178">
        <v>0.81428571428571428</v>
      </c>
      <c r="Q380" s="175">
        <v>7</v>
      </c>
      <c r="R380" s="173">
        <v>32.299999999999997</v>
      </c>
      <c r="S380" s="175">
        <v>5.5</v>
      </c>
      <c r="T380" s="176">
        <v>12.5</v>
      </c>
      <c r="U380" s="179">
        <v>26.96</v>
      </c>
      <c r="V380" s="175">
        <v>5.5</v>
      </c>
      <c r="W380" s="173">
        <v>-15</v>
      </c>
      <c r="X380" s="175">
        <v>0.25</v>
      </c>
      <c r="Y380" s="173">
        <v>5</v>
      </c>
      <c r="Z380" s="175">
        <v>2.5</v>
      </c>
      <c r="AA380" s="176">
        <v>8.25</v>
      </c>
      <c r="AB380" s="172">
        <v>40.96</v>
      </c>
      <c r="AC380" s="175">
        <v>13</v>
      </c>
      <c r="AD380" s="180">
        <v>13</v>
      </c>
      <c r="AE380" s="181">
        <v>12.55</v>
      </c>
      <c r="AF380" s="182">
        <v>12.55</v>
      </c>
      <c r="AG380" s="318">
        <v>105</v>
      </c>
      <c r="AH380" s="183">
        <v>8.44</v>
      </c>
      <c r="AI380" s="182">
        <v>8.44</v>
      </c>
      <c r="AJ380" s="319">
        <v>118</v>
      </c>
      <c r="AK380" s="184">
        <v>10.084</v>
      </c>
    </row>
    <row r="381" spans="1:37" ht="17.25" customHeight="1" thickBot="1" x14ac:dyDescent="0.35">
      <c r="A381" s="208" t="s">
        <v>56</v>
      </c>
      <c r="B381" s="317">
        <v>22007509</v>
      </c>
      <c r="C381" s="260" t="s">
        <v>732</v>
      </c>
      <c r="D381" s="260" t="s">
        <v>87</v>
      </c>
      <c r="E381" s="173">
        <v>8</v>
      </c>
      <c r="F381" s="174">
        <v>13.5</v>
      </c>
      <c r="G381" s="175">
        <v>8</v>
      </c>
      <c r="H381" s="176">
        <v>8</v>
      </c>
      <c r="I381" s="173">
        <v>3.75</v>
      </c>
      <c r="J381" s="175">
        <v>12</v>
      </c>
      <c r="K381" s="173">
        <v>8.5500000000000007</v>
      </c>
      <c r="L381" s="175">
        <v>5</v>
      </c>
      <c r="M381" s="176">
        <v>8.5</v>
      </c>
      <c r="N381" s="173">
        <v>35</v>
      </c>
      <c r="O381" s="177">
        <v>71</v>
      </c>
      <c r="P381" s="178">
        <v>0.49295774647887325</v>
      </c>
      <c r="Q381" s="175">
        <v>4.5</v>
      </c>
      <c r="R381" s="173">
        <v>22.4</v>
      </c>
      <c r="S381" s="175">
        <v>3</v>
      </c>
      <c r="T381" s="176">
        <v>7.5</v>
      </c>
      <c r="U381" s="179">
        <v>34.57</v>
      </c>
      <c r="V381" s="175">
        <v>1.5</v>
      </c>
      <c r="W381" s="173">
        <v>-10</v>
      </c>
      <c r="X381" s="175">
        <v>0.75</v>
      </c>
      <c r="Y381" s="173">
        <v>10</v>
      </c>
      <c r="Z381" s="175">
        <v>0</v>
      </c>
      <c r="AA381" s="176">
        <v>2.25</v>
      </c>
      <c r="AB381" s="172">
        <v>32</v>
      </c>
      <c r="AC381" s="175">
        <v>19</v>
      </c>
      <c r="AD381" s="180">
        <v>19</v>
      </c>
      <c r="AE381" s="181">
        <v>9.0500000000000007</v>
      </c>
      <c r="AF381" s="182">
        <v>9.0500000000000007</v>
      </c>
      <c r="AG381" s="318">
        <v>447</v>
      </c>
      <c r="AH381" s="183">
        <v>4</v>
      </c>
      <c r="AI381" s="182">
        <v>4</v>
      </c>
      <c r="AJ381" s="319">
        <v>527</v>
      </c>
      <c r="AK381" s="184">
        <v>6.0200000000000005</v>
      </c>
    </row>
    <row r="382" spans="1:37" ht="17.25" customHeight="1" thickBot="1" x14ac:dyDescent="0.35">
      <c r="A382" s="208" t="s">
        <v>376</v>
      </c>
      <c r="B382" s="317">
        <v>22007538</v>
      </c>
      <c r="C382" s="264" t="s">
        <v>1007</v>
      </c>
      <c r="D382" s="264" t="s">
        <v>108</v>
      </c>
      <c r="E382" s="173">
        <v>14</v>
      </c>
      <c r="F382" s="174">
        <v>16.5</v>
      </c>
      <c r="G382" s="175">
        <v>11</v>
      </c>
      <c r="H382" s="176">
        <v>11</v>
      </c>
      <c r="I382" s="173">
        <v>3.13</v>
      </c>
      <c r="J382" s="175">
        <v>18</v>
      </c>
      <c r="K382" s="173">
        <v>6.82</v>
      </c>
      <c r="L382" s="175">
        <v>11</v>
      </c>
      <c r="M382" s="176">
        <v>14.5</v>
      </c>
      <c r="N382" s="173">
        <v>52</v>
      </c>
      <c r="O382" s="177">
        <v>74</v>
      </c>
      <c r="P382" s="178">
        <v>0.70270270270270274</v>
      </c>
      <c r="Q382" s="175">
        <v>4</v>
      </c>
      <c r="R382" s="173">
        <v>43.4</v>
      </c>
      <c r="S382" s="175">
        <v>4</v>
      </c>
      <c r="T382" s="176">
        <v>8</v>
      </c>
      <c r="U382" s="179">
        <v>35.06</v>
      </c>
      <c r="V382" s="175">
        <v>0.25</v>
      </c>
      <c r="W382" s="173">
        <v>-7</v>
      </c>
      <c r="X382" s="175">
        <v>1.25</v>
      </c>
      <c r="Y382" s="173">
        <v>3</v>
      </c>
      <c r="Z382" s="175">
        <v>3.5</v>
      </c>
      <c r="AA382" s="176">
        <v>5</v>
      </c>
      <c r="AB382" s="172">
        <v>34.380000000000003</v>
      </c>
      <c r="AC382" s="175">
        <v>14</v>
      </c>
      <c r="AD382" s="180">
        <v>14</v>
      </c>
      <c r="AE382" s="181">
        <v>10.5</v>
      </c>
      <c r="AF382" s="182">
        <v>10.5</v>
      </c>
      <c r="AG382" s="318">
        <v>346</v>
      </c>
      <c r="AH382" s="183">
        <v>6.22</v>
      </c>
      <c r="AI382" s="182">
        <v>6.22</v>
      </c>
      <c r="AJ382" s="319">
        <v>347</v>
      </c>
      <c r="AK382" s="184">
        <v>7.9320000000000004</v>
      </c>
    </row>
    <row r="383" spans="1:37" ht="17.25" customHeight="1" thickBot="1" x14ac:dyDescent="0.35">
      <c r="A383" s="208" t="s">
        <v>376</v>
      </c>
      <c r="B383" s="317">
        <v>22007641</v>
      </c>
      <c r="C383" s="258" t="s">
        <v>607</v>
      </c>
      <c r="D383" s="258" t="s">
        <v>156</v>
      </c>
      <c r="E383" s="173" t="s">
        <v>375</v>
      </c>
      <c r="F383" s="174" t="s">
        <v>375</v>
      </c>
      <c r="G383" s="175" t="s">
        <v>375</v>
      </c>
      <c r="H383" s="176" t="s">
        <v>375</v>
      </c>
      <c r="I383" s="173" t="s">
        <v>375</v>
      </c>
      <c r="J383" s="175" t="s">
        <v>375</v>
      </c>
      <c r="K383" s="173" t="s">
        <v>375</v>
      </c>
      <c r="L383" s="175" t="s">
        <v>375</v>
      </c>
      <c r="M383" s="176" t="s">
        <v>375</v>
      </c>
      <c r="N383" s="173" t="s">
        <v>375</v>
      </c>
      <c r="O383" s="177">
        <v>87</v>
      </c>
      <c r="P383" s="178">
        <v>0</v>
      </c>
      <c r="Q383" s="175" t="s">
        <v>375</v>
      </c>
      <c r="R383" s="173" t="s">
        <v>375</v>
      </c>
      <c r="S383" s="175" t="s">
        <v>375</v>
      </c>
      <c r="T383" s="176" t="s">
        <v>375</v>
      </c>
      <c r="U383" s="179" t="s">
        <v>375</v>
      </c>
      <c r="V383" s="175" t="s">
        <v>375</v>
      </c>
      <c r="W383" s="173" t="s">
        <v>375</v>
      </c>
      <c r="X383" s="175" t="s">
        <v>375</v>
      </c>
      <c r="Y383" s="173" t="s">
        <v>375</v>
      </c>
      <c r="Z383" s="175" t="s">
        <v>375</v>
      </c>
      <c r="AA383" s="176" t="s">
        <v>375</v>
      </c>
      <c r="AB383" s="172" t="s">
        <v>375</v>
      </c>
      <c r="AC383" s="175" t="s">
        <v>375</v>
      </c>
      <c r="AD383" s="180" t="s">
        <v>375</v>
      </c>
      <c r="AE383" s="181" t="s">
        <v>375</v>
      </c>
      <c r="AF383" s="182" t="s">
        <v>375</v>
      </c>
      <c r="AG383" s="318">
        <v>532</v>
      </c>
      <c r="AH383" s="183">
        <v>6.67</v>
      </c>
      <c r="AI383" s="182">
        <v>6.67</v>
      </c>
      <c r="AJ383" s="319">
        <v>296</v>
      </c>
      <c r="AK383" s="184">
        <v>6.67</v>
      </c>
    </row>
    <row r="384" spans="1:37" ht="17.25" customHeight="1" thickBot="1" x14ac:dyDescent="0.35">
      <c r="A384" s="208" t="s">
        <v>56</v>
      </c>
      <c r="B384" s="317">
        <v>22007664</v>
      </c>
      <c r="C384" s="264" t="s">
        <v>808</v>
      </c>
      <c r="D384" s="264" t="s">
        <v>809</v>
      </c>
      <c r="E384" s="173">
        <v>10</v>
      </c>
      <c r="F384" s="174">
        <v>14.5</v>
      </c>
      <c r="G384" s="175">
        <v>10</v>
      </c>
      <c r="H384" s="176">
        <v>10</v>
      </c>
      <c r="I384" s="173">
        <v>3.64</v>
      </c>
      <c r="J384" s="175">
        <v>14</v>
      </c>
      <c r="K384" s="173">
        <v>8.07</v>
      </c>
      <c r="L384" s="175">
        <v>8</v>
      </c>
      <c r="M384" s="176">
        <v>11</v>
      </c>
      <c r="N384" s="173">
        <v>35</v>
      </c>
      <c r="O384" s="177">
        <v>60</v>
      </c>
      <c r="P384" s="178">
        <v>0.58333333333333337</v>
      </c>
      <c r="Q384" s="175">
        <v>5.5</v>
      </c>
      <c r="R384" s="173">
        <v>26.4</v>
      </c>
      <c r="S384" s="175">
        <v>4</v>
      </c>
      <c r="T384" s="176">
        <v>9.5</v>
      </c>
      <c r="U384" s="179">
        <v>28.6</v>
      </c>
      <c r="V384" s="175">
        <v>4.5</v>
      </c>
      <c r="W384" s="173">
        <v>-14</v>
      </c>
      <c r="X384" s="175">
        <v>0.25</v>
      </c>
      <c r="Y384" s="173">
        <v>6</v>
      </c>
      <c r="Z384" s="175">
        <v>2</v>
      </c>
      <c r="AA384" s="176">
        <v>6.75</v>
      </c>
      <c r="AB384" s="172">
        <v>45.23</v>
      </c>
      <c r="AC384" s="175">
        <v>11</v>
      </c>
      <c r="AD384" s="180">
        <v>11</v>
      </c>
      <c r="AE384" s="181">
        <v>9.65</v>
      </c>
      <c r="AF384" s="182">
        <v>9.65</v>
      </c>
      <c r="AG384" s="318">
        <v>419</v>
      </c>
      <c r="AH384" s="183">
        <v>7.56</v>
      </c>
      <c r="AI384" s="182">
        <v>7.56</v>
      </c>
      <c r="AJ384" s="319">
        <v>204</v>
      </c>
      <c r="AK384" s="184">
        <v>8.3960000000000008</v>
      </c>
    </row>
    <row r="385" spans="1:37" ht="17.25" customHeight="1" thickBot="1" x14ac:dyDescent="0.35">
      <c r="A385" s="208" t="s">
        <v>376</v>
      </c>
      <c r="B385" s="317">
        <v>22007696</v>
      </c>
      <c r="C385" s="260" t="s">
        <v>633</v>
      </c>
      <c r="D385" s="260" t="s">
        <v>634</v>
      </c>
      <c r="E385" s="173" t="s">
        <v>195</v>
      </c>
      <c r="F385" s="174" t="s">
        <v>195</v>
      </c>
      <c r="G385" s="175">
        <v>0</v>
      </c>
      <c r="H385" s="176">
        <v>0</v>
      </c>
      <c r="I385" s="173" t="s">
        <v>195</v>
      </c>
      <c r="J385" s="175">
        <v>0</v>
      </c>
      <c r="K385" s="173" t="s">
        <v>195</v>
      </c>
      <c r="L385" s="175">
        <v>0</v>
      </c>
      <c r="M385" s="176">
        <v>0</v>
      </c>
      <c r="N385" s="173" t="s">
        <v>195</v>
      </c>
      <c r="O385" s="177" t="s">
        <v>195</v>
      </c>
      <c r="P385" s="178" t="s">
        <v>1712</v>
      </c>
      <c r="Q385" s="175">
        <v>0</v>
      </c>
      <c r="R385" s="173" t="s">
        <v>195</v>
      </c>
      <c r="S385" s="175">
        <v>0</v>
      </c>
      <c r="T385" s="176">
        <v>0</v>
      </c>
      <c r="U385" s="179" t="s">
        <v>195</v>
      </c>
      <c r="V385" s="175">
        <v>0</v>
      </c>
      <c r="W385" s="173" t="s">
        <v>195</v>
      </c>
      <c r="X385" s="175">
        <v>0</v>
      </c>
      <c r="Y385" s="173" t="s">
        <v>195</v>
      </c>
      <c r="Z385" s="175">
        <v>0</v>
      </c>
      <c r="AA385" s="176">
        <v>0</v>
      </c>
      <c r="AB385" s="172" t="s">
        <v>195</v>
      </c>
      <c r="AC385" s="175">
        <v>0</v>
      </c>
      <c r="AD385" s="180">
        <v>0</v>
      </c>
      <c r="AE385" s="181">
        <v>0</v>
      </c>
      <c r="AF385" s="182">
        <v>0</v>
      </c>
      <c r="AG385" s="318">
        <v>532</v>
      </c>
      <c r="AH385" s="183" t="s">
        <v>195</v>
      </c>
      <c r="AI385" s="182" t="s">
        <v>195</v>
      </c>
      <c r="AJ385" s="319">
        <v>564</v>
      </c>
      <c r="AK385" s="184" t="s">
        <v>1713</v>
      </c>
    </row>
    <row r="386" spans="1:37" ht="17.25" customHeight="1" thickBot="1" x14ac:dyDescent="0.35">
      <c r="A386" s="208" t="s">
        <v>376</v>
      </c>
      <c r="B386" s="317">
        <v>22007767</v>
      </c>
      <c r="C386" s="248" t="s">
        <v>670</v>
      </c>
      <c r="D386" s="248" t="s">
        <v>127</v>
      </c>
      <c r="E386" s="173">
        <v>13</v>
      </c>
      <c r="F386" s="174">
        <v>16</v>
      </c>
      <c r="G386" s="175">
        <v>10</v>
      </c>
      <c r="H386" s="176">
        <v>10</v>
      </c>
      <c r="I386" s="173">
        <v>2.91</v>
      </c>
      <c r="J386" s="175">
        <v>20</v>
      </c>
      <c r="K386" s="173">
        <v>6.31</v>
      </c>
      <c r="L386" s="175">
        <v>15</v>
      </c>
      <c r="M386" s="176">
        <v>17.5</v>
      </c>
      <c r="N386" s="173">
        <v>62</v>
      </c>
      <c r="O386" s="177">
        <v>78</v>
      </c>
      <c r="P386" s="178">
        <v>0.79487179487179482</v>
      </c>
      <c r="Q386" s="175">
        <v>4</v>
      </c>
      <c r="R386" s="173">
        <v>47.7</v>
      </c>
      <c r="S386" s="175">
        <v>5</v>
      </c>
      <c r="T386" s="176">
        <v>9</v>
      </c>
      <c r="U386" s="179">
        <v>24.93</v>
      </c>
      <c r="V386" s="175">
        <v>5.5</v>
      </c>
      <c r="W386" s="173">
        <v>-14</v>
      </c>
      <c r="X386" s="175">
        <v>0.25</v>
      </c>
      <c r="Y386" s="173">
        <v>5</v>
      </c>
      <c r="Z386" s="175">
        <v>2.5</v>
      </c>
      <c r="AA386" s="176">
        <v>8.25</v>
      </c>
      <c r="AB386" s="172">
        <v>34.11</v>
      </c>
      <c r="AC386" s="175">
        <v>14</v>
      </c>
      <c r="AD386" s="180">
        <v>14</v>
      </c>
      <c r="AE386" s="181">
        <v>11.75</v>
      </c>
      <c r="AF386" s="182">
        <v>11.75</v>
      </c>
      <c r="AG386" s="318">
        <v>185</v>
      </c>
      <c r="AH386" s="183">
        <v>5.78</v>
      </c>
      <c r="AI386" s="182">
        <v>5.78</v>
      </c>
      <c r="AJ386" s="319">
        <v>393</v>
      </c>
      <c r="AK386" s="184">
        <v>8.1679999999999993</v>
      </c>
    </row>
    <row r="387" spans="1:37" ht="17.25" customHeight="1" thickBot="1" x14ac:dyDescent="0.35">
      <c r="A387" s="208" t="s">
        <v>376</v>
      </c>
      <c r="B387" s="317">
        <v>22007769</v>
      </c>
      <c r="C387" s="258" t="s">
        <v>957</v>
      </c>
      <c r="D387" s="258" t="s">
        <v>958</v>
      </c>
      <c r="E387" s="173">
        <v>20</v>
      </c>
      <c r="F387" s="174">
        <v>19.5</v>
      </c>
      <c r="G387" s="175">
        <v>17</v>
      </c>
      <c r="H387" s="176">
        <v>17</v>
      </c>
      <c r="I387" s="173">
        <v>3.24</v>
      </c>
      <c r="J387" s="175">
        <v>16</v>
      </c>
      <c r="K387" s="173">
        <v>6.84</v>
      </c>
      <c r="L387" s="175">
        <v>11</v>
      </c>
      <c r="M387" s="176">
        <v>13.5</v>
      </c>
      <c r="N387" s="173">
        <v>46</v>
      </c>
      <c r="O387" s="177">
        <v>62</v>
      </c>
      <c r="P387" s="178">
        <v>0.74193548387096775</v>
      </c>
      <c r="Q387" s="175">
        <v>4</v>
      </c>
      <c r="R387" s="173">
        <v>40.1</v>
      </c>
      <c r="S387" s="175">
        <v>3</v>
      </c>
      <c r="T387" s="176">
        <v>7</v>
      </c>
      <c r="U387" s="179">
        <v>28.81</v>
      </c>
      <c r="V387" s="175">
        <v>3.5</v>
      </c>
      <c r="W387" s="173">
        <v>-2</v>
      </c>
      <c r="X387" s="175">
        <v>2</v>
      </c>
      <c r="Y387" s="173">
        <v>2</v>
      </c>
      <c r="Z387" s="175">
        <v>4</v>
      </c>
      <c r="AA387" s="176">
        <v>9.5</v>
      </c>
      <c r="AB387" s="172">
        <v>44.95</v>
      </c>
      <c r="AC387" s="175">
        <v>8</v>
      </c>
      <c r="AD387" s="180">
        <v>8</v>
      </c>
      <c r="AE387" s="181">
        <v>11</v>
      </c>
      <c r="AF387" s="182">
        <v>11</v>
      </c>
      <c r="AG387" s="318">
        <v>282</v>
      </c>
      <c r="AH387" s="183">
        <v>5.78</v>
      </c>
      <c r="AI387" s="182">
        <v>5.78</v>
      </c>
      <c r="AJ387" s="319">
        <v>393</v>
      </c>
      <c r="AK387" s="184">
        <v>7.8680000000000003</v>
      </c>
    </row>
    <row r="388" spans="1:37" ht="17.25" customHeight="1" thickBot="1" x14ac:dyDescent="0.35">
      <c r="A388" s="208" t="s">
        <v>376</v>
      </c>
      <c r="B388" s="317">
        <v>22007847</v>
      </c>
      <c r="C388" s="258" t="s">
        <v>286</v>
      </c>
      <c r="D388" s="258" t="s">
        <v>267</v>
      </c>
      <c r="E388" s="173">
        <v>19</v>
      </c>
      <c r="F388" s="174">
        <v>19</v>
      </c>
      <c r="G388" s="175">
        <v>16</v>
      </c>
      <c r="H388" s="176">
        <v>16</v>
      </c>
      <c r="I388" s="173">
        <v>3.04</v>
      </c>
      <c r="J388" s="175">
        <v>20</v>
      </c>
      <c r="K388" s="173">
        <v>6.61</v>
      </c>
      <c r="L388" s="175">
        <v>13</v>
      </c>
      <c r="M388" s="176">
        <v>16.5</v>
      </c>
      <c r="N388" s="173">
        <v>58</v>
      </c>
      <c r="O388" s="177">
        <v>64</v>
      </c>
      <c r="P388" s="178">
        <v>0.90625</v>
      </c>
      <c r="Q388" s="175">
        <v>5</v>
      </c>
      <c r="R388" s="173">
        <v>38.6</v>
      </c>
      <c r="S388" s="175">
        <v>2.5</v>
      </c>
      <c r="T388" s="176">
        <v>7.5</v>
      </c>
      <c r="U388" s="179">
        <v>26.41</v>
      </c>
      <c r="V388" s="175">
        <v>4.75</v>
      </c>
      <c r="W388" s="173">
        <v>-10</v>
      </c>
      <c r="X388" s="175">
        <v>0.75</v>
      </c>
      <c r="Y388" s="173">
        <v>5</v>
      </c>
      <c r="Z388" s="175">
        <v>2.5</v>
      </c>
      <c r="AA388" s="176">
        <v>8</v>
      </c>
      <c r="AB388" s="172">
        <v>46.62</v>
      </c>
      <c r="AC388" s="175">
        <v>7</v>
      </c>
      <c r="AD388" s="180">
        <v>7</v>
      </c>
      <c r="AE388" s="181">
        <v>11</v>
      </c>
      <c r="AF388" s="182">
        <v>11</v>
      </c>
      <c r="AG388" s="318">
        <v>282</v>
      </c>
      <c r="AH388" s="183">
        <v>4.8899999999999997</v>
      </c>
      <c r="AI388" s="182">
        <v>4.8899999999999997</v>
      </c>
      <c r="AJ388" s="319">
        <v>474</v>
      </c>
      <c r="AK388" s="184">
        <v>7.3339999999999996</v>
      </c>
    </row>
    <row r="389" spans="1:37" ht="17.25" customHeight="1" thickBot="1" x14ac:dyDescent="0.35">
      <c r="A389" s="208" t="s">
        <v>56</v>
      </c>
      <c r="B389" s="317">
        <v>22007973</v>
      </c>
      <c r="C389" s="269" t="s">
        <v>289</v>
      </c>
      <c r="D389" s="270" t="s">
        <v>114</v>
      </c>
      <c r="E389" s="173">
        <v>12</v>
      </c>
      <c r="F389" s="174">
        <v>15.5</v>
      </c>
      <c r="G389" s="175">
        <v>12</v>
      </c>
      <c r="H389" s="176">
        <v>12</v>
      </c>
      <c r="I389" s="173">
        <v>3.32</v>
      </c>
      <c r="J389" s="175">
        <v>19</v>
      </c>
      <c r="K389" s="173">
        <v>7.35</v>
      </c>
      <c r="L389" s="175">
        <v>13</v>
      </c>
      <c r="M389" s="176">
        <v>16</v>
      </c>
      <c r="N389" s="173">
        <v>34</v>
      </c>
      <c r="O389" s="177">
        <v>59</v>
      </c>
      <c r="P389" s="178">
        <v>0.57627118644067798</v>
      </c>
      <c r="Q389" s="175">
        <v>5.5</v>
      </c>
      <c r="R389" s="173">
        <v>30.9</v>
      </c>
      <c r="S389" s="175">
        <v>5</v>
      </c>
      <c r="T389" s="176">
        <v>10.5</v>
      </c>
      <c r="U389" s="179">
        <v>28.75</v>
      </c>
      <c r="V389" s="175">
        <v>4.5</v>
      </c>
      <c r="W389" s="173">
        <v>2</v>
      </c>
      <c r="X389" s="175">
        <v>3</v>
      </c>
      <c r="Y389" s="173">
        <v>5</v>
      </c>
      <c r="Z389" s="175">
        <v>2.5</v>
      </c>
      <c r="AA389" s="176">
        <v>10</v>
      </c>
      <c r="AB389" s="172">
        <v>53.16</v>
      </c>
      <c r="AC389" s="175">
        <v>7</v>
      </c>
      <c r="AD389" s="180">
        <v>7</v>
      </c>
      <c r="AE389" s="181">
        <v>11.1</v>
      </c>
      <c r="AF389" s="182">
        <v>11.1</v>
      </c>
      <c r="AG389" s="318">
        <v>274</v>
      </c>
      <c r="AH389" s="183">
        <v>6.67</v>
      </c>
      <c r="AI389" s="182">
        <v>6.67</v>
      </c>
      <c r="AJ389" s="319">
        <v>296</v>
      </c>
      <c r="AK389" s="184">
        <v>8.4420000000000002</v>
      </c>
    </row>
    <row r="390" spans="1:37" ht="17.25" customHeight="1" thickBot="1" x14ac:dyDescent="0.35">
      <c r="A390" s="208" t="s">
        <v>56</v>
      </c>
      <c r="B390" s="317">
        <v>22007989</v>
      </c>
      <c r="C390" s="248" t="s">
        <v>555</v>
      </c>
      <c r="D390" s="248" t="s">
        <v>556</v>
      </c>
      <c r="E390" s="173">
        <v>12</v>
      </c>
      <c r="F390" s="174">
        <v>15.5</v>
      </c>
      <c r="G390" s="175">
        <v>12</v>
      </c>
      <c r="H390" s="176">
        <v>12</v>
      </c>
      <c r="I390" s="173">
        <v>3.46</v>
      </c>
      <c r="J390" s="175">
        <v>17</v>
      </c>
      <c r="K390" s="173">
        <v>7.66</v>
      </c>
      <c r="L390" s="175">
        <v>11</v>
      </c>
      <c r="M390" s="176">
        <v>14</v>
      </c>
      <c r="N390" s="173">
        <v>32</v>
      </c>
      <c r="O390" s="177">
        <v>50</v>
      </c>
      <c r="P390" s="178">
        <v>0.64</v>
      </c>
      <c r="Q390" s="175">
        <v>6</v>
      </c>
      <c r="R390" s="173">
        <v>29.7</v>
      </c>
      <c r="S390" s="175">
        <v>4.5</v>
      </c>
      <c r="T390" s="176">
        <v>10.5</v>
      </c>
      <c r="U390" s="179">
        <v>33.01</v>
      </c>
      <c r="V390" s="175">
        <v>2.25</v>
      </c>
      <c r="W390" s="173">
        <v>5</v>
      </c>
      <c r="X390" s="175">
        <v>3.5</v>
      </c>
      <c r="Y390" s="173">
        <v>3</v>
      </c>
      <c r="Z390" s="175">
        <v>3.5</v>
      </c>
      <c r="AA390" s="176">
        <v>9.25</v>
      </c>
      <c r="AB390" s="172">
        <v>32.659999999999997</v>
      </c>
      <c r="AC390" s="175">
        <v>18</v>
      </c>
      <c r="AD390" s="180">
        <v>18</v>
      </c>
      <c r="AE390" s="181">
        <v>12.75</v>
      </c>
      <c r="AF390" s="182">
        <v>12.75</v>
      </c>
      <c r="AG390" s="318">
        <v>85</v>
      </c>
      <c r="AH390" s="183">
        <v>6.22</v>
      </c>
      <c r="AI390" s="182">
        <v>6.22</v>
      </c>
      <c r="AJ390" s="319">
        <v>347</v>
      </c>
      <c r="AK390" s="184">
        <v>8.8320000000000007</v>
      </c>
    </row>
    <row r="391" spans="1:37" ht="17.25" customHeight="1" thickBot="1" x14ac:dyDescent="0.35">
      <c r="A391" s="208" t="s">
        <v>376</v>
      </c>
      <c r="B391" s="317">
        <v>22008064</v>
      </c>
      <c r="C391" s="248" t="s">
        <v>628</v>
      </c>
      <c r="D391" s="248" t="s">
        <v>76</v>
      </c>
      <c r="E391" s="173">
        <v>22</v>
      </c>
      <c r="F391" s="174">
        <v>20.5</v>
      </c>
      <c r="G391" s="175">
        <v>19</v>
      </c>
      <c r="H391" s="176">
        <v>19</v>
      </c>
      <c r="I391" s="173">
        <v>3.53</v>
      </c>
      <c r="J391" s="175">
        <v>11</v>
      </c>
      <c r="K391" s="173">
        <v>6.99</v>
      </c>
      <c r="L391" s="175">
        <v>10</v>
      </c>
      <c r="M391" s="176">
        <v>10.5</v>
      </c>
      <c r="N391" s="173">
        <v>55</v>
      </c>
      <c r="O391" s="177">
        <v>64</v>
      </c>
      <c r="P391" s="178">
        <v>0.859375</v>
      </c>
      <c r="Q391" s="175">
        <v>4.5</v>
      </c>
      <c r="R391" s="173">
        <v>43.7</v>
      </c>
      <c r="S391" s="175">
        <v>4</v>
      </c>
      <c r="T391" s="176">
        <v>8.5</v>
      </c>
      <c r="U391" s="179">
        <v>25.62</v>
      </c>
      <c r="V391" s="175">
        <v>5</v>
      </c>
      <c r="W391" s="173">
        <v>-10</v>
      </c>
      <c r="X391" s="175">
        <v>0.75</v>
      </c>
      <c r="Y391" s="173">
        <v>10</v>
      </c>
      <c r="Z391" s="175">
        <v>0</v>
      </c>
      <c r="AA391" s="176">
        <v>5.75</v>
      </c>
      <c r="AB391" s="172">
        <v>51.61</v>
      </c>
      <c r="AC391" s="175">
        <v>5</v>
      </c>
      <c r="AD391" s="180">
        <v>5</v>
      </c>
      <c r="AE391" s="181">
        <v>9.75</v>
      </c>
      <c r="AF391" s="182">
        <v>9.75</v>
      </c>
      <c r="AG391" s="318">
        <v>408</v>
      </c>
      <c r="AH391" s="183">
        <v>6.22</v>
      </c>
      <c r="AI391" s="182">
        <v>6.22</v>
      </c>
      <c r="AJ391" s="319">
        <v>347</v>
      </c>
      <c r="AK391" s="184">
        <v>7.6319999999999997</v>
      </c>
    </row>
    <row r="392" spans="1:37" ht="17.25" customHeight="1" thickBot="1" x14ac:dyDescent="0.35">
      <c r="A392" s="208" t="s">
        <v>376</v>
      </c>
      <c r="B392" s="317">
        <v>22008074</v>
      </c>
      <c r="C392" s="296" t="s">
        <v>932</v>
      </c>
      <c r="D392" s="296" t="s">
        <v>933</v>
      </c>
      <c r="E392" s="173">
        <v>18</v>
      </c>
      <c r="F392" s="174">
        <v>18.5</v>
      </c>
      <c r="G392" s="175">
        <v>15</v>
      </c>
      <c r="H392" s="176">
        <v>15</v>
      </c>
      <c r="I392" s="173">
        <v>3.21</v>
      </c>
      <c r="J392" s="175">
        <v>17</v>
      </c>
      <c r="K392" s="173">
        <v>6.89</v>
      </c>
      <c r="L392" s="175">
        <v>11</v>
      </c>
      <c r="M392" s="176">
        <v>14</v>
      </c>
      <c r="N392" s="173">
        <v>71</v>
      </c>
      <c r="O392" s="177">
        <v>65</v>
      </c>
      <c r="P392" s="178">
        <v>1.0923076923076922</v>
      </c>
      <c r="Q392" s="175">
        <v>5.5</v>
      </c>
      <c r="R392" s="173">
        <v>41.1</v>
      </c>
      <c r="S392" s="175">
        <v>3.5</v>
      </c>
      <c r="T392" s="176">
        <v>9</v>
      </c>
      <c r="U392" s="179">
        <v>33.24</v>
      </c>
      <c r="V392" s="175">
        <v>1.25</v>
      </c>
      <c r="W392" s="173">
        <v>-4</v>
      </c>
      <c r="X392" s="175">
        <v>1.5</v>
      </c>
      <c r="Y392" s="173">
        <v>3</v>
      </c>
      <c r="Z392" s="175">
        <v>3.5</v>
      </c>
      <c r="AA392" s="176">
        <v>6.25</v>
      </c>
      <c r="AB392" s="172">
        <v>44.62</v>
      </c>
      <c r="AC392" s="175">
        <v>8</v>
      </c>
      <c r="AD392" s="180">
        <v>8</v>
      </c>
      <c r="AE392" s="181">
        <v>10.45</v>
      </c>
      <c r="AF392" s="182">
        <v>10.45</v>
      </c>
      <c r="AG392" s="318">
        <v>352</v>
      </c>
      <c r="AH392" s="183">
        <v>7.11</v>
      </c>
      <c r="AI392" s="182">
        <v>7.11</v>
      </c>
      <c r="AJ392" s="319">
        <v>241</v>
      </c>
      <c r="AK392" s="184">
        <v>8.4459999999999997</v>
      </c>
    </row>
    <row r="393" spans="1:37" ht="17.25" customHeight="1" thickBot="1" x14ac:dyDescent="0.35">
      <c r="A393" s="208" t="s">
        <v>376</v>
      </c>
      <c r="B393" s="317">
        <v>22008152</v>
      </c>
      <c r="C393" s="262" t="s">
        <v>737</v>
      </c>
      <c r="D393" s="262" t="s">
        <v>738</v>
      </c>
      <c r="E393" s="173" t="s">
        <v>375</v>
      </c>
      <c r="F393" s="174" t="s">
        <v>375</v>
      </c>
      <c r="G393" s="175" t="s">
        <v>375</v>
      </c>
      <c r="H393" s="176" t="s">
        <v>375</v>
      </c>
      <c r="I393" s="173" t="s">
        <v>375</v>
      </c>
      <c r="J393" s="175" t="s">
        <v>375</v>
      </c>
      <c r="K393" s="173" t="s">
        <v>375</v>
      </c>
      <c r="L393" s="175" t="s">
        <v>375</v>
      </c>
      <c r="M393" s="176" t="s">
        <v>375</v>
      </c>
      <c r="N393" s="173" t="s">
        <v>375</v>
      </c>
      <c r="O393" s="177">
        <v>108</v>
      </c>
      <c r="P393" s="178">
        <v>0</v>
      </c>
      <c r="Q393" s="175" t="s">
        <v>375</v>
      </c>
      <c r="R393" s="173" t="s">
        <v>375</v>
      </c>
      <c r="S393" s="175" t="s">
        <v>375</v>
      </c>
      <c r="T393" s="176" t="s">
        <v>375</v>
      </c>
      <c r="U393" s="179" t="s">
        <v>375</v>
      </c>
      <c r="V393" s="175" t="s">
        <v>375</v>
      </c>
      <c r="W393" s="173" t="s">
        <v>375</v>
      </c>
      <c r="X393" s="175" t="s">
        <v>375</v>
      </c>
      <c r="Y393" s="173" t="s">
        <v>375</v>
      </c>
      <c r="Z393" s="175" t="s">
        <v>375</v>
      </c>
      <c r="AA393" s="176" t="s">
        <v>375</v>
      </c>
      <c r="AB393" s="172" t="s">
        <v>375</v>
      </c>
      <c r="AC393" s="175" t="s">
        <v>375</v>
      </c>
      <c r="AD393" s="180" t="s">
        <v>375</v>
      </c>
      <c r="AE393" s="181" t="s">
        <v>375</v>
      </c>
      <c r="AF393" s="182" t="s">
        <v>375</v>
      </c>
      <c r="AG393" s="318">
        <v>532</v>
      </c>
      <c r="AH393" s="183">
        <v>2.67</v>
      </c>
      <c r="AI393" s="182">
        <v>2.67</v>
      </c>
      <c r="AJ393" s="319">
        <v>561</v>
      </c>
      <c r="AK393" s="184">
        <v>2.67</v>
      </c>
    </row>
    <row r="394" spans="1:37" ht="17.25" customHeight="1" thickBot="1" x14ac:dyDescent="0.35">
      <c r="A394" s="208" t="s">
        <v>376</v>
      </c>
      <c r="B394" s="321">
        <v>22008204</v>
      </c>
      <c r="C394" s="252" t="s">
        <v>586</v>
      </c>
      <c r="D394" s="252" t="s">
        <v>587</v>
      </c>
      <c r="E394" s="173">
        <v>15</v>
      </c>
      <c r="F394" s="174">
        <v>17</v>
      </c>
      <c r="G394" s="175">
        <v>12</v>
      </c>
      <c r="H394" s="176">
        <v>12</v>
      </c>
      <c r="I394" s="173">
        <v>3.2900000000000005</v>
      </c>
      <c r="J394" s="175">
        <v>15</v>
      </c>
      <c r="K394" s="173">
        <v>6.94</v>
      </c>
      <c r="L394" s="175">
        <v>10</v>
      </c>
      <c r="M394" s="176">
        <v>12.5</v>
      </c>
      <c r="N394" s="189">
        <v>60</v>
      </c>
      <c r="O394" s="177">
        <v>73</v>
      </c>
      <c r="P394" s="178">
        <v>0.82191780821917804</v>
      </c>
      <c r="Q394" s="175">
        <v>4.5</v>
      </c>
      <c r="R394" s="173">
        <v>35</v>
      </c>
      <c r="S394" s="175">
        <v>2</v>
      </c>
      <c r="T394" s="176">
        <v>6.5</v>
      </c>
      <c r="U394" s="179">
        <v>26.81</v>
      </c>
      <c r="V394" s="175">
        <v>4.5</v>
      </c>
      <c r="W394" s="173">
        <v>0</v>
      </c>
      <c r="X394" s="175">
        <v>2.5</v>
      </c>
      <c r="Y394" s="173">
        <v>1</v>
      </c>
      <c r="Z394" s="175">
        <v>4.5</v>
      </c>
      <c r="AA394" s="176">
        <v>11.5</v>
      </c>
      <c r="AB394" s="172">
        <v>37.479999999999997</v>
      </c>
      <c r="AC394" s="175">
        <v>12</v>
      </c>
      <c r="AD394" s="180">
        <v>12</v>
      </c>
      <c r="AE394" s="181">
        <v>10.9</v>
      </c>
      <c r="AF394" s="182">
        <v>10.9</v>
      </c>
      <c r="AG394" s="318">
        <v>296</v>
      </c>
      <c r="AH394" s="183">
        <v>6.67</v>
      </c>
      <c r="AI394" s="182">
        <v>6.67</v>
      </c>
      <c r="AJ394" s="319">
        <v>296</v>
      </c>
      <c r="AK394" s="184">
        <v>8.3620000000000001</v>
      </c>
    </row>
    <row r="395" spans="1:37" ht="17.25" customHeight="1" thickBot="1" x14ac:dyDescent="0.35">
      <c r="A395" s="208" t="s">
        <v>376</v>
      </c>
      <c r="B395" s="317">
        <v>22008430</v>
      </c>
      <c r="C395" s="254" t="s">
        <v>981</v>
      </c>
      <c r="D395" s="254" t="s">
        <v>112</v>
      </c>
      <c r="E395" s="173">
        <v>20</v>
      </c>
      <c r="F395" s="174">
        <v>19.5</v>
      </c>
      <c r="G395" s="175">
        <v>17</v>
      </c>
      <c r="H395" s="176">
        <v>17</v>
      </c>
      <c r="I395" s="173">
        <v>3.15</v>
      </c>
      <c r="J395" s="175">
        <v>18</v>
      </c>
      <c r="K395" s="173">
        <v>6.73</v>
      </c>
      <c r="L395" s="175">
        <v>12</v>
      </c>
      <c r="M395" s="190">
        <v>15</v>
      </c>
      <c r="N395" s="191">
        <v>48</v>
      </c>
      <c r="O395" s="177">
        <v>62</v>
      </c>
      <c r="P395" s="178">
        <v>0.77419354838709675</v>
      </c>
      <c r="Q395" s="175">
        <v>4</v>
      </c>
      <c r="R395" s="173">
        <v>40.4</v>
      </c>
      <c r="S395" s="175">
        <v>3</v>
      </c>
      <c r="T395" s="176">
        <v>7</v>
      </c>
      <c r="U395" s="179">
        <v>31.25</v>
      </c>
      <c r="V395" s="175">
        <v>2.25</v>
      </c>
      <c r="W395" s="173">
        <v>-3</v>
      </c>
      <c r="X395" s="175">
        <v>1.75</v>
      </c>
      <c r="Y395" s="173">
        <v>4</v>
      </c>
      <c r="Z395" s="175">
        <v>3</v>
      </c>
      <c r="AA395" s="176">
        <v>7</v>
      </c>
      <c r="AB395" s="172">
        <v>40.020000000000003</v>
      </c>
      <c r="AC395" s="175">
        <v>10</v>
      </c>
      <c r="AD395" s="180">
        <v>10</v>
      </c>
      <c r="AE395" s="181">
        <v>11.2</v>
      </c>
      <c r="AF395" s="182">
        <v>11.2</v>
      </c>
      <c r="AG395" s="318">
        <v>260</v>
      </c>
      <c r="AH395" s="183">
        <v>8.89</v>
      </c>
      <c r="AI395" s="182">
        <v>8.89</v>
      </c>
      <c r="AJ395" s="319">
        <v>86</v>
      </c>
      <c r="AK395" s="184">
        <v>9.8140000000000001</v>
      </c>
    </row>
    <row r="396" spans="1:37" ht="17.25" customHeight="1" thickBot="1" x14ac:dyDescent="0.35">
      <c r="A396" s="208" t="s">
        <v>56</v>
      </c>
      <c r="B396" s="317">
        <v>22008508</v>
      </c>
      <c r="C396" s="262" t="s">
        <v>622</v>
      </c>
      <c r="D396" s="262" t="s">
        <v>623</v>
      </c>
      <c r="E396" s="173">
        <v>11</v>
      </c>
      <c r="F396" s="174">
        <v>15</v>
      </c>
      <c r="G396" s="175">
        <v>11</v>
      </c>
      <c r="H396" s="176">
        <v>11</v>
      </c>
      <c r="I396" s="173">
        <v>3.75</v>
      </c>
      <c r="J396" s="175">
        <v>12</v>
      </c>
      <c r="K396" s="173">
        <v>8.26</v>
      </c>
      <c r="L396" s="175">
        <v>7</v>
      </c>
      <c r="M396" s="176">
        <v>9.5</v>
      </c>
      <c r="N396" s="173">
        <v>34</v>
      </c>
      <c r="O396" s="177">
        <v>61</v>
      </c>
      <c r="P396" s="178">
        <v>0.55737704918032782</v>
      </c>
      <c r="Q396" s="175">
        <v>5.5</v>
      </c>
      <c r="R396" s="173">
        <v>26.1</v>
      </c>
      <c r="S396" s="175">
        <v>4</v>
      </c>
      <c r="T396" s="176">
        <v>9.5</v>
      </c>
      <c r="U396" s="179">
        <v>31.72</v>
      </c>
      <c r="V396" s="175">
        <v>3</v>
      </c>
      <c r="W396" s="173">
        <v>2</v>
      </c>
      <c r="X396" s="175">
        <v>3</v>
      </c>
      <c r="Y396" s="173">
        <v>5</v>
      </c>
      <c r="Z396" s="175">
        <v>2.5</v>
      </c>
      <c r="AA396" s="176">
        <v>8.5</v>
      </c>
      <c r="AB396" s="172">
        <v>54.1</v>
      </c>
      <c r="AC396" s="175">
        <v>7</v>
      </c>
      <c r="AD396" s="180">
        <v>7</v>
      </c>
      <c r="AE396" s="181">
        <v>9.1</v>
      </c>
      <c r="AF396" s="182">
        <v>9.1</v>
      </c>
      <c r="AG396" s="318">
        <v>442</v>
      </c>
      <c r="AH396" s="183">
        <v>5.78</v>
      </c>
      <c r="AI396" s="182">
        <v>5.78</v>
      </c>
      <c r="AJ396" s="319">
        <v>393</v>
      </c>
      <c r="AK396" s="184">
        <v>7.1080000000000005</v>
      </c>
    </row>
    <row r="397" spans="1:37" ht="17.25" customHeight="1" thickBot="1" x14ac:dyDescent="0.35">
      <c r="A397" s="208" t="s">
        <v>376</v>
      </c>
      <c r="B397" s="317">
        <v>22008602</v>
      </c>
      <c r="C397" s="296" t="s">
        <v>1005</v>
      </c>
      <c r="D397" s="296" t="s">
        <v>89</v>
      </c>
      <c r="E397" s="173">
        <v>20</v>
      </c>
      <c r="F397" s="174">
        <v>19.5</v>
      </c>
      <c r="G397" s="175">
        <v>17</v>
      </c>
      <c r="H397" s="176">
        <v>17</v>
      </c>
      <c r="I397" s="173">
        <v>3.1799999999999997</v>
      </c>
      <c r="J397" s="175">
        <v>17</v>
      </c>
      <c r="K397" s="173">
        <v>6.77</v>
      </c>
      <c r="L397" s="175">
        <v>11</v>
      </c>
      <c r="M397" s="176">
        <v>14</v>
      </c>
      <c r="N397" s="173">
        <v>54</v>
      </c>
      <c r="O397" s="177">
        <v>61</v>
      </c>
      <c r="P397" s="178">
        <v>0.88524590163934425</v>
      </c>
      <c r="Q397" s="175">
        <v>4.5</v>
      </c>
      <c r="R397" s="173">
        <v>36.5</v>
      </c>
      <c r="S397" s="175">
        <v>2</v>
      </c>
      <c r="T397" s="176">
        <v>6.5</v>
      </c>
      <c r="U397" s="179">
        <v>29.47</v>
      </c>
      <c r="V397" s="175">
        <v>3.25</v>
      </c>
      <c r="W397" s="173">
        <v>0</v>
      </c>
      <c r="X397" s="175">
        <v>2.5</v>
      </c>
      <c r="Y397" s="173">
        <v>4</v>
      </c>
      <c r="Z397" s="175">
        <v>3</v>
      </c>
      <c r="AA397" s="176">
        <v>8.75</v>
      </c>
      <c r="AB397" s="172">
        <v>32.799999999999997</v>
      </c>
      <c r="AC397" s="175">
        <v>15</v>
      </c>
      <c r="AD397" s="180">
        <v>15</v>
      </c>
      <c r="AE397" s="181">
        <v>12.25</v>
      </c>
      <c r="AF397" s="182">
        <v>12.25</v>
      </c>
      <c r="AG397" s="318">
        <v>131</v>
      </c>
      <c r="AH397" s="183">
        <v>12.44</v>
      </c>
      <c r="AI397" s="182">
        <v>12.44</v>
      </c>
      <c r="AJ397" s="319">
        <v>11</v>
      </c>
      <c r="AK397" s="184">
        <v>12.364000000000001</v>
      </c>
    </row>
    <row r="398" spans="1:37" ht="17.25" customHeight="1" thickBot="1" x14ac:dyDescent="0.35">
      <c r="A398" s="208" t="s">
        <v>376</v>
      </c>
      <c r="B398" s="317">
        <v>22008633</v>
      </c>
      <c r="C398" s="250" t="s">
        <v>663</v>
      </c>
      <c r="D398" s="250" t="s">
        <v>303</v>
      </c>
      <c r="E398" s="173">
        <v>13</v>
      </c>
      <c r="F398" s="174">
        <v>16</v>
      </c>
      <c r="G398" s="175">
        <v>10</v>
      </c>
      <c r="H398" s="176">
        <v>10</v>
      </c>
      <c r="I398" s="173">
        <v>3.31</v>
      </c>
      <c r="J398" s="175">
        <v>15</v>
      </c>
      <c r="K398" s="173">
        <v>7.02</v>
      </c>
      <c r="L398" s="175">
        <v>10</v>
      </c>
      <c r="M398" s="176">
        <v>12.5</v>
      </c>
      <c r="N398" s="173">
        <v>53</v>
      </c>
      <c r="O398" s="177">
        <v>61</v>
      </c>
      <c r="P398" s="178">
        <v>0.86885245901639341</v>
      </c>
      <c r="Q398" s="175">
        <v>4.5</v>
      </c>
      <c r="R398" s="173">
        <v>31.5</v>
      </c>
      <c r="S398" s="175">
        <v>1</v>
      </c>
      <c r="T398" s="176">
        <v>5.5</v>
      </c>
      <c r="U398" s="179">
        <v>24.16</v>
      </c>
      <c r="V398" s="175">
        <v>5.75</v>
      </c>
      <c r="W398" s="173">
        <v>-6</v>
      </c>
      <c r="X398" s="175">
        <v>1.25</v>
      </c>
      <c r="Y398" s="173">
        <v>5</v>
      </c>
      <c r="Z398" s="175">
        <v>2.5</v>
      </c>
      <c r="AA398" s="176">
        <v>9.5</v>
      </c>
      <c r="AB398" s="172">
        <v>50.1</v>
      </c>
      <c r="AC398" s="175">
        <v>5</v>
      </c>
      <c r="AD398" s="180">
        <v>5</v>
      </c>
      <c r="AE398" s="181">
        <v>8.5</v>
      </c>
      <c r="AF398" s="182">
        <v>8.5</v>
      </c>
      <c r="AG398" s="318">
        <v>470</v>
      </c>
      <c r="AH398" s="183">
        <v>4.4400000000000004</v>
      </c>
      <c r="AI398" s="182">
        <v>4.4400000000000004</v>
      </c>
      <c r="AJ398" s="319">
        <v>495</v>
      </c>
      <c r="AK398" s="184">
        <v>6.0640000000000001</v>
      </c>
    </row>
    <row r="399" spans="1:37" ht="17.25" customHeight="1" thickBot="1" x14ac:dyDescent="0.35">
      <c r="A399" s="208" t="s">
        <v>376</v>
      </c>
      <c r="B399" s="317">
        <v>22008657</v>
      </c>
      <c r="C399" s="262" t="s">
        <v>841</v>
      </c>
      <c r="D399" s="262" t="s">
        <v>842</v>
      </c>
      <c r="E399" s="173" t="s">
        <v>195</v>
      </c>
      <c r="F399" s="174" t="s">
        <v>195</v>
      </c>
      <c r="G399" s="175">
        <v>0</v>
      </c>
      <c r="H399" s="176">
        <v>0</v>
      </c>
      <c r="I399" s="173" t="s">
        <v>195</v>
      </c>
      <c r="J399" s="175">
        <v>0</v>
      </c>
      <c r="K399" s="173" t="s">
        <v>195</v>
      </c>
      <c r="L399" s="175">
        <v>0</v>
      </c>
      <c r="M399" s="176">
        <v>0</v>
      </c>
      <c r="N399" s="173" t="s">
        <v>195</v>
      </c>
      <c r="O399" s="177" t="s">
        <v>195</v>
      </c>
      <c r="P399" s="178" t="s">
        <v>1712</v>
      </c>
      <c r="Q399" s="175">
        <v>0</v>
      </c>
      <c r="R399" s="173" t="s">
        <v>195</v>
      </c>
      <c r="S399" s="175">
        <v>0</v>
      </c>
      <c r="T399" s="176">
        <v>0</v>
      </c>
      <c r="U399" s="179" t="s">
        <v>195</v>
      </c>
      <c r="V399" s="175">
        <v>0</v>
      </c>
      <c r="W399" s="173" t="s">
        <v>195</v>
      </c>
      <c r="X399" s="175">
        <v>0</v>
      </c>
      <c r="Y399" s="173" t="s">
        <v>195</v>
      </c>
      <c r="Z399" s="175">
        <v>0</v>
      </c>
      <c r="AA399" s="176">
        <v>0</v>
      </c>
      <c r="AB399" s="172" t="s">
        <v>195</v>
      </c>
      <c r="AC399" s="175">
        <v>0</v>
      </c>
      <c r="AD399" s="180">
        <v>0</v>
      </c>
      <c r="AE399" s="181">
        <v>0</v>
      </c>
      <c r="AF399" s="182">
        <v>0</v>
      </c>
      <c r="AG399" s="318">
        <v>532</v>
      </c>
      <c r="AH399" s="183" t="s">
        <v>195</v>
      </c>
      <c r="AI399" s="182" t="s">
        <v>195</v>
      </c>
      <c r="AJ399" s="319">
        <v>564</v>
      </c>
      <c r="AK399" s="184" t="s">
        <v>1713</v>
      </c>
    </row>
    <row r="400" spans="1:37" ht="17.25" customHeight="1" thickBot="1" x14ac:dyDescent="0.35">
      <c r="A400" s="208" t="s">
        <v>376</v>
      </c>
      <c r="B400" s="317">
        <v>22008665</v>
      </c>
      <c r="C400" s="260" t="s">
        <v>959</v>
      </c>
      <c r="D400" s="260" t="s">
        <v>180</v>
      </c>
      <c r="E400" s="173">
        <v>15</v>
      </c>
      <c r="F400" s="174">
        <v>17</v>
      </c>
      <c r="G400" s="175">
        <v>12</v>
      </c>
      <c r="H400" s="176">
        <v>12</v>
      </c>
      <c r="I400" s="173">
        <v>3.0600000000000005</v>
      </c>
      <c r="J400" s="175">
        <v>19</v>
      </c>
      <c r="K400" s="173">
        <v>6.73</v>
      </c>
      <c r="L400" s="175">
        <v>12</v>
      </c>
      <c r="M400" s="176">
        <v>15.5</v>
      </c>
      <c r="N400" s="173">
        <v>44</v>
      </c>
      <c r="O400" s="177">
        <v>61</v>
      </c>
      <c r="P400" s="178">
        <v>0.72131147540983609</v>
      </c>
      <c r="Q400" s="175">
        <v>4</v>
      </c>
      <c r="R400" s="173">
        <v>46.5</v>
      </c>
      <c r="S400" s="175">
        <v>4.5</v>
      </c>
      <c r="T400" s="176">
        <v>8.5</v>
      </c>
      <c r="U400" s="179">
        <v>31.72</v>
      </c>
      <c r="V400" s="175">
        <v>2</v>
      </c>
      <c r="W400" s="173">
        <v>-15</v>
      </c>
      <c r="X400" s="175">
        <v>0.25</v>
      </c>
      <c r="Y400" s="173">
        <v>10</v>
      </c>
      <c r="Z400" s="175">
        <v>0</v>
      </c>
      <c r="AA400" s="176">
        <v>2.25</v>
      </c>
      <c r="AB400" s="172">
        <v>46.13</v>
      </c>
      <c r="AC400" s="175">
        <v>7</v>
      </c>
      <c r="AD400" s="180">
        <v>7</v>
      </c>
      <c r="AE400" s="181">
        <v>9.0500000000000007</v>
      </c>
      <c r="AF400" s="182">
        <v>9.0500000000000007</v>
      </c>
      <c r="AG400" s="318">
        <v>447</v>
      </c>
      <c r="AH400" s="183">
        <v>6.22</v>
      </c>
      <c r="AI400" s="182">
        <v>6.22</v>
      </c>
      <c r="AJ400" s="319">
        <v>347</v>
      </c>
      <c r="AK400" s="184">
        <v>7.3520000000000003</v>
      </c>
    </row>
    <row r="401" spans="1:37" ht="17.25" customHeight="1" thickBot="1" x14ac:dyDescent="0.35">
      <c r="A401" s="208" t="s">
        <v>376</v>
      </c>
      <c r="B401" s="317">
        <v>22008677</v>
      </c>
      <c r="C401" s="248" t="s">
        <v>1084</v>
      </c>
      <c r="D401" s="248" t="s">
        <v>1085</v>
      </c>
      <c r="E401" s="173">
        <v>15</v>
      </c>
      <c r="F401" s="174">
        <v>17</v>
      </c>
      <c r="G401" s="175">
        <v>12</v>
      </c>
      <c r="H401" s="176">
        <v>12</v>
      </c>
      <c r="I401" s="173">
        <v>3.54</v>
      </c>
      <c r="J401" s="175">
        <v>11</v>
      </c>
      <c r="K401" s="173">
        <v>7.51</v>
      </c>
      <c r="L401" s="175">
        <v>6</v>
      </c>
      <c r="M401" s="176">
        <v>8.5</v>
      </c>
      <c r="N401" s="173" t="s">
        <v>195</v>
      </c>
      <c r="O401" s="177">
        <v>58</v>
      </c>
      <c r="P401" s="178">
        <v>0</v>
      </c>
      <c r="Q401" s="175">
        <v>0</v>
      </c>
      <c r="R401" s="173">
        <v>38.9</v>
      </c>
      <c r="S401" s="175">
        <v>2.5</v>
      </c>
      <c r="T401" s="176">
        <v>2.5</v>
      </c>
      <c r="U401" s="179">
        <v>34.79</v>
      </c>
      <c r="V401" s="175">
        <v>0.5</v>
      </c>
      <c r="W401" s="173">
        <v>0</v>
      </c>
      <c r="X401" s="175">
        <v>2.5</v>
      </c>
      <c r="Y401" s="173">
        <v>4</v>
      </c>
      <c r="Z401" s="175">
        <v>3</v>
      </c>
      <c r="AA401" s="176">
        <v>6</v>
      </c>
      <c r="AB401" s="172">
        <v>45.11</v>
      </c>
      <c r="AC401" s="175">
        <v>8</v>
      </c>
      <c r="AD401" s="180">
        <v>8</v>
      </c>
      <c r="AE401" s="181">
        <v>7.4</v>
      </c>
      <c r="AF401" s="182">
        <v>7.4</v>
      </c>
      <c r="AG401" s="318">
        <v>500</v>
      </c>
      <c r="AH401" s="183">
        <v>6.67</v>
      </c>
      <c r="AI401" s="182">
        <v>6.67</v>
      </c>
      <c r="AJ401" s="319">
        <v>296</v>
      </c>
      <c r="AK401" s="184">
        <v>6.9619999999999997</v>
      </c>
    </row>
    <row r="402" spans="1:37" ht="17.25" customHeight="1" thickBot="1" x14ac:dyDescent="0.35">
      <c r="A402" s="208" t="s">
        <v>56</v>
      </c>
      <c r="B402" s="317">
        <v>22008701</v>
      </c>
      <c r="C402" s="264" t="s">
        <v>518</v>
      </c>
      <c r="D402" s="264" t="s">
        <v>519</v>
      </c>
      <c r="E402" s="185">
        <v>14</v>
      </c>
      <c r="F402" s="174">
        <v>16.5</v>
      </c>
      <c r="G402" s="175">
        <v>14</v>
      </c>
      <c r="H402" s="176">
        <v>14</v>
      </c>
      <c r="I402" s="173">
        <v>3.6</v>
      </c>
      <c r="J402" s="175">
        <v>15</v>
      </c>
      <c r="K402" s="173">
        <v>6.71</v>
      </c>
      <c r="L402" s="175">
        <v>18</v>
      </c>
      <c r="M402" s="176">
        <v>16.5</v>
      </c>
      <c r="N402" s="185">
        <v>38</v>
      </c>
      <c r="O402" s="177">
        <v>59</v>
      </c>
      <c r="P402" s="178">
        <v>0.64406779661016944</v>
      </c>
      <c r="Q402" s="175">
        <v>6</v>
      </c>
      <c r="R402" s="185">
        <v>32.799999999999997</v>
      </c>
      <c r="S402" s="175">
        <v>5.5</v>
      </c>
      <c r="T402" s="176">
        <v>11.5</v>
      </c>
      <c r="U402" s="179">
        <v>26.36</v>
      </c>
      <c r="V402" s="175">
        <v>5.75</v>
      </c>
      <c r="W402" s="188">
        <v>0</v>
      </c>
      <c r="X402" s="175">
        <v>2.5</v>
      </c>
      <c r="Y402" s="188">
        <v>5</v>
      </c>
      <c r="Z402" s="175">
        <v>2.5</v>
      </c>
      <c r="AA402" s="176">
        <v>10.75</v>
      </c>
      <c r="AB402" s="172">
        <v>41.94</v>
      </c>
      <c r="AC402" s="175">
        <v>12</v>
      </c>
      <c r="AD402" s="180">
        <v>12</v>
      </c>
      <c r="AE402" s="181">
        <v>12.95</v>
      </c>
      <c r="AF402" s="182">
        <v>12.95</v>
      </c>
      <c r="AG402" s="318">
        <v>68</v>
      </c>
      <c r="AH402" s="183">
        <v>5.33</v>
      </c>
      <c r="AI402" s="182">
        <v>5.33</v>
      </c>
      <c r="AJ402" s="319">
        <v>435</v>
      </c>
      <c r="AK402" s="184">
        <v>8.3780000000000001</v>
      </c>
    </row>
    <row r="403" spans="1:37" ht="17.25" customHeight="1" thickBot="1" x14ac:dyDescent="0.35">
      <c r="A403" s="208" t="s">
        <v>376</v>
      </c>
      <c r="B403" s="317">
        <v>22008767</v>
      </c>
      <c r="C403" s="250" t="s">
        <v>930</v>
      </c>
      <c r="D403" s="250" t="s">
        <v>931</v>
      </c>
      <c r="E403" s="173">
        <v>14</v>
      </c>
      <c r="F403" s="174">
        <v>16.5</v>
      </c>
      <c r="G403" s="175">
        <v>11</v>
      </c>
      <c r="H403" s="176">
        <v>11</v>
      </c>
      <c r="I403" s="173">
        <v>3.06</v>
      </c>
      <c r="J403" s="175">
        <v>19</v>
      </c>
      <c r="K403" s="173">
        <v>6.92</v>
      </c>
      <c r="L403" s="175">
        <v>10</v>
      </c>
      <c r="M403" s="176">
        <v>14.5</v>
      </c>
      <c r="N403" s="173">
        <v>60</v>
      </c>
      <c r="O403" s="177">
        <v>66</v>
      </c>
      <c r="P403" s="178">
        <v>0.90909090909090906</v>
      </c>
      <c r="Q403" s="175">
        <v>5</v>
      </c>
      <c r="R403" s="173">
        <v>46.5</v>
      </c>
      <c r="S403" s="175">
        <v>4.5</v>
      </c>
      <c r="T403" s="176">
        <v>9.5</v>
      </c>
      <c r="U403" s="179">
        <v>27.03</v>
      </c>
      <c r="V403" s="175">
        <v>4.25</v>
      </c>
      <c r="W403" s="173">
        <v>-5</v>
      </c>
      <c r="X403" s="175">
        <v>1.5</v>
      </c>
      <c r="Y403" s="173">
        <v>3</v>
      </c>
      <c r="Z403" s="175">
        <v>3.5</v>
      </c>
      <c r="AA403" s="176">
        <v>9.25</v>
      </c>
      <c r="AB403" s="172">
        <v>44.06</v>
      </c>
      <c r="AC403" s="175">
        <v>8</v>
      </c>
      <c r="AD403" s="180">
        <v>8</v>
      </c>
      <c r="AE403" s="181">
        <v>10.45</v>
      </c>
      <c r="AF403" s="182">
        <v>10.45</v>
      </c>
      <c r="AG403" s="318">
        <v>352</v>
      </c>
      <c r="AH403" s="183">
        <v>9.33</v>
      </c>
      <c r="AI403" s="182">
        <v>9.33</v>
      </c>
      <c r="AJ403" s="319">
        <v>56</v>
      </c>
      <c r="AK403" s="184">
        <v>9.7779999999999987</v>
      </c>
    </row>
    <row r="404" spans="1:37" ht="17.25" customHeight="1" thickBot="1" x14ac:dyDescent="0.35">
      <c r="A404" s="208" t="s">
        <v>376</v>
      </c>
      <c r="B404" s="317">
        <v>22008776</v>
      </c>
      <c r="C404" s="258" t="s">
        <v>840</v>
      </c>
      <c r="D404" s="258" t="s">
        <v>108</v>
      </c>
      <c r="E404" s="173">
        <v>21</v>
      </c>
      <c r="F404" s="174">
        <v>20</v>
      </c>
      <c r="G404" s="175">
        <v>18</v>
      </c>
      <c r="H404" s="176">
        <v>18</v>
      </c>
      <c r="I404" s="173">
        <v>3.26</v>
      </c>
      <c r="J404" s="175">
        <v>16</v>
      </c>
      <c r="K404" s="173">
        <v>7</v>
      </c>
      <c r="L404" s="175">
        <v>10</v>
      </c>
      <c r="M404" s="176">
        <v>13</v>
      </c>
      <c r="N404" s="173">
        <v>42</v>
      </c>
      <c r="O404" s="177">
        <v>57</v>
      </c>
      <c r="P404" s="178">
        <v>0.73684210526315785</v>
      </c>
      <c r="Q404" s="175">
        <v>4</v>
      </c>
      <c r="R404" s="173">
        <v>37.9</v>
      </c>
      <c r="S404" s="175">
        <v>2.5</v>
      </c>
      <c r="T404" s="176">
        <v>6.5</v>
      </c>
      <c r="U404" s="179">
        <v>24.05</v>
      </c>
      <c r="V404" s="175">
        <v>5.75</v>
      </c>
      <c r="W404" s="173">
        <v>-20</v>
      </c>
      <c r="X404" s="175">
        <v>0</v>
      </c>
      <c r="Y404" s="173">
        <v>3</v>
      </c>
      <c r="Z404" s="175">
        <v>3.5</v>
      </c>
      <c r="AA404" s="176">
        <v>9.25</v>
      </c>
      <c r="AB404" s="172">
        <v>46.51</v>
      </c>
      <c r="AC404" s="175">
        <v>7</v>
      </c>
      <c r="AD404" s="180">
        <v>7</v>
      </c>
      <c r="AE404" s="181">
        <v>10.75</v>
      </c>
      <c r="AF404" s="182">
        <v>10.75</v>
      </c>
      <c r="AG404" s="318">
        <v>307</v>
      </c>
      <c r="AH404" s="183">
        <v>5.78</v>
      </c>
      <c r="AI404" s="182">
        <v>5.78</v>
      </c>
      <c r="AJ404" s="319">
        <v>393</v>
      </c>
      <c r="AK404" s="184">
        <v>7.7679999999999998</v>
      </c>
    </row>
    <row r="405" spans="1:37" ht="17.25" customHeight="1" thickBot="1" x14ac:dyDescent="0.35">
      <c r="A405" s="208" t="s">
        <v>376</v>
      </c>
      <c r="B405" s="317">
        <v>22008790</v>
      </c>
      <c r="C405" s="248" t="s">
        <v>827</v>
      </c>
      <c r="D405" s="248" t="s">
        <v>828</v>
      </c>
      <c r="E405" s="173">
        <v>10</v>
      </c>
      <c r="F405" s="174">
        <v>14.5</v>
      </c>
      <c r="G405" s="175">
        <v>7</v>
      </c>
      <c r="H405" s="176">
        <v>7</v>
      </c>
      <c r="I405" s="173">
        <v>3.28</v>
      </c>
      <c r="J405" s="175">
        <v>16</v>
      </c>
      <c r="K405" s="173">
        <v>7.08</v>
      </c>
      <c r="L405" s="175">
        <v>9</v>
      </c>
      <c r="M405" s="176">
        <v>12.5</v>
      </c>
      <c r="N405" s="173">
        <v>61</v>
      </c>
      <c r="O405" s="177">
        <v>115</v>
      </c>
      <c r="P405" s="178">
        <v>0.5304347826086957</v>
      </c>
      <c r="Q405" s="175">
        <v>3</v>
      </c>
      <c r="R405" s="173">
        <v>37.799999999999997</v>
      </c>
      <c r="S405" s="175">
        <v>2.5</v>
      </c>
      <c r="T405" s="176">
        <v>5.5</v>
      </c>
      <c r="U405" s="179">
        <v>37.01</v>
      </c>
      <c r="V405" s="175">
        <v>0.25</v>
      </c>
      <c r="W405" s="173">
        <v>4</v>
      </c>
      <c r="X405" s="175">
        <v>3.25</v>
      </c>
      <c r="Y405" s="173">
        <v>3</v>
      </c>
      <c r="Z405" s="175">
        <v>3.5</v>
      </c>
      <c r="AA405" s="176">
        <v>7</v>
      </c>
      <c r="AB405" s="172">
        <v>40.54</v>
      </c>
      <c r="AC405" s="175">
        <v>10</v>
      </c>
      <c r="AD405" s="180">
        <v>10</v>
      </c>
      <c r="AE405" s="181">
        <v>8.4</v>
      </c>
      <c r="AF405" s="182">
        <v>8.4</v>
      </c>
      <c r="AG405" s="318">
        <v>475</v>
      </c>
      <c r="AH405" s="183">
        <v>7.11</v>
      </c>
      <c r="AI405" s="182">
        <v>7.11</v>
      </c>
      <c r="AJ405" s="319">
        <v>241</v>
      </c>
      <c r="AK405" s="184">
        <v>7.6260000000000003</v>
      </c>
    </row>
    <row r="406" spans="1:37" ht="45" customHeight="1" x14ac:dyDescent="0.2">
      <c r="A406" s="391" t="s">
        <v>27</v>
      </c>
      <c r="B406" s="392" t="s">
        <v>65</v>
      </c>
      <c r="C406" s="394" t="s">
        <v>196</v>
      </c>
      <c r="D406" s="396" t="s">
        <v>48</v>
      </c>
      <c r="E406" s="154" t="s">
        <v>3</v>
      </c>
      <c r="F406" s="155" t="s">
        <v>4</v>
      </c>
      <c r="G406" s="387" t="s">
        <v>0</v>
      </c>
      <c r="H406" s="156" t="s">
        <v>16</v>
      </c>
      <c r="I406" s="157" t="s">
        <v>192</v>
      </c>
      <c r="J406" s="387" t="s">
        <v>0</v>
      </c>
      <c r="K406" s="157" t="s">
        <v>10</v>
      </c>
      <c r="L406" s="387" t="s">
        <v>0</v>
      </c>
      <c r="M406" s="156" t="s">
        <v>49</v>
      </c>
      <c r="N406" s="158" t="s">
        <v>197</v>
      </c>
      <c r="O406" s="323" t="s">
        <v>58</v>
      </c>
      <c r="P406" s="398" t="s">
        <v>59</v>
      </c>
      <c r="Q406" s="387" t="s">
        <v>47</v>
      </c>
      <c r="R406" s="158" t="s">
        <v>52</v>
      </c>
      <c r="S406" s="387" t="s">
        <v>47</v>
      </c>
      <c r="T406" s="156" t="s">
        <v>5</v>
      </c>
      <c r="U406" s="157" t="s">
        <v>19</v>
      </c>
      <c r="V406" s="387" t="s">
        <v>45</v>
      </c>
      <c r="W406" s="157" t="s">
        <v>23</v>
      </c>
      <c r="X406" s="387" t="s">
        <v>44</v>
      </c>
      <c r="Y406" s="157" t="s">
        <v>487</v>
      </c>
      <c r="Z406" s="387" t="s">
        <v>44</v>
      </c>
      <c r="AA406" s="156" t="s">
        <v>50</v>
      </c>
      <c r="AB406" s="157" t="s">
        <v>26</v>
      </c>
      <c r="AC406" s="387" t="s">
        <v>0</v>
      </c>
      <c r="AD406" s="160" t="s">
        <v>25</v>
      </c>
      <c r="AE406" s="161" t="s">
        <v>66</v>
      </c>
      <c r="AF406" s="162"/>
      <c r="AG406" s="389" t="s">
        <v>28</v>
      </c>
      <c r="AH406" s="161" t="s">
        <v>69</v>
      </c>
      <c r="AI406" s="162"/>
      <c r="AJ406" s="389" t="s">
        <v>28</v>
      </c>
      <c r="AK406" s="163" t="s">
        <v>70</v>
      </c>
    </row>
    <row r="407" spans="1:37" ht="17.25" thickBot="1" x14ac:dyDescent="0.25">
      <c r="A407" s="391"/>
      <c r="B407" s="393"/>
      <c r="C407" s="395"/>
      <c r="D407" s="397"/>
      <c r="E407" s="164" t="s">
        <v>488</v>
      </c>
      <c r="F407" s="165" t="s">
        <v>68</v>
      </c>
      <c r="G407" s="388"/>
      <c r="H407" s="166" t="s">
        <v>0</v>
      </c>
      <c r="I407" s="167" t="s">
        <v>11</v>
      </c>
      <c r="J407" s="388"/>
      <c r="K407" s="167" t="s">
        <v>11</v>
      </c>
      <c r="L407" s="388"/>
      <c r="M407" s="166" t="s">
        <v>0</v>
      </c>
      <c r="N407" s="167" t="s">
        <v>6</v>
      </c>
      <c r="O407" s="168" t="s">
        <v>6</v>
      </c>
      <c r="P407" s="399"/>
      <c r="Q407" s="388"/>
      <c r="R407" s="167" t="s">
        <v>7</v>
      </c>
      <c r="S407" s="388"/>
      <c r="T407" s="166" t="s">
        <v>0</v>
      </c>
      <c r="U407" s="167" t="s">
        <v>11</v>
      </c>
      <c r="V407" s="388"/>
      <c r="W407" s="167" t="s">
        <v>7</v>
      </c>
      <c r="X407" s="388"/>
      <c r="Y407" s="167" t="s">
        <v>489</v>
      </c>
      <c r="Z407" s="388"/>
      <c r="AA407" s="166" t="s">
        <v>46</v>
      </c>
      <c r="AB407" s="167" t="s">
        <v>11</v>
      </c>
      <c r="AC407" s="388"/>
      <c r="AD407" s="166" t="s">
        <v>46</v>
      </c>
      <c r="AE407" s="169" t="s">
        <v>9</v>
      </c>
      <c r="AF407" s="170"/>
      <c r="AG407" s="390"/>
      <c r="AH407" s="169" t="s">
        <v>9</v>
      </c>
      <c r="AI407" s="170"/>
      <c r="AJ407" s="390"/>
      <c r="AK407" s="171" t="s">
        <v>9</v>
      </c>
    </row>
    <row r="408" spans="1:37" ht="17.25" customHeight="1" thickBot="1" x14ac:dyDescent="0.35">
      <c r="A408" s="208" t="s">
        <v>56</v>
      </c>
      <c r="B408" s="317">
        <v>22008860</v>
      </c>
      <c r="C408" s="254" t="s">
        <v>747</v>
      </c>
      <c r="D408" s="254" t="s">
        <v>82</v>
      </c>
      <c r="E408" s="173">
        <v>10</v>
      </c>
      <c r="F408" s="174">
        <v>14.5</v>
      </c>
      <c r="G408" s="175">
        <v>10</v>
      </c>
      <c r="H408" s="176">
        <v>10</v>
      </c>
      <c r="I408" s="173">
        <v>3.5699999999999994</v>
      </c>
      <c r="J408" s="175">
        <v>15</v>
      </c>
      <c r="K408" s="173">
        <v>7.85</v>
      </c>
      <c r="L408" s="175">
        <v>10</v>
      </c>
      <c r="M408" s="176">
        <v>12.5</v>
      </c>
      <c r="N408" s="173">
        <v>45</v>
      </c>
      <c r="O408" s="177">
        <v>70</v>
      </c>
      <c r="P408" s="178">
        <v>0.6428571428571429</v>
      </c>
      <c r="Q408" s="175">
        <v>6</v>
      </c>
      <c r="R408" s="177">
        <v>28.8</v>
      </c>
      <c r="S408" s="175">
        <v>4.5</v>
      </c>
      <c r="T408" s="176">
        <v>10.5</v>
      </c>
      <c r="U408" s="179">
        <v>30.86</v>
      </c>
      <c r="V408" s="175">
        <v>3.5</v>
      </c>
      <c r="W408" s="173">
        <v>6</v>
      </c>
      <c r="X408" s="175">
        <v>3.5</v>
      </c>
      <c r="Y408" s="173">
        <v>2</v>
      </c>
      <c r="Z408" s="175">
        <v>4</v>
      </c>
      <c r="AA408" s="176">
        <v>11</v>
      </c>
      <c r="AB408" s="172">
        <v>50.98</v>
      </c>
      <c r="AC408" s="175">
        <v>8</v>
      </c>
      <c r="AD408" s="180">
        <v>8</v>
      </c>
      <c r="AE408" s="181">
        <v>10.4</v>
      </c>
      <c r="AF408" s="182">
        <v>10.4</v>
      </c>
      <c r="AG408" s="318">
        <v>356</v>
      </c>
      <c r="AH408" s="183">
        <v>6.67</v>
      </c>
      <c r="AI408" s="182">
        <v>6.67</v>
      </c>
      <c r="AJ408" s="319">
        <v>296</v>
      </c>
      <c r="AK408" s="184">
        <v>8.161999999999999</v>
      </c>
    </row>
    <row r="409" spans="1:37" ht="17.25" customHeight="1" thickBot="1" x14ac:dyDescent="0.35">
      <c r="A409" s="208" t="s">
        <v>376</v>
      </c>
      <c r="B409" s="317">
        <v>22008973</v>
      </c>
      <c r="C409" s="250" t="s">
        <v>724</v>
      </c>
      <c r="D409" s="250" t="s">
        <v>99</v>
      </c>
      <c r="E409" s="173" t="s">
        <v>375</v>
      </c>
      <c r="F409" s="174" t="s">
        <v>375</v>
      </c>
      <c r="G409" s="175" t="s">
        <v>375</v>
      </c>
      <c r="H409" s="176" t="s">
        <v>375</v>
      </c>
      <c r="I409" s="173" t="s">
        <v>375</v>
      </c>
      <c r="J409" s="175" t="s">
        <v>375</v>
      </c>
      <c r="K409" s="173" t="s">
        <v>375</v>
      </c>
      <c r="L409" s="175" t="s">
        <v>375</v>
      </c>
      <c r="M409" s="176" t="s">
        <v>375</v>
      </c>
      <c r="N409" s="173" t="s">
        <v>375</v>
      </c>
      <c r="O409" s="177">
        <v>72</v>
      </c>
      <c r="P409" s="178">
        <v>0</v>
      </c>
      <c r="Q409" s="175" t="s">
        <v>375</v>
      </c>
      <c r="R409" s="173">
        <v>44.6</v>
      </c>
      <c r="S409" s="175">
        <v>4</v>
      </c>
      <c r="T409" s="176">
        <v>8</v>
      </c>
      <c r="U409" s="179" t="s">
        <v>375</v>
      </c>
      <c r="V409" s="175" t="s">
        <v>375</v>
      </c>
      <c r="W409" s="173">
        <v>-12</v>
      </c>
      <c r="X409" s="175">
        <v>0.5</v>
      </c>
      <c r="Y409" s="173">
        <v>7</v>
      </c>
      <c r="Z409" s="175">
        <v>1.5</v>
      </c>
      <c r="AA409" s="176">
        <v>4</v>
      </c>
      <c r="AB409" s="172" t="s">
        <v>375</v>
      </c>
      <c r="AC409" s="175" t="s">
        <v>375</v>
      </c>
      <c r="AD409" s="180" t="s">
        <v>375</v>
      </c>
      <c r="AE409" s="181">
        <v>6</v>
      </c>
      <c r="AF409" s="182">
        <v>6</v>
      </c>
      <c r="AG409" s="318">
        <v>519</v>
      </c>
      <c r="AH409" s="183">
        <v>5.33</v>
      </c>
      <c r="AI409" s="182">
        <v>5.33</v>
      </c>
      <c r="AJ409" s="319">
        <v>435</v>
      </c>
      <c r="AK409" s="184">
        <v>5.5980000000000008</v>
      </c>
    </row>
    <row r="410" spans="1:37" ht="17.25" customHeight="1" thickBot="1" x14ac:dyDescent="0.35">
      <c r="A410" s="208" t="s">
        <v>376</v>
      </c>
      <c r="B410" s="317">
        <v>22008977</v>
      </c>
      <c r="C410" s="254" t="s">
        <v>371</v>
      </c>
      <c r="D410" s="254" t="s">
        <v>152</v>
      </c>
      <c r="E410" s="173">
        <v>15</v>
      </c>
      <c r="F410" s="174">
        <v>17</v>
      </c>
      <c r="G410" s="175">
        <v>12</v>
      </c>
      <c r="H410" s="176">
        <v>12</v>
      </c>
      <c r="I410" s="173">
        <v>3.1799999999999997</v>
      </c>
      <c r="J410" s="175">
        <v>17</v>
      </c>
      <c r="K410" s="173">
        <v>6.88</v>
      </c>
      <c r="L410" s="175">
        <v>11</v>
      </c>
      <c r="M410" s="176">
        <v>14</v>
      </c>
      <c r="N410" s="173">
        <v>62</v>
      </c>
      <c r="O410" s="177">
        <v>67</v>
      </c>
      <c r="P410" s="178">
        <v>0.92537313432835822</v>
      </c>
      <c r="Q410" s="175">
        <v>5</v>
      </c>
      <c r="R410" s="173">
        <v>38.9</v>
      </c>
      <c r="S410" s="175">
        <v>2.5</v>
      </c>
      <c r="T410" s="176">
        <v>7.5</v>
      </c>
      <c r="U410" s="179">
        <v>29.93</v>
      </c>
      <c r="V410" s="175">
        <v>3</v>
      </c>
      <c r="W410" s="173">
        <v>3</v>
      </c>
      <c r="X410" s="175">
        <v>3.25</v>
      </c>
      <c r="Y410" s="173">
        <v>6</v>
      </c>
      <c r="Z410" s="175">
        <v>2</v>
      </c>
      <c r="AA410" s="176">
        <v>8.25</v>
      </c>
      <c r="AB410" s="172">
        <v>46.91</v>
      </c>
      <c r="AC410" s="175">
        <v>7</v>
      </c>
      <c r="AD410" s="180">
        <v>7</v>
      </c>
      <c r="AE410" s="181">
        <v>9.75</v>
      </c>
      <c r="AF410" s="182">
        <v>9.75</v>
      </c>
      <c r="AG410" s="318">
        <v>408</v>
      </c>
      <c r="AH410" s="183">
        <v>9.7799999999999994</v>
      </c>
      <c r="AI410" s="182">
        <v>9.7799999999999994</v>
      </c>
      <c r="AJ410" s="319">
        <v>38</v>
      </c>
      <c r="AK410" s="184">
        <v>9.7680000000000007</v>
      </c>
    </row>
    <row r="411" spans="1:37" ht="17.25" customHeight="1" thickBot="1" x14ac:dyDescent="0.35">
      <c r="A411" s="208" t="s">
        <v>56</v>
      </c>
      <c r="B411" s="317">
        <v>22009033</v>
      </c>
      <c r="C411" s="296" t="s">
        <v>1082</v>
      </c>
      <c r="D411" s="296" t="s">
        <v>1083</v>
      </c>
      <c r="E411" s="173">
        <v>10</v>
      </c>
      <c r="F411" s="174">
        <v>14.5</v>
      </c>
      <c r="G411" s="175">
        <v>10</v>
      </c>
      <c r="H411" s="176">
        <v>10</v>
      </c>
      <c r="I411" s="173">
        <v>3.3200000000000003</v>
      </c>
      <c r="J411" s="175">
        <v>19</v>
      </c>
      <c r="K411" s="173">
        <v>7.45</v>
      </c>
      <c r="L411" s="175">
        <v>13</v>
      </c>
      <c r="M411" s="176">
        <v>16</v>
      </c>
      <c r="N411" s="173">
        <v>36</v>
      </c>
      <c r="O411" s="177">
        <v>64</v>
      </c>
      <c r="P411" s="178">
        <v>0.5625</v>
      </c>
      <c r="Q411" s="175">
        <v>5.5</v>
      </c>
      <c r="R411" s="173">
        <v>37.799999999999997</v>
      </c>
      <c r="S411" s="175">
        <v>6.5</v>
      </c>
      <c r="T411" s="176">
        <v>12</v>
      </c>
      <c r="U411" s="179">
        <v>26.03</v>
      </c>
      <c r="V411" s="175">
        <v>5.75</v>
      </c>
      <c r="W411" s="173">
        <v>3</v>
      </c>
      <c r="X411" s="175">
        <v>3.25</v>
      </c>
      <c r="Y411" s="173">
        <v>4</v>
      </c>
      <c r="Z411" s="175">
        <v>3</v>
      </c>
      <c r="AA411" s="176">
        <v>12</v>
      </c>
      <c r="AB411" s="172">
        <v>39.770000000000003</v>
      </c>
      <c r="AC411" s="175">
        <v>14</v>
      </c>
      <c r="AD411" s="180">
        <v>14</v>
      </c>
      <c r="AE411" s="181">
        <v>12.8</v>
      </c>
      <c r="AF411" s="182">
        <v>12.8</v>
      </c>
      <c r="AG411" s="318">
        <v>82</v>
      </c>
      <c r="AH411" s="183">
        <v>7.56</v>
      </c>
      <c r="AI411" s="182">
        <v>7.56</v>
      </c>
      <c r="AJ411" s="319">
        <v>204</v>
      </c>
      <c r="AK411" s="184">
        <v>9.6560000000000006</v>
      </c>
    </row>
    <row r="412" spans="1:37" ht="17.25" customHeight="1" thickBot="1" x14ac:dyDescent="0.35">
      <c r="A412" s="208" t="s">
        <v>56</v>
      </c>
      <c r="B412" s="317">
        <v>22009042</v>
      </c>
      <c r="C412" s="258" t="s">
        <v>569</v>
      </c>
      <c r="D412" s="258" t="s">
        <v>570</v>
      </c>
      <c r="E412" s="173">
        <v>10</v>
      </c>
      <c r="F412" s="174">
        <v>14.5</v>
      </c>
      <c r="G412" s="175">
        <v>10</v>
      </c>
      <c r="H412" s="176">
        <v>10</v>
      </c>
      <c r="I412" s="173">
        <v>3.67</v>
      </c>
      <c r="J412" s="175">
        <v>14</v>
      </c>
      <c r="K412" s="173">
        <v>8.18</v>
      </c>
      <c r="L412" s="175">
        <v>8</v>
      </c>
      <c r="M412" s="176">
        <v>11</v>
      </c>
      <c r="N412" s="173">
        <v>24.5</v>
      </c>
      <c r="O412" s="177">
        <v>44</v>
      </c>
      <c r="P412" s="178">
        <v>0.55681818181818177</v>
      </c>
      <c r="Q412" s="175">
        <v>5.5</v>
      </c>
      <c r="R412" s="173">
        <v>23.9</v>
      </c>
      <c r="S412" s="175">
        <v>3</v>
      </c>
      <c r="T412" s="176">
        <v>8.5</v>
      </c>
      <c r="U412" s="179">
        <v>30.44</v>
      </c>
      <c r="V412" s="175">
        <v>3.75</v>
      </c>
      <c r="W412" s="173">
        <v>-2</v>
      </c>
      <c r="X412" s="175">
        <v>2</v>
      </c>
      <c r="Y412" s="173">
        <v>6</v>
      </c>
      <c r="Z412" s="175">
        <v>2</v>
      </c>
      <c r="AA412" s="176">
        <v>7.75</v>
      </c>
      <c r="AB412" s="172">
        <v>56.89</v>
      </c>
      <c r="AC412" s="175">
        <v>6</v>
      </c>
      <c r="AD412" s="180">
        <v>6</v>
      </c>
      <c r="AE412" s="181">
        <v>8.65</v>
      </c>
      <c r="AF412" s="182">
        <v>8.65</v>
      </c>
      <c r="AG412" s="318">
        <v>466</v>
      </c>
      <c r="AH412" s="183">
        <v>6.22</v>
      </c>
      <c r="AI412" s="182">
        <v>6.22</v>
      </c>
      <c r="AJ412" s="319">
        <v>347</v>
      </c>
      <c r="AK412" s="184">
        <v>7.1920000000000002</v>
      </c>
    </row>
    <row r="413" spans="1:37" ht="17.25" customHeight="1" thickBot="1" x14ac:dyDescent="0.35">
      <c r="A413" s="208" t="s">
        <v>376</v>
      </c>
      <c r="B413" s="317">
        <v>22009081</v>
      </c>
      <c r="C413" s="248" t="s">
        <v>871</v>
      </c>
      <c r="D413" s="248" t="s">
        <v>220</v>
      </c>
      <c r="E413" s="173">
        <v>9</v>
      </c>
      <c r="F413" s="174">
        <v>14</v>
      </c>
      <c r="G413" s="175">
        <v>6</v>
      </c>
      <c r="H413" s="176">
        <v>6</v>
      </c>
      <c r="I413" s="173">
        <v>3.36</v>
      </c>
      <c r="J413" s="175">
        <v>14</v>
      </c>
      <c r="K413" s="173">
        <v>7.34</v>
      </c>
      <c r="L413" s="175">
        <v>7</v>
      </c>
      <c r="M413" s="176">
        <v>10.5</v>
      </c>
      <c r="N413" s="173">
        <v>82</v>
      </c>
      <c r="O413" s="177">
        <v>91</v>
      </c>
      <c r="P413" s="178">
        <v>0.90109890109890112</v>
      </c>
      <c r="Q413" s="175">
        <v>5</v>
      </c>
      <c r="R413" s="173">
        <v>42</v>
      </c>
      <c r="S413" s="175">
        <v>3.5</v>
      </c>
      <c r="T413" s="176">
        <v>8.5</v>
      </c>
      <c r="U413" s="179">
        <v>30.46</v>
      </c>
      <c r="V413" s="175">
        <v>2.75</v>
      </c>
      <c r="W413" s="173">
        <v>-3</v>
      </c>
      <c r="X413" s="175">
        <v>1.75</v>
      </c>
      <c r="Y413" s="173">
        <v>1</v>
      </c>
      <c r="Z413" s="175">
        <v>4.5</v>
      </c>
      <c r="AA413" s="176">
        <v>9</v>
      </c>
      <c r="AB413" s="172">
        <v>46.62</v>
      </c>
      <c r="AC413" s="175">
        <v>7</v>
      </c>
      <c r="AD413" s="180">
        <v>7</v>
      </c>
      <c r="AE413" s="181">
        <v>8.1999999999999993</v>
      </c>
      <c r="AF413" s="182">
        <v>8.1999999999999993</v>
      </c>
      <c r="AG413" s="318">
        <v>481</v>
      </c>
      <c r="AH413" s="183">
        <v>6.22</v>
      </c>
      <c r="AI413" s="182">
        <v>6.22</v>
      </c>
      <c r="AJ413" s="319">
        <v>347</v>
      </c>
      <c r="AK413" s="184">
        <v>7.0119999999999996</v>
      </c>
    </row>
    <row r="414" spans="1:37" ht="17.25" customHeight="1" thickBot="1" x14ac:dyDescent="0.35">
      <c r="A414" s="208" t="s">
        <v>376</v>
      </c>
      <c r="B414" s="317">
        <v>22009082</v>
      </c>
      <c r="C414" s="248" t="s">
        <v>774</v>
      </c>
      <c r="D414" s="248" t="s">
        <v>152</v>
      </c>
      <c r="E414" s="173">
        <v>19</v>
      </c>
      <c r="F414" s="174">
        <v>19</v>
      </c>
      <c r="G414" s="175">
        <v>16</v>
      </c>
      <c r="H414" s="176">
        <v>16</v>
      </c>
      <c r="I414" s="173">
        <v>3.0400000000000005</v>
      </c>
      <c r="J414" s="175">
        <v>20</v>
      </c>
      <c r="K414" s="173">
        <v>6.57</v>
      </c>
      <c r="L414" s="175">
        <v>13</v>
      </c>
      <c r="M414" s="176">
        <v>16.5</v>
      </c>
      <c r="N414" s="173">
        <v>53</v>
      </c>
      <c r="O414" s="177">
        <v>65</v>
      </c>
      <c r="P414" s="178">
        <v>0.81538461538461537</v>
      </c>
      <c r="Q414" s="175">
        <v>4.5</v>
      </c>
      <c r="R414" s="173">
        <v>53.1</v>
      </c>
      <c r="S414" s="175">
        <v>6.5</v>
      </c>
      <c r="T414" s="176">
        <v>11</v>
      </c>
      <c r="U414" s="179">
        <v>23.85</v>
      </c>
      <c r="V414" s="175">
        <v>6</v>
      </c>
      <c r="W414" s="173">
        <v>-21</v>
      </c>
      <c r="X414" s="175">
        <v>0</v>
      </c>
      <c r="Y414" s="173">
        <v>2</v>
      </c>
      <c r="Z414" s="175">
        <v>4</v>
      </c>
      <c r="AA414" s="176">
        <v>10</v>
      </c>
      <c r="AB414" s="172">
        <v>39.369999999999997</v>
      </c>
      <c r="AC414" s="175">
        <v>11</v>
      </c>
      <c r="AD414" s="180">
        <v>11</v>
      </c>
      <c r="AE414" s="181">
        <v>12.9</v>
      </c>
      <c r="AF414" s="182">
        <v>12.9</v>
      </c>
      <c r="AG414" s="318">
        <v>74</v>
      </c>
      <c r="AH414" s="183">
        <v>8.89</v>
      </c>
      <c r="AI414" s="182">
        <v>8.89</v>
      </c>
      <c r="AJ414" s="319">
        <v>86</v>
      </c>
      <c r="AK414" s="184">
        <v>10.494</v>
      </c>
    </row>
    <row r="415" spans="1:37" ht="17.25" customHeight="1" thickBot="1" x14ac:dyDescent="0.35">
      <c r="A415" s="208" t="s">
        <v>376</v>
      </c>
      <c r="B415" s="317">
        <v>22009120</v>
      </c>
      <c r="C415" s="248" t="s">
        <v>698</v>
      </c>
      <c r="D415" s="248" t="s">
        <v>110</v>
      </c>
      <c r="E415" s="173" t="s">
        <v>195</v>
      </c>
      <c r="F415" s="174" t="s">
        <v>195</v>
      </c>
      <c r="G415" s="175">
        <v>0</v>
      </c>
      <c r="H415" s="176">
        <v>0</v>
      </c>
      <c r="I415" s="173" t="s">
        <v>195</v>
      </c>
      <c r="J415" s="175">
        <v>0</v>
      </c>
      <c r="K415" s="173" t="s">
        <v>195</v>
      </c>
      <c r="L415" s="175">
        <v>0</v>
      </c>
      <c r="M415" s="176">
        <v>0</v>
      </c>
      <c r="N415" s="173" t="s">
        <v>195</v>
      </c>
      <c r="O415" s="177" t="s">
        <v>195</v>
      </c>
      <c r="P415" s="178" t="s">
        <v>1712</v>
      </c>
      <c r="Q415" s="175">
        <v>0</v>
      </c>
      <c r="R415" s="173" t="s">
        <v>195</v>
      </c>
      <c r="S415" s="175">
        <v>0</v>
      </c>
      <c r="T415" s="176">
        <v>0</v>
      </c>
      <c r="U415" s="179" t="s">
        <v>195</v>
      </c>
      <c r="V415" s="175">
        <v>0</v>
      </c>
      <c r="W415" s="173" t="s">
        <v>195</v>
      </c>
      <c r="X415" s="175">
        <v>0</v>
      </c>
      <c r="Y415" s="173" t="s">
        <v>195</v>
      </c>
      <c r="Z415" s="175">
        <v>0</v>
      </c>
      <c r="AA415" s="176">
        <v>0</v>
      </c>
      <c r="AB415" s="172" t="s">
        <v>195</v>
      </c>
      <c r="AC415" s="175">
        <v>0</v>
      </c>
      <c r="AD415" s="180">
        <v>0</v>
      </c>
      <c r="AE415" s="181">
        <v>0</v>
      </c>
      <c r="AF415" s="182">
        <v>0</v>
      </c>
      <c r="AG415" s="318">
        <v>532</v>
      </c>
      <c r="AH415" s="183" t="s">
        <v>195</v>
      </c>
      <c r="AI415" s="182" t="s">
        <v>195</v>
      </c>
      <c r="AJ415" s="319">
        <v>564</v>
      </c>
      <c r="AK415" s="184" t="s">
        <v>1713</v>
      </c>
    </row>
    <row r="416" spans="1:37" ht="17.25" customHeight="1" thickBot="1" x14ac:dyDescent="0.35">
      <c r="A416" s="208" t="s">
        <v>376</v>
      </c>
      <c r="B416" s="317">
        <v>22009171</v>
      </c>
      <c r="C416" s="260" t="s">
        <v>983</v>
      </c>
      <c r="D416" s="260" t="s">
        <v>77</v>
      </c>
      <c r="E416" s="173">
        <v>17</v>
      </c>
      <c r="F416" s="174">
        <v>18</v>
      </c>
      <c r="G416" s="175">
        <v>14</v>
      </c>
      <c r="H416" s="176">
        <v>14</v>
      </c>
      <c r="I416" s="173">
        <v>2.85</v>
      </c>
      <c r="J416" s="175">
        <v>20</v>
      </c>
      <c r="K416" s="173">
        <v>5.98</v>
      </c>
      <c r="L416" s="175">
        <v>17</v>
      </c>
      <c r="M416" s="176">
        <v>18.5</v>
      </c>
      <c r="N416" s="173">
        <v>77</v>
      </c>
      <c r="O416" s="177">
        <v>64</v>
      </c>
      <c r="P416" s="178">
        <v>1.203125</v>
      </c>
      <c r="Q416" s="175">
        <v>6.5</v>
      </c>
      <c r="R416" s="173">
        <v>53.7</v>
      </c>
      <c r="S416" s="175">
        <v>6.5</v>
      </c>
      <c r="T416" s="176">
        <v>13</v>
      </c>
      <c r="U416" s="179">
        <v>22.69</v>
      </c>
      <c r="V416" s="175">
        <v>6.5</v>
      </c>
      <c r="W416" s="173">
        <v>-28</v>
      </c>
      <c r="X416" s="175">
        <v>0</v>
      </c>
      <c r="Y416" s="173">
        <v>5</v>
      </c>
      <c r="Z416" s="175">
        <v>2.5</v>
      </c>
      <c r="AA416" s="176">
        <v>9</v>
      </c>
      <c r="AB416" s="172">
        <v>38.28</v>
      </c>
      <c r="AC416" s="175">
        <v>11</v>
      </c>
      <c r="AD416" s="180">
        <v>11</v>
      </c>
      <c r="AE416" s="181">
        <v>13.1</v>
      </c>
      <c r="AF416" s="182">
        <v>13.1</v>
      </c>
      <c r="AG416" s="318">
        <v>60</v>
      </c>
      <c r="AH416" s="183">
        <v>4</v>
      </c>
      <c r="AI416" s="182">
        <v>4</v>
      </c>
      <c r="AJ416" s="319">
        <v>527</v>
      </c>
      <c r="AK416" s="184">
        <v>7.6400000000000006</v>
      </c>
    </row>
    <row r="417" spans="1:37" ht="17.25" customHeight="1" thickBot="1" x14ac:dyDescent="0.35">
      <c r="A417" s="208" t="s">
        <v>56</v>
      </c>
      <c r="B417" s="317">
        <v>22009292</v>
      </c>
      <c r="C417" s="301" t="s">
        <v>1006</v>
      </c>
      <c r="D417" s="301" t="s">
        <v>131</v>
      </c>
      <c r="E417" s="173">
        <v>16</v>
      </c>
      <c r="F417" s="174">
        <v>17.5</v>
      </c>
      <c r="G417" s="175">
        <v>16</v>
      </c>
      <c r="H417" s="176">
        <v>16</v>
      </c>
      <c r="I417" s="173">
        <v>3.3999999999999995</v>
      </c>
      <c r="J417" s="175">
        <v>18</v>
      </c>
      <c r="K417" s="173">
        <v>7.43</v>
      </c>
      <c r="L417" s="175">
        <v>13</v>
      </c>
      <c r="M417" s="176">
        <v>15.5</v>
      </c>
      <c r="N417" s="173">
        <v>29</v>
      </c>
      <c r="O417" s="177">
        <v>51</v>
      </c>
      <c r="P417" s="178">
        <v>0.56862745098039214</v>
      </c>
      <c r="Q417" s="175">
        <v>5.5</v>
      </c>
      <c r="R417" s="173">
        <v>29.6</v>
      </c>
      <c r="S417" s="175">
        <v>4.5</v>
      </c>
      <c r="T417" s="176">
        <v>10</v>
      </c>
      <c r="U417" s="179">
        <v>29.11</v>
      </c>
      <c r="V417" s="175">
        <v>4.25</v>
      </c>
      <c r="W417" s="173">
        <v>-5</v>
      </c>
      <c r="X417" s="175">
        <v>1.5</v>
      </c>
      <c r="Y417" s="173">
        <v>3</v>
      </c>
      <c r="Z417" s="175">
        <v>3.5</v>
      </c>
      <c r="AA417" s="176">
        <v>9.25</v>
      </c>
      <c r="AB417" s="172">
        <v>33.89</v>
      </c>
      <c r="AC417" s="175">
        <v>17</v>
      </c>
      <c r="AD417" s="180">
        <v>17</v>
      </c>
      <c r="AE417" s="181">
        <v>13.55</v>
      </c>
      <c r="AF417" s="182">
        <v>13.55</v>
      </c>
      <c r="AG417" s="318">
        <v>40</v>
      </c>
      <c r="AH417" s="183">
        <v>6.22</v>
      </c>
      <c r="AI417" s="182">
        <v>6.22</v>
      </c>
      <c r="AJ417" s="319">
        <v>347</v>
      </c>
      <c r="AK417" s="184">
        <v>9.152000000000001</v>
      </c>
    </row>
    <row r="418" spans="1:37" ht="17.25" customHeight="1" thickBot="1" x14ac:dyDescent="0.35">
      <c r="A418" s="208" t="s">
        <v>56</v>
      </c>
      <c r="B418" s="317">
        <v>22009293</v>
      </c>
      <c r="C418" s="262" t="s">
        <v>696</v>
      </c>
      <c r="D418" s="262" t="s">
        <v>348</v>
      </c>
      <c r="E418" s="173" t="s">
        <v>375</v>
      </c>
      <c r="F418" s="174" t="s">
        <v>375</v>
      </c>
      <c r="G418" s="175" t="s">
        <v>375</v>
      </c>
      <c r="H418" s="176" t="s">
        <v>375</v>
      </c>
      <c r="I418" s="173" t="s">
        <v>375</v>
      </c>
      <c r="J418" s="175" t="s">
        <v>375</v>
      </c>
      <c r="K418" s="173" t="s">
        <v>375</v>
      </c>
      <c r="L418" s="175" t="s">
        <v>375</v>
      </c>
      <c r="M418" s="176" t="s">
        <v>375</v>
      </c>
      <c r="N418" s="173" t="s">
        <v>375</v>
      </c>
      <c r="O418" s="177">
        <v>61</v>
      </c>
      <c r="P418" s="178">
        <v>0</v>
      </c>
      <c r="Q418" s="175" t="s">
        <v>375</v>
      </c>
      <c r="R418" s="173" t="s">
        <v>375</v>
      </c>
      <c r="S418" s="175" t="s">
        <v>375</v>
      </c>
      <c r="T418" s="176" t="s">
        <v>375</v>
      </c>
      <c r="U418" s="179" t="s">
        <v>375</v>
      </c>
      <c r="V418" s="175" t="s">
        <v>375</v>
      </c>
      <c r="W418" s="173" t="s">
        <v>375</v>
      </c>
      <c r="X418" s="175" t="s">
        <v>375</v>
      </c>
      <c r="Y418" s="173" t="s">
        <v>375</v>
      </c>
      <c r="Z418" s="175" t="s">
        <v>375</v>
      </c>
      <c r="AA418" s="176" t="s">
        <v>375</v>
      </c>
      <c r="AB418" s="172" t="s">
        <v>375</v>
      </c>
      <c r="AC418" s="175" t="s">
        <v>375</v>
      </c>
      <c r="AD418" s="180" t="s">
        <v>375</v>
      </c>
      <c r="AE418" s="181" t="s">
        <v>375</v>
      </c>
      <c r="AF418" s="182" t="s">
        <v>375</v>
      </c>
      <c r="AG418" s="318">
        <v>532</v>
      </c>
      <c r="AH418" s="183">
        <v>9.33</v>
      </c>
      <c r="AI418" s="182">
        <v>9.33</v>
      </c>
      <c r="AJ418" s="319">
        <v>56</v>
      </c>
      <c r="AK418" s="184">
        <v>9.33</v>
      </c>
    </row>
    <row r="419" spans="1:37" ht="17.25" customHeight="1" thickBot="1" x14ac:dyDescent="0.35">
      <c r="A419" s="208" t="s">
        <v>376</v>
      </c>
      <c r="B419" s="317">
        <v>22009294</v>
      </c>
      <c r="C419" s="296" t="s">
        <v>94</v>
      </c>
      <c r="D419" s="296" t="s">
        <v>1097</v>
      </c>
      <c r="E419" s="173">
        <v>18</v>
      </c>
      <c r="F419" s="174">
        <v>18.5</v>
      </c>
      <c r="G419" s="175">
        <v>15</v>
      </c>
      <c r="H419" s="176">
        <v>15</v>
      </c>
      <c r="I419" s="173">
        <v>3.12</v>
      </c>
      <c r="J419" s="175">
        <v>18</v>
      </c>
      <c r="K419" s="173">
        <v>6.67</v>
      </c>
      <c r="L419" s="175">
        <v>12</v>
      </c>
      <c r="M419" s="176">
        <v>15</v>
      </c>
      <c r="N419" s="173">
        <v>58</v>
      </c>
      <c r="O419" s="177">
        <v>70</v>
      </c>
      <c r="P419" s="178">
        <v>0.82857142857142863</v>
      </c>
      <c r="Q419" s="175">
        <v>4.5</v>
      </c>
      <c r="R419" s="173">
        <v>42.5</v>
      </c>
      <c r="S419" s="175">
        <v>3.5</v>
      </c>
      <c r="T419" s="176">
        <v>8</v>
      </c>
      <c r="U419" s="179">
        <v>23.87</v>
      </c>
      <c r="V419" s="175">
        <v>6</v>
      </c>
      <c r="W419" s="173">
        <v>-7</v>
      </c>
      <c r="X419" s="175">
        <v>1.25</v>
      </c>
      <c r="Y419" s="173">
        <v>4</v>
      </c>
      <c r="Z419" s="175">
        <v>3</v>
      </c>
      <c r="AA419" s="176">
        <v>10.25</v>
      </c>
      <c r="AB419" s="172">
        <v>35.71</v>
      </c>
      <c r="AC419" s="175">
        <v>13</v>
      </c>
      <c r="AD419" s="180">
        <v>13</v>
      </c>
      <c r="AE419" s="181">
        <v>12.25</v>
      </c>
      <c r="AF419" s="182">
        <v>12.25</v>
      </c>
      <c r="AG419" s="318">
        <v>131</v>
      </c>
      <c r="AH419" s="183">
        <v>9.33</v>
      </c>
      <c r="AI419" s="182">
        <v>9.33</v>
      </c>
      <c r="AJ419" s="319">
        <v>56</v>
      </c>
      <c r="AK419" s="184">
        <v>10.498000000000001</v>
      </c>
    </row>
    <row r="420" spans="1:37" ht="17.25" customHeight="1" thickBot="1" x14ac:dyDescent="0.35">
      <c r="A420" s="208" t="s">
        <v>376</v>
      </c>
      <c r="B420" s="317">
        <v>22009302</v>
      </c>
      <c r="C420" s="258" t="s">
        <v>35</v>
      </c>
      <c r="D420" s="258" t="s">
        <v>136</v>
      </c>
      <c r="E420" s="173">
        <v>17</v>
      </c>
      <c r="F420" s="174">
        <v>18</v>
      </c>
      <c r="G420" s="175">
        <v>14</v>
      </c>
      <c r="H420" s="176">
        <v>14</v>
      </c>
      <c r="I420" s="173">
        <v>3.08</v>
      </c>
      <c r="J420" s="175">
        <v>19</v>
      </c>
      <c r="K420" s="173">
        <v>6.59</v>
      </c>
      <c r="L420" s="175">
        <v>13</v>
      </c>
      <c r="M420" s="176">
        <v>16</v>
      </c>
      <c r="N420" s="173">
        <v>54</v>
      </c>
      <c r="O420" s="177">
        <v>56</v>
      </c>
      <c r="P420" s="178">
        <v>0.9642857142857143</v>
      </c>
      <c r="Q420" s="175">
        <v>5</v>
      </c>
      <c r="R420" s="173">
        <v>41</v>
      </c>
      <c r="S420" s="175">
        <v>3.5</v>
      </c>
      <c r="T420" s="176">
        <v>8.5</v>
      </c>
      <c r="U420" s="179">
        <v>27.59</v>
      </c>
      <c r="V420" s="175">
        <v>4</v>
      </c>
      <c r="W420" s="173">
        <v>-3</v>
      </c>
      <c r="X420" s="175">
        <v>1.75</v>
      </c>
      <c r="Y420" s="173">
        <v>5</v>
      </c>
      <c r="Z420" s="175">
        <v>2.5</v>
      </c>
      <c r="AA420" s="176">
        <v>8.25</v>
      </c>
      <c r="AB420" s="172">
        <v>37.71</v>
      </c>
      <c r="AC420" s="175">
        <v>12</v>
      </c>
      <c r="AD420" s="180">
        <v>12</v>
      </c>
      <c r="AE420" s="181">
        <v>11.75</v>
      </c>
      <c r="AF420" s="182">
        <v>11.75</v>
      </c>
      <c r="AG420" s="318">
        <v>185</v>
      </c>
      <c r="AH420" s="183">
        <v>8.89</v>
      </c>
      <c r="AI420" s="182">
        <v>8.89</v>
      </c>
      <c r="AJ420" s="319">
        <v>86</v>
      </c>
      <c r="AK420" s="184">
        <v>10.034000000000001</v>
      </c>
    </row>
    <row r="421" spans="1:37" ht="17.25" customHeight="1" thickBot="1" x14ac:dyDescent="0.35">
      <c r="A421" s="208" t="s">
        <v>56</v>
      </c>
      <c r="B421" s="317">
        <v>22009325</v>
      </c>
      <c r="C421" s="296" t="s">
        <v>644</v>
      </c>
      <c r="D421" s="296" t="s">
        <v>645</v>
      </c>
      <c r="E421" s="173">
        <v>11</v>
      </c>
      <c r="F421" s="174">
        <v>15</v>
      </c>
      <c r="G421" s="175">
        <v>11</v>
      </c>
      <c r="H421" s="176">
        <v>11</v>
      </c>
      <c r="I421" s="173">
        <v>3.4499999999999997</v>
      </c>
      <c r="J421" s="175">
        <v>17</v>
      </c>
      <c r="K421" s="173">
        <v>7.35</v>
      </c>
      <c r="L421" s="175">
        <v>13</v>
      </c>
      <c r="M421" s="176">
        <v>15</v>
      </c>
      <c r="N421" s="173">
        <v>26</v>
      </c>
      <c r="O421" s="177">
        <v>47</v>
      </c>
      <c r="P421" s="178">
        <v>0.55319148936170215</v>
      </c>
      <c r="Q421" s="175">
        <v>5.5</v>
      </c>
      <c r="R421" s="173">
        <v>29.4</v>
      </c>
      <c r="S421" s="175">
        <v>4.5</v>
      </c>
      <c r="T421" s="176">
        <v>10</v>
      </c>
      <c r="U421" s="179">
        <v>24.01</v>
      </c>
      <c r="V421" s="175">
        <v>6.75</v>
      </c>
      <c r="W421" s="173">
        <v>-6</v>
      </c>
      <c r="X421" s="175">
        <v>1.25</v>
      </c>
      <c r="Y421" s="173">
        <v>1</v>
      </c>
      <c r="Z421" s="175">
        <v>4.5</v>
      </c>
      <c r="AA421" s="176">
        <v>12.5</v>
      </c>
      <c r="AB421" s="172">
        <v>50.93</v>
      </c>
      <c r="AC421" s="175">
        <v>8</v>
      </c>
      <c r="AD421" s="180">
        <v>8</v>
      </c>
      <c r="AE421" s="181">
        <v>11.3</v>
      </c>
      <c r="AF421" s="182">
        <v>11.3</v>
      </c>
      <c r="AG421" s="318">
        <v>244</v>
      </c>
      <c r="AH421" s="183">
        <v>6.22</v>
      </c>
      <c r="AI421" s="182">
        <v>6.22</v>
      </c>
      <c r="AJ421" s="319">
        <v>347</v>
      </c>
      <c r="AK421" s="184">
        <v>8.2520000000000007</v>
      </c>
    </row>
    <row r="422" spans="1:37" ht="17.25" customHeight="1" thickBot="1" x14ac:dyDescent="0.35">
      <c r="A422" s="208" t="s">
        <v>376</v>
      </c>
      <c r="B422" s="317">
        <v>22009329</v>
      </c>
      <c r="C422" s="262" t="s">
        <v>844</v>
      </c>
      <c r="D422" s="262" t="s">
        <v>845</v>
      </c>
      <c r="E422" s="173">
        <v>20</v>
      </c>
      <c r="F422" s="174">
        <v>19.5</v>
      </c>
      <c r="G422" s="175">
        <v>17</v>
      </c>
      <c r="H422" s="176">
        <v>17</v>
      </c>
      <c r="I422" s="173">
        <v>2.94</v>
      </c>
      <c r="J422" s="175">
        <v>20</v>
      </c>
      <c r="K422" s="173">
        <v>6.19</v>
      </c>
      <c r="L422" s="175">
        <v>16</v>
      </c>
      <c r="M422" s="176">
        <v>18</v>
      </c>
      <c r="N422" s="173">
        <v>86</v>
      </c>
      <c r="O422" s="177">
        <v>71</v>
      </c>
      <c r="P422" s="178">
        <v>1.2112676056338028</v>
      </c>
      <c r="Q422" s="175">
        <v>6.5</v>
      </c>
      <c r="R422" s="173">
        <v>44.3</v>
      </c>
      <c r="S422" s="175">
        <v>4</v>
      </c>
      <c r="T422" s="176">
        <v>10.5</v>
      </c>
      <c r="U422" s="179">
        <v>22.75</v>
      </c>
      <c r="V422" s="175">
        <v>6.5</v>
      </c>
      <c r="W422" s="173">
        <v>-9</v>
      </c>
      <c r="X422" s="175">
        <v>1</v>
      </c>
      <c r="Y422" s="173">
        <v>0</v>
      </c>
      <c r="Z422" s="175">
        <v>5</v>
      </c>
      <c r="AA422" s="176">
        <v>12.5</v>
      </c>
      <c r="AB422" s="172">
        <v>36.409999999999997</v>
      </c>
      <c r="AC422" s="175">
        <v>12</v>
      </c>
      <c r="AD422" s="180">
        <v>12</v>
      </c>
      <c r="AE422" s="181">
        <v>14</v>
      </c>
      <c r="AF422" s="182">
        <v>14</v>
      </c>
      <c r="AG422" s="318">
        <v>24</v>
      </c>
      <c r="AH422" s="183">
        <v>9.7799999999999994</v>
      </c>
      <c r="AI422" s="182">
        <v>9.7799999999999994</v>
      </c>
      <c r="AJ422" s="319">
        <v>38</v>
      </c>
      <c r="AK422" s="184">
        <v>11.468</v>
      </c>
    </row>
    <row r="423" spans="1:37" ht="17.25" customHeight="1" thickBot="1" x14ac:dyDescent="0.35">
      <c r="A423" s="208" t="s">
        <v>376</v>
      </c>
      <c r="B423" s="317">
        <v>22009343</v>
      </c>
      <c r="C423" s="264" t="s">
        <v>837</v>
      </c>
      <c r="D423" s="264" t="s">
        <v>838</v>
      </c>
      <c r="E423" s="173">
        <v>17</v>
      </c>
      <c r="F423" s="174">
        <v>18</v>
      </c>
      <c r="G423" s="175">
        <v>14</v>
      </c>
      <c r="H423" s="176">
        <v>14</v>
      </c>
      <c r="I423" s="173">
        <v>3.0199999999999996</v>
      </c>
      <c r="J423" s="175">
        <v>20</v>
      </c>
      <c r="K423" s="173">
        <v>6.43</v>
      </c>
      <c r="L423" s="175">
        <v>14</v>
      </c>
      <c r="M423" s="176">
        <v>17</v>
      </c>
      <c r="N423" s="173">
        <v>44</v>
      </c>
      <c r="O423" s="177">
        <v>60</v>
      </c>
      <c r="P423" s="178">
        <v>0.73333333333333328</v>
      </c>
      <c r="Q423" s="175">
        <v>4</v>
      </c>
      <c r="R423" s="173">
        <v>47.7</v>
      </c>
      <c r="S423" s="175">
        <v>5</v>
      </c>
      <c r="T423" s="176">
        <v>9</v>
      </c>
      <c r="U423" s="179">
        <v>30.33</v>
      </c>
      <c r="V423" s="175">
        <v>2.75</v>
      </c>
      <c r="W423" s="173">
        <v>-2</v>
      </c>
      <c r="X423" s="175">
        <v>2</v>
      </c>
      <c r="Y423" s="173">
        <v>4</v>
      </c>
      <c r="Z423" s="175">
        <v>3</v>
      </c>
      <c r="AA423" s="176">
        <v>7.75</v>
      </c>
      <c r="AB423" s="172">
        <v>44.36</v>
      </c>
      <c r="AC423" s="175">
        <v>8</v>
      </c>
      <c r="AD423" s="180">
        <v>8</v>
      </c>
      <c r="AE423" s="181">
        <v>11.15</v>
      </c>
      <c r="AF423" s="182">
        <v>11.15</v>
      </c>
      <c r="AG423" s="318">
        <v>266</v>
      </c>
      <c r="AH423" s="183">
        <v>3.56</v>
      </c>
      <c r="AI423" s="182">
        <v>3.56</v>
      </c>
      <c r="AJ423" s="319">
        <v>541</v>
      </c>
      <c r="AK423" s="184">
        <v>6.5960000000000001</v>
      </c>
    </row>
    <row r="424" spans="1:37" ht="17.25" customHeight="1" thickBot="1" x14ac:dyDescent="0.35">
      <c r="A424" s="208" t="s">
        <v>376</v>
      </c>
      <c r="B424" s="317">
        <v>22009344</v>
      </c>
      <c r="C424" s="264" t="s">
        <v>543</v>
      </c>
      <c r="D424" s="264" t="s">
        <v>544</v>
      </c>
      <c r="E424" s="173">
        <v>13</v>
      </c>
      <c r="F424" s="174">
        <v>16</v>
      </c>
      <c r="G424" s="175">
        <v>10</v>
      </c>
      <c r="H424" s="176">
        <v>10</v>
      </c>
      <c r="I424" s="173">
        <v>3.03</v>
      </c>
      <c r="J424" s="175">
        <v>20</v>
      </c>
      <c r="K424" s="173">
        <v>6.52</v>
      </c>
      <c r="L424" s="175">
        <v>13</v>
      </c>
      <c r="M424" s="176">
        <v>16.5</v>
      </c>
      <c r="N424" s="173">
        <v>70</v>
      </c>
      <c r="O424" s="177">
        <v>68</v>
      </c>
      <c r="P424" s="178">
        <v>1.0294117647058822</v>
      </c>
      <c r="Q424" s="175">
        <v>5.5</v>
      </c>
      <c r="R424" s="173">
        <v>52.6</v>
      </c>
      <c r="S424" s="175">
        <v>6</v>
      </c>
      <c r="T424" s="176">
        <v>11.5</v>
      </c>
      <c r="U424" s="179">
        <v>28.63</v>
      </c>
      <c r="V424" s="175">
        <v>3.5</v>
      </c>
      <c r="W424" s="173">
        <v>-12</v>
      </c>
      <c r="X424" s="175">
        <v>0.5</v>
      </c>
      <c r="Y424" s="173">
        <v>7</v>
      </c>
      <c r="Z424" s="175">
        <v>1.5</v>
      </c>
      <c r="AA424" s="176">
        <v>5.5</v>
      </c>
      <c r="AB424" s="172">
        <v>48.79</v>
      </c>
      <c r="AC424" s="175">
        <v>6</v>
      </c>
      <c r="AD424" s="180">
        <v>6</v>
      </c>
      <c r="AE424" s="181">
        <v>9.9</v>
      </c>
      <c r="AF424" s="182">
        <v>9.9</v>
      </c>
      <c r="AG424" s="318">
        <v>395</v>
      </c>
      <c r="AH424" s="183">
        <v>5.33</v>
      </c>
      <c r="AI424" s="182">
        <v>5.33</v>
      </c>
      <c r="AJ424" s="319">
        <v>435</v>
      </c>
      <c r="AK424" s="184">
        <v>7.1580000000000004</v>
      </c>
    </row>
    <row r="425" spans="1:37" ht="17.25" customHeight="1" thickBot="1" x14ac:dyDescent="0.35">
      <c r="A425" s="208" t="s">
        <v>376</v>
      </c>
      <c r="B425" s="317">
        <v>22009399</v>
      </c>
      <c r="C425" s="252" t="s">
        <v>716</v>
      </c>
      <c r="D425" s="252" t="s">
        <v>160</v>
      </c>
      <c r="E425" s="173">
        <v>20</v>
      </c>
      <c r="F425" s="174">
        <v>19.5</v>
      </c>
      <c r="G425" s="175">
        <v>17</v>
      </c>
      <c r="H425" s="176">
        <v>17</v>
      </c>
      <c r="I425" s="173">
        <v>3.73</v>
      </c>
      <c r="J425" s="175">
        <v>8</v>
      </c>
      <c r="K425" s="173">
        <v>6.93</v>
      </c>
      <c r="L425" s="175">
        <v>10</v>
      </c>
      <c r="M425" s="176">
        <v>9</v>
      </c>
      <c r="N425" s="173">
        <v>60</v>
      </c>
      <c r="O425" s="177">
        <v>70</v>
      </c>
      <c r="P425" s="178">
        <v>0.8571428571428571</v>
      </c>
      <c r="Q425" s="175">
        <v>4.5</v>
      </c>
      <c r="R425" s="173">
        <v>39.4</v>
      </c>
      <c r="S425" s="175">
        <v>3</v>
      </c>
      <c r="T425" s="176">
        <v>7.5</v>
      </c>
      <c r="U425" s="179">
        <v>25.59</v>
      </c>
      <c r="V425" s="175">
        <v>5</v>
      </c>
      <c r="W425" s="173">
        <v>-2</v>
      </c>
      <c r="X425" s="175">
        <v>2</v>
      </c>
      <c r="Y425" s="173">
        <v>2</v>
      </c>
      <c r="Z425" s="175">
        <v>4</v>
      </c>
      <c r="AA425" s="176">
        <v>11</v>
      </c>
      <c r="AB425" s="172">
        <v>41.86</v>
      </c>
      <c r="AC425" s="175">
        <v>9</v>
      </c>
      <c r="AD425" s="180">
        <v>9</v>
      </c>
      <c r="AE425" s="181">
        <v>10.7</v>
      </c>
      <c r="AF425" s="182">
        <v>10.7</v>
      </c>
      <c r="AG425" s="318">
        <v>315</v>
      </c>
      <c r="AH425" s="183">
        <v>6.22</v>
      </c>
      <c r="AI425" s="182">
        <v>6.22</v>
      </c>
      <c r="AJ425" s="319">
        <v>347</v>
      </c>
      <c r="AK425" s="184">
        <v>8.0120000000000005</v>
      </c>
    </row>
    <row r="426" spans="1:37" ht="17.25" customHeight="1" thickBot="1" x14ac:dyDescent="0.35">
      <c r="A426" s="208" t="s">
        <v>376</v>
      </c>
      <c r="B426" s="317">
        <v>22009407</v>
      </c>
      <c r="C426" s="250" t="s">
        <v>1079</v>
      </c>
      <c r="D426" s="250" t="s">
        <v>118</v>
      </c>
      <c r="E426" s="173">
        <v>16</v>
      </c>
      <c r="F426" s="174">
        <v>17.5</v>
      </c>
      <c r="G426" s="175">
        <v>13</v>
      </c>
      <c r="H426" s="176">
        <v>13</v>
      </c>
      <c r="I426" s="173">
        <v>2.9799999999999995</v>
      </c>
      <c r="J426" s="175">
        <v>20</v>
      </c>
      <c r="K426" s="173">
        <v>6.31</v>
      </c>
      <c r="L426" s="175">
        <v>15</v>
      </c>
      <c r="M426" s="176">
        <v>17.5</v>
      </c>
      <c r="N426" s="173">
        <v>122</v>
      </c>
      <c r="O426" s="177">
        <v>80</v>
      </c>
      <c r="P426" s="178">
        <v>1.5249999999999999</v>
      </c>
      <c r="Q426" s="175">
        <v>8</v>
      </c>
      <c r="R426" s="173">
        <v>57.4</v>
      </c>
      <c r="S426" s="175">
        <v>7.5</v>
      </c>
      <c r="T426" s="176">
        <v>15.5</v>
      </c>
      <c r="U426" s="179">
        <v>25.77</v>
      </c>
      <c r="V426" s="175">
        <v>5</v>
      </c>
      <c r="W426" s="173">
        <v>-17</v>
      </c>
      <c r="X426" s="175">
        <v>0</v>
      </c>
      <c r="Y426" s="173">
        <v>2</v>
      </c>
      <c r="Z426" s="175">
        <v>4</v>
      </c>
      <c r="AA426" s="176">
        <v>9</v>
      </c>
      <c r="AB426" s="172">
        <v>27.47</v>
      </c>
      <c r="AC426" s="175">
        <v>19</v>
      </c>
      <c r="AD426" s="180">
        <v>19</v>
      </c>
      <c r="AE426" s="181">
        <v>14.8</v>
      </c>
      <c r="AF426" s="182">
        <v>14.8</v>
      </c>
      <c r="AG426" s="318">
        <v>7</v>
      </c>
      <c r="AH426" s="183">
        <v>9.7799999999999994</v>
      </c>
      <c r="AI426" s="182">
        <v>9.7799999999999994</v>
      </c>
      <c r="AJ426" s="319">
        <v>38</v>
      </c>
      <c r="AK426" s="184">
        <v>11.788</v>
      </c>
    </row>
    <row r="427" spans="1:37" ht="17.25" customHeight="1" thickBot="1" x14ac:dyDescent="0.35">
      <c r="A427" s="208" t="s">
        <v>56</v>
      </c>
      <c r="B427" s="317">
        <v>22009416</v>
      </c>
      <c r="C427" s="264" t="s">
        <v>589</v>
      </c>
      <c r="D427" s="264" t="s">
        <v>556</v>
      </c>
      <c r="E427" s="173">
        <v>10</v>
      </c>
      <c r="F427" s="174">
        <v>14.5</v>
      </c>
      <c r="G427" s="175">
        <v>10</v>
      </c>
      <c r="H427" s="176">
        <v>10</v>
      </c>
      <c r="I427" s="173">
        <v>3.86</v>
      </c>
      <c r="J427" s="175">
        <v>10</v>
      </c>
      <c r="K427" s="173">
        <v>8.65</v>
      </c>
      <c r="L427" s="175">
        <v>4</v>
      </c>
      <c r="M427" s="176">
        <v>7</v>
      </c>
      <c r="N427" s="173">
        <v>30</v>
      </c>
      <c r="O427" s="177">
        <v>60</v>
      </c>
      <c r="P427" s="178">
        <v>0.5</v>
      </c>
      <c r="Q427" s="175">
        <v>5</v>
      </c>
      <c r="R427" s="173">
        <v>25.7</v>
      </c>
      <c r="S427" s="175">
        <v>3.5</v>
      </c>
      <c r="T427" s="176">
        <v>8.5</v>
      </c>
      <c r="U427" s="179">
        <v>29.79</v>
      </c>
      <c r="V427" s="175">
        <v>4</v>
      </c>
      <c r="W427" s="173">
        <v>3</v>
      </c>
      <c r="X427" s="175">
        <v>3.25</v>
      </c>
      <c r="Y427" s="173">
        <v>1</v>
      </c>
      <c r="Z427" s="175">
        <v>4.5</v>
      </c>
      <c r="AA427" s="176">
        <v>11.75</v>
      </c>
      <c r="AB427" s="172">
        <v>36</v>
      </c>
      <c r="AC427" s="175">
        <v>16</v>
      </c>
      <c r="AD427" s="180">
        <v>16</v>
      </c>
      <c r="AE427" s="181">
        <v>10.65</v>
      </c>
      <c r="AF427" s="182">
        <v>10.65</v>
      </c>
      <c r="AG427" s="318">
        <v>321</v>
      </c>
      <c r="AH427" s="183">
        <v>7.11</v>
      </c>
      <c r="AI427" s="182">
        <v>7.11</v>
      </c>
      <c r="AJ427" s="319">
        <v>241</v>
      </c>
      <c r="AK427" s="184">
        <v>8.5259999999999998</v>
      </c>
    </row>
    <row r="428" spans="1:37" ht="17.25" customHeight="1" thickBot="1" x14ac:dyDescent="0.35">
      <c r="A428" s="208" t="s">
        <v>376</v>
      </c>
      <c r="B428" s="317">
        <v>22009421</v>
      </c>
      <c r="C428" s="258" t="s">
        <v>625</v>
      </c>
      <c r="D428" s="258" t="s">
        <v>99</v>
      </c>
      <c r="E428" s="173">
        <v>17</v>
      </c>
      <c r="F428" s="174">
        <v>18</v>
      </c>
      <c r="G428" s="175">
        <v>14</v>
      </c>
      <c r="H428" s="176">
        <v>14</v>
      </c>
      <c r="I428" s="173">
        <v>3.4599999999999995</v>
      </c>
      <c r="J428" s="175">
        <v>13</v>
      </c>
      <c r="K428" s="173">
        <v>7.35</v>
      </c>
      <c r="L428" s="175">
        <v>7</v>
      </c>
      <c r="M428" s="176">
        <v>10</v>
      </c>
      <c r="N428" s="173">
        <v>60</v>
      </c>
      <c r="O428" s="177">
        <v>99</v>
      </c>
      <c r="P428" s="178">
        <v>0.60606060606060608</v>
      </c>
      <c r="Q428" s="175">
        <v>3.5</v>
      </c>
      <c r="R428" s="173">
        <v>38</v>
      </c>
      <c r="S428" s="175">
        <v>2.5</v>
      </c>
      <c r="T428" s="176">
        <v>6</v>
      </c>
      <c r="U428" s="179">
        <v>28.92</v>
      </c>
      <c r="V428" s="175">
        <v>3.5</v>
      </c>
      <c r="W428" s="173">
        <v>-20</v>
      </c>
      <c r="X428" s="175">
        <v>0</v>
      </c>
      <c r="Y428" s="173">
        <v>5</v>
      </c>
      <c r="Z428" s="175">
        <v>2.5</v>
      </c>
      <c r="AA428" s="176">
        <v>6</v>
      </c>
      <c r="AB428" s="172">
        <v>38.54</v>
      </c>
      <c r="AC428" s="175">
        <v>11</v>
      </c>
      <c r="AD428" s="180">
        <v>11</v>
      </c>
      <c r="AE428" s="181">
        <v>9.4</v>
      </c>
      <c r="AF428" s="182">
        <v>9.4</v>
      </c>
      <c r="AG428" s="318">
        <v>432</v>
      </c>
      <c r="AH428" s="183">
        <v>6.22</v>
      </c>
      <c r="AI428" s="182">
        <v>6.22</v>
      </c>
      <c r="AJ428" s="319">
        <v>347</v>
      </c>
      <c r="AK428" s="184">
        <v>7.492</v>
      </c>
    </row>
    <row r="429" spans="1:37" ht="17.25" customHeight="1" thickBot="1" x14ac:dyDescent="0.35">
      <c r="A429" s="208" t="s">
        <v>56</v>
      </c>
      <c r="B429" s="317">
        <v>22009423</v>
      </c>
      <c r="C429" s="260" t="s">
        <v>873</v>
      </c>
      <c r="D429" s="260" t="s">
        <v>874</v>
      </c>
      <c r="E429" s="173">
        <v>13</v>
      </c>
      <c r="F429" s="174">
        <v>16</v>
      </c>
      <c r="G429" s="175">
        <v>13</v>
      </c>
      <c r="H429" s="176">
        <v>13</v>
      </c>
      <c r="I429" s="173">
        <v>3.47</v>
      </c>
      <c r="J429" s="175">
        <v>17</v>
      </c>
      <c r="K429" s="173">
        <v>7.67</v>
      </c>
      <c r="L429" s="175">
        <v>11</v>
      </c>
      <c r="M429" s="176">
        <v>14</v>
      </c>
      <c r="N429" s="173">
        <v>32</v>
      </c>
      <c r="O429" s="177">
        <v>55</v>
      </c>
      <c r="P429" s="178">
        <v>0.58181818181818179</v>
      </c>
      <c r="Q429" s="175">
        <v>5.5</v>
      </c>
      <c r="R429" s="173">
        <v>29.3</v>
      </c>
      <c r="S429" s="175">
        <v>4.5</v>
      </c>
      <c r="T429" s="176">
        <v>10</v>
      </c>
      <c r="U429" s="179">
        <v>31.17</v>
      </c>
      <c r="V429" s="175">
        <v>3.25</v>
      </c>
      <c r="W429" s="173">
        <v>-13</v>
      </c>
      <c r="X429" s="175">
        <v>0.5</v>
      </c>
      <c r="Y429" s="173">
        <v>1</v>
      </c>
      <c r="Z429" s="175">
        <v>4.5</v>
      </c>
      <c r="AA429" s="176">
        <v>8.25</v>
      </c>
      <c r="AB429" s="172">
        <v>57.9</v>
      </c>
      <c r="AC429" s="175">
        <v>5</v>
      </c>
      <c r="AD429" s="180">
        <v>5</v>
      </c>
      <c r="AE429" s="181">
        <v>10.050000000000001</v>
      </c>
      <c r="AF429" s="182">
        <v>10.050000000000001</v>
      </c>
      <c r="AG429" s="318">
        <v>383</v>
      </c>
      <c r="AH429" s="183">
        <v>4.8899999999999997</v>
      </c>
      <c r="AI429" s="182">
        <v>4.8899999999999997</v>
      </c>
      <c r="AJ429" s="319">
        <v>474</v>
      </c>
      <c r="AK429" s="184">
        <v>6.9540000000000006</v>
      </c>
    </row>
    <row r="430" spans="1:37" ht="17.25" customHeight="1" thickBot="1" x14ac:dyDescent="0.35">
      <c r="A430" s="208" t="s">
        <v>56</v>
      </c>
      <c r="B430" s="317">
        <v>22009484</v>
      </c>
      <c r="C430" s="248" t="s">
        <v>711</v>
      </c>
      <c r="D430" s="248" t="s">
        <v>78</v>
      </c>
      <c r="E430" s="173">
        <v>12</v>
      </c>
      <c r="F430" s="174">
        <v>15.5</v>
      </c>
      <c r="G430" s="175">
        <v>12</v>
      </c>
      <c r="H430" s="176">
        <v>12</v>
      </c>
      <c r="I430" s="173">
        <v>4.3499999999999996</v>
      </c>
      <c r="J430" s="175">
        <v>2</v>
      </c>
      <c r="K430" s="173">
        <v>7.85</v>
      </c>
      <c r="L430" s="175">
        <v>10</v>
      </c>
      <c r="M430" s="176">
        <v>6</v>
      </c>
      <c r="N430" s="173">
        <v>32</v>
      </c>
      <c r="O430" s="177">
        <v>58</v>
      </c>
      <c r="P430" s="178">
        <v>0.55172413793103448</v>
      </c>
      <c r="Q430" s="175">
        <v>5.5</v>
      </c>
      <c r="R430" s="173">
        <v>30.2</v>
      </c>
      <c r="S430" s="175">
        <v>5</v>
      </c>
      <c r="T430" s="176">
        <v>10.5</v>
      </c>
      <c r="U430" s="179">
        <v>26.39</v>
      </c>
      <c r="V430" s="175">
        <v>5.75</v>
      </c>
      <c r="W430" s="173">
        <v>-12</v>
      </c>
      <c r="X430" s="175">
        <v>0.5</v>
      </c>
      <c r="Y430" s="173">
        <v>1</v>
      </c>
      <c r="Z430" s="175">
        <v>4.5</v>
      </c>
      <c r="AA430" s="176">
        <v>10.75</v>
      </c>
      <c r="AB430" s="172">
        <v>53.64</v>
      </c>
      <c r="AC430" s="175">
        <v>7</v>
      </c>
      <c r="AD430" s="180">
        <v>7</v>
      </c>
      <c r="AE430" s="181">
        <v>9.25</v>
      </c>
      <c r="AF430" s="182">
        <v>9.25</v>
      </c>
      <c r="AG430" s="318">
        <v>438</v>
      </c>
      <c r="AH430" s="183">
        <v>6.22</v>
      </c>
      <c r="AI430" s="182">
        <v>6.22</v>
      </c>
      <c r="AJ430" s="319">
        <v>347</v>
      </c>
      <c r="AK430" s="184">
        <v>7.4320000000000004</v>
      </c>
    </row>
    <row r="431" spans="1:37" ht="17.25" customHeight="1" thickBot="1" x14ac:dyDescent="0.35">
      <c r="A431" s="208" t="s">
        <v>376</v>
      </c>
      <c r="B431" s="317">
        <v>22009554</v>
      </c>
      <c r="C431" s="296" t="s">
        <v>740</v>
      </c>
      <c r="D431" s="296" t="s">
        <v>741</v>
      </c>
      <c r="E431" s="173">
        <v>18</v>
      </c>
      <c r="F431" s="174">
        <v>18.5</v>
      </c>
      <c r="G431" s="175">
        <v>15</v>
      </c>
      <c r="H431" s="176">
        <v>15</v>
      </c>
      <c r="I431" s="173">
        <v>3.0100000000000002</v>
      </c>
      <c r="J431" s="175">
        <v>20</v>
      </c>
      <c r="K431" s="173">
        <v>6.44</v>
      </c>
      <c r="L431" s="175">
        <v>14</v>
      </c>
      <c r="M431" s="176">
        <v>17</v>
      </c>
      <c r="N431" s="173">
        <v>57.5</v>
      </c>
      <c r="O431" s="177">
        <v>76</v>
      </c>
      <c r="P431" s="178">
        <v>0.75657894736842102</v>
      </c>
      <c r="Q431" s="175">
        <v>4</v>
      </c>
      <c r="R431" s="173">
        <v>53.4</v>
      </c>
      <c r="S431" s="175">
        <v>6.5</v>
      </c>
      <c r="T431" s="176">
        <v>10.5</v>
      </c>
      <c r="U431" s="179">
        <v>27.75</v>
      </c>
      <c r="V431" s="175">
        <v>4</v>
      </c>
      <c r="W431" s="173">
        <v>-4</v>
      </c>
      <c r="X431" s="175">
        <v>1.5</v>
      </c>
      <c r="Y431" s="173">
        <v>2</v>
      </c>
      <c r="Z431" s="175">
        <v>4</v>
      </c>
      <c r="AA431" s="176">
        <v>9.5</v>
      </c>
      <c r="AB431" s="172">
        <v>34.89</v>
      </c>
      <c r="AC431" s="175">
        <v>13</v>
      </c>
      <c r="AD431" s="180">
        <v>13</v>
      </c>
      <c r="AE431" s="181">
        <v>13</v>
      </c>
      <c r="AF431" s="182">
        <v>13</v>
      </c>
      <c r="AG431" s="318">
        <v>62</v>
      </c>
      <c r="AH431" s="183">
        <v>7.11</v>
      </c>
      <c r="AI431" s="182">
        <v>7.11</v>
      </c>
      <c r="AJ431" s="319">
        <v>241</v>
      </c>
      <c r="AK431" s="184">
        <v>9.4660000000000011</v>
      </c>
    </row>
    <row r="432" spans="1:37" ht="17.25" customHeight="1" thickBot="1" x14ac:dyDescent="0.35">
      <c r="A432" s="208" t="s">
        <v>376</v>
      </c>
      <c r="B432" s="317">
        <v>22009581</v>
      </c>
      <c r="C432" s="252" t="s">
        <v>585</v>
      </c>
      <c r="D432" s="252" t="s">
        <v>103</v>
      </c>
      <c r="E432" s="173">
        <v>18</v>
      </c>
      <c r="F432" s="174">
        <v>18.5</v>
      </c>
      <c r="G432" s="175">
        <v>15</v>
      </c>
      <c r="H432" s="176">
        <v>15</v>
      </c>
      <c r="I432" s="173">
        <v>3.01</v>
      </c>
      <c r="J432" s="175">
        <v>20</v>
      </c>
      <c r="K432" s="173">
        <v>6.48</v>
      </c>
      <c r="L432" s="175">
        <v>13</v>
      </c>
      <c r="M432" s="176">
        <v>16.5</v>
      </c>
      <c r="N432" s="173">
        <v>56</v>
      </c>
      <c r="O432" s="177">
        <v>53</v>
      </c>
      <c r="P432" s="178">
        <v>1.0566037735849056</v>
      </c>
      <c r="Q432" s="175">
        <v>5.5</v>
      </c>
      <c r="R432" s="173">
        <v>40.200000000000003</v>
      </c>
      <c r="S432" s="175">
        <v>3</v>
      </c>
      <c r="T432" s="176">
        <v>8.5</v>
      </c>
      <c r="U432" s="179">
        <v>23.98</v>
      </c>
      <c r="V432" s="175">
        <v>6</v>
      </c>
      <c r="W432" s="173">
        <v>-4</v>
      </c>
      <c r="X432" s="175">
        <v>1.5</v>
      </c>
      <c r="Y432" s="173">
        <v>3</v>
      </c>
      <c r="Z432" s="175">
        <v>3.5</v>
      </c>
      <c r="AA432" s="176">
        <v>11</v>
      </c>
      <c r="AB432" s="172">
        <v>36.42</v>
      </c>
      <c r="AC432" s="175">
        <v>12</v>
      </c>
      <c r="AD432" s="180">
        <v>12</v>
      </c>
      <c r="AE432" s="181">
        <v>12.6</v>
      </c>
      <c r="AF432" s="182">
        <v>12.6</v>
      </c>
      <c r="AG432" s="318">
        <v>97</v>
      </c>
      <c r="AH432" s="183">
        <v>9.33</v>
      </c>
      <c r="AI432" s="182">
        <v>9.33</v>
      </c>
      <c r="AJ432" s="319">
        <v>56</v>
      </c>
      <c r="AK432" s="184">
        <v>10.638</v>
      </c>
    </row>
    <row r="433" spans="1:37" ht="17.25" customHeight="1" thickBot="1" x14ac:dyDescent="0.35">
      <c r="A433" s="208" t="s">
        <v>376</v>
      </c>
      <c r="B433" s="317">
        <v>22009593</v>
      </c>
      <c r="C433" s="260" t="s">
        <v>763</v>
      </c>
      <c r="D433" s="260" t="s">
        <v>36</v>
      </c>
      <c r="E433" s="173">
        <v>21</v>
      </c>
      <c r="F433" s="174">
        <v>20</v>
      </c>
      <c r="G433" s="175">
        <v>18</v>
      </c>
      <c r="H433" s="176">
        <v>18</v>
      </c>
      <c r="I433" s="173">
        <v>2.98</v>
      </c>
      <c r="J433" s="175">
        <v>20</v>
      </c>
      <c r="K433" s="173">
        <v>6.35</v>
      </c>
      <c r="L433" s="175">
        <v>14</v>
      </c>
      <c r="M433" s="176">
        <v>17</v>
      </c>
      <c r="N433" s="173">
        <v>69</v>
      </c>
      <c r="O433" s="177">
        <v>67</v>
      </c>
      <c r="P433" s="178">
        <v>1.0298507462686568</v>
      </c>
      <c r="Q433" s="175">
        <v>5.5</v>
      </c>
      <c r="R433" s="173">
        <v>44</v>
      </c>
      <c r="S433" s="175">
        <v>4</v>
      </c>
      <c r="T433" s="176">
        <v>9.5</v>
      </c>
      <c r="U433" s="179">
        <v>24.42</v>
      </c>
      <c r="V433" s="175">
        <v>5.75</v>
      </c>
      <c r="W433" s="173">
        <v>1</v>
      </c>
      <c r="X433" s="175">
        <v>2.75</v>
      </c>
      <c r="Y433" s="173">
        <v>1</v>
      </c>
      <c r="Z433" s="175">
        <v>4.5</v>
      </c>
      <c r="AA433" s="176">
        <v>13</v>
      </c>
      <c r="AB433" s="172">
        <v>35.24</v>
      </c>
      <c r="AC433" s="175">
        <v>13</v>
      </c>
      <c r="AD433" s="180">
        <v>13</v>
      </c>
      <c r="AE433" s="181">
        <v>14.1</v>
      </c>
      <c r="AF433" s="182">
        <v>14.1</v>
      </c>
      <c r="AG433" s="318">
        <v>20</v>
      </c>
      <c r="AH433" s="183">
        <v>5.78</v>
      </c>
      <c r="AI433" s="182">
        <v>5.78</v>
      </c>
      <c r="AJ433" s="319">
        <v>393</v>
      </c>
      <c r="AK433" s="184">
        <v>9.1080000000000005</v>
      </c>
    </row>
    <row r="434" spans="1:37" ht="17.25" customHeight="1" thickBot="1" x14ac:dyDescent="0.35">
      <c r="A434" s="208" t="s">
        <v>376</v>
      </c>
      <c r="B434" s="317">
        <v>22009607</v>
      </c>
      <c r="C434" s="262" t="s">
        <v>1071</v>
      </c>
      <c r="D434" s="262" t="s">
        <v>141</v>
      </c>
      <c r="E434" s="173" t="s">
        <v>375</v>
      </c>
      <c r="F434" s="174" t="s">
        <v>375</v>
      </c>
      <c r="G434" s="175" t="s">
        <v>375</v>
      </c>
      <c r="H434" s="176" t="s">
        <v>375</v>
      </c>
      <c r="I434" s="173" t="s">
        <v>375</v>
      </c>
      <c r="J434" s="175" t="s">
        <v>375</v>
      </c>
      <c r="K434" s="173" t="s">
        <v>375</v>
      </c>
      <c r="L434" s="175" t="s">
        <v>375</v>
      </c>
      <c r="M434" s="176" t="s">
        <v>375</v>
      </c>
      <c r="N434" s="173" t="s">
        <v>375</v>
      </c>
      <c r="O434" s="177" t="s">
        <v>195</v>
      </c>
      <c r="P434" s="178" t="s">
        <v>1712</v>
      </c>
      <c r="Q434" s="175" t="s">
        <v>375</v>
      </c>
      <c r="R434" s="173" t="s">
        <v>375</v>
      </c>
      <c r="S434" s="175" t="s">
        <v>375</v>
      </c>
      <c r="T434" s="176" t="s">
        <v>375</v>
      </c>
      <c r="U434" s="179" t="s">
        <v>375</v>
      </c>
      <c r="V434" s="175" t="s">
        <v>375</v>
      </c>
      <c r="W434" s="173" t="s">
        <v>375</v>
      </c>
      <c r="X434" s="175" t="s">
        <v>375</v>
      </c>
      <c r="Y434" s="173" t="s">
        <v>375</v>
      </c>
      <c r="Z434" s="175" t="s">
        <v>375</v>
      </c>
      <c r="AA434" s="176" t="s">
        <v>375</v>
      </c>
      <c r="AB434" s="172" t="s">
        <v>375</v>
      </c>
      <c r="AC434" s="175" t="s">
        <v>375</v>
      </c>
      <c r="AD434" s="180" t="s">
        <v>375</v>
      </c>
      <c r="AE434" s="181" t="s">
        <v>375</v>
      </c>
      <c r="AF434" s="182" t="s">
        <v>375</v>
      </c>
      <c r="AG434" s="318">
        <v>532</v>
      </c>
      <c r="AH434" s="183">
        <v>7.11</v>
      </c>
      <c r="AI434" s="182">
        <v>7.11</v>
      </c>
      <c r="AJ434" s="319">
        <v>241</v>
      </c>
      <c r="AK434" s="184">
        <v>7.11</v>
      </c>
    </row>
    <row r="435" spans="1:37" ht="17.25" customHeight="1" thickBot="1" x14ac:dyDescent="0.35">
      <c r="A435" s="208" t="s">
        <v>56</v>
      </c>
      <c r="B435" s="317">
        <v>22009617</v>
      </c>
      <c r="C435" s="250" t="s">
        <v>656</v>
      </c>
      <c r="D435" s="250" t="s">
        <v>657</v>
      </c>
      <c r="E435" s="173">
        <v>14</v>
      </c>
      <c r="F435" s="174">
        <v>16.5</v>
      </c>
      <c r="G435" s="175">
        <v>14</v>
      </c>
      <c r="H435" s="176">
        <v>14</v>
      </c>
      <c r="I435" s="173">
        <v>3.6</v>
      </c>
      <c r="J435" s="175">
        <v>15</v>
      </c>
      <c r="K435" s="173">
        <v>8.0299999999999994</v>
      </c>
      <c r="L435" s="175">
        <v>9</v>
      </c>
      <c r="M435" s="176">
        <v>12</v>
      </c>
      <c r="N435" s="173">
        <v>35</v>
      </c>
      <c r="O435" s="177">
        <v>59</v>
      </c>
      <c r="P435" s="178">
        <v>0.59322033898305082</v>
      </c>
      <c r="Q435" s="175">
        <v>5.5</v>
      </c>
      <c r="R435" s="173">
        <v>29.2</v>
      </c>
      <c r="S435" s="175">
        <v>4.5</v>
      </c>
      <c r="T435" s="176">
        <v>10</v>
      </c>
      <c r="U435" s="179">
        <v>26.31</v>
      </c>
      <c r="V435" s="175">
        <v>5.75</v>
      </c>
      <c r="W435" s="173">
        <v>-8</v>
      </c>
      <c r="X435" s="175">
        <v>1</v>
      </c>
      <c r="Y435" s="173">
        <v>3</v>
      </c>
      <c r="Z435" s="175">
        <v>3.5</v>
      </c>
      <c r="AA435" s="176">
        <v>10.25</v>
      </c>
      <c r="AB435" s="172" t="s">
        <v>375</v>
      </c>
      <c r="AC435" s="175" t="s">
        <v>375</v>
      </c>
      <c r="AD435" s="180" t="s">
        <v>375</v>
      </c>
      <c r="AE435" s="181">
        <v>11.5625</v>
      </c>
      <c r="AF435" s="182">
        <v>11.5625</v>
      </c>
      <c r="AG435" s="318">
        <v>204</v>
      </c>
      <c r="AH435" s="183">
        <v>8.89</v>
      </c>
      <c r="AI435" s="182">
        <v>8.89</v>
      </c>
      <c r="AJ435" s="319">
        <v>86</v>
      </c>
      <c r="AK435" s="184">
        <v>9.9589999999999996</v>
      </c>
    </row>
    <row r="436" spans="1:37" ht="17.25" customHeight="1" thickBot="1" x14ac:dyDescent="0.35">
      <c r="A436" s="208" t="s">
        <v>56</v>
      </c>
      <c r="B436" s="317">
        <v>22009622</v>
      </c>
      <c r="C436" s="262" t="s">
        <v>299</v>
      </c>
      <c r="D436" s="262" t="s">
        <v>170</v>
      </c>
      <c r="E436" s="173">
        <v>10</v>
      </c>
      <c r="F436" s="174">
        <v>14.5</v>
      </c>
      <c r="G436" s="175">
        <v>10</v>
      </c>
      <c r="H436" s="176">
        <v>10</v>
      </c>
      <c r="I436" s="173">
        <v>3.46</v>
      </c>
      <c r="J436" s="175">
        <v>17</v>
      </c>
      <c r="K436" s="173">
        <v>7.5</v>
      </c>
      <c r="L436" s="175">
        <v>12</v>
      </c>
      <c r="M436" s="176">
        <v>14.5</v>
      </c>
      <c r="N436" s="173">
        <v>30</v>
      </c>
      <c r="O436" s="177">
        <v>55</v>
      </c>
      <c r="P436" s="178">
        <v>0.54545454545454541</v>
      </c>
      <c r="Q436" s="175">
        <v>5</v>
      </c>
      <c r="R436" s="173">
        <v>31.9</v>
      </c>
      <c r="S436" s="175">
        <v>5</v>
      </c>
      <c r="T436" s="176">
        <v>10</v>
      </c>
      <c r="U436" s="179">
        <v>29.05</v>
      </c>
      <c r="V436" s="175">
        <v>4.25</v>
      </c>
      <c r="W436" s="173">
        <v>-17</v>
      </c>
      <c r="X436" s="175">
        <v>0</v>
      </c>
      <c r="Y436" s="173">
        <v>3</v>
      </c>
      <c r="Z436" s="175">
        <v>3.5</v>
      </c>
      <c r="AA436" s="176">
        <v>7.75</v>
      </c>
      <c r="AB436" s="172">
        <v>59.28</v>
      </c>
      <c r="AC436" s="175">
        <v>5</v>
      </c>
      <c r="AD436" s="180">
        <v>5</v>
      </c>
      <c r="AE436" s="181">
        <v>9.4499999999999993</v>
      </c>
      <c r="AF436" s="182">
        <v>9.4499999999999993</v>
      </c>
      <c r="AG436" s="318">
        <v>430</v>
      </c>
      <c r="AH436" s="183">
        <v>4.4400000000000004</v>
      </c>
      <c r="AI436" s="182">
        <v>4.4400000000000004</v>
      </c>
      <c r="AJ436" s="319">
        <v>495</v>
      </c>
      <c r="AK436" s="184">
        <v>6.444</v>
      </c>
    </row>
    <row r="437" spans="1:37" ht="17.25" customHeight="1" thickBot="1" x14ac:dyDescent="0.35">
      <c r="A437" s="208" t="s">
        <v>56</v>
      </c>
      <c r="B437" s="317">
        <v>22009641</v>
      </c>
      <c r="C437" s="252" t="s">
        <v>753</v>
      </c>
      <c r="D437" s="252" t="s">
        <v>754</v>
      </c>
      <c r="E437" s="173">
        <v>14</v>
      </c>
      <c r="F437" s="174">
        <v>16.5</v>
      </c>
      <c r="G437" s="175">
        <v>14</v>
      </c>
      <c r="H437" s="176">
        <v>14</v>
      </c>
      <c r="I437" s="173">
        <v>4.24</v>
      </c>
      <c r="J437" s="175">
        <v>4</v>
      </c>
      <c r="K437" s="173">
        <v>7.64</v>
      </c>
      <c r="L437" s="175">
        <v>11</v>
      </c>
      <c r="M437" s="176">
        <v>7.5</v>
      </c>
      <c r="N437" s="173">
        <v>29.5</v>
      </c>
      <c r="O437" s="177">
        <v>55</v>
      </c>
      <c r="P437" s="178">
        <v>0.53636363636363638</v>
      </c>
      <c r="Q437" s="175">
        <v>5</v>
      </c>
      <c r="R437" s="173">
        <v>29.2</v>
      </c>
      <c r="S437" s="175">
        <v>4.5</v>
      </c>
      <c r="T437" s="176">
        <v>9.5</v>
      </c>
      <c r="U437" s="179">
        <v>28.03</v>
      </c>
      <c r="V437" s="175">
        <v>4.75</v>
      </c>
      <c r="W437" s="173">
        <v>-2</v>
      </c>
      <c r="X437" s="175">
        <v>2</v>
      </c>
      <c r="Y437" s="173">
        <v>3</v>
      </c>
      <c r="Z437" s="175">
        <v>3.5</v>
      </c>
      <c r="AA437" s="176">
        <v>10.25</v>
      </c>
      <c r="AB437" s="172">
        <v>66.319999999999993</v>
      </c>
      <c r="AC437" s="175">
        <v>2</v>
      </c>
      <c r="AD437" s="180">
        <v>2</v>
      </c>
      <c r="AE437" s="181">
        <v>8.65</v>
      </c>
      <c r="AF437" s="182">
        <v>8.65</v>
      </c>
      <c r="AG437" s="318">
        <v>466</v>
      </c>
      <c r="AH437" s="183">
        <v>7.56</v>
      </c>
      <c r="AI437" s="182">
        <v>7.56</v>
      </c>
      <c r="AJ437" s="319">
        <v>204</v>
      </c>
      <c r="AK437" s="184">
        <v>7.9960000000000004</v>
      </c>
    </row>
    <row r="438" spans="1:37" ht="17.25" customHeight="1" thickBot="1" x14ac:dyDescent="0.35">
      <c r="A438" s="208" t="s">
        <v>56</v>
      </c>
      <c r="B438" s="317">
        <v>22009681</v>
      </c>
      <c r="C438" s="256" t="s">
        <v>989</v>
      </c>
      <c r="D438" s="256" t="s">
        <v>79</v>
      </c>
      <c r="E438" s="173">
        <v>11</v>
      </c>
      <c r="F438" s="174">
        <v>15</v>
      </c>
      <c r="G438" s="175">
        <v>11</v>
      </c>
      <c r="H438" s="176">
        <v>11</v>
      </c>
      <c r="I438" s="173">
        <v>3.5199999999999996</v>
      </c>
      <c r="J438" s="175">
        <v>16</v>
      </c>
      <c r="K438" s="173">
        <v>7.97</v>
      </c>
      <c r="L438" s="175">
        <v>9</v>
      </c>
      <c r="M438" s="176">
        <v>12.5</v>
      </c>
      <c r="N438" s="173">
        <v>36</v>
      </c>
      <c r="O438" s="177">
        <v>63</v>
      </c>
      <c r="P438" s="178">
        <v>0.5714285714285714</v>
      </c>
      <c r="Q438" s="175">
        <v>5.5</v>
      </c>
      <c r="R438" s="173">
        <v>30.6</v>
      </c>
      <c r="S438" s="175">
        <v>5</v>
      </c>
      <c r="T438" s="176">
        <v>10.5</v>
      </c>
      <c r="U438" s="179">
        <v>31.31</v>
      </c>
      <c r="V438" s="175">
        <v>3.25</v>
      </c>
      <c r="W438" s="173">
        <v>10</v>
      </c>
      <c r="X438" s="175">
        <v>4</v>
      </c>
      <c r="Y438" s="173">
        <v>5</v>
      </c>
      <c r="Z438" s="175">
        <v>2.5</v>
      </c>
      <c r="AA438" s="176">
        <v>9.75</v>
      </c>
      <c r="AB438" s="172">
        <v>33.56</v>
      </c>
      <c r="AC438" s="175">
        <v>17</v>
      </c>
      <c r="AD438" s="180">
        <v>17</v>
      </c>
      <c r="AE438" s="181">
        <v>12.15</v>
      </c>
      <c r="AF438" s="182">
        <v>12.15</v>
      </c>
      <c r="AG438" s="318">
        <v>141</v>
      </c>
      <c r="AH438" s="183">
        <v>8.44</v>
      </c>
      <c r="AI438" s="182">
        <v>8.44</v>
      </c>
      <c r="AJ438" s="319">
        <v>118</v>
      </c>
      <c r="AK438" s="184">
        <v>9.9239999999999995</v>
      </c>
    </row>
    <row r="439" spans="1:37" ht="17.25" customHeight="1" thickBot="1" x14ac:dyDescent="0.35">
      <c r="A439" s="208" t="s">
        <v>376</v>
      </c>
      <c r="B439" s="317">
        <v>22009683</v>
      </c>
      <c r="C439" s="248" t="s">
        <v>339</v>
      </c>
      <c r="D439" s="248" t="s">
        <v>934</v>
      </c>
      <c r="E439" s="173">
        <v>15</v>
      </c>
      <c r="F439" s="174">
        <v>17</v>
      </c>
      <c r="G439" s="175">
        <v>12</v>
      </c>
      <c r="H439" s="176">
        <v>12</v>
      </c>
      <c r="I439" s="173">
        <v>3.0100000000000002</v>
      </c>
      <c r="J439" s="175">
        <v>20</v>
      </c>
      <c r="K439" s="173">
        <v>6.53</v>
      </c>
      <c r="L439" s="175">
        <v>13</v>
      </c>
      <c r="M439" s="176">
        <v>16.5</v>
      </c>
      <c r="N439" s="173">
        <v>46</v>
      </c>
      <c r="O439" s="177">
        <v>70</v>
      </c>
      <c r="P439" s="178">
        <v>0.65714285714285714</v>
      </c>
      <c r="Q439" s="175">
        <v>3.5</v>
      </c>
      <c r="R439" s="173">
        <v>44</v>
      </c>
      <c r="S439" s="175">
        <v>4</v>
      </c>
      <c r="T439" s="176">
        <v>7.5</v>
      </c>
      <c r="U439" s="179">
        <v>25.21</v>
      </c>
      <c r="V439" s="175">
        <v>5.25</v>
      </c>
      <c r="W439" s="173">
        <v>-25</v>
      </c>
      <c r="X439" s="175">
        <v>0</v>
      </c>
      <c r="Y439" s="173">
        <v>5</v>
      </c>
      <c r="Z439" s="175">
        <v>2.5</v>
      </c>
      <c r="AA439" s="176">
        <v>7.75</v>
      </c>
      <c r="AB439" s="172">
        <v>44.26</v>
      </c>
      <c r="AC439" s="175">
        <v>8</v>
      </c>
      <c r="AD439" s="180">
        <v>8</v>
      </c>
      <c r="AE439" s="181">
        <v>10.35</v>
      </c>
      <c r="AF439" s="182">
        <v>10.35</v>
      </c>
      <c r="AG439" s="318">
        <v>363</v>
      </c>
      <c r="AH439" s="183">
        <v>3.11</v>
      </c>
      <c r="AI439" s="182">
        <v>3.11</v>
      </c>
      <c r="AJ439" s="319">
        <v>555</v>
      </c>
      <c r="AK439" s="184">
        <v>6.0059999999999993</v>
      </c>
    </row>
    <row r="440" spans="1:37" ht="17.25" customHeight="1" thickBot="1" x14ac:dyDescent="0.35">
      <c r="A440" s="208" t="s">
        <v>56</v>
      </c>
      <c r="B440" s="317">
        <v>22009690</v>
      </c>
      <c r="C440" s="256" t="s">
        <v>617</v>
      </c>
      <c r="D440" s="256" t="s">
        <v>618</v>
      </c>
      <c r="E440" s="173">
        <v>13</v>
      </c>
      <c r="F440" s="174">
        <v>16</v>
      </c>
      <c r="G440" s="175">
        <v>13</v>
      </c>
      <c r="H440" s="176">
        <v>13</v>
      </c>
      <c r="I440" s="173">
        <v>3.89</v>
      </c>
      <c r="J440" s="175">
        <v>10</v>
      </c>
      <c r="K440" s="173">
        <v>7.17</v>
      </c>
      <c r="L440" s="175">
        <v>15</v>
      </c>
      <c r="M440" s="176">
        <v>12.5</v>
      </c>
      <c r="N440" s="173">
        <v>32.5</v>
      </c>
      <c r="O440" s="177">
        <v>66</v>
      </c>
      <c r="P440" s="178">
        <v>0.49242424242424243</v>
      </c>
      <c r="Q440" s="175">
        <v>4.5</v>
      </c>
      <c r="R440" s="173">
        <v>42.2</v>
      </c>
      <c r="S440" s="175">
        <v>8</v>
      </c>
      <c r="T440" s="176">
        <v>12.5</v>
      </c>
      <c r="U440" s="179">
        <v>26.95</v>
      </c>
      <c r="V440" s="175">
        <v>5.5</v>
      </c>
      <c r="W440" s="173">
        <v>5</v>
      </c>
      <c r="X440" s="175">
        <v>3.5</v>
      </c>
      <c r="Y440" s="173">
        <v>5</v>
      </c>
      <c r="Z440" s="175">
        <v>2.5</v>
      </c>
      <c r="AA440" s="176">
        <v>11.5</v>
      </c>
      <c r="AB440" s="172">
        <v>51.7</v>
      </c>
      <c r="AC440" s="175">
        <v>8</v>
      </c>
      <c r="AD440" s="180">
        <v>8</v>
      </c>
      <c r="AE440" s="181">
        <v>11.5</v>
      </c>
      <c r="AF440" s="182">
        <v>11.5</v>
      </c>
      <c r="AG440" s="318">
        <v>212</v>
      </c>
      <c r="AH440" s="183">
        <v>5.33</v>
      </c>
      <c r="AI440" s="182">
        <v>5.33</v>
      </c>
      <c r="AJ440" s="319">
        <v>435</v>
      </c>
      <c r="AK440" s="184">
        <v>7.798</v>
      </c>
    </row>
    <row r="441" spans="1:37" ht="17.25" customHeight="1" thickBot="1" x14ac:dyDescent="0.35">
      <c r="A441" s="208" t="s">
        <v>376</v>
      </c>
      <c r="B441" s="317">
        <v>22009700</v>
      </c>
      <c r="C441" s="264" t="s">
        <v>627</v>
      </c>
      <c r="D441" s="264" t="s">
        <v>134</v>
      </c>
      <c r="E441" s="173">
        <v>12</v>
      </c>
      <c r="F441" s="174">
        <v>15.5</v>
      </c>
      <c r="G441" s="175">
        <v>9</v>
      </c>
      <c r="H441" s="176">
        <v>9</v>
      </c>
      <c r="I441" s="173">
        <v>3.12</v>
      </c>
      <c r="J441" s="175">
        <v>18</v>
      </c>
      <c r="K441" s="173">
        <v>6.71</v>
      </c>
      <c r="L441" s="175">
        <v>12</v>
      </c>
      <c r="M441" s="176">
        <v>15</v>
      </c>
      <c r="N441" s="173">
        <v>45</v>
      </c>
      <c r="O441" s="177">
        <v>59</v>
      </c>
      <c r="P441" s="178">
        <v>0.76271186440677963</v>
      </c>
      <c r="Q441" s="175">
        <v>4</v>
      </c>
      <c r="R441" s="173">
        <v>45</v>
      </c>
      <c r="S441" s="175">
        <v>4.5</v>
      </c>
      <c r="T441" s="176">
        <v>8.5</v>
      </c>
      <c r="U441" s="179">
        <v>23.51</v>
      </c>
      <c r="V441" s="175">
        <v>6</v>
      </c>
      <c r="W441" s="173">
        <v>2</v>
      </c>
      <c r="X441" s="175">
        <v>3</v>
      </c>
      <c r="Y441" s="173">
        <v>6</v>
      </c>
      <c r="Z441" s="175">
        <v>2</v>
      </c>
      <c r="AA441" s="176">
        <v>11</v>
      </c>
      <c r="AB441" s="172">
        <v>42.45</v>
      </c>
      <c r="AC441" s="175">
        <v>9</v>
      </c>
      <c r="AD441" s="180">
        <v>9</v>
      </c>
      <c r="AE441" s="181">
        <v>10.5</v>
      </c>
      <c r="AF441" s="182">
        <v>10.5</v>
      </c>
      <c r="AG441" s="318">
        <v>346</v>
      </c>
      <c r="AH441" s="183">
        <v>6.22</v>
      </c>
      <c r="AI441" s="182">
        <v>6.22</v>
      </c>
      <c r="AJ441" s="319">
        <v>347</v>
      </c>
      <c r="AK441" s="184">
        <v>7.9320000000000004</v>
      </c>
    </row>
    <row r="442" spans="1:37" ht="17.25" customHeight="1" thickBot="1" x14ac:dyDescent="0.35">
      <c r="A442" s="208" t="s">
        <v>376</v>
      </c>
      <c r="B442" s="317">
        <v>22009721</v>
      </c>
      <c r="C442" s="258" t="s">
        <v>659</v>
      </c>
      <c r="D442" s="258" t="s">
        <v>166</v>
      </c>
      <c r="E442" s="173">
        <v>19</v>
      </c>
      <c r="F442" s="174">
        <v>19</v>
      </c>
      <c r="G442" s="175">
        <v>16</v>
      </c>
      <c r="H442" s="176">
        <v>16</v>
      </c>
      <c r="I442" s="173">
        <v>3.25</v>
      </c>
      <c r="J442" s="175">
        <v>16</v>
      </c>
      <c r="K442" s="173">
        <v>6.86</v>
      </c>
      <c r="L442" s="175">
        <v>11</v>
      </c>
      <c r="M442" s="176">
        <v>13.5</v>
      </c>
      <c r="N442" s="173">
        <v>52</v>
      </c>
      <c r="O442" s="177">
        <v>64</v>
      </c>
      <c r="P442" s="178">
        <v>0.8125</v>
      </c>
      <c r="Q442" s="175">
        <v>4.5</v>
      </c>
      <c r="R442" s="173">
        <v>39.299999999999997</v>
      </c>
      <c r="S442" s="175">
        <v>3</v>
      </c>
      <c r="T442" s="176">
        <v>7.5</v>
      </c>
      <c r="U442" s="179">
        <v>29.03</v>
      </c>
      <c r="V442" s="175">
        <v>3.25</v>
      </c>
      <c r="W442" s="173">
        <v>0</v>
      </c>
      <c r="X442" s="175">
        <v>2.5</v>
      </c>
      <c r="Y442" s="173">
        <v>4</v>
      </c>
      <c r="Z442" s="175">
        <v>3</v>
      </c>
      <c r="AA442" s="176">
        <v>8.75</v>
      </c>
      <c r="AB442" s="172">
        <v>41.6</v>
      </c>
      <c r="AC442" s="175">
        <v>9</v>
      </c>
      <c r="AD442" s="180">
        <v>9</v>
      </c>
      <c r="AE442" s="181">
        <v>10.95</v>
      </c>
      <c r="AF442" s="182">
        <v>10.95</v>
      </c>
      <c r="AG442" s="318">
        <v>288</v>
      </c>
      <c r="AH442" s="183">
        <v>9.33</v>
      </c>
      <c r="AI442" s="182">
        <v>9.33</v>
      </c>
      <c r="AJ442" s="319">
        <v>56</v>
      </c>
      <c r="AK442" s="184">
        <v>9.9779999999999998</v>
      </c>
    </row>
    <row r="443" spans="1:37" ht="17.25" customHeight="1" thickBot="1" x14ac:dyDescent="0.35">
      <c r="A443" s="208" t="s">
        <v>376</v>
      </c>
      <c r="B443" s="317">
        <v>22009735</v>
      </c>
      <c r="C443" s="256" t="s">
        <v>907</v>
      </c>
      <c r="D443" s="256" t="s">
        <v>168</v>
      </c>
      <c r="E443" s="173">
        <v>16</v>
      </c>
      <c r="F443" s="174">
        <v>17.5</v>
      </c>
      <c r="G443" s="175">
        <v>13</v>
      </c>
      <c r="H443" s="176">
        <v>13</v>
      </c>
      <c r="I443" s="173">
        <v>3</v>
      </c>
      <c r="J443" s="175">
        <v>20</v>
      </c>
      <c r="K443" s="173">
        <v>6.39</v>
      </c>
      <c r="L443" s="175">
        <v>14</v>
      </c>
      <c r="M443" s="176">
        <v>17</v>
      </c>
      <c r="N443" s="177">
        <v>70</v>
      </c>
      <c r="O443" s="177">
        <v>73</v>
      </c>
      <c r="P443" s="178">
        <v>0.95890410958904104</v>
      </c>
      <c r="Q443" s="175">
        <v>5</v>
      </c>
      <c r="R443" s="173">
        <v>43.3</v>
      </c>
      <c r="S443" s="175">
        <v>4</v>
      </c>
      <c r="T443" s="176">
        <v>9</v>
      </c>
      <c r="U443" s="179">
        <v>26.84</v>
      </c>
      <c r="V443" s="175">
        <v>4.5</v>
      </c>
      <c r="W443" s="173">
        <v>-6</v>
      </c>
      <c r="X443" s="175">
        <v>1.25</v>
      </c>
      <c r="Y443" s="173">
        <v>4</v>
      </c>
      <c r="Z443" s="175">
        <v>3</v>
      </c>
      <c r="AA443" s="176">
        <v>8.75</v>
      </c>
      <c r="AB443" s="172">
        <v>49.17</v>
      </c>
      <c r="AC443" s="175">
        <v>6</v>
      </c>
      <c r="AD443" s="180">
        <v>6</v>
      </c>
      <c r="AE443" s="181">
        <v>10.75</v>
      </c>
      <c r="AF443" s="182">
        <v>10.75</v>
      </c>
      <c r="AG443" s="318">
        <v>307</v>
      </c>
      <c r="AH443" s="183">
        <v>9.33</v>
      </c>
      <c r="AI443" s="182">
        <v>9.33</v>
      </c>
      <c r="AJ443" s="319">
        <v>56</v>
      </c>
      <c r="AK443" s="184">
        <v>9.8979999999999997</v>
      </c>
    </row>
    <row r="444" spans="1:37" ht="17.25" customHeight="1" thickBot="1" x14ac:dyDescent="0.35">
      <c r="A444" s="208" t="s">
        <v>376</v>
      </c>
      <c r="B444" s="317">
        <v>22009745</v>
      </c>
      <c r="C444" s="258" t="s">
        <v>912</v>
      </c>
      <c r="D444" s="258" t="s">
        <v>191</v>
      </c>
      <c r="E444" s="173" t="s">
        <v>375</v>
      </c>
      <c r="F444" s="174" t="s">
        <v>375</v>
      </c>
      <c r="G444" s="175" t="s">
        <v>375</v>
      </c>
      <c r="H444" s="176" t="s">
        <v>375</v>
      </c>
      <c r="I444" s="173" t="s">
        <v>375</v>
      </c>
      <c r="J444" s="175" t="s">
        <v>375</v>
      </c>
      <c r="K444" s="173" t="s">
        <v>375</v>
      </c>
      <c r="L444" s="175" t="s">
        <v>375</v>
      </c>
      <c r="M444" s="176" t="s">
        <v>375</v>
      </c>
      <c r="N444" s="173" t="s">
        <v>375</v>
      </c>
      <c r="O444" s="177" t="s">
        <v>195</v>
      </c>
      <c r="P444" s="178" t="s">
        <v>1712</v>
      </c>
      <c r="Q444" s="175" t="s">
        <v>375</v>
      </c>
      <c r="R444" s="173" t="s">
        <v>375</v>
      </c>
      <c r="S444" s="175" t="s">
        <v>375</v>
      </c>
      <c r="T444" s="176" t="s">
        <v>375</v>
      </c>
      <c r="U444" s="179" t="s">
        <v>375</v>
      </c>
      <c r="V444" s="175" t="s">
        <v>375</v>
      </c>
      <c r="W444" s="173" t="s">
        <v>375</v>
      </c>
      <c r="X444" s="175" t="s">
        <v>375</v>
      </c>
      <c r="Y444" s="173" t="s">
        <v>375</v>
      </c>
      <c r="Z444" s="175" t="s">
        <v>375</v>
      </c>
      <c r="AA444" s="176" t="s">
        <v>375</v>
      </c>
      <c r="AB444" s="172" t="s">
        <v>375</v>
      </c>
      <c r="AC444" s="175" t="s">
        <v>375</v>
      </c>
      <c r="AD444" s="180" t="s">
        <v>375</v>
      </c>
      <c r="AE444" s="181" t="s">
        <v>375</v>
      </c>
      <c r="AF444" s="182" t="s">
        <v>375</v>
      </c>
      <c r="AG444" s="318">
        <v>532</v>
      </c>
      <c r="AH444" s="183">
        <v>6.67</v>
      </c>
      <c r="AI444" s="182">
        <v>6.67</v>
      </c>
      <c r="AJ444" s="319">
        <v>296</v>
      </c>
      <c r="AK444" s="184">
        <v>6.67</v>
      </c>
    </row>
    <row r="445" spans="1:37" ht="17.25" customHeight="1" thickBot="1" x14ac:dyDescent="0.35">
      <c r="A445" s="208" t="s">
        <v>376</v>
      </c>
      <c r="B445" s="317">
        <v>22009878</v>
      </c>
      <c r="C445" s="252" t="s">
        <v>992</v>
      </c>
      <c r="D445" s="252" t="s">
        <v>95</v>
      </c>
      <c r="E445" s="173">
        <v>15</v>
      </c>
      <c r="F445" s="174">
        <v>17</v>
      </c>
      <c r="G445" s="175">
        <v>12</v>
      </c>
      <c r="H445" s="176">
        <v>12</v>
      </c>
      <c r="I445" s="173">
        <v>3.13</v>
      </c>
      <c r="J445" s="175">
        <v>18</v>
      </c>
      <c r="K445" s="173">
        <v>6.74</v>
      </c>
      <c r="L445" s="175">
        <v>12</v>
      </c>
      <c r="M445" s="176">
        <v>15</v>
      </c>
      <c r="N445" s="173">
        <v>58</v>
      </c>
      <c r="O445" s="177">
        <v>73</v>
      </c>
      <c r="P445" s="178">
        <v>0.79452054794520544</v>
      </c>
      <c r="Q445" s="175">
        <v>4</v>
      </c>
      <c r="R445" s="173">
        <v>41.2</v>
      </c>
      <c r="S445" s="175">
        <v>3.5</v>
      </c>
      <c r="T445" s="176">
        <v>7.5</v>
      </c>
      <c r="U445" s="179">
        <v>26.7</v>
      </c>
      <c r="V445" s="175">
        <v>4.5</v>
      </c>
      <c r="W445" s="173">
        <v>-4</v>
      </c>
      <c r="X445" s="175">
        <v>1.5</v>
      </c>
      <c r="Y445" s="173">
        <v>5</v>
      </c>
      <c r="Z445" s="175">
        <v>2.5</v>
      </c>
      <c r="AA445" s="176">
        <v>8.5</v>
      </c>
      <c r="AB445" s="172" t="s">
        <v>375</v>
      </c>
      <c r="AC445" s="175" t="s">
        <v>375</v>
      </c>
      <c r="AD445" s="180" t="s">
        <v>375</v>
      </c>
      <c r="AE445" s="181">
        <v>10.75</v>
      </c>
      <c r="AF445" s="182">
        <v>10.75</v>
      </c>
      <c r="AG445" s="318">
        <v>307</v>
      </c>
      <c r="AH445" s="183">
        <v>8</v>
      </c>
      <c r="AI445" s="182">
        <v>8</v>
      </c>
      <c r="AJ445" s="319">
        <v>158</v>
      </c>
      <c r="AK445" s="184">
        <v>9.1</v>
      </c>
    </row>
    <row r="446" spans="1:37" ht="17.25" customHeight="1" thickBot="1" x14ac:dyDescent="0.35">
      <c r="A446" s="208" t="s">
        <v>56</v>
      </c>
      <c r="B446" s="317">
        <v>22009882</v>
      </c>
      <c r="C446" s="248" t="s">
        <v>733</v>
      </c>
      <c r="D446" s="248" t="s">
        <v>734</v>
      </c>
      <c r="E446" s="173">
        <v>10</v>
      </c>
      <c r="F446" s="174">
        <v>14.5</v>
      </c>
      <c r="G446" s="175">
        <v>10</v>
      </c>
      <c r="H446" s="176">
        <v>10</v>
      </c>
      <c r="I446" s="173">
        <v>3.24</v>
      </c>
      <c r="J446" s="175">
        <v>20</v>
      </c>
      <c r="K446" s="173">
        <v>7.12</v>
      </c>
      <c r="L446" s="175">
        <v>15</v>
      </c>
      <c r="M446" s="176">
        <v>17.5</v>
      </c>
      <c r="N446" s="173">
        <v>42</v>
      </c>
      <c r="O446" s="177">
        <v>58</v>
      </c>
      <c r="P446" s="178">
        <v>0.72413793103448276</v>
      </c>
      <c r="Q446" s="175">
        <v>6.5</v>
      </c>
      <c r="R446" s="173">
        <v>36.299999999999997</v>
      </c>
      <c r="S446" s="175">
        <v>6.5</v>
      </c>
      <c r="T446" s="176">
        <v>13</v>
      </c>
      <c r="U446" s="179">
        <v>29.6</v>
      </c>
      <c r="V446" s="175">
        <v>4</v>
      </c>
      <c r="W446" s="177">
        <v>-20</v>
      </c>
      <c r="X446" s="175">
        <v>0</v>
      </c>
      <c r="Y446" s="173">
        <v>2</v>
      </c>
      <c r="Z446" s="175">
        <v>4</v>
      </c>
      <c r="AA446" s="176">
        <v>8</v>
      </c>
      <c r="AB446" s="172">
        <v>43.41</v>
      </c>
      <c r="AC446" s="175">
        <v>12</v>
      </c>
      <c r="AD446" s="180">
        <v>12</v>
      </c>
      <c r="AE446" s="181">
        <v>12.1</v>
      </c>
      <c r="AF446" s="182">
        <v>12.1</v>
      </c>
      <c r="AG446" s="318">
        <v>149</v>
      </c>
      <c r="AH446" s="183">
        <v>5.78</v>
      </c>
      <c r="AI446" s="182">
        <v>5.78</v>
      </c>
      <c r="AJ446" s="319">
        <v>393</v>
      </c>
      <c r="AK446" s="184">
        <v>8.3079999999999998</v>
      </c>
    </row>
    <row r="447" spans="1:37" ht="17.25" customHeight="1" thickBot="1" x14ac:dyDescent="0.35">
      <c r="A447" s="208" t="s">
        <v>376</v>
      </c>
      <c r="B447" s="317">
        <v>22009890</v>
      </c>
      <c r="C447" s="269" t="s">
        <v>36</v>
      </c>
      <c r="D447" s="270" t="s">
        <v>372</v>
      </c>
      <c r="E447" s="173">
        <v>16</v>
      </c>
      <c r="F447" s="174">
        <v>17.5</v>
      </c>
      <c r="G447" s="175">
        <v>13</v>
      </c>
      <c r="H447" s="176">
        <v>13</v>
      </c>
      <c r="I447" s="173">
        <v>3.12</v>
      </c>
      <c r="J447" s="175">
        <v>18</v>
      </c>
      <c r="K447" s="173">
        <v>6.62</v>
      </c>
      <c r="L447" s="175">
        <v>12</v>
      </c>
      <c r="M447" s="176">
        <v>15</v>
      </c>
      <c r="N447" s="173">
        <v>58</v>
      </c>
      <c r="O447" s="177">
        <v>74</v>
      </c>
      <c r="P447" s="178">
        <v>0.78378378378378377</v>
      </c>
      <c r="Q447" s="175">
        <v>4</v>
      </c>
      <c r="R447" s="173">
        <v>33.700000000000003</v>
      </c>
      <c r="S447" s="175">
        <v>1.5</v>
      </c>
      <c r="T447" s="176">
        <v>5.5</v>
      </c>
      <c r="U447" s="179">
        <v>26.02</v>
      </c>
      <c r="V447" s="175">
        <v>4.75</v>
      </c>
      <c r="W447" s="173">
        <v>4</v>
      </c>
      <c r="X447" s="175">
        <v>3.25</v>
      </c>
      <c r="Y447" s="173">
        <v>0</v>
      </c>
      <c r="Z447" s="175">
        <v>5</v>
      </c>
      <c r="AA447" s="176">
        <v>13</v>
      </c>
      <c r="AB447" s="172">
        <v>32.65</v>
      </c>
      <c r="AC447" s="175">
        <v>15</v>
      </c>
      <c r="AD447" s="180">
        <v>15</v>
      </c>
      <c r="AE447" s="181">
        <v>12.3</v>
      </c>
      <c r="AF447" s="182">
        <v>12.3</v>
      </c>
      <c r="AG447" s="318">
        <v>128</v>
      </c>
      <c r="AH447" s="183">
        <v>6.67</v>
      </c>
      <c r="AI447" s="182">
        <v>6.67</v>
      </c>
      <c r="AJ447" s="319">
        <v>296</v>
      </c>
      <c r="AK447" s="184">
        <v>8.9220000000000006</v>
      </c>
    </row>
    <row r="448" spans="1:37" ht="17.25" customHeight="1" thickBot="1" x14ac:dyDescent="0.35">
      <c r="A448" s="208" t="s">
        <v>376</v>
      </c>
      <c r="B448" s="317">
        <v>22010027</v>
      </c>
      <c r="C448" s="256" t="s">
        <v>629</v>
      </c>
      <c r="D448" s="256" t="s">
        <v>31</v>
      </c>
      <c r="E448" s="173">
        <v>15</v>
      </c>
      <c r="F448" s="174">
        <v>17</v>
      </c>
      <c r="G448" s="175">
        <v>12</v>
      </c>
      <c r="H448" s="176">
        <v>12</v>
      </c>
      <c r="I448" s="173">
        <v>2.85</v>
      </c>
      <c r="J448" s="175">
        <v>20</v>
      </c>
      <c r="K448" s="173">
        <v>6.16</v>
      </c>
      <c r="L448" s="175">
        <v>16</v>
      </c>
      <c r="M448" s="176">
        <v>18</v>
      </c>
      <c r="N448" s="173">
        <v>62</v>
      </c>
      <c r="O448" s="177">
        <v>60</v>
      </c>
      <c r="P448" s="178">
        <v>1.0333333333333334</v>
      </c>
      <c r="Q448" s="175">
        <v>5.5</v>
      </c>
      <c r="R448" s="173">
        <v>57.2</v>
      </c>
      <c r="S448" s="175">
        <v>7.5</v>
      </c>
      <c r="T448" s="176">
        <v>13</v>
      </c>
      <c r="U448" s="179">
        <v>23.6</v>
      </c>
      <c r="V448" s="175">
        <v>6</v>
      </c>
      <c r="W448" s="173">
        <v>-3</v>
      </c>
      <c r="X448" s="175">
        <v>1.75</v>
      </c>
      <c r="Y448" s="173">
        <v>0</v>
      </c>
      <c r="Z448" s="175">
        <v>5</v>
      </c>
      <c r="AA448" s="176">
        <v>12.75</v>
      </c>
      <c r="AB448" s="172">
        <v>36.79</v>
      </c>
      <c r="AC448" s="175">
        <v>12</v>
      </c>
      <c r="AD448" s="180">
        <v>12</v>
      </c>
      <c r="AE448" s="181">
        <v>13.55</v>
      </c>
      <c r="AF448" s="182">
        <v>13.55</v>
      </c>
      <c r="AG448" s="318">
        <v>40</v>
      </c>
      <c r="AH448" s="183">
        <v>5.78</v>
      </c>
      <c r="AI448" s="182">
        <v>5.78</v>
      </c>
      <c r="AJ448" s="319">
        <v>393</v>
      </c>
      <c r="AK448" s="184">
        <v>8.8880000000000017</v>
      </c>
    </row>
    <row r="449" spans="1:37" ht="17.25" customHeight="1" thickBot="1" x14ac:dyDescent="0.35">
      <c r="A449" s="208" t="s">
        <v>376</v>
      </c>
      <c r="B449" s="317">
        <v>22010103</v>
      </c>
      <c r="C449" s="260" t="s">
        <v>631</v>
      </c>
      <c r="D449" s="260" t="s">
        <v>632</v>
      </c>
      <c r="E449" s="173">
        <v>17</v>
      </c>
      <c r="F449" s="174">
        <v>18</v>
      </c>
      <c r="G449" s="175">
        <v>14</v>
      </c>
      <c r="H449" s="176">
        <v>14</v>
      </c>
      <c r="I449" s="173">
        <v>3.0199999999999996</v>
      </c>
      <c r="J449" s="175">
        <v>20</v>
      </c>
      <c r="K449" s="173">
        <v>6.43</v>
      </c>
      <c r="L449" s="175">
        <v>14</v>
      </c>
      <c r="M449" s="176">
        <v>17</v>
      </c>
      <c r="N449" s="173">
        <v>63</v>
      </c>
      <c r="O449" s="177">
        <v>68</v>
      </c>
      <c r="P449" s="178">
        <v>0.92647058823529416</v>
      </c>
      <c r="Q449" s="175">
        <v>5</v>
      </c>
      <c r="R449" s="173">
        <v>47.9</v>
      </c>
      <c r="S449" s="175">
        <v>5</v>
      </c>
      <c r="T449" s="176">
        <v>10</v>
      </c>
      <c r="U449" s="179">
        <v>23.61</v>
      </c>
      <c r="V449" s="175">
        <v>6</v>
      </c>
      <c r="W449" s="173">
        <v>-2</v>
      </c>
      <c r="X449" s="175">
        <v>2</v>
      </c>
      <c r="Y449" s="173">
        <v>1</v>
      </c>
      <c r="Z449" s="175">
        <v>4.5</v>
      </c>
      <c r="AA449" s="176">
        <v>12.5</v>
      </c>
      <c r="AB449" s="172">
        <v>64.13</v>
      </c>
      <c r="AC449" s="175">
        <v>1</v>
      </c>
      <c r="AD449" s="180">
        <v>1</v>
      </c>
      <c r="AE449" s="181">
        <v>10.9</v>
      </c>
      <c r="AF449" s="182">
        <v>10.9</v>
      </c>
      <c r="AG449" s="318">
        <v>296</v>
      </c>
      <c r="AH449" s="183">
        <v>9.7799999999999994</v>
      </c>
      <c r="AI449" s="182">
        <v>9.7799999999999994</v>
      </c>
      <c r="AJ449" s="319">
        <v>38</v>
      </c>
      <c r="AK449" s="184">
        <v>10.228</v>
      </c>
    </row>
    <row r="450" spans="1:37" ht="17.25" customHeight="1" thickBot="1" x14ac:dyDescent="0.35">
      <c r="A450" s="208" t="s">
        <v>56</v>
      </c>
      <c r="B450" s="317">
        <v>22010121</v>
      </c>
      <c r="C450" s="248" t="s">
        <v>601</v>
      </c>
      <c r="D450" s="248" t="s">
        <v>602</v>
      </c>
      <c r="E450" s="173">
        <v>10</v>
      </c>
      <c r="F450" s="174">
        <v>14.5</v>
      </c>
      <c r="G450" s="175">
        <v>10</v>
      </c>
      <c r="H450" s="176">
        <v>10</v>
      </c>
      <c r="I450" s="173">
        <v>3.59</v>
      </c>
      <c r="J450" s="175">
        <v>15</v>
      </c>
      <c r="K450" s="173">
        <v>8.11</v>
      </c>
      <c r="L450" s="175">
        <v>8</v>
      </c>
      <c r="M450" s="176">
        <v>11.5</v>
      </c>
      <c r="N450" s="173">
        <v>37</v>
      </c>
      <c r="O450" s="177">
        <v>70</v>
      </c>
      <c r="P450" s="178">
        <v>0.52857142857142858</v>
      </c>
      <c r="Q450" s="175">
        <v>5</v>
      </c>
      <c r="R450" s="173">
        <v>32.4</v>
      </c>
      <c r="S450" s="175">
        <v>5.5</v>
      </c>
      <c r="T450" s="176">
        <v>10.5</v>
      </c>
      <c r="U450" s="179">
        <v>28.9</v>
      </c>
      <c r="V450" s="175">
        <v>4.5</v>
      </c>
      <c r="W450" s="173">
        <v>0</v>
      </c>
      <c r="X450" s="175">
        <v>2.5</v>
      </c>
      <c r="Y450" s="173">
        <v>2</v>
      </c>
      <c r="Z450" s="175">
        <v>4</v>
      </c>
      <c r="AA450" s="176">
        <v>11</v>
      </c>
      <c r="AB450" s="172">
        <v>47.07</v>
      </c>
      <c r="AC450" s="175">
        <v>10</v>
      </c>
      <c r="AD450" s="180">
        <v>10</v>
      </c>
      <c r="AE450" s="181">
        <v>10.6</v>
      </c>
      <c r="AF450" s="182">
        <v>10.6</v>
      </c>
      <c r="AG450" s="318">
        <v>326</v>
      </c>
      <c r="AH450" s="183">
        <v>6.22</v>
      </c>
      <c r="AI450" s="182">
        <v>6.22</v>
      </c>
      <c r="AJ450" s="319">
        <v>347</v>
      </c>
      <c r="AK450" s="184">
        <v>7.9719999999999995</v>
      </c>
    </row>
    <row r="451" spans="1:37" ht="17.25" customHeight="1" thickBot="1" x14ac:dyDescent="0.35">
      <c r="A451" s="208" t="s">
        <v>376</v>
      </c>
      <c r="B451" s="321">
        <v>22010137</v>
      </c>
      <c r="C451" s="256" t="s">
        <v>979</v>
      </c>
      <c r="D451" s="256" t="s">
        <v>980</v>
      </c>
      <c r="E451" s="173">
        <v>21</v>
      </c>
      <c r="F451" s="174">
        <v>20</v>
      </c>
      <c r="G451" s="175">
        <v>18</v>
      </c>
      <c r="H451" s="176">
        <v>18</v>
      </c>
      <c r="I451" s="173">
        <v>2.82</v>
      </c>
      <c r="J451" s="175">
        <v>20</v>
      </c>
      <c r="K451" s="173">
        <v>6.07</v>
      </c>
      <c r="L451" s="175">
        <v>16</v>
      </c>
      <c r="M451" s="176">
        <v>18</v>
      </c>
      <c r="N451" s="189">
        <v>50</v>
      </c>
      <c r="O451" s="177">
        <v>53</v>
      </c>
      <c r="P451" s="178">
        <v>0.94339622641509435</v>
      </c>
      <c r="Q451" s="175">
        <v>5</v>
      </c>
      <c r="R451" s="173">
        <v>49.9</v>
      </c>
      <c r="S451" s="175">
        <v>5.5</v>
      </c>
      <c r="T451" s="176">
        <v>10.5</v>
      </c>
      <c r="U451" s="179">
        <v>25.7</v>
      </c>
      <c r="V451" s="175">
        <v>5</v>
      </c>
      <c r="W451" s="173">
        <v>-8</v>
      </c>
      <c r="X451" s="175">
        <v>1</v>
      </c>
      <c r="Y451" s="173">
        <v>2</v>
      </c>
      <c r="Z451" s="175">
        <v>4</v>
      </c>
      <c r="AA451" s="176">
        <v>10</v>
      </c>
      <c r="AB451" s="172">
        <v>34.24</v>
      </c>
      <c r="AC451" s="175">
        <v>14</v>
      </c>
      <c r="AD451" s="180">
        <v>14</v>
      </c>
      <c r="AE451" s="181">
        <v>14.1</v>
      </c>
      <c r="AF451" s="182">
        <v>14.1</v>
      </c>
      <c r="AG451" s="318">
        <v>20</v>
      </c>
      <c r="AH451" s="183">
        <v>7.11</v>
      </c>
      <c r="AI451" s="182">
        <v>7.11</v>
      </c>
      <c r="AJ451" s="319">
        <v>241</v>
      </c>
      <c r="AK451" s="184">
        <v>9.9060000000000006</v>
      </c>
    </row>
    <row r="452" spans="1:37" ht="17.25" customHeight="1" thickBot="1" x14ac:dyDescent="0.35">
      <c r="A452" s="208" t="s">
        <v>56</v>
      </c>
      <c r="B452" s="317">
        <v>22010160</v>
      </c>
      <c r="C452" s="248" t="s">
        <v>1133</v>
      </c>
      <c r="D452" s="248" t="s">
        <v>769</v>
      </c>
      <c r="E452" s="173">
        <v>10</v>
      </c>
      <c r="F452" s="174">
        <v>14.5</v>
      </c>
      <c r="G452" s="175">
        <v>10</v>
      </c>
      <c r="H452" s="176">
        <v>10</v>
      </c>
      <c r="I452" s="173">
        <v>3.38</v>
      </c>
      <c r="J452" s="175">
        <v>18</v>
      </c>
      <c r="K452" s="173">
        <v>7.41</v>
      </c>
      <c r="L452" s="175">
        <v>13</v>
      </c>
      <c r="M452" s="176">
        <v>15.5</v>
      </c>
      <c r="N452" s="173">
        <v>35</v>
      </c>
      <c r="O452" s="177">
        <v>70</v>
      </c>
      <c r="P452" s="178">
        <v>0.5</v>
      </c>
      <c r="Q452" s="175">
        <v>5</v>
      </c>
      <c r="R452" s="173">
        <v>29.7</v>
      </c>
      <c r="S452" s="175">
        <v>4.5</v>
      </c>
      <c r="T452" s="176">
        <v>9.5</v>
      </c>
      <c r="U452" s="179">
        <v>28.81</v>
      </c>
      <c r="V452" s="175">
        <v>4.5</v>
      </c>
      <c r="W452" s="173">
        <v>-4</v>
      </c>
      <c r="X452" s="175">
        <v>1.5</v>
      </c>
      <c r="Y452" s="173">
        <v>1</v>
      </c>
      <c r="Z452" s="175">
        <v>4.5</v>
      </c>
      <c r="AA452" s="176">
        <v>10.5</v>
      </c>
      <c r="AB452" s="172" t="s">
        <v>195</v>
      </c>
      <c r="AC452" s="175">
        <v>0</v>
      </c>
      <c r="AD452" s="180">
        <v>0</v>
      </c>
      <c r="AE452" s="181">
        <v>9.1</v>
      </c>
      <c r="AF452" s="182">
        <v>9.1</v>
      </c>
      <c r="AG452" s="318">
        <v>442</v>
      </c>
      <c r="AH452" s="183">
        <v>7.56</v>
      </c>
      <c r="AI452" s="182">
        <v>7.56</v>
      </c>
      <c r="AJ452" s="319">
        <v>204</v>
      </c>
      <c r="AK452" s="184">
        <v>8.1760000000000002</v>
      </c>
    </row>
    <row r="453" spans="1:37" ht="17.25" customHeight="1" thickBot="1" x14ac:dyDescent="0.35">
      <c r="A453" s="208" t="s">
        <v>376</v>
      </c>
      <c r="B453" s="317">
        <v>22010179</v>
      </c>
      <c r="C453" s="252" t="s">
        <v>636</v>
      </c>
      <c r="D453" s="252" t="s">
        <v>127</v>
      </c>
      <c r="E453" s="173">
        <v>14</v>
      </c>
      <c r="F453" s="174">
        <v>16.5</v>
      </c>
      <c r="G453" s="175">
        <v>11</v>
      </c>
      <c r="H453" s="176">
        <v>11</v>
      </c>
      <c r="I453" s="173">
        <v>3.16</v>
      </c>
      <c r="J453" s="175">
        <v>18</v>
      </c>
      <c r="K453" s="173">
        <v>6.82</v>
      </c>
      <c r="L453" s="175">
        <v>11</v>
      </c>
      <c r="M453" s="176">
        <v>14.5</v>
      </c>
      <c r="N453" s="173" t="s">
        <v>195</v>
      </c>
      <c r="O453" s="177" t="s">
        <v>195</v>
      </c>
      <c r="P453" s="178" t="s">
        <v>1712</v>
      </c>
      <c r="Q453" s="175">
        <v>0</v>
      </c>
      <c r="R453" s="173" t="s">
        <v>195</v>
      </c>
      <c r="S453" s="175">
        <v>0</v>
      </c>
      <c r="T453" s="176">
        <v>0</v>
      </c>
      <c r="U453" s="179" t="s">
        <v>195</v>
      </c>
      <c r="V453" s="175">
        <v>0</v>
      </c>
      <c r="W453" s="173" t="s">
        <v>195</v>
      </c>
      <c r="X453" s="175">
        <v>0</v>
      </c>
      <c r="Y453" s="173" t="s">
        <v>195</v>
      </c>
      <c r="Z453" s="175">
        <v>0</v>
      </c>
      <c r="AA453" s="176">
        <v>0</v>
      </c>
      <c r="AB453" s="172" t="s">
        <v>375</v>
      </c>
      <c r="AC453" s="175" t="s">
        <v>375</v>
      </c>
      <c r="AD453" s="180" t="s">
        <v>375</v>
      </c>
      <c r="AE453" s="181">
        <v>6.375</v>
      </c>
      <c r="AF453" s="182">
        <v>6.375</v>
      </c>
      <c r="AG453" s="318">
        <v>516</v>
      </c>
      <c r="AH453" s="183">
        <v>5.33</v>
      </c>
      <c r="AI453" s="182">
        <v>5.33</v>
      </c>
      <c r="AJ453" s="319">
        <v>435</v>
      </c>
      <c r="AK453" s="184">
        <v>5.7480000000000002</v>
      </c>
    </row>
    <row r="454" spans="1:37" ht="17.25" customHeight="1" thickBot="1" x14ac:dyDescent="0.35">
      <c r="A454" s="208" t="s">
        <v>56</v>
      </c>
      <c r="B454" s="317">
        <v>22010188</v>
      </c>
      <c r="C454" s="258" t="s">
        <v>921</v>
      </c>
      <c r="D454" s="258" t="s">
        <v>922</v>
      </c>
      <c r="E454" s="173">
        <v>7</v>
      </c>
      <c r="F454" s="174">
        <v>13</v>
      </c>
      <c r="G454" s="175">
        <v>7</v>
      </c>
      <c r="H454" s="176">
        <v>7</v>
      </c>
      <c r="I454" s="173">
        <v>3.7600000000000007</v>
      </c>
      <c r="J454" s="175">
        <v>12</v>
      </c>
      <c r="K454" s="173">
        <v>8.48</v>
      </c>
      <c r="L454" s="175">
        <v>5</v>
      </c>
      <c r="M454" s="176">
        <v>8.5</v>
      </c>
      <c r="N454" s="173" t="s">
        <v>375</v>
      </c>
      <c r="O454" s="177">
        <v>58</v>
      </c>
      <c r="P454" s="178">
        <v>0</v>
      </c>
      <c r="Q454" s="175" t="s">
        <v>375</v>
      </c>
      <c r="R454" s="173">
        <v>23.7</v>
      </c>
      <c r="S454" s="175">
        <v>3</v>
      </c>
      <c r="T454" s="176">
        <v>6</v>
      </c>
      <c r="U454" s="179">
        <v>36.340000000000003</v>
      </c>
      <c r="V454" s="175">
        <v>0.75</v>
      </c>
      <c r="W454" s="173">
        <v>-13</v>
      </c>
      <c r="X454" s="175">
        <v>0.5</v>
      </c>
      <c r="Y454" s="173">
        <v>4</v>
      </c>
      <c r="Z454" s="175">
        <v>3</v>
      </c>
      <c r="AA454" s="176">
        <v>4.25</v>
      </c>
      <c r="AB454" s="172" t="s">
        <v>375</v>
      </c>
      <c r="AC454" s="175" t="s">
        <v>375</v>
      </c>
      <c r="AD454" s="180" t="s">
        <v>375</v>
      </c>
      <c r="AE454" s="181">
        <v>6.4375</v>
      </c>
      <c r="AF454" s="182">
        <v>6.4375</v>
      </c>
      <c r="AG454" s="318">
        <v>514</v>
      </c>
      <c r="AH454" s="183">
        <v>5.78</v>
      </c>
      <c r="AI454" s="182">
        <v>5.78</v>
      </c>
      <c r="AJ454" s="319">
        <v>393</v>
      </c>
      <c r="AK454" s="184">
        <v>6.0430000000000001</v>
      </c>
    </row>
    <row r="455" spans="1:37" ht="17.25" customHeight="1" thickBot="1" x14ac:dyDescent="0.35">
      <c r="A455" s="208" t="s">
        <v>376</v>
      </c>
      <c r="B455" s="317">
        <v>22010238</v>
      </c>
      <c r="C455" s="296" t="s">
        <v>708</v>
      </c>
      <c r="D455" s="296" t="s">
        <v>709</v>
      </c>
      <c r="E455" s="173">
        <v>15</v>
      </c>
      <c r="F455" s="174">
        <v>17</v>
      </c>
      <c r="G455" s="175">
        <v>12</v>
      </c>
      <c r="H455" s="176">
        <v>12</v>
      </c>
      <c r="I455" s="173">
        <v>3.11</v>
      </c>
      <c r="J455" s="175">
        <v>18</v>
      </c>
      <c r="K455" s="173">
        <v>6.67</v>
      </c>
      <c r="L455" s="175">
        <v>12</v>
      </c>
      <c r="M455" s="176">
        <v>15</v>
      </c>
      <c r="N455" s="173">
        <v>41</v>
      </c>
      <c r="O455" s="177">
        <v>54</v>
      </c>
      <c r="P455" s="178">
        <v>0.7592592592592593</v>
      </c>
      <c r="Q455" s="175">
        <v>4</v>
      </c>
      <c r="R455" s="173">
        <v>38.4</v>
      </c>
      <c r="S455" s="175">
        <v>2.5</v>
      </c>
      <c r="T455" s="176">
        <v>6.5</v>
      </c>
      <c r="U455" s="179">
        <v>27.23</v>
      </c>
      <c r="V455" s="175">
        <v>4.25</v>
      </c>
      <c r="W455" s="173">
        <v>-20</v>
      </c>
      <c r="X455" s="175">
        <v>0</v>
      </c>
      <c r="Y455" s="173">
        <v>5</v>
      </c>
      <c r="Z455" s="175">
        <v>2.5</v>
      </c>
      <c r="AA455" s="176">
        <v>6.75</v>
      </c>
      <c r="AB455" s="172">
        <v>44.84</v>
      </c>
      <c r="AC455" s="175">
        <v>8</v>
      </c>
      <c r="AD455" s="180">
        <v>8</v>
      </c>
      <c r="AE455" s="181">
        <v>9.65</v>
      </c>
      <c r="AF455" s="182">
        <v>9.65</v>
      </c>
      <c r="AG455" s="318">
        <v>419</v>
      </c>
      <c r="AH455" s="183">
        <v>5.78</v>
      </c>
      <c r="AI455" s="182">
        <v>5.78</v>
      </c>
      <c r="AJ455" s="319">
        <v>393</v>
      </c>
      <c r="AK455" s="184">
        <v>7.3280000000000003</v>
      </c>
    </row>
    <row r="456" spans="1:37" ht="17.25" customHeight="1" thickBot="1" x14ac:dyDescent="0.35">
      <c r="A456" s="208" t="s">
        <v>376</v>
      </c>
      <c r="B456" s="317">
        <v>22010246</v>
      </c>
      <c r="C456" s="248" t="s">
        <v>369</v>
      </c>
      <c r="D456" s="248" t="s">
        <v>127</v>
      </c>
      <c r="E456" s="173" t="s">
        <v>195</v>
      </c>
      <c r="F456" s="174" t="s">
        <v>195</v>
      </c>
      <c r="G456" s="175">
        <v>0</v>
      </c>
      <c r="H456" s="176">
        <v>0</v>
      </c>
      <c r="I456" s="173" t="s">
        <v>195</v>
      </c>
      <c r="J456" s="175">
        <v>0</v>
      </c>
      <c r="K456" s="173" t="s">
        <v>195</v>
      </c>
      <c r="L456" s="175">
        <v>0</v>
      </c>
      <c r="M456" s="176">
        <v>0</v>
      </c>
      <c r="N456" s="173" t="s">
        <v>195</v>
      </c>
      <c r="O456" s="177" t="s">
        <v>195</v>
      </c>
      <c r="P456" s="178" t="s">
        <v>1712</v>
      </c>
      <c r="Q456" s="175">
        <v>0</v>
      </c>
      <c r="R456" s="173" t="s">
        <v>195</v>
      </c>
      <c r="S456" s="175">
        <v>0</v>
      </c>
      <c r="T456" s="176">
        <v>0</v>
      </c>
      <c r="U456" s="179" t="s">
        <v>195</v>
      </c>
      <c r="V456" s="175">
        <v>0</v>
      </c>
      <c r="W456" s="173" t="s">
        <v>195</v>
      </c>
      <c r="X456" s="175">
        <v>0</v>
      </c>
      <c r="Y456" s="173" t="s">
        <v>195</v>
      </c>
      <c r="Z456" s="175">
        <v>0</v>
      </c>
      <c r="AA456" s="176">
        <v>0</v>
      </c>
      <c r="AB456" s="172" t="s">
        <v>195</v>
      </c>
      <c r="AC456" s="175">
        <v>0</v>
      </c>
      <c r="AD456" s="180">
        <v>0</v>
      </c>
      <c r="AE456" s="181">
        <v>0</v>
      </c>
      <c r="AF456" s="182">
        <v>0</v>
      </c>
      <c r="AG456" s="318">
        <v>532</v>
      </c>
      <c r="AH456" s="183">
        <v>8.89</v>
      </c>
      <c r="AI456" s="182">
        <v>8.89</v>
      </c>
      <c r="AJ456" s="319">
        <v>86</v>
      </c>
      <c r="AK456" s="184">
        <v>5.3340000000000005</v>
      </c>
    </row>
    <row r="457" spans="1:37" ht="17.25" customHeight="1" thickBot="1" x14ac:dyDescent="0.35">
      <c r="A457" s="208" t="s">
        <v>56</v>
      </c>
      <c r="B457" s="317">
        <v>22010280</v>
      </c>
      <c r="C457" s="256" t="s">
        <v>896</v>
      </c>
      <c r="D457" s="256" t="s">
        <v>893</v>
      </c>
      <c r="E457" s="173">
        <v>10</v>
      </c>
      <c r="F457" s="174">
        <v>14.5</v>
      </c>
      <c r="G457" s="175">
        <v>10</v>
      </c>
      <c r="H457" s="176">
        <v>10</v>
      </c>
      <c r="I457" s="173">
        <v>3.54</v>
      </c>
      <c r="J457" s="175">
        <v>16</v>
      </c>
      <c r="K457" s="173">
        <v>8</v>
      </c>
      <c r="L457" s="175">
        <v>9</v>
      </c>
      <c r="M457" s="176">
        <v>12.5</v>
      </c>
      <c r="N457" s="173">
        <v>27</v>
      </c>
      <c r="O457" s="177">
        <v>46</v>
      </c>
      <c r="P457" s="178">
        <v>0.58695652173913049</v>
      </c>
      <c r="Q457" s="175">
        <v>5.5</v>
      </c>
      <c r="R457" s="173">
        <v>32.5</v>
      </c>
      <c r="S457" s="175">
        <v>5.5</v>
      </c>
      <c r="T457" s="176">
        <v>11</v>
      </c>
      <c r="U457" s="179">
        <v>28.25</v>
      </c>
      <c r="V457" s="175">
        <v>4.75</v>
      </c>
      <c r="W457" s="173">
        <v>5</v>
      </c>
      <c r="X457" s="175">
        <v>3.5</v>
      </c>
      <c r="Y457" s="173">
        <v>5</v>
      </c>
      <c r="Z457" s="175">
        <v>2.5</v>
      </c>
      <c r="AA457" s="176">
        <v>10.75</v>
      </c>
      <c r="AB457" s="172">
        <v>59.02</v>
      </c>
      <c r="AC457" s="175">
        <v>5</v>
      </c>
      <c r="AD457" s="180">
        <v>5</v>
      </c>
      <c r="AE457" s="181">
        <v>9.85</v>
      </c>
      <c r="AF457" s="182">
        <v>9.85</v>
      </c>
      <c r="AG457" s="318">
        <v>397</v>
      </c>
      <c r="AH457" s="183">
        <v>5.33</v>
      </c>
      <c r="AI457" s="182">
        <v>5.33</v>
      </c>
      <c r="AJ457" s="319">
        <v>435</v>
      </c>
      <c r="AK457" s="184">
        <v>7.1379999999999999</v>
      </c>
    </row>
    <row r="458" spans="1:37" ht="17.25" customHeight="1" thickBot="1" x14ac:dyDescent="0.35">
      <c r="A458" s="208" t="s">
        <v>56</v>
      </c>
      <c r="B458" s="317">
        <v>22010291</v>
      </c>
      <c r="C458" s="264" t="s">
        <v>1057</v>
      </c>
      <c r="D458" s="264" t="s">
        <v>1058</v>
      </c>
      <c r="E458" s="173">
        <v>16</v>
      </c>
      <c r="F458" s="174">
        <v>17.5</v>
      </c>
      <c r="G458" s="175">
        <v>16</v>
      </c>
      <c r="H458" s="176">
        <v>16</v>
      </c>
      <c r="I458" s="173">
        <v>3.41</v>
      </c>
      <c r="J458" s="175">
        <v>18</v>
      </c>
      <c r="K458" s="173">
        <v>7.51</v>
      </c>
      <c r="L458" s="175">
        <v>12</v>
      </c>
      <c r="M458" s="176">
        <v>15</v>
      </c>
      <c r="N458" s="173">
        <v>40</v>
      </c>
      <c r="O458" s="177">
        <v>61</v>
      </c>
      <c r="P458" s="178">
        <v>0.65573770491803274</v>
      </c>
      <c r="Q458" s="175">
        <v>6</v>
      </c>
      <c r="R458" s="173">
        <v>35.9</v>
      </c>
      <c r="S458" s="175">
        <v>6</v>
      </c>
      <c r="T458" s="176">
        <v>12</v>
      </c>
      <c r="U458" s="179" t="s">
        <v>375</v>
      </c>
      <c r="V458" s="175" t="s">
        <v>375</v>
      </c>
      <c r="W458" s="173" t="s">
        <v>375</v>
      </c>
      <c r="X458" s="175" t="s">
        <v>375</v>
      </c>
      <c r="Y458" s="173" t="s">
        <v>375</v>
      </c>
      <c r="Z458" s="175" t="s">
        <v>375</v>
      </c>
      <c r="AA458" s="176" t="s">
        <v>375</v>
      </c>
      <c r="AB458" s="172" t="s">
        <v>375</v>
      </c>
      <c r="AC458" s="175" t="s">
        <v>375</v>
      </c>
      <c r="AD458" s="180" t="s">
        <v>375</v>
      </c>
      <c r="AE458" s="181">
        <v>14.333333333333334</v>
      </c>
      <c r="AF458" s="182">
        <v>14.333333333333334</v>
      </c>
      <c r="AG458" s="318">
        <v>15</v>
      </c>
      <c r="AH458" s="183">
        <v>11.11</v>
      </c>
      <c r="AI458" s="182">
        <v>11.11</v>
      </c>
      <c r="AJ458" s="319">
        <v>23</v>
      </c>
      <c r="AK458" s="184">
        <v>12.399333333333335</v>
      </c>
    </row>
    <row r="459" spans="1:37" ht="17.25" customHeight="1" thickBot="1" x14ac:dyDescent="0.35">
      <c r="A459" s="208" t="s">
        <v>376</v>
      </c>
      <c r="B459" s="317">
        <v>22010303</v>
      </c>
      <c r="C459" s="248" t="s">
        <v>1009</v>
      </c>
      <c r="D459" s="248" t="s">
        <v>1010</v>
      </c>
      <c r="E459" s="173">
        <v>19</v>
      </c>
      <c r="F459" s="174">
        <v>19</v>
      </c>
      <c r="G459" s="175">
        <v>16</v>
      </c>
      <c r="H459" s="176">
        <v>16</v>
      </c>
      <c r="I459" s="173">
        <v>3.0199999999999996</v>
      </c>
      <c r="J459" s="175">
        <v>20</v>
      </c>
      <c r="K459" s="173">
        <v>6.52</v>
      </c>
      <c r="L459" s="175">
        <v>13</v>
      </c>
      <c r="M459" s="176">
        <v>16.5</v>
      </c>
      <c r="N459" s="173">
        <v>70</v>
      </c>
      <c r="O459" s="177">
        <v>75</v>
      </c>
      <c r="P459" s="178">
        <v>0.93333333333333335</v>
      </c>
      <c r="Q459" s="175">
        <v>5</v>
      </c>
      <c r="R459" s="173">
        <v>39.4</v>
      </c>
      <c r="S459" s="175">
        <v>3</v>
      </c>
      <c r="T459" s="176">
        <v>8</v>
      </c>
      <c r="U459" s="179">
        <v>29.57</v>
      </c>
      <c r="V459" s="175">
        <v>3</v>
      </c>
      <c r="W459" s="173">
        <v>-12</v>
      </c>
      <c r="X459" s="175">
        <v>0.5</v>
      </c>
      <c r="Y459" s="173">
        <v>6</v>
      </c>
      <c r="Z459" s="175">
        <v>2</v>
      </c>
      <c r="AA459" s="176">
        <v>5.5</v>
      </c>
      <c r="AB459" s="172">
        <v>38.799999999999997</v>
      </c>
      <c r="AC459" s="175">
        <v>11</v>
      </c>
      <c r="AD459" s="180">
        <v>11</v>
      </c>
      <c r="AE459" s="181">
        <v>11.4</v>
      </c>
      <c r="AF459" s="182">
        <v>11.4</v>
      </c>
      <c r="AG459" s="318">
        <v>229</v>
      </c>
      <c r="AH459" s="183">
        <v>6.22</v>
      </c>
      <c r="AI459" s="182">
        <v>6.22</v>
      </c>
      <c r="AJ459" s="319">
        <v>347</v>
      </c>
      <c r="AK459" s="184">
        <v>8.2919999999999998</v>
      </c>
    </row>
    <row r="460" spans="1:37" ht="17.25" customHeight="1" thickBot="1" x14ac:dyDescent="0.35">
      <c r="A460" s="208" t="s">
        <v>56</v>
      </c>
      <c r="B460" s="317">
        <v>22010321</v>
      </c>
      <c r="C460" s="296" t="s">
        <v>592</v>
      </c>
      <c r="D460" s="296" t="s">
        <v>593</v>
      </c>
      <c r="E460" s="173">
        <v>13</v>
      </c>
      <c r="F460" s="174">
        <v>16</v>
      </c>
      <c r="G460" s="175">
        <v>13</v>
      </c>
      <c r="H460" s="176">
        <v>13</v>
      </c>
      <c r="I460" s="173">
        <v>3.39</v>
      </c>
      <c r="J460" s="175">
        <v>18</v>
      </c>
      <c r="K460" s="173">
        <v>7.61</v>
      </c>
      <c r="L460" s="175">
        <v>12</v>
      </c>
      <c r="M460" s="176">
        <v>15</v>
      </c>
      <c r="N460" s="173">
        <v>35</v>
      </c>
      <c r="O460" s="177">
        <v>46</v>
      </c>
      <c r="P460" s="178">
        <v>0.76086956521739135</v>
      </c>
      <c r="Q460" s="175">
        <v>6.5</v>
      </c>
      <c r="R460" s="173">
        <v>35.9</v>
      </c>
      <c r="S460" s="175">
        <v>6</v>
      </c>
      <c r="T460" s="176">
        <v>12.5</v>
      </c>
      <c r="U460" s="179">
        <v>28.6</v>
      </c>
      <c r="V460" s="175">
        <v>4.5</v>
      </c>
      <c r="W460" s="173">
        <v>5</v>
      </c>
      <c r="X460" s="175">
        <v>3.5</v>
      </c>
      <c r="Y460" s="173">
        <v>0</v>
      </c>
      <c r="Z460" s="175">
        <v>5</v>
      </c>
      <c r="AA460" s="176">
        <v>13</v>
      </c>
      <c r="AB460" s="172">
        <v>47.44</v>
      </c>
      <c r="AC460" s="175">
        <v>10</v>
      </c>
      <c r="AD460" s="180">
        <v>10</v>
      </c>
      <c r="AE460" s="181">
        <v>12.7</v>
      </c>
      <c r="AF460" s="182">
        <v>12.7</v>
      </c>
      <c r="AG460" s="318">
        <v>87</v>
      </c>
      <c r="AH460" s="183">
        <v>6.22</v>
      </c>
      <c r="AI460" s="182">
        <v>6.22</v>
      </c>
      <c r="AJ460" s="319">
        <v>347</v>
      </c>
      <c r="AK460" s="184">
        <v>8.8119999999999994</v>
      </c>
    </row>
    <row r="461" spans="1:37" ht="17.25" customHeight="1" thickBot="1" x14ac:dyDescent="0.35">
      <c r="A461" s="208" t="s">
        <v>376</v>
      </c>
      <c r="B461" s="317">
        <v>22010414</v>
      </c>
      <c r="C461" s="248" t="s">
        <v>609</v>
      </c>
      <c r="D461" s="248" t="s">
        <v>128</v>
      </c>
      <c r="E461" s="173">
        <v>18</v>
      </c>
      <c r="F461" s="174">
        <v>18.5</v>
      </c>
      <c r="G461" s="175">
        <v>15</v>
      </c>
      <c r="H461" s="176">
        <v>15</v>
      </c>
      <c r="I461" s="173">
        <v>3.34</v>
      </c>
      <c r="J461" s="175">
        <v>15</v>
      </c>
      <c r="K461" s="173">
        <v>7.03</v>
      </c>
      <c r="L461" s="175">
        <v>10</v>
      </c>
      <c r="M461" s="176">
        <v>12.5</v>
      </c>
      <c r="N461" s="173">
        <v>75.5</v>
      </c>
      <c r="O461" s="177">
        <v>72</v>
      </c>
      <c r="P461" s="178">
        <v>1.0486111111111112</v>
      </c>
      <c r="Q461" s="175">
        <v>5.5</v>
      </c>
      <c r="R461" s="173">
        <v>39</v>
      </c>
      <c r="S461" s="175">
        <v>3</v>
      </c>
      <c r="T461" s="176">
        <v>8.5</v>
      </c>
      <c r="U461" s="179">
        <v>25.7</v>
      </c>
      <c r="V461" s="175">
        <v>5</v>
      </c>
      <c r="W461" s="173">
        <v>-13</v>
      </c>
      <c r="X461" s="175">
        <v>0.5</v>
      </c>
      <c r="Y461" s="173">
        <v>10</v>
      </c>
      <c r="Z461" s="175">
        <v>0</v>
      </c>
      <c r="AA461" s="176">
        <v>5.5</v>
      </c>
      <c r="AB461" s="172">
        <v>52.82</v>
      </c>
      <c r="AC461" s="175">
        <v>4</v>
      </c>
      <c r="AD461" s="180">
        <v>4</v>
      </c>
      <c r="AE461" s="181">
        <v>9.1</v>
      </c>
      <c r="AF461" s="182">
        <v>9.1</v>
      </c>
      <c r="AG461" s="318">
        <v>442</v>
      </c>
      <c r="AH461" s="183">
        <v>8</v>
      </c>
      <c r="AI461" s="182">
        <v>8</v>
      </c>
      <c r="AJ461" s="319">
        <v>158</v>
      </c>
      <c r="AK461" s="184">
        <v>8.44</v>
      </c>
    </row>
    <row r="462" spans="1:37" ht="17.25" customHeight="1" thickBot="1" x14ac:dyDescent="0.35">
      <c r="A462" s="208" t="s">
        <v>376</v>
      </c>
      <c r="B462" s="317">
        <v>22010475</v>
      </c>
      <c r="C462" s="254" t="s">
        <v>541</v>
      </c>
      <c r="D462" s="254" t="s">
        <v>358</v>
      </c>
      <c r="E462" s="173" t="s">
        <v>1147</v>
      </c>
      <c r="F462" s="174" t="s">
        <v>1147</v>
      </c>
      <c r="G462" s="175" t="s">
        <v>1147</v>
      </c>
      <c r="H462" s="176" t="s">
        <v>1148</v>
      </c>
      <c r="I462" s="173" t="s">
        <v>1147</v>
      </c>
      <c r="J462" s="175" t="s">
        <v>1147</v>
      </c>
      <c r="K462" s="173" t="s">
        <v>1147</v>
      </c>
      <c r="L462" s="175" t="s">
        <v>1147</v>
      </c>
      <c r="M462" s="176" t="s">
        <v>1148</v>
      </c>
      <c r="N462" s="173" t="s">
        <v>1147</v>
      </c>
      <c r="O462" s="177" t="s">
        <v>195</v>
      </c>
      <c r="P462" s="178" t="s">
        <v>1712</v>
      </c>
      <c r="Q462" s="175">
        <v>0</v>
      </c>
      <c r="R462" s="173" t="s">
        <v>1147</v>
      </c>
      <c r="S462" s="175" t="s">
        <v>1147</v>
      </c>
      <c r="T462" s="176" t="s">
        <v>1148</v>
      </c>
      <c r="U462" s="179" t="s">
        <v>1147</v>
      </c>
      <c r="V462" s="175" t="s">
        <v>1147</v>
      </c>
      <c r="W462" s="173" t="s">
        <v>1147</v>
      </c>
      <c r="X462" s="175" t="s">
        <v>1147</v>
      </c>
      <c r="Y462" s="173" t="s">
        <v>1147</v>
      </c>
      <c r="Z462" s="175" t="s">
        <v>1147</v>
      </c>
      <c r="AA462" s="176" t="s">
        <v>1148</v>
      </c>
      <c r="AB462" s="172" t="s">
        <v>1147</v>
      </c>
      <c r="AC462" s="175" t="s">
        <v>1147</v>
      </c>
      <c r="AD462" s="180" t="s">
        <v>1148</v>
      </c>
      <c r="AE462" s="181" t="s">
        <v>1147</v>
      </c>
      <c r="AF462" s="182" t="s">
        <v>1147</v>
      </c>
      <c r="AG462" s="318">
        <v>532</v>
      </c>
      <c r="AH462" s="183" t="s">
        <v>1147</v>
      </c>
      <c r="AI462" s="182" t="s">
        <v>195</v>
      </c>
      <c r="AJ462" s="319">
        <v>564</v>
      </c>
      <c r="AK462" s="184" t="s">
        <v>1148</v>
      </c>
    </row>
    <row r="463" spans="1:37" ht="17.25" customHeight="1" thickBot="1" x14ac:dyDescent="0.35">
      <c r="A463" s="208" t="s">
        <v>376</v>
      </c>
      <c r="B463" s="317">
        <v>22010527</v>
      </c>
      <c r="C463" s="258" t="s">
        <v>864</v>
      </c>
      <c r="D463" s="258" t="s">
        <v>865</v>
      </c>
      <c r="E463" s="173">
        <v>8</v>
      </c>
      <c r="F463" s="174">
        <v>13.5</v>
      </c>
      <c r="G463" s="175">
        <v>5</v>
      </c>
      <c r="H463" s="176">
        <v>5</v>
      </c>
      <c r="I463" s="173">
        <v>3.21</v>
      </c>
      <c r="J463" s="175">
        <v>17</v>
      </c>
      <c r="K463" s="173">
        <v>7.08</v>
      </c>
      <c r="L463" s="175">
        <v>9</v>
      </c>
      <c r="M463" s="176">
        <v>13</v>
      </c>
      <c r="N463" s="173">
        <v>0</v>
      </c>
      <c r="O463" s="177">
        <v>87</v>
      </c>
      <c r="P463" s="178">
        <v>0</v>
      </c>
      <c r="Q463" s="175">
        <v>0</v>
      </c>
      <c r="R463" s="173">
        <v>36.9</v>
      </c>
      <c r="S463" s="175">
        <v>2</v>
      </c>
      <c r="T463" s="176">
        <v>2</v>
      </c>
      <c r="U463" s="179">
        <v>33.409999999999997</v>
      </c>
      <c r="V463" s="175">
        <v>1.25</v>
      </c>
      <c r="W463" s="173">
        <v>-11</v>
      </c>
      <c r="X463" s="175">
        <v>0.75</v>
      </c>
      <c r="Y463" s="173">
        <v>3</v>
      </c>
      <c r="Z463" s="175">
        <v>3.5</v>
      </c>
      <c r="AA463" s="176">
        <v>5.5</v>
      </c>
      <c r="AB463" s="172">
        <v>53.43</v>
      </c>
      <c r="AC463" s="175">
        <v>4</v>
      </c>
      <c r="AD463" s="180">
        <v>4</v>
      </c>
      <c r="AE463" s="181">
        <v>5.9</v>
      </c>
      <c r="AF463" s="182">
        <v>5.9</v>
      </c>
      <c r="AG463" s="318">
        <v>521</v>
      </c>
      <c r="AH463" s="183">
        <v>5.33</v>
      </c>
      <c r="AI463" s="182">
        <v>5.33</v>
      </c>
      <c r="AJ463" s="319">
        <v>435</v>
      </c>
      <c r="AK463" s="184">
        <v>5.5579999999999998</v>
      </c>
    </row>
    <row r="464" spans="1:37" ht="17.25" customHeight="1" thickBot="1" x14ac:dyDescent="0.35">
      <c r="A464" s="208" t="s">
        <v>376</v>
      </c>
      <c r="B464" s="317">
        <v>22010540</v>
      </c>
      <c r="C464" s="248" t="s">
        <v>1034</v>
      </c>
      <c r="D464" s="248" t="s">
        <v>1035</v>
      </c>
      <c r="E464" s="173" t="s">
        <v>375</v>
      </c>
      <c r="F464" s="174" t="s">
        <v>375</v>
      </c>
      <c r="G464" s="175" t="s">
        <v>375</v>
      </c>
      <c r="H464" s="176" t="s">
        <v>375</v>
      </c>
      <c r="I464" s="173" t="s">
        <v>375</v>
      </c>
      <c r="J464" s="175" t="s">
        <v>375</v>
      </c>
      <c r="K464" s="173" t="s">
        <v>375</v>
      </c>
      <c r="L464" s="175" t="s">
        <v>375</v>
      </c>
      <c r="M464" s="176" t="s">
        <v>375</v>
      </c>
      <c r="N464" s="173">
        <v>42.5</v>
      </c>
      <c r="O464" s="177">
        <v>56</v>
      </c>
      <c r="P464" s="178">
        <v>0.7589285714285714</v>
      </c>
      <c r="Q464" s="175">
        <v>4</v>
      </c>
      <c r="R464" s="173">
        <v>45.6</v>
      </c>
      <c r="S464" s="175">
        <v>4.5</v>
      </c>
      <c r="T464" s="176">
        <v>8.5</v>
      </c>
      <c r="U464" s="179" t="s">
        <v>375</v>
      </c>
      <c r="V464" s="175" t="s">
        <v>375</v>
      </c>
      <c r="W464" s="173" t="s">
        <v>195</v>
      </c>
      <c r="X464" s="175">
        <v>0</v>
      </c>
      <c r="Y464" s="173" t="s">
        <v>195</v>
      </c>
      <c r="Z464" s="175">
        <v>0</v>
      </c>
      <c r="AA464" s="176">
        <v>0</v>
      </c>
      <c r="AB464" s="172">
        <v>41.04</v>
      </c>
      <c r="AC464" s="175">
        <v>10</v>
      </c>
      <c r="AD464" s="180">
        <v>10</v>
      </c>
      <c r="AE464" s="181">
        <v>6.166666666666667</v>
      </c>
      <c r="AF464" s="182">
        <v>6.166666666666667</v>
      </c>
      <c r="AG464" s="318">
        <v>519</v>
      </c>
      <c r="AH464" s="183">
        <v>8</v>
      </c>
      <c r="AI464" s="182">
        <v>8</v>
      </c>
      <c r="AJ464" s="319">
        <v>158</v>
      </c>
      <c r="AK464" s="184">
        <v>7.2666666666666666</v>
      </c>
    </row>
    <row r="465" spans="1:37" ht="17.25" customHeight="1" thickBot="1" x14ac:dyDescent="0.35">
      <c r="A465" s="208" t="s">
        <v>376</v>
      </c>
      <c r="B465" s="317">
        <v>22010546</v>
      </c>
      <c r="C465" s="248" t="s">
        <v>1022</v>
      </c>
      <c r="D465" s="248" t="s">
        <v>1023</v>
      </c>
      <c r="E465" s="173">
        <v>13</v>
      </c>
      <c r="F465" s="174">
        <v>16</v>
      </c>
      <c r="G465" s="175">
        <v>10</v>
      </c>
      <c r="H465" s="176">
        <v>10</v>
      </c>
      <c r="I465" s="173">
        <v>3.02</v>
      </c>
      <c r="J465" s="175">
        <v>20</v>
      </c>
      <c r="K465" s="173">
        <v>6.46</v>
      </c>
      <c r="L465" s="175">
        <v>14</v>
      </c>
      <c r="M465" s="176">
        <v>17</v>
      </c>
      <c r="N465" s="173">
        <v>98</v>
      </c>
      <c r="O465" s="177">
        <v>95</v>
      </c>
      <c r="P465" s="178">
        <v>1.0315789473684212</v>
      </c>
      <c r="Q465" s="175">
        <v>5.5</v>
      </c>
      <c r="R465" s="173">
        <v>49.9</v>
      </c>
      <c r="S465" s="175">
        <v>5.5</v>
      </c>
      <c r="T465" s="176">
        <v>11</v>
      </c>
      <c r="U465" s="179">
        <v>30.54</v>
      </c>
      <c r="V465" s="175">
        <v>2.5</v>
      </c>
      <c r="W465" s="173">
        <v>-6</v>
      </c>
      <c r="X465" s="175">
        <v>1.25</v>
      </c>
      <c r="Y465" s="173">
        <v>2</v>
      </c>
      <c r="Z465" s="175">
        <v>4</v>
      </c>
      <c r="AA465" s="176">
        <v>7.75</v>
      </c>
      <c r="AB465" s="172">
        <v>28.92</v>
      </c>
      <c r="AC465" s="175">
        <v>17</v>
      </c>
      <c r="AD465" s="180">
        <v>17</v>
      </c>
      <c r="AE465" s="181">
        <v>12.55</v>
      </c>
      <c r="AF465" s="182">
        <v>12.55</v>
      </c>
      <c r="AG465" s="318">
        <v>105</v>
      </c>
      <c r="AH465" s="183">
        <v>3.56</v>
      </c>
      <c r="AI465" s="182">
        <v>3.56</v>
      </c>
      <c r="AJ465" s="319">
        <v>541</v>
      </c>
      <c r="AK465" s="184">
        <v>7.1560000000000006</v>
      </c>
    </row>
    <row r="466" spans="1:37" ht="17.25" customHeight="1" thickBot="1" x14ac:dyDescent="0.35">
      <c r="A466" s="208" t="s">
        <v>376</v>
      </c>
      <c r="B466" s="317">
        <v>22010550</v>
      </c>
      <c r="C466" s="252" t="s">
        <v>910</v>
      </c>
      <c r="D466" s="252" t="s">
        <v>168</v>
      </c>
      <c r="E466" s="173">
        <v>14</v>
      </c>
      <c r="F466" s="174">
        <v>16.5</v>
      </c>
      <c r="G466" s="175">
        <v>11</v>
      </c>
      <c r="H466" s="176">
        <v>11</v>
      </c>
      <c r="I466" s="173">
        <v>3.1100000000000003</v>
      </c>
      <c r="J466" s="175">
        <v>18</v>
      </c>
      <c r="K466" s="173">
        <v>6.66</v>
      </c>
      <c r="L466" s="175">
        <v>12</v>
      </c>
      <c r="M466" s="176">
        <v>15</v>
      </c>
      <c r="N466" s="173">
        <v>70</v>
      </c>
      <c r="O466" s="177">
        <v>67</v>
      </c>
      <c r="P466" s="178">
        <v>1.044776119402985</v>
      </c>
      <c r="Q466" s="175">
        <v>5.5</v>
      </c>
      <c r="R466" s="173">
        <v>48.8</v>
      </c>
      <c r="S466" s="175">
        <v>5</v>
      </c>
      <c r="T466" s="176">
        <v>10.5</v>
      </c>
      <c r="U466" s="179">
        <v>29.66</v>
      </c>
      <c r="V466" s="175">
        <v>3</v>
      </c>
      <c r="W466" s="173">
        <v>0</v>
      </c>
      <c r="X466" s="175">
        <v>2.5</v>
      </c>
      <c r="Y466" s="173">
        <v>4</v>
      </c>
      <c r="Z466" s="175">
        <v>3</v>
      </c>
      <c r="AA466" s="176">
        <v>8.5</v>
      </c>
      <c r="AB466" s="172">
        <v>31.73</v>
      </c>
      <c r="AC466" s="175">
        <v>15</v>
      </c>
      <c r="AD466" s="180">
        <v>15</v>
      </c>
      <c r="AE466" s="181">
        <v>12</v>
      </c>
      <c r="AF466" s="182">
        <v>12</v>
      </c>
      <c r="AG466" s="318">
        <v>157</v>
      </c>
      <c r="AH466" s="183">
        <v>8</v>
      </c>
      <c r="AI466" s="182">
        <v>8</v>
      </c>
      <c r="AJ466" s="319">
        <v>158</v>
      </c>
      <c r="AK466" s="184">
        <v>9.6000000000000014</v>
      </c>
    </row>
    <row r="467" spans="1:37" ht="17.25" customHeight="1" thickBot="1" x14ac:dyDescent="0.35">
      <c r="A467" s="208" t="s">
        <v>376</v>
      </c>
      <c r="B467" s="317">
        <v>22010601</v>
      </c>
      <c r="C467" s="296" t="s">
        <v>640</v>
      </c>
      <c r="D467" s="296" t="s">
        <v>165</v>
      </c>
      <c r="E467" s="173" t="s">
        <v>375</v>
      </c>
      <c r="F467" s="174" t="s">
        <v>375</v>
      </c>
      <c r="G467" s="175" t="s">
        <v>375</v>
      </c>
      <c r="H467" s="176" t="s">
        <v>375</v>
      </c>
      <c r="I467" s="173" t="s">
        <v>375</v>
      </c>
      <c r="J467" s="175" t="s">
        <v>375</v>
      </c>
      <c r="K467" s="173" t="s">
        <v>375</v>
      </c>
      <c r="L467" s="175" t="s">
        <v>375</v>
      </c>
      <c r="M467" s="176" t="s">
        <v>375</v>
      </c>
      <c r="N467" s="173" t="s">
        <v>375</v>
      </c>
      <c r="O467" s="177" t="s">
        <v>195</v>
      </c>
      <c r="P467" s="178" t="s">
        <v>1712</v>
      </c>
      <c r="Q467" s="175" t="s">
        <v>375</v>
      </c>
      <c r="R467" s="173" t="s">
        <v>375</v>
      </c>
      <c r="S467" s="175" t="s">
        <v>375</v>
      </c>
      <c r="T467" s="176" t="s">
        <v>375</v>
      </c>
      <c r="U467" s="179" t="s">
        <v>375</v>
      </c>
      <c r="V467" s="175" t="s">
        <v>375</v>
      </c>
      <c r="W467" s="173" t="s">
        <v>375</v>
      </c>
      <c r="X467" s="175" t="s">
        <v>375</v>
      </c>
      <c r="Y467" s="173" t="s">
        <v>375</v>
      </c>
      <c r="Z467" s="175" t="s">
        <v>375</v>
      </c>
      <c r="AA467" s="176" t="s">
        <v>375</v>
      </c>
      <c r="AB467" s="172">
        <v>36.19</v>
      </c>
      <c r="AC467" s="175">
        <v>12</v>
      </c>
      <c r="AD467" s="180">
        <v>12</v>
      </c>
      <c r="AE467" s="181">
        <v>12</v>
      </c>
      <c r="AF467" s="182">
        <v>12</v>
      </c>
      <c r="AG467" s="318">
        <v>157</v>
      </c>
      <c r="AH467" s="183">
        <v>14.67</v>
      </c>
      <c r="AI467" s="182">
        <v>14.67</v>
      </c>
      <c r="AJ467" s="319">
        <v>1</v>
      </c>
      <c r="AK467" s="184">
        <v>13.602</v>
      </c>
    </row>
    <row r="468" spans="1:37" ht="17.25" customHeight="1" thickBot="1" x14ac:dyDescent="0.35">
      <c r="A468" s="208" t="s">
        <v>376</v>
      </c>
      <c r="B468" s="317">
        <v>22010605</v>
      </c>
      <c r="C468" s="262" t="s">
        <v>793</v>
      </c>
      <c r="D468" s="262" t="s">
        <v>794</v>
      </c>
      <c r="E468" s="173">
        <v>15</v>
      </c>
      <c r="F468" s="174">
        <v>17</v>
      </c>
      <c r="G468" s="175">
        <v>12</v>
      </c>
      <c r="H468" s="176">
        <v>12</v>
      </c>
      <c r="I468" s="173">
        <v>2.9999999999999996</v>
      </c>
      <c r="J468" s="175">
        <v>20</v>
      </c>
      <c r="K468" s="173">
        <v>6.6</v>
      </c>
      <c r="L468" s="175">
        <v>13</v>
      </c>
      <c r="M468" s="176">
        <v>16.5</v>
      </c>
      <c r="N468" s="173">
        <v>50</v>
      </c>
      <c r="O468" s="177">
        <v>62</v>
      </c>
      <c r="P468" s="178">
        <v>0.80645161290322576</v>
      </c>
      <c r="Q468" s="175">
        <v>4.5</v>
      </c>
      <c r="R468" s="173">
        <v>41.2</v>
      </c>
      <c r="S468" s="175">
        <v>3.5</v>
      </c>
      <c r="T468" s="176">
        <v>8</v>
      </c>
      <c r="U468" s="179">
        <v>29.59</v>
      </c>
      <c r="V468" s="175">
        <v>3</v>
      </c>
      <c r="W468" s="173">
        <v>-7</v>
      </c>
      <c r="X468" s="175">
        <v>1.25</v>
      </c>
      <c r="Y468" s="173">
        <v>3</v>
      </c>
      <c r="Z468" s="175">
        <v>3.5</v>
      </c>
      <c r="AA468" s="176">
        <v>7.75</v>
      </c>
      <c r="AB468" s="172">
        <v>42.59</v>
      </c>
      <c r="AC468" s="175">
        <v>9</v>
      </c>
      <c r="AD468" s="180">
        <v>9</v>
      </c>
      <c r="AE468" s="181">
        <v>10.65</v>
      </c>
      <c r="AF468" s="182">
        <v>10.65</v>
      </c>
      <c r="AG468" s="318">
        <v>321</v>
      </c>
      <c r="AH468" s="183">
        <v>8</v>
      </c>
      <c r="AI468" s="182">
        <v>8</v>
      </c>
      <c r="AJ468" s="319">
        <v>158</v>
      </c>
      <c r="AK468" s="184">
        <v>9.06</v>
      </c>
    </row>
    <row r="469" spans="1:37" ht="17.25" customHeight="1" thickBot="1" x14ac:dyDescent="0.35">
      <c r="A469" s="208" t="s">
        <v>376</v>
      </c>
      <c r="B469" s="317">
        <v>22010613</v>
      </c>
      <c r="C469" s="248" t="s">
        <v>654</v>
      </c>
      <c r="D469" s="248" t="s">
        <v>655</v>
      </c>
      <c r="E469" s="173">
        <v>12</v>
      </c>
      <c r="F469" s="174">
        <v>15.5</v>
      </c>
      <c r="G469" s="175">
        <v>9</v>
      </c>
      <c r="H469" s="176">
        <v>9</v>
      </c>
      <c r="I469" s="173">
        <v>3.11</v>
      </c>
      <c r="J469" s="175">
        <v>18</v>
      </c>
      <c r="K469" s="173">
        <v>6.84</v>
      </c>
      <c r="L469" s="175">
        <v>11</v>
      </c>
      <c r="M469" s="176">
        <v>14.5</v>
      </c>
      <c r="N469" s="173">
        <v>39</v>
      </c>
      <c r="O469" s="177">
        <v>65</v>
      </c>
      <c r="P469" s="178">
        <v>0.6</v>
      </c>
      <c r="Q469" s="175">
        <v>3.5</v>
      </c>
      <c r="R469" s="173">
        <v>44</v>
      </c>
      <c r="S469" s="175">
        <v>4</v>
      </c>
      <c r="T469" s="176">
        <v>7.5</v>
      </c>
      <c r="U469" s="179">
        <v>31.56</v>
      </c>
      <c r="V469" s="175">
        <v>2</v>
      </c>
      <c r="W469" s="173">
        <v>-1</v>
      </c>
      <c r="X469" s="175">
        <v>2.25</v>
      </c>
      <c r="Y469" s="173">
        <v>4</v>
      </c>
      <c r="Z469" s="175">
        <v>3</v>
      </c>
      <c r="AA469" s="176">
        <v>7.25</v>
      </c>
      <c r="AB469" s="172">
        <v>33.200000000000003</v>
      </c>
      <c r="AC469" s="175">
        <v>14</v>
      </c>
      <c r="AD469" s="180">
        <v>14</v>
      </c>
      <c r="AE469" s="181">
        <v>10.45</v>
      </c>
      <c r="AF469" s="182">
        <v>10.45</v>
      </c>
      <c r="AG469" s="318">
        <v>352</v>
      </c>
      <c r="AH469" s="183">
        <v>6.22</v>
      </c>
      <c r="AI469" s="182">
        <v>6.22</v>
      </c>
      <c r="AJ469" s="319">
        <v>347</v>
      </c>
      <c r="AK469" s="184">
        <v>7.911999999999999</v>
      </c>
    </row>
    <row r="470" spans="1:37" ht="17.25" customHeight="1" thickBot="1" x14ac:dyDescent="0.35">
      <c r="A470" s="208" t="s">
        <v>376</v>
      </c>
      <c r="B470" s="317">
        <v>22010627</v>
      </c>
      <c r="C470" s="262" t="s">
        <v>596</v>
      </c>
      <c r="D470" s="262" t="s">
        <v>138</v>
      </c>
      <c r="E470" s="173">
        <v>10</v>
      </c>
      <c r="F470" s="174">
        <v>14.5</v>
      </c>
      <c r="G470" s="175">
        <v>7</v>
      </c>
      <c r="H470" s="176">
        <v>7</v>
      </c>
      <c r="I470" s="173">
        <v>3.64</v>
      </c>
      <c r="J470" s="175">
        <v>10</v>
      </c>
      <c r="K470" s="173">
        <v>8.02</v>
      </c>
      <c r="L470" s="175">
        <v>2</v>
      </c>
      <c r="M470" s="176">
        <v>6</v>
      </c>
      <c r="N470" s="173">
        <v>41</v>
      </c>
      <c r="O470" s="177">
        <v>67</v>
      </c>
      <c r="P470" s="178">
        <v>0.61194029850746268</v>
      </c>
      <c r="Q470" s="175">
        <v>3.5</v>
      </c>
      <c r="R470" s="173">
        <v>30.3</v>
      </c>
      <c r="S470" s="175">
        <v>0.5</v>
      </c>
      <c r="T470" s="176">
        <v>4</v>
      </c>
      <c r="U470" s="179">
        <v>29.33</v>
      </c>
      <c r="V470" s="175">
        <v>3.25</v>
      </c>
      <c r="W470" s="173">
        <v>8</v>
      </c>
      <c r="X470" s="175">
        <v>3.75</v>
      </c>
      <c r="Y470" s="173">
        <v>2</v>
      </c>
      <c r="Z470" s="175">
        <v>4</v>
      </c>
      <c r="AA470" s="176">
        <v>11</v>
      </c>
      <c r="AB470" s="172">
        <v>37.03</v>
      </c>
      <c r="AC470" s="175">
        <v>12</v>
      </c>
      <c r="AD470" s="180">
        <v>12</v>
      </c>
      <c r="AE470" s="181">
        <v>8</v>
      </c>
      <c r="AF470" s="182">
        <v>8</v>
      </c>
      <c r="AG470" s="318">
        <v>487</v>
      </c>
      <c r="AH470" s="183">
        <v>4.4400000000000004</v>
      </c>
      <c r="AI470" s="182">
        <v>4.4400000000000004</v>
      </c>
      <c r="AJ470" s="319">
        <v>495</v>
      </c>
      <c r="AK470" s="184">
        <v>5.8640000000000008</v>
      </c>
    </row>
    <row r="471" spans="1:37" ht="17.25" customHeight="1" thickBot="1" x14ac:dyDescent="0.35">
      <c r="A471" s="208" t="s">
        <v>376</v>
      </c>
      <c r="B471" s="317">
        <v>22010640</v>
      </c>
      <c r="C471" s="260" t="s">
        <v>784</v>
      </c>
      <c r="D471" s="260" t="s">
        <v>785</v>
      </c>
      <c r="E471" s="173">
        <v>15</v>
      </c>
      <c r="F471" s="174">
        <v>17</v>
      </c>
      <c r="G471" s="175">
        <v>12</v>
      </c>
      <c r="H471" s="176">
        <v>12</v>
      </c>
      <c r="I471" s="173">
        <v>3.26</v>
      </c>
      <c r="J471" s="175">
        <v>16</v>
      </c>
      <c r="K471" s="173">
        <v>7.1</v>
      </c>
      <c r="L471" s="175">
        <v>9</v>
      </c>
      <c r="M471" s="176">
        <v>12.5</v>
      </c>
      <c r="N471" s="173">
        <v>45</v>
      </c>
      <c r="O471" s="177">
        <v>50</v>
      </c>
      <c r="P471" s="178">
        <v>0.9</v>
      </c>
      <c r="Q471" s="175">
        <v>5</v>
      </c>
      <c r="R471" s="173">
        <v>33.1</v>
      </c>
      <c r="S471" s="175">
        <v>1.5</v>
      </c>
      <c r="T471" s="176">
        <v>6.5</v>
      </c>
      <c r="U471" s="179">
        <v>25.9</v>
      </c>
      <c r="V471" s="175">
        <v>5</v>
      </c>
      <c r="W471" s="173">
        <v>-35</v>
      </c>
      <c r="X471" s="175">
        <v>0</v>
      </c>
      <c r="Y471" s="173">
        <v>6</v>
      </c>
      <c r="Z471" s="175">
        <v>2</v>
      </c>
      <c r="AA471" s="176">
        <v>7</v>
      </c>
      <c r="AB471" s="172">
        <v>61.98</v>
      </c>
      <c r="AC471" s="175">
        <v>1</v>
      </c>
      <c r="AD471" s="180">
        <v>1</v>
      </c>
      <c r="AE471" s="181">
        <v>7.8</v>
      </c>
      <c r="AF471" s="182">
        <v>7.8</v>
      </c>
      <c r="AG471" s="318">
        <v>491</v>
      </c>
      <c r="AH471" s="183">
        <v>6.67</v>
      </c>
      <c r="AI471" s="182">
        <v>6.67</v>
      </c>
      <c r="AJ471" s="319">
        <v>296</v>
      </c>
      <c r="AK471" s="184">
        <v>7.1219999999999999</v>
      </c>
    </row>
    <row r="472" spans="1:37" ht="17.25" customHeight="1" thickBot="1" x14ac:dyDescent="0.35">
      <c r="A472" s="208" t="s">
        <v>56</v>
      </c>
      <c r="B472" s="317">
        <v>22010652</v>
      </c>
      <c r="C472" s="260" t="s">
        <v>575</v>
      </c>
      <c r="D472" s="260" t="s">
        <v>576</v>
      </c>
      <c r="E472" s="173">
        <v>9</v>
      </c>
      <c r="F472" s="174">
        <v>14</v>
      </c>
      <c r="G472" s="175">
        <v>9</v>
      </c>
      <c r="H472" s="176">
        <v>9</v>
      </c>
      <c r="I472" s="173">
        <v>4.3</v>
      </c>
      <c r="J472" s="175">
        <v>3</v>
      </c>
      <c r="K472" s="173">
        <v>7.84</v>
      </c>
      <c r="L472" s="175">
        <v>10</v>
      </c>
      <c r="M472" s="176">
        <v>6.5</v>
      </c>
      <c r="N472" s="173">
        <v>0</v>
      </c>
      <c r="O472" s="177">
        <v>65</v>
      </c>
      <c r="P472" s="178">
        <v>0</v>
      </c>
      <c r="Q472" s="175">
        <v>0</v>
      </c>
      <c r="R472" s="173">
        <v>24</v>
      </c>
      <c r="S472" s="175">
        <v>3.5</v>
      </c>
      <c r="T472" s="176">
        <v>3.5</v>
      </c>
      <c r="U472" s="179">
        <v>23.83</v>
      </c>
      <c r="V472" s="175">
        <v>7</v>
      </c>
      <c r="W472" s="173">
        <v>0</v>
      </c>
      <c r="X472" s="175">
        <v>2.5</v>
      </c>
      <c r="Y472" s="173">
        <v>0</v>
      </c>
      <c r="Z472" s="175">
        <v>5</v>
      </c>
      <c r="AA472" s="176">
        <v>14.5</v>
      </c>
      <c r="AB472" s="172">
        <v>43.39</v>
      </c>
      <c r="AC472" s="175">
        <v>12</v>
      </c>
      <c r="AD472" s="180">
        <v>12</v>
      </c>
      <c r="AE472" s="181">
        <v>9.1</v>
      </c>
      <c r="AF472" s="182">
        <v>9.1</v>
      </c>
      <c r="AG472" s="318">
        <v>442</v>
      </c>
      <c r="AH472" s="183">
        <v>2.67</v>
      </c>
      <c r="AI472" s="182">
        <v>2.67</v>
      </c>
      <c r="AJ472" s="319">
        <v>561</v>
      </c>
      <c r="AK472" s="184">
        <v>5.242</v>
      </c>
    </row>
    <row r="473" spans="1:37" ht="17.25" customHeight="1" thickBot="1" x14ac:dyDescent="0.35">
      <c r="A473" s="208" t="s">
        <v>56</v>
      </c>
      <c r="B473" s="317">
        <v>22010666</v>
      </c>
      <c r="C473" s="256" t="s">
        <v>588</v>
      </c>
      <c r="D473" s="256" t="s">
        <v>241</v>
      </c>
      <c r="E473" s="173">
        <v>9</v>
      </c>
      <c r="F473" s="174">
        <v>14</v>
      </c>
      <c r="G473" s="175">
        <v>9</v>
      </c>
      <c r="H473" s="176">
        <v>9</v>
      </c>
      <c r="I473" s="173">
        <v>3.38</v>
      </c>
      <c r="J473" s="175">
        <v>18</v>
      </c>
      <c r="K473" s="173">
        <v>7.34</v>
      </c>
      <c r="L473" s="175">
        <v>14</v>
      </c>
      <c r="M473" s="176">
        <v>16</v>
      </c>
      <c r="N473" s="177">
        <v>32</v>
      </c>
      <c r="O473" s="177">
        <v>67</v>
      </c>
      <c r="P473" s="178">
        <v>0.47761194029850745</v>
      </c>
      <c r="Q473" s="175">
        <v>4.5</v>
      </c>
      <c r="R473" s="173">
        <v>39.299999999999997</v>
      </c>
      <c r="S473" s="175">
        <v>7</v>
      </c>
      <c r="T473" s="176">
        <v>11.5</v>
      </c>
      <c r="U473" s="179">
        <v>26.15</v>
      </c>
      <c r="V473" s="175">
        <v>5.75</v>
      </c>
      <c r="W473" s="173">
        <v>-5</v>
      </c>
      <c r="X473" s="175">
        <v>1.5</v>
      </c>
      <c r="Y473" s="173">
        <v>1</v>
      </c>
      <c r="Z473" s="175">
        <v>4.5</v>
      </c>
      <c r="AA473" s="176">
        <v>11.75</v>
      </c>
      <c r="AB473" s="172" t="s">
        <v>375</v>
      </c>
      <c r="AC473" s="175" t="s">
        <v>375</v>
      </c>
      <c r="AD473" s="180" t="s">
        <v>375</v>
      </c>
      <c r="AE473" s="181">
        <v>12.0625</v>
      </c>
      <c r="AF473" s="182">
        <v>12.0625</v>
      </c>
      <c r="AG473" s="318">
        <v>152</v>
      </c>
      <c r="AH473" s="183">
        <v>4.8899999999999997</v>
      </c>
      <c r="AI473" s="182">
        <v>4.8899999999999997</v>
      </c>
      <c r="AJ473" s="319">
        <v>474</v>
      </c>
      <c r="AK473" s="184">
        <v>7.7590000000000003</v>
      </c>
    </row>
    <row r="474" spans="1:37" ht="17.25" customHeight="1" thickBot="1" x14ac:dyDescent="0.35">
      <c r="A474" s="208" t="s">
        <v>56</v>
      </c>
      <c r="B474" s="317">
        <v>22010714</v>
      </c>
      <c r="C474" s="260" t="s">
        <v>803</v>
      </c>
      <c r="D474" s="260" t="s">
        <v>104</v>
      </c>
      <c r="E474" s="173">
        <v>9</v>
      </c>
      <c r="F474" s="174">
        <v>14</v>
      </c>
      <c r="G474" s="175">
        <v>9</v>
      </c>
      <c r="H474" s="176">
        <v>9</v>
      </c>
      <c r="I474" s="173">
        <v>3.49</v>
      </c>
      <c r="J474" s="175">
        <v>17</v>
      </c>
      <c r="K474" s="173">
        <v>8.07</v>
      </c>
      <c r="L474" s="175">
        <v>8</v>
      </c>
      <c r="M474" s="176">
        <v>12.5</v>
      </c>
      <c r="N474" s="173">
        <v>39</v>
      </c>
      <c r="O474" s="177">
        <v>59</v>
      </c>
      <c r="P474" s="178">
        <v>0.66101694915254239</v>
      </c>
      <c r="Q474" s="175">
        <v>6</v>
      </c>
      <c r="R474" s="173">
        <v>32</v>
      </c>
      <c r="S474" s="175">
        <v>5.5</v>
      </c>
      <c r="T474" s="176">
        <v>11.5</v>
      </c>
      <c r="U474" s="179">
        <v>28.24</v>
      </c>
      <c r="V474" s="175">
        <v>4.75</v>
      </c>
      <c r="W474" s="173">
        <v>15</v>
      </c>
      <c r="X474" s="175">
        <v>4.75</v>
      </c>
      <c r="Y474" s="173">
        <v>3</v>
      </c>
      <c r="Z474" s="175">
        <v>3.5</v>
      </c>
      <c r="AA474" s="176">
        <v>13</v>
      </c>
      <c r="AB474" s="172">
        <v>40.51</v>
      </c>
      <c r="AC474" s="175">
        <v>13</v>
      </c>
      <c r="AD474" s="180">
        <v>13</v>
      </c>
      <c r="AE474" s="181">
        <v>11.8</v>
      </c>
      <c r="AF474" s="182">
        <v>11.8</v>
      </c>
      <c r="AG474" s="318">
        <v>182</v>
      </c>
      <c r="AH474" s="183">
        <v>8.44</v>
      </c>
      <c r="AI474" s="182">
        <v>8.44</v>
      </c>
      <c r="AJ474" s="319">
        <v>118</v>
      </c>
      <c r="AK474" s="184">
        <v>9.7839999999999989</v>
      </c>
    </row>
    <row r="475" spans="1:37" ht="17.25" customHeight="1" thickBot="1" x14ac:dyDescent="0.35">
      <c r="A475" s="208" t="s">
        <v>376</v>
      </c>
      <c r="B475" s="317">
        <v>22010720</v>
      </c>
      <c r="C475" s="250" t="s">
        <v>653</v>
      </c>
      <c r="D475" s="250" t="s">
        <v>300</v>
      </c>
      <c r="E475" s="173">
        <v>16</v>
      </c>
      <c r="F475" s="174">
        <v>17.5</v>
      </c>
      <c r="G475" s="175">
        <v>13</v>
      </c>
      <c r="H475" s="176">
        <v>13</v>
      </c>
      <c r="I475" s="173">
        <v>3.2699999999999996</v>
      </c>
      <c r="J475" s="175">
        <v>16</v>
      </c>
      <c r="K475" s="173">
        <v>7.3</v>
      </c>
      <c r="L475" s="175">
        <v>8</v>
      </c>
      <c r="M475" s="176">
        <v>12</v>
      </c>
      <c r="N475" s="173">
        <v>46</v>
      </c>
      <c r="O475" s="177">
        <v>65</v>
      </c>
      <c r="P475" s="178">
        <v>0.70769230769230773</v>
      </c>
      <c r="Q475" s="175">
        <v>4</v>
      </c>
      <c r="R475" s="173">
        <v>27.8</v>
      </c>
      <c r="S475" s="175">
        <v>0</v>
      </c>
      <c r="T475" s="176">
        <v>4</v>
      </c>
      <c r="U475" s="179">
        <v>26.06</v>
      </c>
      <c r="V475" s="175">
        <v>4.75</v>
      </c>
      <c r="W475" s="173">
        <v>-3</v>
      </c>
      <c r="X475" s="175">
        <v>1.75</v>
      </c>
      <c r="Y475" s="173">
        <v>8</v>
      </c>
      <c r="Z475" s="175">
        <v>1</v>
      </c>
      <c r="AA475" s="176">
        <v>7.5</v>
      </c>
      <c r="AB475" s="172">
        <v>50.2</v>
      </c>
      <c r="AC475" s="175">
        <v>5</v>
      </c>
      <c r="AD475" s="180">
        <v>5</v>
      </c>
      <c r="AE475" s="181">
        <v>8.3000000000000007</v>
      </c>
      <c r="AF475" s="182">
        <v>8.3000000000000007</v>
      </c>
      <c r="AG475" s="318">
        <v>477</v>
      </c>
      <c r="AH475" s="183">
        <v>4.8899999999999997</v>
      </c>
      <c r="AI475" s="182">
        <v>4.8899999999999997</v>
      </c>
      <c r="AJ475" s="319">
        <v>474</v>
      </c>
      <c r="AK475" s="184">
        <v>6.2539999999999996</v>
      </c>
    </row>
    <row r="476" spans="1:37" ht="17.25" customHeight="1" thickBot="1" x14ac:dyDescent="0.35">
      <c r="A476" s="208" t="s">
        <v>56</v>
      </c>
      <c r="B476" s="317">
        <v>22010734</v>
      </c>
      <c r="C476" s="258" t="s">
        <v>672</v>
      </c>
      <c r="D476" s="258" t="s">
        <v>283</v>
      </c>
      <c r="E476" s="173">
        <v>12</v>
      </c>
      <c r="F476" s="174">
        <v>15.5</v>
      </c>
      <c r="G476" s="175">
        <v>12</v>
      </c>
      <c r="H476" s="176">
        <v>12</v>
      </c>
      <c r="I476" s="173">
        <v>4.16</v>
      </c>
      <c r="J476" s="175">
        <v>5</v>
      </c>
      <c r="K476" s="173">
        <v>7.58</v>
      </c>
      <c r="L476" s="175">
        <v>12</v>
      </c>
      <c r="M476" s="176">
        <v>8.5</v>
      </c>
      <c r="N476" s="173">
        <v>35.5</v>
      </c>
      <c r="O476" s="177">
        <v>61</v>
      </c>
      <c r="P476" s="178">
        <v>0.58196721311475408</v>
      </c>
      <c r="Q476" s="175">
        <v>5.5</v>
      </c>
      <c r="R476" s="173">
        <v>31</v>
      </c>
      <c r="S476" s="175">
        <v>5</v>
      </c>
      <c r="T476" s="176">
        <v>10.5</v>
      </c>
      <c r="U476" s="179">
        <v>26.73</v>
      </c>
      <c r="V476" s="175">
        <v>5.5</v>
      </c>
      <c r="W476" s="173">
        <v>0</v>
      </c>
      <c r="X476" s="175">
        <v>2.5</v>
      </c>
      <c r="Y476" s="173">
        <v>3</v>
      </c>
      <c r="Z476" s="175">
        <v>3.5</v>
      </c>
      <c r="AA476" s="176">
        <v>11.5</v>
      </c>
      <c r="AB476" s="172">
        <v>55.34</v>
      </c>
      <c r="AC476" s="175">
        <v>6</v>
      </c>
      <c r="AD476" s="180">
        <v>6</v>
      </c>
      <c r="AE476" s="181">
        <v>9.6999999999999993</v>
      </c>
      <c r="AF476" s="182">
        <v>9.6999999999999993</v>
      </c>
      <c r="AG476" s="318">
        <v>412</v>
      </c>
      <c r="AH476" s="183">
        <v>4.8899999999999997</v>
      </c>
      <c r="AI476" s="182">
        <v>4.8899999999999997</v>
      </c>
      <c r="AJ476" s="319">
        <v>474</v>
      </c>
      <c r="AK476" s="184">
        <v>6.8140000000000001</v>
      </c>
    </row>
    <row r="477" spans="1:37" ht="17.25" customHeight="1" thickBot="1" x14ac:dyDescent="0.35">
      <c r="A477" s="208" t="s">
        <v>376</v>
      </c>
      <c r="B477" s="317">
        <v>22010780</v>
      </c>
      <c r="C477" s="296" t="s">
        <v>1026</v>
      </c>
      <c r="D477" s="296" t="s">
        <v>1027</v>
      </c>
      <c r="E477" s="173">
        <v>19</v>
      </c>
      <c r="F477" s="174">
        <v>19</v>
      </c>
      <c r="G477" s="175">
        <v>16</v>
      </c>
      <c r="H477" s="176">
        <v>16</v>
      </c>
      <c r="I477" s="173">
        <v>3.1</v>
      </c>
      <c r="J477" s="175">
        <v>19</v>
      </c>
      <c r="K477" s="173">
        <v>6.61</v>
      </c>
      <c r="L477" s="175">
        <v>13</v>
      </c>
      <c r="M477" s="176">
        <v>16</v>
      </c>
      <c r="N477" s="173">
        <v>71</v>
      </c>
      <c r="O477" s="177">
        <v>59</v>
      </c>
      <c r="P477" s="178">
        <v>1.2033898305084745</v>
      </c>
      <c r="Q477" s="175">
        <v>6.5</v>
      </c>
      <c r="R477" s="173">
        <v>50.2</v>
      </c>
      <c r="S477" s="175">
        <v>5.5</v>
      </c>
      <c r="T477" s="176">
        <v>12</v>
      </c>
      <c r="U477" s="179">
        <v>23.66</v>
      </c>
      <c r="V477" s="175">
        <v>6</v>
      </c>
      <c r="W477" s="173">
        <v>-4</v>
      </c>
      <c r="X477" s="175">
        <v>1.5</v>
      </c>
      <c r="Y477" s="173">
        <v>3</v>
      </c>
      <c r="Z477" s="175">
        <v>3.5</v>
      </c>
      <c r="AA477" s="176">
        <v>11</v>
      </c>
      <c r="AB477" s="172">
        <v>43.63</v>
      </c>
      <c r="AC477" s="175">
        <v>8</v>
      </c>
      <c r="AD477" s="180">
        <v>8</v>
      </c>
      <c r="AE477" s="181">
        <v>12.6</v>
      </c>
      <c r="AF477" s="182">
        <v>12.6</v>
      </c>
      <c r="AG477" s="318">
        <v>97</v>
      </c>
      <c r="AH477" s="183">
        <v>9.7799999999999994</v>
      </c>
      <c r="AI477" s="182">
        <v>9.7799999999999994</v>
      </c>
      <c r="AJ477" s="319">
        <v>38</v>
      </c>
      <c r="AK477" s="184">
        <v>10.907999999999999</v>
      </c>
    </row>
    <row r="478" spans="1:37" ht="17.25" customHeight="1" thickBot="1" x14ac:dyDescent="0.35">
      <c r="A478" s="208" t="s">
        <v>376</v>
      </c>
      <c r="B478" s="317">
        <v>22010816</v>
      </c>
      <c r="C478" s="262" t="s">
        <v>985</v>
      </c>
      <c r="D478" s="262" t="s">
        <v>178</v>
      </c>
      <c r="E478" s="173">
        <v>14</v>
      </c>
      <c r="F478" s="174">
        <v>16.5</v>
      </c>
      <c r="G478" s="175">
        <v>11</v>
      </c>
      <c r="H478" s="176">
        <v>11</v>
      </c>
      <c r="I478" s="173">
        <v>3</v>
      </c>
      <c r="J478" s="175">
        <v>20</v>
      </c>
      <c r="K478" s="173">
        <v>6.52</v>
      </c>
      <c r="L478" s="175">
        <v>13</v>
      </c>
      <c r="M478" s="176">
        <v>16.5</v>
      </c>
      <c r="N478" s="173">
        <v>75.5</v>
      </c>
      <c r="O478" s="177">
        <v>71</v>
      </c>
      <c r="P478" s="178">
        <v>1.0633802816901408</v>
      </c>
      <c r="Q478" s="175">
        <v>5.5</v>
      </c>
      <c r="R478" s="173">
        <v>39.299999999999997</v>
      </c>
      <c r="S478" s="175">
        <v>3</v>
      </c>
      <c r="T478" s="176">
        <v>8.5</v>
      </c>
      <c r="U478" s="179">
        <v>27.11</v>
      </c>
      <c r="V478" s="175">
        <v>4.25</v>
      </c>
      <c r="W478" s="173">
        <v>-7</v>
      </c>
      <c r="X478" s="175">
        <v>1.25</v>
      </c>
      <c r="Y478" s="173">
        <v>6</v>
      </c>
      <c r="Z478" s="175">
        <v>2</v>
      </c>
      <c r="AA478" s="176">
        <v>7.5</v>
      </c>
      <c r="AB478" s="172">
        <v>33.159999999999997</v>
      </c>
      <c r="AC478" s="175">
        <v>14</v>
      </c>
      <c r="AD478" s="180">
        <v>14</v>
      </c>
      <c r="AE478" s="181">
        <v>11.5</v>
      </c>
      <c r="AF478" s="182">
        <v>11.5</v>
      </c>
      <c r="AG478" s="318">
        <v>212</v>
      </c>
      <c r="AH478" s="183">
        <v>7.11</v>
      </c>
      <c r="AI478" s="182">
        <v>7.11</v>
      </c>
      <c r="AJ478" s="319">
        <v>241</v>
      </c>
      <c r="AK478" s="184">
        <v>8.8659999999999997</v>
      </c>
    </row>
    <row r="479" spans="1:37" ht="17.25" customHeight="1" thickBot="1" x14ac:dyDescent="0.35">
      <c r="A479" s="208" t="s">
        <v>376</v>
      </c>
      <c r="B479" s="317">
        <v>22010830</v>
      </c>
      <c r="C479" s="256" t="s">
        <v>684</v>
      </c>
      <c r="D479" s="256" t="s">
        <v>685</v>
      </c>
      <c r="E479" s="173">
        <v>22</v>
      </c>
      <c r="F479" s="174">
        <v>20.5</v>
      </c>
      <c r="G479" s="175">
        <v>19</v>
      </c>
      <c r="H479" s="176">
        <v>19</v>
      </c>
      <c r="I479" s="173">
        <v>3.18</v>
      </c>
      <c r="J479" s="175">
        <v>17</v>
      </c>
      <c r="K479" s="173">
        <v>7.79</v>
      </c>
      <c r="L479" s="175">
        <v>4</v>
      </c>
      <c r="M479" s="176">
        <v>10.5</v>
      </c>
      <c r="N479" s="173">
        <v>84.5</v>
      </c>
      <c r="O479" s="177">
        <v>78</v>
      </c>
      <c r="P479" s="178">
        <v>1.0833333333333333</v>
      </c>
      <c r="Q479" s="175">
        <v>5.5</v>
      </c>
      <c r="R479" s="173">
        <v>39.4</v>
      </c>
      <c r="S479" s="175">
        <v>3</v>
      </c>
      <c r="T479" s="176">
        <v>8.5</v>
      </c>
      <c r="U479" s="320">
        <v>27.18</v>
      </c>
      <c r="V479" s="175">
        <v>4.25</v>
      </c>
      <c r="W479" s="173">
        <v>-14</v>
      </c>
      <c r="X479" s="175">
        <v>0.25</v>
      </c>
      <c r="Y479" s="173">
        <v>7</v>
      </c>
      <c r="Z479" s="175">
        <v>1.5</v>
      </c>
      <c r="AA479" s="176">
        <v>6</v>
      </c>
      <c r="AB479" s="172">
        <v>33.119999999999997</v>
      </c>
      <c r="AC479" s="175">
        <v>14</v>
      </c>
      <c r="AD479" s="180">
        <v>14</v>
      </c>
      <c r="AE479" s="181">
        <v>11.6</v>
      </c>
      <c r="AF479" s="182">
        <v>11.6</v>
      </c>
      <c r="AG479" s="318">
        <v>199</v>
      </c>
      <c r="AH479" s="183">
        <v>5.33</v>
      </c>
      <c r="AI479" s="182">
        <v>5.33</v>
      </c>
      <c r="AJ479" s="319">
        <v>435</v>
      </c>
      <c r="AK479" s="184">
        <v>7.8379999999999992</v>
      </c>
    </row>
    <row r="480" spans="1:37" ht="17.25" customHeight="1" thickBot="1" x14ac:dyDescent="0.35">
      <c r="A480" s="208" t="s">
        <v>376</v>
      </c>
      <c r="B480" s="317">
        <v>22010898</v>
      </c>
      <c r="C480" s="264" t="s">
        <v>1114</v>
      </c>
      <c r="D480" s="264" t="s">
        <v>134</v>
      </c>
      <c r="E480" s="173">
        <v>14</v>
      </c>
      <c r="F480" s="174">
        <v>16.5</v>
      </c>
      <c r="G480" s="175">
        <v>11</v>
      </c>
      <c r="H480" s="176">
        <v>11</v>
      </c>
      <c r="I480" s="173">
        <v>3.1</v>
      </c>
      <c r="J480" s="175">
        <v>19</v>
      </c>
      <c r="K480" s="173">
        <v>6.81</v>
      </c>
      <c r="L480" s="175">
        <v>11</v>
      </c>
      <c r="M480" s="176">
        <v>15</v>
      </c>
      <c r="N480" s="173">
        <v>55</v>
      </c>
      <c r="O480" s="177">
        <v>75</v>
      </c>
      <c r="P480" s="178">
        <v>0.73333333333333328</v>
      </c>
      <c r="Q480" s="175">
        <v>4</v>
      </c>
      <c r="R480" s="173">
        <v>48.3</v>
      </c>
      <c r="S480" s="175">
        <v>5</v>
      </c>
      <c r="T480" s="176">
        <v>9</v>
      </c>
      <c r="U480" s="179">
        <v>25.96</v>
      </c>
      <c r="V480" s="175">
        <v>5</v>
      </c>
      <c r="W480" s="173">
        <v>-9</v>
      </c>
      <c r="X480" s="175">
        <v>1</v>
      </c>
      <c r="Y480" s="173">
        <v>2</v>
      </c>
      <c r="Z480" s="175">
        <v>4</v>
      </c>
      <c r="AA480" s="176">
        <v>10</v>
      </c>
      <c r="AB480" s="172">
        <v>36.32</v>
      </c>
      <c r="AC480" s="175">
        <v>12</v>
      </c>
      <c r="AD480" s="180">
        <v>12</v>
      </c>
      <c r="AE480" s="181">
        <v>11.4</v>
      </c>
      <c r="AF480" s="182">
        <v>11.4</v>
      </c>
      <c r="AG480" s="318">
        <v>229</v>
      </c>
      <c r="AH480" s="183">
        <v>7.11</v>
      </c>
      <c r="AI480" s="182">
        <v>7.11</v>
      </c>
      <c r="AJ480" s="319">
        <v>241</v>
      </c>
      <c r="AK480" s="184">
        <v>8.8260000000000005</v>
      </c>
    </row>
    <row r="481" spans="1:37" ht="17.25" customHeight="1" thickBot="1" x14ac:dyDescent="0.35">
      <c r="A481" s="208" t="s">
        <v>376</v>
      </c>
      <c r="B481" s="317">
        <v>22010909</v>
      </c>
      <c r="C481" s="260" t="s">
        <v>273</v>
      </c>
      <c r="D481" s="260" t="s">
        <v>720</v>
      </c>
      <c r="E481" s="173" t="s">
        <v>195</v>
      </c>
      <c r="F481" s="174" t="s">
        <v>195</v>
      </c>
      <c r="G481" s="175">
        <v>0</v>
      </c>
      <c r="H481" s="176">
        <v>0</v>
      </c>
      <c r="I481" s="173" t="s">
        <v>195</v>
      </c>
      <c r="J481" s="175">
        <v>0</v>
      </c>
      <c r="K481" s="173" t="s">
        <v>195</v>
      </c>
      <c r="L481" s="175">
        <v>0</v>
      </c>
      <c r="M481" s="176">
        <v>0</v>
      </c>
      <c r="N481" s="177" t="s">
        <v>195</v>
      </c>
      <c r="O481" s="177" t="s">
        <v>195</v>
      </c>
      <c r="P481" s="178" t="s">
        <v>1712</v>
      </c>
      <c r="Q481" s="175">
        <v>0</v>
      </c>
      <c r="R481" s="173" t="s">
        <v>195</v>
      </c>
      <c r="S481" s="175">
        <v>0</v>
      </c>
      <c r="T481" s="176">
        <v>0</v>
      </c>
      <c r="U481" s="179" t="s">
        <v>195</v>
      </c>
      <c r="V481" s="175">
        <v>0</v>
      </c>
      <c r="W481" s="173" t="s">
        <v>195</v>
      </c>
      <c r="X481" s="175">
        <v>0</v>
      </c>
      <c r="Y481" s="173" t="s">
        <v>195</v>
      </c>
      <c r="Z481" s="175">
        <v>0</v>
      </c>
      <c r="AA481" s="176">
        <v>0</v>
      </c>
      <c r="AB481" s="172" t="s">
        <v>195</v>
      </c>
      <c r="AC481" s="175">
        <v>0</v>
      </c>
      <c r="AD481" s="180">
        <v>0</v>
      </c>
      <c r="AE481" s="181">
        <v>0</v>
      </c>
      <c r="AF481" s="182">
        <v>0</v>
      </c>
      <c r="AG481" s="318">
        <v>532</v>
      </c>
      <c r="AH481" s="183" t="s">
        <v>195</v>
      </c>
      <c r="AI481" s="182" t="s">
        <v>195</v>
      </c>
      <c r="AJ481" s="319">
        <v>564</v>
      </c>
      <c r="AK481" s="184" t="s">
        <v>1713</v>
      </c>
    </row>
    <row r="482" spans="1:37" ht="17.25" customHeight="1" thickBot="1" x14ac:dyDescent="0.35">
      <c r="A482" s="208" t="s">
        <v>376</v>
      </c>
      <c r="B482" s="317">
        <v>22010942</v>
      </c>
      <c r="C482" s="264" t="s">
        <v>1052</v>
      </c>
      <c r="D482" s="264" t="s">
        <v>97</v>
      </c>
      <c r="E482" s="173">
        <v>17</v>
      </c>
      <c r="F482" s="174">
        <v>18</v>
      </c>
      <c r="G482" s="175">
        <v>14</v>
      </c>
      <c r="H482" s="176">
        <v>14</v>
      </c>
      <c r="I482" s="173">
        <v>3.2600000000000002</v>
      </c>
      <c r="J482" s="175">
        <v>16</v>
      </c>
      <c r="K482" s="173">
        <v>6.95</v>
      </c>
      <c r="L482" s="175">
        <v>10</v>
      </c>
      <c r="M482" s="176">
        <v>13</v>
      </c>
      <c r="N482" s="173">
        <v>70</v>
      </c>
      <c r="O482" s="177">
        <v>71</v>
      </c>
      <c r="P482" s="178">
        <v>0.9859154929577465</v>
      </c>
      <c r="Q482" s="175">
        <v>5</v>
      </c>
      <c r="R482" s="173">
        <v>37.799999999999997</v>
      </c>
      <c r="S482" s="175">
        <v>2.5</v>
      </c>
      <c r="T482" s="176">
        <v>7.5</v>
      </c>
      <c r="U482" s="179">
        <v>27.37</v>
      </c>
      <c r="V482" s="175">
        <v>4.25</v>
      </c>
      <c r="W482" s="173">
        <v>0</v>
      </c>
      <c r="X482" s="175">
        <v>2.5</v>
      </c>
      <c r="Y482" s="173">
        <v>4</v>
      </c>
      <c r="Z482" s="175">
        <v>3</v>
      </c>
      <c r="AA482" s="176">
        <v>9.75</v>
      </c>
      <c r="AB482" s="172">
        <v>38.36</v>
      </c>
      <c r="AC482" s="175">
        <v>11</v>
      </c>
      <c r="AD482" s="180">
        <v>11</v>
      </c>
      <c r="AE482" s="181">
        <v>11.05</v>
      </c>
      <c r="AF482" s="182">
        <v>11.05</v>
      </c>
      <c r="AG482" s="318">
        <v>277</v>
      </c>
      <c r="AH482" s="183">
        <v>5.33</v>
      </c>
      <c r="AI482" s="182">
        <v>5.33</v>
      </c>
      <c r="AJ482" s="319">
        <v>435</v>
      </c>
      <c r="AK482" s="184">
        <v>7.6180000000000003</v>
      </c>
    </row>
    <row r="483" spans="1:37" ht="17.25" customHeight="1" thickBot="1" x14ac:dyDescent="0.35">
      <c r="A483" s="208" t="s">
        <v>376</v>
      </c>
      <c r="B483" s="317">
        <v>22010980</v>
      </c>
      <c r="C483" s="250" t="s">
        <v>1039</v>
      </c>
      <c r="D483" s="250" t="s">
        <v>106</v>
      </c>
      <c r="E483" s="173">
        <v>14</v>
      </c>
      <c r="F483" s="174">
        <v>16.5</v>
      </c>
      <c r="G483" s="175">
        <v>11</v>
      </c>
      <c r="H483" s="176">
        <v>11</v>
      </c>
      <c r="I483" s="173">
        <v>2.9499999999999997</v>
      </c>
      <c r="J483" s="175">
        <v>20</v>
      </c>
      <c r="K483" s="173">
        <v>6.31</v>
      </c>
      <c r="L483" s="175">
        <v>15</v>
      </c>
      <c r="M483" s="176">
        <v>17.5</v>
      </c>
      <c r="N483" s="173">
        <v>46</v>
      </c>
      <c r="O483" s="177">
        <v>62</v>
      </c>
      <c r="P483" s="178">
        <v>0.74193548387096775</v>
      </c>
      <c r="Q483" s="175">
        <v>4</v>
      </c>
      <c r="R483" s="173">
        <v>51.3</v>
      </c>
      <c r="S483" s="175">
        <v>6</v>
      </c>
      <c r="T483" s="176">
        <v>10</v>
      </c>
      <c r="U483" s="179">
        <v>25.73</v>
      </c>
      <c r="V483" s="175">
        <v>5</v>
      </c>
      <c r="W483" s="173">
        <v>-1</v>
      </c>
      <c r="X483" s="175">
        <v>2.25</v>
      </c>
      <c r="Y483" s="173">
        <v>6</v>
      </c>
      <c r="Z483" s="175">
        <v>2</v>
      </c>
      <c r="AA483" s="176">
        <v>9.25</v>
      </c>
      <c r="AB483" s="172" t="s">
        <v>1146</v>
      </c>
      <c r="AC483" s="175">
        <v>0</v>
      </c>
      <c r="AD483" s="180">
        <v>0</v>
      </c>
      <c r="AE483" s="181">
        <v>9.5500000000000007</v>
      </c>
      <c r="AF483" s="182">
        <v>9.5500000000000007</v>
      </c>
      <c r="AG483" s="318">
        <v>425</v>
      </c>
      <c r="AH483" s="183">
        <v>7.11</v>
      </c>
      <c r="AI483" s="182">
        <v>7.11</v>
      </c>
      <c r="AJ483" s="319">
        <v>241</v>
      </c>
      <c r="AK483" s="184">
        <v>8.0860000000000003</v>
      </c>
    </row>
    <row r="484" spans="1:37" ht="17.25" customHeight="1" thickBot="1" x14ac:dyDescent="0.35">
      <c r="A484" s="208" t="s">
        <v>56</v>
      </c>
      <c r="B484" s="317">
        <v>22010985</v>
      </c>
      <c r="C484" s="258" t="s">
        <v>1137</v>
      </c>
      <c r="D484" s="258" t="s">
        <v>893</v>
      </c>
      <c r="E484" s="173" t="s">
        <v>195</v>
      </c>
      <c r="F484" s="174" t="s">
        <v>195</v>
      </c>
      <c r="G484" s="175">
        <v>0</v>
      </c>
      <c r="H484" s="176">
        <v>0</v>
      </c>
      <c r="I484" s="173" t="s">
        <v>195</v>
      </c>
      <c r="J484" s="175">
        <v>0</v>
      </c>
      <c r="K484" s="173" t="s">
        <v>195</v>
      </c>
      <c r="L484" s="175">
        <v>0</v>
      </c>
      <c r="M484" s="176">
        <v>0</v>
      </c>
      <c r="N484" s="173" t="s">
        <v>195</v>
      </c>
      <c r="O484" s="177" t="s">
        <v>195</v>
      </c>
      <c r="P484" s="178" t="s">
        <v>1712</v>
      </c>
      <c r="Q484" s="175">
        <v>0</v>
      </c>
      <c r="R484" s="173" t="s">
        <v>195</v>
      </c>
      <c r="S484" s="175">
        <v>0</v>
      </c>
      <c r="T484" s="176">
        <v>0</v>
      </c>
      <c r="U484" s="179" t="s">
        <v>195</v>
      </c>
      <c r="V484" s="175">
        <v>0</v>
      </c>
      <c r="W484" s="173" t="s">
        <v>195</v>
      </c>
      <c r="X484" s="175">
        <v>0</v>
      </c>
      <c r="Y484" s="173" t="s">
        <v>195</v>
      </c>
      <c r="Z484" s="175">
        <v>0</v>
      </c>
      <c r="AA484" s="176">
        <v>0</v>
      </c>
      <c r="AB484" s="172" t="s">
        <v>195</v>
      </c>
      <c r="AC484" s="175">
        <v>0</v>
      </c>
      <c r="AD484" s="180">
        <v>0</v>
      </c>
      <c r="AE484" s="181">
        <v>0</v>
      </c>
      <c r="AF484" s="182">
        <v>0</v>
      </c>
      <c r="AG484" s="318">
        <v>532</v>
      </c>
      <c r="AH484" s="183" t="s">
        <v>195</v>
      </c>
      <c r="AI484" s="182" t="s">
        <v>195</v>
      </c>
      <c r="AJ484" s="319">
        <v>564</v>
      </c>
      <c r="AK484" s="184" t="s">
        <v>1713</v>
      </c>
    </row>
    <row r="485" spans="1:37" ht="17.25" customHeight="1" thickBot="1" x14ac:dyDescent="0.35">
      <c r="A485" s="208" t="s">
        <v>56</v>
      </c>
      <c r="B485" s="317">
        <v>22010995</v>
      </c>
      <c r="C485" s="260" t="s">
        <v>786</v>
      </c>
      <c r="D485" s="260" t="s">
        <v>102</v>
      </c>
      <c r="E485" s="173">
        <v>11</v>
      </c>
      <c r="F485" s="174">
        <v>15</v>
      </c>
      <c r="G485" s="175">
        <v>11</v>
      </c>
      <c r="H485" s="176">
        <v>11</v>
      </c>
      <c r="I485" s="173">
        <v>3.5700000000000003</v>
      </c>
      <c r="J485" s="175">
        <v>15</v>
      </c>
      <c r="K485" s="173">
        <v>8.08</v>
      </c>
      <c r="L485" s="175">
        <v>8</v>
      </c>
      <c r="M485" s="176">
        <v>11.5</v>
      </c>
      <c r="N485" s="173">
        <v>27.5</v>
      </c>
      <c r="O485" s="177">
        <v>59</v>
      </c>
      <c r="P485" s="178">
        <v>0.46610169491525422</v>
      </c>
      <c r="Q485" s="175">
        <v>4.5</v>
      </c>
      <c r="R485" s="173">
        <v>27.3</v>
      </c>
      <c r="S485" s="175">
        <v>4</v>
      </c>
      <c r="T485" s="176">
        <v>8.5</v>
      </c>
      <c r="U485" s="179">
        <v>27.56</v>
      </c>
      <c r="V485" s="175">
        <v>5</v>
      </c>
      <c r="W485" s="173">
        <v>-6</v>
      </c>
      <c r="X485" s="175">
        <v>1.25</v>
      </c>
      <c r="Y485" s="173">
        <v>4</v>
      </c>
      <c r="Z485" s="175">
        <v>3</v>
      </c>
      <c r="AA485" s="176">
        <v>9.25</v>
      </c>
      <c r="AB485" s="172">
        <v>38.24</v>
      </c>
      <c r="AC485" s="175">
        <v>15</v>
      </c>
      <c r="AD485" s="180">
        <v>15</v>
      </c>
      <c r="AE485" s="181">
        <v>11.05</v>
      </c>
      <c r="AF485" s="182">
        <v>11.05</v>
      </c>
      <c r="AG485" s="318">
        <v>277</v>
      </c>
      <c r="AH485" s="183">
        <v>8.89</v>
      </c>
      <c r="AI485" s="182">
        <v>8.89</v>
      </c>
      <c r="AJ485" s="319">
        <v>86</v>
      </c>
      <c r="AK485" s="184">
        <v>9.7540000000000013</v>
      </c>
    </row>
    <row r="486" spans="1:37" ht="17.25" customHeight="1" thickBot="1" x14ac:dyDescent="0.35">
      <c r="A486" s="208" t="s">
        <v>376</v>
      </c>
      <c r="B486" s="317">
        <v>22011094</v>
      </c>
      <c r="C486" s="264" t="s">
        <v>557</v>
      </c>
      <c r="D486" s="264" t="s">
        <v>558</v>
      </c>
      <c r="E486" s="173" t="s">
        <v>195</v>
      </c>
      <c r="F486" s="174" t="s">
        <v>195</v>
      </c>
      <c r="G486" s="175">
        <v>0</v>
      </c>
      <c r="H486" s="176">
        <v>0</v>
      </c>
      <c r="I486" s="173" t="s">
        <v>195</v>
      </c>
      <c r="J486" s="175">
        <v>0</v>
      </c>
      <c r="K486" s="173" t="s">
        <v>195</v>
      </c>
      <c r="L486" s="175">
        <v>0</v>
      </c>
      <c r="M486" s="176">
        <v>0</v>
      </c>
      <c r="N486" s="173" t="s">
        <v>195</v>
      </c>
      <c r="O486" s="177" t="s">
        <v>195</v>
      </c>
      <c r="P486" s="178" t="s">
        <v>1712</v>
      </c>
      <c r="Q486" s="175">
        <v>0</v>
      </c>
      <c r="R486" s="173" t="s">
        <v>195</v>
      </c>
      <c r="S486" s="175">
        <v>0</v>
      </c>
      <c r="T486" s="176">
        <v>0</v>
      </c>
      <c r="U486" s="179" t="s">
        <v>195</v>
      </c>
      <c r="V486" s="175">
        <v>0</v>
      </c>
      <c r="W486" s="173" t="s">
        <v>195</v>
      </c>
      <c r="X486" s="175">
        <v>0</v>
      </c>
      <c r="Y486" s="173" t="s">
        <v>195</v>
      </c>
      <c r="Z486" s="175">
        <v>0</v>
      </c>
      <c r="AA486" s="176">
        <v>0</v>
      </c>
      <c r="AB486" s="172" t="s">
        <v>195</v>
      </c>
      <c r="AC486" s="175">
        <v>0</v>
      </c>
      <c r="AD486" s="180">
        <v>0</v>
      </c>
      <c r="AE486" s="181">
        <v>0</v>
      </c>
      <c r="AF486" s="182">
        <v>0</v>
      </c>
      <c r="AG486" s="318">
        <v>532</v>
      </c>
      <c r="AH486" s="183">
        <v>7.11</v>
      </c>
      <c r="AI486" s="182">
        <v>7.11</v>
      </c>
      <c r="AJ486" s="319">
        <v>241</v>
      </c>
      <c r="AK486" s="184">
        <v>4.266</v>
      </c>
    </row>
    <row r="487" spans="1:37" ht="45" customHeight="1" x14ac:dyDescent="0.2">
      <c r="A487" s="391" t="s">
        <v>27</v>
      </c>
      <c r="B487" s="392" t="s">
        <v>65</v>
      </c>
      <c r="C487" s="394" t="s">
        <v>196</v>
      </c>
      <c r="D487" s="396" t="s">
        <v>48</v>
      </c>
      <c r="E487" s="154" t="s">
        <v>3</v>
      </c>
      <c r="F487" s="155" t="s">
        <v>4</v>
      </c>
      <c r="G487" s="387" t="s">
        <v>0</v>
      </c>
      <c r="H487" s="156" t="s">
        <v>16</v>
      </c>
      <c r="I487" s="157" t="s">
        <v>192</v>
      </c>
      <c r="J487" s="387" t="s">
        <v>0</v>
      </c>
      <c r="K487" s="157" t="s">
        <v>10</v>
      </c>
      <c r="L487" s="387" t="s">
        <v>0</v>
      </c>
      <c r="M487" s="156" t="s">
        <v>49</v>
      </c>
      <c r="N487" s="158" t="s">
        <v>197</v>
      </c>
      <c r="O487" s="323" t="s">
        <v>58</v>
      </c>
      <c r="P487" s="398" t="s">
        <v>59</v>
      </c>
      <c r="Q487" s="387" t="s">
        <v>47</v>
      </c>
      <c r="R487" s="158" t="s">
        <v>52</v>
      </c>
      <c r="S487" s="387" t="s">
        <v>47</v>
      </c>
      <c r="T487" s="156" t="s">
        <v>5</v>
      </c>
      <c r="U487" s="157" t="s">
        <v>19</v>
      </c>
      <c r="V487" s="387" t="s">
        <v>45</v>
      </c>
      <c r="W487" s="157" t="s">
        <v>23</v>
      </c>
      <c r="X487" s="387" t="s">
        <v>44</v>
      </c>
      <c r="Y487" s="157" t="s">
        <v>487</v>
      </c>
      <c r="Z487" s="387" t="s">
        <v>44</v>
      </c>
      <c r="AA487" s="156" t="s">
        <v>50</v>
      </c>
      <c r="AB487" s="157" t="s">
        <v>26</v>
      </c>
      <c r="AC487" s="387" t="s">
        <v>0</v>
      </c>
      <c r="AD487" s="160" t="s">
        <v>25</v>
      </c>
      <c r="AE487" s="161" t="s">
        <v>66</v>
      </c>
      <c r="AF487" s="162"/>
      <c r="AG487" s="389" t="s">
        <v>28</v>
      </c>
      <c r="AH487" s="161" t="s">
        <v>69</v>
      </c>
      <c r="AI487" s="162"/>
      <c r="AJ487" s="389" t="s">
        <v>28</v>
      </c>
      <c r="AK487" s="163" t="s">
        <v>70</v>
      </c>
    </row>
    <row r="488" spans="1:37" ht="17.25" thickBot="1" x14ac:dyDescent="0.25">
      <c r="A488" s="391"/>
      <c r="B488" s="393"/>
      <c r="C488" s="395"/>
      <c r="D488" s="397"/>
      <c r="E488" s="164" t="s">
        <v>488</v>
      </c>
      <c r="F488" s="165" t="s">
        <v>68</v>
      </c>
      <c r="G488" s="388"/>
      <c r="H488" s="166" t="s">
        <v>0</v>
      </c>
      <c r="I488" s="167" t="s">
        <v>11</v>
      </c>
      <c r="J488" s="388"/>
      <c r="K488" s="167" t="s">
        <v>11</v>
      </c>
      <c r="L488" s="388"/>
      <c r="M488" s="166" t="s">
        <v>0</v>
      </c>
      <c r="N488" s="167" t="s">
        <v>6</v>
      </c>
      <c r="O488" s="168" t="s">
        <v>6</v>
      </c>
      <c r="P488" s="399"/>
      <c r="Q488" s="388"/>
      <c r="R488" s="167" t="s">
        <v>7</v>
      </c>
      <c r="S488" s="388"/>
      <c r="T488" s="166" t="s">
        <v>0</v>
      </c>
      <c r="U488" s="167" t="s">
        <v>11</v>
      </c>
      <c r="V488" s="388"/>
      <c r="W488" s="167" t="s">
        <v>7</v>
      </c>
      <c r="X488" s="388"/>
      <c r="Y488" s="167" t="s">
        <v>489</v>
      </c>
      <c r="Z488" s="388"/>
      <c r="AA488" s="166" t="s">
        <v>46</v>
      </c>
      <c r="AB488" s="167" t="s">
        <v>11</v>
      </c>
      <c r="AC488" s="388"/>
      <c r="AD488" s="166" t="s">
        <v>46</v>
      </c>
      <c r="AE488" s="169" t="s">
        <v>9</v>
      </c>
      <c r="AF488" s="170"/>
      <c r="AG488" s="390"/>
      <c r="AH488" s="169" t="s">
        <v>9</v>
      </c>
      <c r="AI488" s="170"/>
      <c r="AJ488" s="390"/>
      <c r="AK488" s="171" t="s">
        <v>9</v>
      </c>
    </row>
    <row r="489" spans="1:37" ht="17.25" customHeight="1" thickBot="1" x14ac:dyDescent="0.35">
      <c r="A489" s="208" t="s">
        <v>56</v>
      </c>
      <c r="B489" s="317">
        <v>22011096</v>
      </c>
      <c r="C489" s="250" t="s">
        <v>883</v>
      </c>
      <c r="D489" s="250" t="s">
        <v>884</v>
      </c>
      <c r="E489" s="173">
        <v>10</v>
      </c>
      <c r="F489" s="174">
        <v>14.5</v>
      </c>
      <c r="G489" s="175">
        <v>10</v>
      </c>
      <c r="H489" s="176">
        <v>10</v>
      </c>
      <c r="I489" s="173">
        <v>3.46</v>
      </c>
      <c r="J489" s="175">
        <v>17</v>
      </c>
      <c r="K489" s="173">
        <v>7.52</v>
      </c>
      <c r="L489" s="175">
        <v>12</v>
      </c>
      <c r="M489" s="176">
        <v>14.5</v>
      </c>
      <c r="N489" s="173">
        <v>35</v>
      </c>
      <c r="O489" s="177">
        <v>74</v>
      </c>
      <c r="P489" s="178">
        <v>0.47297297297297297</v>
      </c>
      <c r="Q489" s="175">
        <v>4.5</v>
      </c>
      <c r="R489" s="173">
        <v>31.1</v>
      </c>
      <c r="S489" s="175">
        <v>5</v>
      </c>
      <c r="T489" s="176">
        <v>9.5</v>
      </c>
      <c r="U489" s="179">
        <v>34.909999999999997</v>
      </c>
      <c r="V489" s="175">
        <v>1.5</v>
      </c>
      <c r="W489" s="173">
        <v>-3</v>
      </c>
      <c r="X489" s="175">
        <v>1.75</v>
      </c>
      <c r="Y489" s="173">
        <v>2</v>
      </c>
      <c r="Z489" s="175">
        <v>4</v>
      </c>
      <c r="AA489" s="176">
        <v>7.25</v>
      </c>
      <c r="AB489" s="172" t="s">
        <v>195</v>
      </c>
      <c r="AC489" s="175">
        <v>0</v>
      </c>
      <c r="AD489" s="180">
        <v>0</v>
      </c>
      <c r="AE489" s="181">
        <v>8.25</v>
      </c>
      <c r="AF489" s="182">
        <v>8.25</v>
      </c>
      <c r="AG489" s="318">
        <v>479</v>
      </c>
      <c r="AH489" s="183">
        <v>7.56</v>
      </c>
      <c r="AI489" s="182">
        <v>7.56</v>
      </c>
      <c r="AJ489" s="319">
        <v>204</v>
      </c>
      <c r="AK489" s="184">
        <v>7.8360000000000003</v>
      </c>
    </row>
    <row r="490" spans="1:37" ht="17.25" customHeight="1" thickBot="1" x14ac:dyDescent="0.35">
      <c r="A490" s="208" t="s">
        <v>56</v>
      </c>
      <c r="B490" s="317">
        <v>22011103</v>
      </c>
      <c r="C490" s="260" t="s">
        <v>702</v>
      </c>
      <c r="D490" s="260" t="s">
        <v>703</v>
      </c>
      <c r="E490" s="173">
        <v>10</v>
      </c>
      <c r="F490" s="174">
        <v>14.5</v>
      </c>
      <c r="G490" s="175">
        <v>10</v>
      </c>
      <c r="H490" s="176">
        <v>10</v>
      </c>
      <c r="I490" s="173">
        <v>3.58</v>
      </c>
      <c r="J490" s="175">
        <v>15</v>
      </c>
      <c r="K490" s="173">
        <v>7.95</v>
      </c>
      <c r="L490" s="175">
        <v>9</v>
      </c>
      <c r="M490" s="176">
        <v>12</v>
      </c>
      <c r="N490" s="173">
        <v>34</v>
      </c>
      <c r="O490" s="177">
        <v>64</v>
      </c>
      <c r="P490" s="178">
        <v>0.53125</v>
      </c>
      <c r="Q490" s="175">
        <v>5</v>
      </c>
      <c r="R490" s="173">
        <v>29</v>
      </c>
      <c r="S490" s="175">
        <v>4.5</v>
      </c>
      <c r="T490" s="176">
        <v>9.5</v>
      </c>
      <c r="U490" s="179">
        <v>34.85</v>
      </c>
      <c r="V490" s="175">
        <v>1.5</v>
      </c>
      <c r="W490" s="173">
        <v>-1</v>
      </c>
      <c r="X490" s="175">
        <v>2.25</v>
      </c>
      <c r="Y490" s="173">
        <v>7</v>
      </c>
      <c r="Z490" s="175">
        <v>1.5</v>
      </c>
      <c r="AA490" s="176">
        <v>5.25</v>
      </c>
      <c r="AB490" s="172">
        <v>35.01</v>
      </c>
      <c r="AC490" s="175">
        <v>17</v>
      </c>
      <c r="AD490" s="180">
        <v>17</v>
      </c>
      <c r="AE490" s="181">
        <v>10.75</v>
      </c>
      <c r="AF490" s="182">
        <v>10.75</v>
      </c>
      <c r="AG490" s="318">
        <v>307</v>
      </c>
      <c r="AH490" s="183">
        <v>7.11</v>
      </c>
      <c r="AI490" s="182">
        <v>7.11</v>
      </c>
      <c r="AJ490" s="319">
        <v>241</v>
      </c>
      <c r="AK490" s="184">
        <v>8.5659999999999989</v>
      </c>
    </row>
    <row r="491" spans="1:37" ht="17.25" customHeight="1" thickBot="1" x14ac:dyDescent="0.35">
      <c r="A491" s="208" t="s">
        <v>376</v>
      </c>
      <c r="B491" s="317">
        <v>22011107</v>
      </c>
      <c r="C491" s="256" t="s">
        <v>1119</v>
      </c>
      <c r="D491" s="256" t="s">
        <v>1120</v>
      </c>
      <c r="E491" s="173">
        <v>15</v>
      </c>
      <c r="F491" s="174">
        <v>17</v>
      </c>
      <c r="G491" s="175">
        <v>12</v>
      </c>
      <c r="H491" s="176">
        <v>12</v>
      </c>
      <c r="I491" s="173">
        <v>3.3400000000000003</v>
      </c>
      <c r="J491" s="175">
        <v>15</v>
      </c>
      <c r="K491" s="173">
        <v>7.28</v>
      </c>
      <c r="L491" s="175">
        <v>8</v>
      </c>
      <c r="M491" s="176">
        <v>11.5</v>
      </c>
      <c r="N491" s="173">
        <v>54</v>
      </c>
      <c r="O491" s="177">
        <v>81</v>
      </c>
      <c r="P491" s="178">
        <v>0.66666666666666663</v>
      </c>
      <c r="Q491" s="175">
        <v>3.5</v>
      </c>
      <c r="R491" s="173">
        <v>31.6</v>
      </c>
      <c r="S491" s="175">
        <v>1</v>
      </c>
      <c r="T491" s="176">
        <v>4.5</v>
      </c>
      <c r="U491" s="179">
        <v>32.25</v>
      </c>
      <c r="V491" s="175">
        <v>1.75</v>
      </c>
      <c r="W491" s="173">
        <v>1</v>
      </c>
      <c r="X491" s="175">
        <v>2.75</v>
      </c>
      <c r="Y491" s="173">
        <v>5</v>
      </c>
      <c r="Z491" s="175">
        <v>2.5</v>
      </c>
      <c r="AA491" s="176">
        <v>7</v>
      </c>
      <c r="AB491" s="172">
        <v>33.479999999999997</v>
      </c>
      <c r="AC491" s="175">
        <v>14</v>
      </c>
      <c r="AD491" s="180">
        <v>14</v>
      </c>
      <c r="AE491" s="181">
        <v>9.8000000000000007</v>
      </c>
      <c r="AF491" s="182">
        <v>9.8000000000000007</v>
      </c>
      <c r="AG491" s="318">
        <v>403</v>
      </c>
      <c r="AH491" s="183">
        <v>7.11</v>
      </c>
      <c r="AI491" s="182">
        <v>7.11</v>
      </c>
      <c r="AJ491" s="319">
        <v>241</v>
      </c>
      <c r="AK491" s="184">
        <v>8.1859999999999999</v>
      </c>
    </row>
    <row r="492" spans="1:37" ht="17.25" customHeight="1" thickBot="1" x14ac:dyDescent="0.35">
      <c r="A492" s="208" t="s">
        <v>376</v>
      </c>
      <c r="B492" s="317">
        <v>22011110</v>
      </c>
      <c r="C492" s="248" t="s">
        <v>835</v>
      </c>
      <c r="D492" s="248" t="s">
        <v>836</v>
      </c>
      <c r="E492" s="173">
        <v>17</v>
      </c>
      <c r="F492" s="174">
        <v>18</v>
      </c>
      <c r="G492" s="175">
        <v>14</v>
      </c>
      <c r="H492" s="176">
        <v>14</v>
      </c>
      <c r="I492" s="173">
        <v>3.04</v>
      </c>
      <c r="J492" s="175">
        <v>20</v>
      </c>
      <c r="K492" s="173">
        <v>6.5</v>
      </c>
      <c r="L492" s="175">
        <v>13</v>
      </c>
      <c r="M492" s="176">
        <v>16.5</v>
      </c>
      <c r="N492" s="173">
        <v>85</v>
      </c>
      <c r="O492" s="177">
        <v>85</v>
      </c>
      <c r="P492" s="178">
        <v>1</v>
      </c>
      <c r="Q492" s="175">
        <v>5.5</v>
      </c>
      <c r="R492" s="173">
        <v>49.4</v>
      </c>
      <c r="S492" s="175">
        <v>5.5</v>
      </c>
      <c r="T492" s="176">
        <v>11</v>
      </c>
      <c r="U492" s="179">
        <v>25.1</v>
      </c>
      <c r="V492" s="175">
        <v>5.25</v>
      </c>
      <c r="W492" s="173">
        <v>-9</v>
      </c>
      <c r="X492" s="175">
        <v>1</v>
      </c>
      <c r="Y492" s="173">
        <v>1</v>
      </c>
      <c r="Z492" s="175">
        <v>4.5</v>
      </c>
      <c r="AA492" s="176">
        <v>10.75</v>
      </c>
      <c r="AB492" s="172">
        <v>38</v>
      </c>
      <c r="AC492" s="175">
        <v>11</v>
      </c>
      <c r="AD492" s="180">
        <v>11</v>
      </c>
      <c r="AE492" s="181">
        <v>12.65</v>
      </c>
      <c r="AF492" s="182">
        <v>12.65</v>
      </c>
      <c r="AG492" s="318">
        <v>91</v>
      </c>
      <c r="AH492" s="183">
        <v>8.44</v>
      </c>
      <c r="AI492" s="182">
        <v>8.44</v>
      </c>
      <c r="AJ492" s="319">
        <v>118</v>
      </c>
      <c r="AK492" s="184">
        <v>10.123999999999999</v>
      </c>
    </row>
    <row r="493" spans="1:37" ht="17.25" customHeight="1" thickBot="1" x14ac:dyDescent="0.35">
      <c r="A493" s="208" t="s">
        <v>376</v>
      </c>
      <c r="B493" s="317">
        <v>22011261</v>
      </c>
      <c r="C493" s="262" t="s">
        <v>613</v>
      </c>
      <c r="D493" s="262" t="s">
        <v>93</v>
      </c>
      <c r="E493" s="173">
        <v>18</v>
      </c>
      <c r="F493" s="174">
        <v>18.5</v>
      </c>
      <c r="G493" s="175">
        <v>15</v>
      </c>
      <c r="H493" s="176">
        <v>15</v>
      </c>
      <c r="I493" s="173">
        <v>2.92</v>
      </c>
      <c r="J493" s="175">
        <v>20</v>
      </c>
      <c r="K493" s="173">
        <v>6.17</v>
      </c>
      <c r="L493" s="175">
        <v>16</v>
      </c>
      <c r="M493" s="176">
        <v>18</v>
      </c>
      <c r="N493" s="173">
        <v>58</v>
      </c>
      <c r="O493" s="177">
        <v>67</v>
      </c>
      <c r="P493" s="178">
        <v>0.86567164179104472</v>
      </c>
      <c r="Q493" s="175">
        <v>4.5</v>
      </c>
      <c r="R493" s="173">
        <v>47.3</v>
      </c>
      <c r="S493" s="175">
        <v>5</v>
      </c>
      <c r="T493" s="176">
        <v>9.5</v>
      </c>
      <c r="U493" s="179">
        <v>24.53</v>
      </c>
      <c r="V493" s="175">
        <v>5.5</v>
      </c>
      <c r="W493" s="173">
        <v>0</v>
      </c>
      <c r="X493" s="175">
        <v>2.5</v>
      </c>
      <c r="Y493" s="173">
        <v>1</v>
      </c>
      <c r="Z493" s="175">
        <v>4.5</v>
      </c>
      <c r="AA493" s="176">
        <v>12.5</v>
      </c>
      <c r="AB493" s="172">
        <v>69.25</v>
      </c>
      <c r="AC493" s="175">
        <v>1</v>
      </c>
      <c r="AD493" s="180">
        <v>1</v>
      </c>
      <c r="AE493" s="181">
        <v>11.2</v>
      </c>
      <c r="AF493" s="182">
        <v>11.2</v>
      </c>
      <c r="AG493" s="318">
        <v>260</v>
      </c>
      <c r="AH493" s="183">
        <v>5.78</v>
      </c>
      <c r="AI493" s="182">
        <v>5.78</v>
      </c>
      <c r="AJ493" s="319">
        <v>393</v>
      </c>
      <c r="AK493" s="184">
        <v>7.9479999999999995</v>
      </c>
    </row>
    <row r="494" spans="1:37" ht="17.25" customHeight="1" thickBot="1" x14ac:dyDescent="0.35">
      <c r="A494" s="208" t="s">
        <v>376</v>
      </c>
      <c r="B494" s="317">
        <v>22011330</v>
      </c>
      <c r="C494" s="264" t="s">
        <v>1030</v>
      </c>
      <c r="D494" s="264" t="s">
        <v>310</v>
      </c>
      <c r="E494" s="173">
        <v>18</v>
      </c>
      <c r="F494" s="174">
        <v>18.5</v>
      </c>
      <c r="G494" s="175">
        <v>15</v>
      </c>
      <c r="H494" s="176">
        <v>15</v>
      </c>
      <c r="I494" s="173">
        <v>2.9700000000000006</v>
      </c>
      <c r="J494" s="175">
        <v>20</v>
      </c>
      <c r="K494" s="173">
        <v>6.23</v>
      </c>
      <c r="L494" s="175">
        <v>15</v>
      </c>
      <c r="M494" s="176">
        <v>17.5</v>
      </c>
      <c r="N494" s="173">
        <v>72</v>
      </c>
      <c r="O494" s="177">
        <v>81</v>
      </c>
      <c r="P494" s="178">
        <v>0.88888888888888884</v>
      </c>
      <c r="Q494" s="175">
        <v>4.5</v>
      </c>
      <c r="R494" s="173">
        <v>41.5</v>
      </c>
      <c r="S494" s="175">
        <v>3.5</v>
      </c>
      <c r="T494" s="176">
        <v>8</v>
      </c>
      <c r="U494" s="179">
        <v>28.63</v>
      </c>
      <c r="V494" s="175">
        <v>3.5</v>
      </c>
      <c r="W494" s="173">
        <v>-29</v>
      </c>
      <c r="X494" s="175">
        <v>0</v>
      </c>
      <c r="Y494" s="173">
        <v>2</v>
      </c>
      <c r="Z494" s="175">
        <v>4</v>
      </c>
      <c r="AA494" s="176">
        <v>7.5</v>
      </c>
      <c r="AB494" s="172">
        <v>45.21</v>
      </c>
      <c r="AC494" s="175">
        <v>7</v>
      </c>
      <c r="AD494" s="180">
        <v>7</v>
      </c>
      <c r="AE494" s="181">
        <v>11</v>
      </c>
      <c r="AF494" s="182">
        <v>11</v>
      </c>
      <c r="AG494" s="318">
        <v>282</v>
      </c>
      <c r="AH494" s="183">
        <v>6.67</v>
      </c>
      <c r="AI494" s="182">
        <v>6.67</v>
      </c>
      <c r="AJ494" s="319">
        <v>296</v>
      </c>
      <c r="AK494" s="184">
        <v>8.402000000000001</v>
      </c>
    </row>
    <row r="495" spans="1:37" ht="17.25" customHeight="1" thickBot="1" x14ac:dyDescent="0.35">
      <c r="A495" s="208" t="s">
        <v>56</v>
      </c>
      <c r="B495" s="317">
        <v>22011340</v>
      </c>
      <c r="C495" s="248" t="s">
        <v>853</v>
      </c>
      <c r="D495" s="248" t="s">
        <v>854</v>
      </c>
      <c r="E495" s="173">
        <v>5</v>
      </c>
      <c r="F495" s="174">
        <v>12</v>
      </c>
      <c r="G495" s="175">
        <v>5</v>
      </c>
      <c r="H495" s="176">
        <v>5</v>
      </c>
      <c r="I495" s="173">
        <v>3.67</v>
      </c>
      <c r="J495" s="175">
        <v>14</v>
      </c>
      <c r="K495" s="173">
        <v>8.26</v>
      </c>
      <c r="L495" s="175">
        <v>7</v>
      </c>
      <c r="M495" s="176">
        <v>10.5</v>
      </c>
      <c r="N495" s="173" t="s">
        <v>195</v>
      </c>
      <c r="O495" s="177">
        <v>57</v>
      </c>
      <c r="P495" s="178">
        <v>0</v>
      </c>
      <c r="Q495" s="175">
        <v>0</v>
      </c>
      <c r="R495" s="173">
        <v>25.9</v>
      </c>
      <c r="S495" s="175">
        <v>3.5</v>
      </c>
      <c r="T495" s="176">
        <v>3.5</v>
      </c>
      <c r="U495" s="179">
        <v>35.909999999999997</v>
      </c>
      <c r="V495" s="175">
        <v>1</v>
      </c>
      <c r="W495" s="173">
        <v>0</v>
      </c>
      <c r="X495" s="175">
        <v>2.5</v>
      </c>
      <c r="Y495" s="173">
        <v>3</v>
      </c>
      <c r="Z495" s="175">
        <v>3.5</v>
      </c>
      <c r="AA495" s="176">
        <v>7</v>
      </c>
      <c r="AB495" s="172" t="s">
        <v>195</v>
      </c>
      <c r="AC495" s="175">
        <v>0</v>
      </c>
      <c r="AD495" s="180">
        <v>0</v>
      </c>
      <c r="AE495" s="181">
        <v>5.2</v>
      </c>
      <c r="AF495" s="182">
        <v>5.2</v>
      </c>
      <c r="AG495" s="318">
        <v>524</v>
      </c>
      <c r="AH495" s="183">
        <v>5.33</v>
      </c>
      <c r="AI495" s="182">
        <v>5.33</v>
      </c>
      <c r="AJ495" s="319">
        <v>435</v>
      </c>
      <c r="AK495" s="184">
        <v>5.2780000000000005</v>
      </c>
    </row>
    <row r="496" spans="1:37" ht="17.25" customHeight="1" thickBot="1" x14ac:dyDescent="0.35">
      <c r="A496" s="208" t="s">
        <v>56</v>
      </c>
      <c r="B496" s="317">
        <v>22011348</v>
      </c>
      <c r="C496" s="256" t="s">
        <v>697</v>
      </c>
      <c r="D496" s="256" t="s">
        <v>79</v>
      </c>
      <c r="E496" s="173">
        <v>14</v>
      </c>
      <c r="F496" s="174">
        <v>16.5</v>
      </c>
      <c r="G496" s="175">
        <v>14</v>
      </c>
      <c r="H496" s="176">
        <v>14</v>
      </c>
      <c r="I496" s="173">
        <v>3.94</v>
      </c>
      <c r="J496" s="175">
        <v>9</v>
      </c>
      <c r="K496" s="173">
        <v>7.38</v>
      </c>
      <c r="L496" s="175">
        <v>13</v>
      </c>
      <c r="M496" s="176">
        <v>11</v>
      </c>
      <c r="N496" s="173">
        <v>35</v>
      </c>
      <c r="O496" s="177">
        <v>61</v>
      </c>
      <c r="P496" s="178">
        <v>0.57377049180327866</v>
      </c>
      <c r="Q496" s="175">
        <v>5.5</v>
      </c>
      <c r="R496" s="173">
        <v>34.6</v>
      </c>
      <c r="S496" s="175">
        <v>6</v>
      </c>
      <c r="T496" s="176">
        <v>11.5</v>
      </c>
      <c r="U496" s="179">
        <v>24.02</v>
      </c>
      <c r="V496" s="175">
        <v>6.75</v>
      </c>
      <c r="W496" s="173">
        <v>-9</v>
      </c>
      <c r="X496" s="175">
        <v>1</v>
      </c>
      <c r="Y496" s="173">
        <v>3</v>
      </c>
      <c r="Z496" s="175">
        <v>3.5</v>
      </c>
      <c r="AA496" s="176">
        <v>11.25</v>
      </c>
      <c r="AB496" s="172">
        <v>44.68</v>
      </c>
      <c r="AC496" s="175">
        <v>11</v>
      </c>
      <c r="AD496" s="180">
        <v>11</v>
      </c>
      <c r="AE496" s="181">
        <v>11.75</v>
      </c>
      <c r="AF496" s="182">
        <v>11.75</v>
      </c>
      <c r="AG496" s="318">
        <v>185</v>
      </c>
      <c r="AH496" s="183">
        <v>8</v>
      </c>
      <c r="AI496" s="182">
        <v>8</v>
      </c>
      <c r="AJ496" s="319">
        <v>158</v>
      </c>
      <c r="AK496" s="184">
        <v>9.5</v>
      </c>
    </row>
    <row r="497" spans="1:37" ht="17.25" customHeight="1" thickBot="1" x14ac:dyDescent="0.35">
      <c r="A497" s="208" t="s">
        <v>56</v>
      </c>
      <c r="B497" s="317">
        <v>22011354</v>
      </c>
      <c r="C497" s="248" t="s">
        <v>858</v>
      </c>
      <c r="D497" s="248" t="s">
        <v>301</v>
      </c>
      <c r="E497" s="173">
        <v>14</v>
      </c>
      <c r="F497" s="174">
        <v>16.5</v>
      </c>
      <c r="G497" s="175">
        <v>14</v>
      </c>
      <c r="H497" s="176">
        <v>14</v>
      </c>
      <c r="I497" s="173">
        <v>3.19</v>
      </c>
      <c r="J497" s="175">
        <v>20</v>
      </c>
      <c r="K497" s="173">
        <v>6.98</v>
      </c>
      <c r="L497" s="175">
        <v>16</v>
      </c>
      <c r="M497" s="176">
        <v>18</v>
      </c>
      <c r="N497" s="173">
        <v>88</v>
      </c>
      <c r="O497" s="177">
        <v>84</v>
      </c>
      <c r="P497" s="178">
        <v>1.0476190476190477</v>
      </c>
      <c r="Q497" s="175">
        <v>8</v>
      </c>
      <c r="R497" s="173">
        <v>36.9</v>
      </c>
      <c r="S497" s="175">
        <v>6.5</v>
      </c>
      <c r="T497" s="176">
        <v>14.5</v>
      </c>
      <c r="U497" s="179">
        <v>28.75</v>
      </c>
      <c r="V497" s="175">
        <v>4.5</v>
      </c>
      <c r="W497" s="173">
        <v>-11</v>
      </c>
      <c r="X497" s="175">
        <v>0.75</v>
      </c>
      <c r="Y497" s="173">
        <v>4</v>
      </c>
      <c r="Z497" s="175">
        <v>3</v>
      </c>
      <c r="AA497" s="176">
        <v>8.25</v>
      </c>
      <c r="AB497" s="172">
        <v>39.42</v>
      </c>
      <c r="AC497" s="175">
        <v>14</v>
      </c>
      <c r="AD497" s="180">
        <v>14</v>
      </c>
      <c r="AE497" s="181">
        <v>13.75</v>
      </c>
      <c r="AF497" s="182">
        <v>13.75</v>
      </c>
      <c r="AG497" s="318">
        <v>37</v>
      </c>
      <c r="AH497" s="183">
        <v>5.78</v>
      </c>
      <c r="AI497" s="182">
        <v>5.78</v>
      </c>
      <c r="AJ497" s="319">
        <v>393</v>
      </c>
      <c r="AK497" s="184">
        <v>8.968</v>
      </c>
    </row>
    <row r="498" spans="1:37" ht="17.25" customHeight="1" thickBot="1" x14ac:dyDescent="0.35">
      <c r="A498" s="208" t="s">
        <v>376</v>
      </c>
      <c r="B498" s="317">
        <v>22011420</v>
      </c>
      <c r="C498" s="264" t="s">
        <v>1141</v>
      </c>
      <c r="D498" s="264" t="s">
        <v>353</v>
      </c>
      <c r="E498" s="173">
        <v>13</v>
      </c>
      <c r="F498" s="174">
        <v>16</v>
      </c>
      <c r="G498" s="175">
        <v>10</v>
      </c>
      <c r="H498" s="176">
        <v>10</v>
      </c>
      <c r="I498" s="173">
        <v>2.95</v>
      </c>
      <c r="J498" s="175">
        <v>20</v>
      </c>
      <c r="K498" s="173">
        <v>6.47</v>
      </c>
      <c r="L498" s="175">
        <v>14</v>
      </c>
      <c r="M498" s="176">
        <v>17</v>
      </c>
      <c r="N498" s="173">
        <v>55</v>
      </c>
      <c r="O498" s="177">
        <v>65</v>
      </c>
      <c r="P498" s="178">
        <v>0.84615384615384615</v>
      </c>
      <c r="Q498" s="175">
        <v>4.5</v>
      </c>
      <c r="R498" s="173">
        <v>40.200000000000003</v>
      </c>
      <c r="S498" s="175">
        <v>3</v>
      </c>
      <c r="T498" s="176">
        <v>7.5</v>
      </c>
      <c r="U498" s="179">
        <v>27.59</v>
      </c>
      <c r="V498" s="175">
        <v>4</v>
      </c>
      <c r="W498" s="173">
        <v>-17</v>
      </c>
      <c r="X498" s="175">
        <v>0</v>
      </c>
      <c r="Y498" s="173">
        <v>3</v>
      </c>
      <c r="Z498" s="175">
        <v>3.5</v>
      </c>
      <c r="AA498" s="176">
        <v>7.5</v>
      </c>
      <c r="AB498" s="172">
        <v>50.7</v>
      </c>
      <c r="AC498" s="175">
        <v>5</v>
      </c>
      <c r="AD498" s="180">
        <v>5</v>
      </c>
      <c r="AE498" s="181">
        <v>9.4</v>
      </c>
      <c r="AF498" s="182">
        <v>9.4</v>
      </c>
      <c r="AG498" s="318">
        <v>432</v>
      </c>
      <c r="AH498" s="183">
        <v>9.7799999999999994</v>
      </c>
      <c r="AI498" s="182">
        <v>9.7799999999999994</v>
      </c>
      <c r="AJ498" s="319">
        <v>38</v>
      </c>
      <c r="AK498" s="184">
        <v>9.6280000000000001</v>
      </c>
    </row>
    <row r="499" spans="1:37" ht="17.25" customHeight="1" thickBot="1" x14ac:dyDescent="0.35">
      <c r="A499" s="208" t="s">
        <v>376</v>
      </c>
      <c r="B499" s="317">
        <v>22011429</v>
      </c>
      <c r="C499" s="252" t="s">
        <v>611</v>
      </c>
      <c r="D499" s="252" t="s">
        <v>612</v>
      </c>
      <c r="E499" s="173" t="s">
        <v>195</v>
      </c>
      <c r="F499" s="174" t="s">
        <v>195</v>
      </c>
      <c r="G499" s="175">
        <v>0</v>
      </c>
      <c r="H499" s="176">
        <v>0</v>
      </c>
      <c r="I499" s="173" t="s">
        <v>195</v>
      </c>
      <c r="J499" s="175">
        <v>0</v>
      </c>
      <c r="K499" s="173" t="s">
        <v>195</v>
      </c>
      <c r="L499" s="175">
        <v>0</v>
      </c>
      <c r="M499" s="176">
        <v>0</v>
      </c>
      <c r="N499" s="173">
        <v>81</v>
      </c>
      <c r="O499" s="177">
        <v>82</v>
      </c>
      <c r="P499" s="178">
        <v>0.98780487804878048</v>
      </c>
      <c r="Q499" s="175">
        <v>5</v>
      </c>
      <c r="R499" s="173">
        <v>39.5</v>
      </c>
      <c r="S499" s="175">
        <v>3</v>
      </c>
      <c r="T499" s="176">
        <v>8</v>
      </c>
      <c r="U499" s="192">
        <v>29.53</v>
      </c>
      <c r="V499" s="175">
        <v>3</v>
      </c>
      <c r="W499" s="173">
        <v>6</v>
      </c>
      <c r="X499" s="175">
        <v>3.5</v>
      </c>
      <c r="Y499" s="173">
        <v>8</v>
      </c>
      <c r="Z499" s="175">
        <v>1</v>
      </c>
      <c r="AA499" s="176">
        <v>7.5</v>
      </c>
      <c r="AB499" s="173" t="s">
        <v>195</v>
      </c>
      <c r="AC499" s="175">
        <v>0</v>
      </c>
      <c r="AD499" s="180">
        <v>0</v>
      </c>
      <c r="AE499" s="181">
        <v>3.1</v>
      </c>
      <c r="AF499" s="182">
        <v>3.1</v>
      </c>
      <c r="AG499" s="318">
        <v>529</v>
      </c>
      <c r="AH499" s="183">
        <v>6.22</v>
      </c>
      <c r="AI499" s="182">
        <v>6.22</v>
      </c>
      <c r="AJ499" s="319">
        <v>347</v>
      </c>
      <c r="AK499" s="184">
        <v>4.9719999999999995</v>
      </c>
    </row>
    <row r="500" spans="1:37" ht="17.25" customHeight="1" thickBot="1" x14ac:dyDescent="0.35">
      <c r="A500" s="208" t="s">
        <v>376</v>
      </c>
      <c r="B500" s="317">
        <v>22011487</v>
      </c>
      <c r="C500" s="296" t="s">
        <v>1101</v>
      </c>
      <c r="D500" s="296" t="s">
        <v>1102</v>
      </c>
      <c r="E500" s="185">
        <v>15</v>
      </c>
      <c r="F500" s="174">
        <v>17</v>
      </c>
      <c r="G500" s="175">
        <v>12</v>
      </c>
      <c r="H500" s="176">
        <v>12</v>
      </c>
      <c r="I500" s="173">
        <v>3.3500000000000005</v>
      </c>
      <c r="J500" s="175">
        <v>14</v>
      </c>
      <c r="K500" s="173">
        <v>7.23</v>
      </c>
      <c r="L500" s="175">
        <v>8</v>
      </c>
      <c r="M500" s="176">
        <v>11</v>
      </c>
      <c r="N500" s="185">
        <v>29</v>
      </c>
      <c r="O500" s="177">
        <v>48</v>
      </c>
      <c r="P500" s="178">
        <v>0.60416666666666663</v>
      </c>
      <c r="Q500" s="175">
        <v>3.5</v>
      </c>
      <c r="R500" s="185">
        <v>36.799999999999997</v>
      </c>
      <c r="S500" s="175">
        <v>2</v>
      </c>
      <c r="T500" s="176">
        <v>5.5</v>
      </c>
      <c r="U500" s="179">
        <v>29</v>
      </c>
      <c r="V500" s="175">
        <v>3.25</v>
      </c>
      <c r="W500" s="188">
        <v>-5</v>
      </c>
      <c r="X500" s="175">
        <v>1.5</v>
      </c>
      <c r="Y500" s="188">
        <v>3</v>
      </c>
      <c r="Z500" s="175">
        <v>3.5</v>
      </c>
      <c r="AA500" s="176">
        <v>8.25</v>
      </c>
      <c r="AB500" s="172" t="s">
        <v>195</v>
      </c>
      <c r="AC500" s="175">
        <v>0</v>
      </c>
      <c r="AD500" s="180">
        <v>0</v>
      </c>
      <c r="AE500" s="181">
        <v>7.35</v>
      </c>
      <c r="AF500" s="182">
        <v>7.35</v>
      </c>
      <c r="AG500" s="318">
        <v>501</v>
      </c>
      <c r="AH500" s="183">
        <v>5.33</v>
      </c>
      <c r="AI500" s="182">
        <v>5.33</v>
      </c>
      <c r="AJ500" s="319">
        <v>435</v>
      </c>
      <c r="AK500" s="184">
        <v>6.1379999999999999</v>
      </c>
    </row>
    <row r="501" spans="1:37" ht="17.25" customHeight="1" thickBot="1" x14ac:dyDescent="0.35">
      <c r="A501" s="208" t="s">
        <v>376</v>
      </c>
      <c r="B501" s="317">
        <v>22011532</v>
      </c>
      <c r="C501" s="264" t="s">
        <v>881</v>
      </c>
      <c r="D501" s="264" t="s">
        <v>86</v>
      </c>
      <c r="E501" s="173">
        <v>19</v>
      </c>
      <c r="F501" s="174">
        <v>19</v>
      </c>
      <c r="G501" s="175">
        <v>16</v>
      </c>
      <c r="H501" s="176">
        <v>16</v>
      </c>
      <c r="I501" s="173">
        <v>3.0100000000000002</v>
      </c>
      <c r="J501" s="175">
        <v>20</v>
      </c>
      <c r="K501" s="173">
        <v>6.61</v>
      </c>
      <c r="L501" s="175">
        <v>13</v>
      </c>
      <c r="M501" s="176">
        <v>16.5</v>
      </c>
      <c r="N501" s="173">
        <v>75</v>
      </c>
      <c r="O501" s="177">
        <v>64</v>
      </c>
      <c r="P501" s="178">
        <v>1.171875</v>
      </c>
      <c r="Q501" s="175">
        <v>6</v>
      </c>
      <c r="R501" s="173">
        <v>52.4</v>
      </c>
      <c r="S501" s="175">
        <v>6</v>
      </c>
      <c r="T501" s="176">
        <v>12</v>
      </c>
      <c r="U501" s="179">
        <v>25.59</v>
      </c>
      <c r="V501" s="175">
        <v>5</v>
      </c>
      <c r="W501" s="173">
        <v>-1</v>
      </c>
      <c r="X501" s="175">
        <v>2.25</v>
      </c>
      <c r="Y501" s="173">
        <v>0</v>
      </c>
      <c r="Z501" s="175">
        <v>5</v>
      </c>
      <c r="AA501" s="176">
        <v>12.25</v>
      </c>
      <c r="AB501" s="172">
        <v>49.66</v>
      </c>
      <c r="AC501" s="175">
        <v>5</v>
      </c>
      <c r="AD501" s="180">
        <v>5</v>
      </c>
      <c r="AE501" s="181">
        <v>12.35</v>
      </c>
      <c r="AF501" s="182">
        <v>12.35</v>
      </c>
      <c r="AG501" s="318">
        <v>122</v>
      </c>
      <c r="AH501" s="183">
        <v>7.56</v>
      </c>
      <c r="AI501" s="182">
        <v>7.56</v>
      </c>
      <c r="AJ501" s="319">
        <v>204</v>
      </c>
      <c r="AK501" s="184">
        <v>9.4759999999999991</v>
      </c>
    </row>
    <row r="502" spans="1:37" ht="17.25" customHeight="1" thickBot="1" x14ac:dyDescent="0.35">
      <c r="A502" s="208" t="s">
        <v>376</v>
      </c>
      <c r="B502" s="317">
        <v>22011544</v>
      </c>
      <c r="C502" s="260" t="s">
        <v>567</v>
      </c>
      <c r="D502" s="260" t="s">
        <v>168</v>
      </c>
      <c r="E502" s="173">
        <v>17</v>
      </c>
      <c r="F502" s="174">
        <v>18</v>
      </c>
      <c r="G502" s="175">
        <v>14</v>
      </c>
      <c r="H502" s="176">
        <v>14</v>
      </c>
      <c r="I502" s="173">
        <v>3.12</v>
      </c>
      <c r="J502" s="175">
        <v>18</v>
      </c>
      <c r="K502" s="173">
        <v>6.62</v>
      </c>
      <c r="L502" s="175">
        <v>12</v>
      </c>
      <c r="M502" s="176">
        <v>15</v>
      </c>
      <c r="N502" s="173">
        <v>58</v>
      </c>
      <c r="O502" s="177">
        <v>76</v>
      </c>
      <c r="P502" s="178">
        <v>0.76315789473684215</v>
      </c>
      <c r="Q502" s="175">
        <v>4</v>
      </c>
      <c r="R502" s="173">
        <v>39.299999999999997</v>
      </c>
      <c r="S502" s="175">
        <v>3</v>
      </c>
      <c r="T502" s="176">
        <v>7</v>
      </c>
      <c r="U502" s="179">
        <v>26.79</v>
      </c>
      <c r="V502" s="175">
        <v>4.5</v>
      </c>
      <c r="W502" s="173">
        <v>-5</v>
      </c>
      <c r="X502" s="175">
        <v>1.5</v>
      </c>
      <c r="Y502" s="173">
        <v>2</v>
      </c>
      <c r="Z502" s="175">
        <v>4</v>
      </c>
      <c r="AA502" s="176">
        <v>10</v>
      </c>
      <c r="AB502" s="172">
        <v>50.46</v>
      </c>
      <c r="AC502" s="175">
        <v>5</v>
      </c>
      <c r="AD502" s="180">
        <v>5</v>
      </c>
      <c r="AE502" s="181">
        <v>10.199999999999999</v>
      </c>
      <c r="AF502" s="182">
        <v>10.199999999999999</v>
      </c>
      <c r="AG502" s="318">
        <v>372</v>
      </c>
      <c r="AH502" s="183">
        <v>6.67</v>
      </c>
      <c r="AI502" s="182">
        <v>6.67</v>
      </c>
      <c r="AJ502" s="319">
        <v>296</v>
      </c>
      <c r="AK502" s="184">
        <v>8.0820000000000007</v>
      </c>
    </row>
    <row r="503" spans="1:37" ht="17.25" customHeight="1" thickBot="1" x14ac:dyDescent="0.35">
      <c r="A503" s="208" t="s">
        <v>56</v>
      </c>
      <c r="B503" s="317">
        <v>22011612</v>
      </c>
      <c r="C503" s="248" t="s">
        <v>582</v>
      </c>
      <c r="D503" s="248" t="s">
        <v>583</v>
      </c>
      <c r="E503" s="173">
        <v>8</v>
      </c>
      <c r="F503" s="174">
        <v>13.5</v>
      </c>
      <c r="G503" s="175">
        <v>8</v>
      </c>
      <c r="H503" s="176">
        <v>8</v>
      </c>
      <c r="I503" s="173">
        <v>3.34</v>
      </c>
      <c r="J503" s="175">
        <v>19</v>
      </c>
      <c r="K503" s="173">
        <v>7.44</v>
      </c>
      <c r="L503" s="175">
        <v>13</v>
      </c>
      <c r="M503" s="176">
        <v>16</v>
      </c>
      <c r="N503" s="173">
        <v>0</v>
      </c>
      <c r="O503" s="177">
        <v>61</v>
      </c>
      <c r="P503" s="178">
        <v>0</v>
      </c>
      <c r="Q503" s="175">
        <v>0</v>
      </c>
      <c r="R503" s="173">
        <v>28.8</v>
      </c>
      <c r="S503" s="175">
        <v>4.5</v>
      </c>
      <c r="T503" s="176">
        <v>4.5</v>
      </c>
      <c r="U503" s="179">
        <v>31.08</v>
      </c>
      <c r="V503" s="175">
        <v>3.25</v>
      </c>
      <c r="W503" s="173">
        <v>-5</v>
      </c>
      <c r="X503" s="175">
        <v>1.5</v>
      </c>
      <c r="Y503" s="173">
        <v>2</v>
      </c>
      <c r="Z503" s="175">
        <v>4</v>
      </c>
      <c r="AA503" s="176">
        <v>8.75</v>
      </c>
      <c r="AB503" s="172">
        <v>59.4</v>
      </c>
      <c r="AC503" s="175">
        <v>5</v>
      </c>
      <c r="AD503" s="180">
        <v>5</v>
      </c>
      <c r="AE503" s="181">
        <v>8.4499999999999993</v>
      </c>
      <c r="AF503" s="182">
        <v>8.4499999999999993</v>
      </c>
      <c r="AG503" s="318">
        <v>473</v>
      </c>
      <c r="AH503" s="183">
        <v>4.4400000000000004</v>
      </c>
      <c r="AI503" s="182">
        <v>4.4400000000000004</v>
      </c>
      <c r="AJ503" s="319">
        <v>495</v>
      </c>
      <c r="AK503" s="184">
        <v>6.0440000000000005</v>
      </c>
    </row>
    <row r="504" spans="1:37" ht="17.25" customHeight="1" thickBot="1" x14ac:dyDescent="0.35">
      <c r="A504" s="208" t="s">
        <v>376</v>
      </c>
      <c r="B504" s="317">
        <v>22011646</v>
      </c>
      <c r="C504" s="262" t="s">
        <v>33</v>
      </c>
      <c r="D504" s="262" t="s">
        <v>901</v>
      </c>
      <c r="E504" s="173">
        <v>12.5</v>
      </c>
      <c r="F504" s="174">
        <v>15.5</v>
      </c>
      <c r="G504" s="175">
        <v>9</v>
      </c>
      <c r="H504" s="176">
        <v>9</v>
      </c>
      <c r="I504" s="173">
        <v>3.06</v>
      </c>
      <c r="J504" s="175">
        <v>19</v>
      </c>
      <c r="K504" s="173">
        <v>6.59</v>
      </c>
      <c r="L504" s="175">
        <v>13</v>
      </c>
      <c r="M504" s="176">
        <v>16</v>
      </c>
      <c r="N504" s="173">
        <v>53</v>
      </c>
      <c r="O504" s="177">
        <v>67</v>
      </c>
      <c r="P504" s="178">
        <v>0.79104477611940294</v>
      </c>
      <c r="Q504" s="175">
        <v>4</v>
      </c>
      <c r="R504" s="173">
        <v>43.1</v>
      </c>
      <c r="S504" s="175">
        <v>4</v>
      </c>
      <c r="T504" s="176">
        <v>8</v>
      </c>
      <c r="U504" s="179">
        <v>29.97</v>
      </c>
      <c r="V504" s="175">
        <v>3</v>
      </c>
      <c r="W504" s="173">
        <v>-3</v>
      </c>
      <c r="X504" s="175">
        <v>1.75</v>
      </c>
      <c r="Y504" s="173">
        <v>5</v>
      </c>
      <c r="Z504" s="175">
        <v>2.5</v>
      </c>
      <c r="AA504" s="176">
        <v>7.25</v>
      </c>
      <c r="AB504" s="172">
        <v>40.21</v>
      </c>
      <c r="AC504" s="175">
        <v>10</v>
      </c>
      <c r="AD504" s="180">
        <v>10</v>
      </c>
      <c r="AE504" s="181">
        <v>10.050000000000001</v>
      </c>
      <c r="AF504" s="182">
        <v>10.050000000000001</v>
      </c>
      <c r="AG504" s="318">
        <v>383</v>
      </c>
      <c r="AH504" s="183">
        <v>6.22</v>
      </c>
      <c r="AI504" s="182">
        <v>6.22</v>
      </c>
      <c r="AJ504" s="319">
        <v>347</v>
      </c>
      <c r="AK504" s="184">
        <v>7.7520000000000007</v>
      </c>
    </row>
    <row r="505" spans="1:37" ht="17.25" customHeight="1" thickBot="1" x14ac:dyDescent="0.35">
      <c r="A505" s="208" t="s">
        <v>376</v>
      </c>
      <c r="B505" s="317">
        <v>22011696</v>
      </c>
      <c r="C505" s="250" t="s">
        <v>619</v>
      </c>
      <c r="D505" s="250" t="s">
        <v>72</v>
      </c>
      <c r="E505" s="173">
        <v>17</v>
      </c>
      <c r="F505" s="174">
        <v>18</v>
      </c>
      <c r="G505" s="175">
        <v>14</v>
      </c>
      <c r="H505" s="176">
        <v>14</v>
      </c>
      <c r="I505" s="173">
        <v>3.07</v>
      </c>
      <c r="J505" s="175">
        <v>19</v>
      </c>
      <c r="K505" s="173">
        <v>6.55</v>
      </c>
      <c r="L505" s="175">
        <v>13</v>
      </c>
      <c r="M505" s="176">
        <v>16</v>
      </c>
      <c r="N505" s="173">
        <v>81</v>
      </c>
      <c r="O505" s="177">
        <v>69</v>
      </c>
      <c r="P505" s="178">
        <v>1.173913043478261</v>
      </c>
      <c r="Q505" s="175">
        <v>6</v>
      </c>
      <c r="R505" s="173">
        <v>41.5</v>
      </c>
      <c r="S505" s="175">
        <v>3.5</v>
      </c>
      <c r="T505" s="176">
        <v>9.5</v>
      </c>
      <c r="U505" s="179">
        <v>25.63</v>
      </c>
      <c r="V505" s="175">
        <v>5</v>
      </c>
      <c r="W505" s="173">
        <v>0</v>
      </c>
      <c r="X505" s="175">
        <v>2.5</v>
      </c>
      <c r="Y505" s="173">
        <v>0</v>
      </c>
      <c r="Z505" s="175">
        <v>5</v>
      </c>
      <c r="AA505" s="176">
        <v>12.5</v>
      </c>
      <c r="AB505" s="172">
        <v>35.9</v>
      </c>
      <c r="AC505" s="175">
        <v>13</v>
      </c>
      <c r="AD505" s="180">
        <v>13</v>
      </c>
      <c r="AE505" s="181">
        <v>13</v>
      </c>
      <c r="AF505" s="182">
        <v>13</v>
      </c>
      <c r="AG505" s="318">
        <v>62</v>
      </c>
      <c r="AH505" s="183">
        <v>13.33</v>
      </c>
      <c r="AI505" s="182">
        <v>13.33</v>
      </c>
      <c r="AJ505" s="319">
        <v>8</v>
      </c>
      <c r="AK505" s="184">
        <v>13.198</v>
      </c>
    </row>
    <row r="506" spans="1:37" ht="17.25" customHeight="1" thickBot="1" x14ac:dyDescent="0.35">
      <c r="A506" s="208" t="s">
        <v>376</v>
      </c>
      <c r="B506" s="317">
        <v>22011719</v>
      </c>
      <c r="C506" s="258" t="s">
        <v>598</v>
      </c>
      <c r="D506" s="258" t="s">
        <v>232</v>
      </c>
      <c r="E506" s="185">
        <v>16</v>
      </c>
      <c r="F506" s="174">
        <v>17.5</v>
      </c>
      <c r="G506" s="175">
        <v>13</v>
      </c>
      <c r="H506" s="176">
        <v>13</v>
      </c>
      <c r="I506" s="173">
        <v>3.23</v>
      </c>
      <c r="J506" s="175">
        <v>16</v>
      </c>
      <c r="K506" s="173">
        <v>7.07</v>
      </c>
      <c r="L506" s="175">
        <v>9</v>
      </c>
      <c r="M506" s="176">
        <v>12.5</v>
      </c>
      <c r="N506" s="173">
        <v>51</v>
      </c>
      <c r="O506" s="177">
        <v>83</v>
      </c>
      <c r="P506" s="178">
        <v>0.61445783132530118</v>
      </c>
      <c r="Q506" s="175">
        <v>3.5</v>
      </c>
      <c r="R506" s="185">
        <v>37.200000000000003</v>
      </c>
      <c r="S506" s="175">
        <v>2.5</v>
      </c>
      <c r="T506" s="176">
        <v>6</v>
      </c>
      <c r="U506" s="179">
        <v>29.43</v>
      </c>
      <c r="V506" s="175">
        <v>3.25</v>
      </c>
      <c r="W506" s="173">
        <v>-9</v>
      </c>
      <c r="X506" s="175">
        <v>1</v>
      </c>
      <c r="Y506" s="188">
        <v>6</v>
      </c>
      <c r="Z506" s="175">
        <v>2</v>
      </c>
      <c r="AA506" s="176">
        <v>6.25</v>
      </c>
      <c r="AB506" s="172">
        <v>44.38</v>
      </c>
      <c r="AC506" s="175">
        <v>8</v>
      </c>
      <c r="AD506" s="180">
        <v>8</v>
      </c>
      <c r="AE506" s="181">
        <v>9.15</v>
      </c>
      <c r="AF506" s="182">
        <v>9.15</v>
      </c>
      <c r="AG506" s="318">
        <v>440</v>
      </c>
      <c r="AH506" s="183">
        <v>6.67</v>
      </c>
      <c r="AI506" s="182">
        <v>6.67</v>
      </c>
      <c r="AJ506" s="319">
        <v>296</v>
      </c>
      <c r="AK506" s="184">
        <v>7.6619999999999999</v>
      </c>
    </row>
    <row r="507" spans="1:37" ht="17.25" customHeight="1" thickBot="1" x14ac:dyDescent="0.35">
      <c r="A507" s="208" t="s">
        <v>376</v>
      </c>
      <c r="B507" s="317">
        <v>22011752</v>
      </c>
      <c r="C507" s="258" t="s">
        <v>626</v>
      </c>
      <c r="D507" s="258" t="s">
        <v>167</v>
      </c>
      <c r="E507" s="173">
        <v>16</v>
      </c>
      <c r="F507" s="174">
        <v>17.5</v>
      </c>
      <c r="G507" s="175">
        <v>13</v>
      </c>
      <c r="H507" s="176">
        <v>13</v>
      </c>
      <c r="I507" s="173">
        <v>3.21</v>
      </c>
      <c r="J507" s="175">
        <v>17</v>
      </c>
      <c r="K507" s="173">
        <v>6.04</v>
      </c>
      <c r="L507" s="175">
        <v>17</v>
      </c>
      <c r="M507" s="176">
        <v>17</v>
      </c>
      <c r="N507" s="173">
        <v>76</v>
      </c>
      <c r="O507" s="177">
        <v>74</v>
      </c>
      <c r="P507" s="178">
        <v>1.027027027027027</v>
      </c>
      <c r="Q507" s="175">
        <v>5.5</v>
      </c>
      <c r="R507" s="173">
        <v>58.2</v>
      </c>
      <c r="S507" s="175">
        <v>7.5</v>
      </c>
      <c r="T507" s="176">
        <v>13</v>
      </c>
      <c r="U507" s="179">
        <v>23.56</v>
      </c>
      <c r="V507" s="175">
        <v>6</v>
      </c>
      <c r="W507" s="173">
        <v>-12</v>
      </c>
      <c r="X507" s="175">
        <v>0.5</v>
      </c>
      <c r="Y507" s="173">
        <v>5</v>
      </c>
      <c r="Z507" s="175">
        <v>2.5</v>
      </c>
      <c r="AA507" s="176">
        <v>9</v>
      </c>
      <c r="AB507" s="172">
        <v>39.82</v>
      </c>
      <c r="AC507" s="175">
        <v>10</v>
      </c>
      <c r="AD507" s="180">
        <v>10</v>
      </c>
      <c r="AE507" s="181">
        <v>12.4</v>
      </c>
      <c r="AF507" s="182">
        <v>12.4</v>
      </c>
      <c r="AG507" s="318">
        <v>119</v>
      </c>
      <c r="AH507" s="183">
        <v>6.22</v>
      </c>
      <c r="AI507" s="182">
        <v>6.22</v>
      </c>
      <c r="AJ507" s="319">
        <v>347</v>
      </c>
      <c r="AK507" s="184">
        <v>8.6920000000000002</v>
      </c>
    </row>
    <row r="508" spans="1:37" ht="17.25" customHeight="1" thickBot="1" x14ac:dyDescent="0.35">
      <c r="A508" s="208" t="s">
        <v>376</v>
      </c>
      <c r="B508" s="317">
        <v>22011756</v>
      </c>
      <c r="C508" s="280" t="s">
        <v>778</v>
      </c>
      <c r="D508" s="281" t="s">
        <v>94</v>
      </c>
      <c r="E508" s="173">
        <v>15</v>
      </c>
      <c r="F508" s="174">
        <v>17</v>
      </c>
      <c r="G508" s="175">
        <v>12</v>
      </c>
      <c r="H508" s="176">
        <v>12</v>
      </c>
      <c r="I508" s="173">
        <v>3.1</v>
      </c>
      <c r="J508" s="175">
        <v>19</v>
      </c>
      <c r="K508" s="173">
        <v>6.58</v>
      </c>
      <c r="L508" s="175">
        <v>13</v>
      </c>
      <c r="M508" s="176">
        <v>16</v>
      </c>
      <c r="N508" s="173">
        <v>35</v>
      </c>
      <c r="O508" s="177">
        <v>64</v>
      </c>
      <c r="P508" s="178">
        <v>0.546875</v>
      </c>
      <c r="Q508" s="175">
        <v>3</v>
      </c>
      <c r="R508" s="173">
        <v>40.5</v>
      </c>
      <c r="S508" s="175">
        <v>3</v>
      </c>
      <c r="T508" s="176">
        <v>6</v>
      </c>
      <c r="U508" s="179">
        <v>27</v>
      </c>
      <c r="V508" s="175">
        <v>4.25</v>
      </c>
      <c r="W508" s="173">
        <v>-27.5</v>
      </c>
      <c r="X508" s="175">
        <v>0</v>
      </c>
      <c r="Y508" s="173">
        <v>5</v>
      </c>
      <c r="Z508" s="175">
        <v>2.5</v>
      </c>
      <c r="AA508" s="176">
        <v>6.75</v>
      </c>
      <c r="AB508" s="172">
        <v>55.16</v>
      </c>
      <c r="AC508" s="175">
        <v>3</v>
      </c>
      <c r="AD508" s="180">
        <v>3</v>
      </c>
      <c r="AE508" s="181">
        <v>8.75</v>
      </c>
      <c r="AF508" s="182">
        <v>8.75</v>
      </c>
      <c r="AG508" s="318">
        <v>462</v>
      </c>
      <c r="AH508" s="183">
        <v>6.22</v>
      </c>
      <c r="AI508" s="182">
        <v>6.22</v>
      </c>
      <c r="AJ508" s="319">
        <v>347</v>
      </c>
      <c r="AK508" s="184">
        <v>7.2319999999999993</v>
      </c>
    </row>
    <row r="509" spans="1:37" ht="17.25" customHeight="1" thickBot="1" x14ac:dyDescent="0.35">
      <c r="A509" s="208" t="s">
        <v>376</v>
      </c>
      <c r="B509" s="317">
        <v>22011757</v>
      </c>
      <c r="C509" s="254" t="s">
        <v>94</v>
      </c>
      <c r="D509" s="254" t="s">
        <v>145</v>
      </c>
      <c r="E509" s="173">
        <v>16</v>
      </c>
      <c r="F509" s="174">
        <v>17.5</v>
      </c>
      <c r="G509" s="175">
        <v>13</v>
      </c>
      <c r="H509" s="176">
        <v>13</v>
      </c>
      <c r="I509" s="173">
        <v>2.9</v>
      </c>
      <c r="J509" s="175">
        <v>20</v>
      </c>
      <c r="K509" s="173">
        <v>6.26</v>
      </c>
      <c r="L509" s="175">
        <v>15</v>
      </c>
      <c r="M509" s="176">
        <v>17.5</v>
      </c>
      <c r="N509" s="173">
        <v>64</v>
      </c>
      <c r="O509" s="177">
        <v>58</v>
      </c>
      <c r="P509" s="178">
        <v>1.103448275862069</v>
      </c>
      <c r="Q509" s="175">
        <v>6</v>
      </c>
      <c r="R509" s="173">
        <v>42.8</v>
      </c>
      <c r="S509" s="175">
        <v>3.5</v>
      </c>
      <c r="T509" s="176">
        <v>9.5</v>
      </c>
      <c r="U509" s="179">
        <v>28.17</v>
      </c>
      <c r="V509" s="175">
        <v>3.75</v>
      </c>
      <c r="W509" s="173">
        <v>-8</v>
      </c>
      <c r="X509" s="175">
        <v>1</v>
      </c>
      <c r="Y509" s="173">
        <v>3</v>
      </c>
      <c r="Z509" s="175">
        <v>3.5</v>
      </c>
      <c r="AA509" s="176">
        <v>8.25</v>
      </c>
      <c r="AB509" s="172">
        <v>37</v>
      </c>
      <c r="AC509" s="175">
        <v>12</v>
      </c>
      <c r="AD509" s="180">
        <v>12</v>
      </c>
      <c r="AE509" s="181">
        <v>12.05</v>
      </c>
      <c r="AF509" s="182">
        <v>12.05</v>
      </c>
      <c r="AG509" s="318">
        <v>154</v>
      </c>
      <c r="AH509" s="183">
        <v>6.67</v>
      </c>
      <c r="AI509" s="182">
        <v>6.67</v>
      </c>
      <c r="AJ509" s="319">
        <v>296</v>
      </c>
      <c r="AK509" s="184">
        <v>8.8219999999999992</v>
      </c>
    </row>
    <row r="510" spans="1:37" ht="17.25" customHeight="1" thickBot="1" x14ac:dyDescent="0.35">
      <c r="A510" s="208" t="s">
        <v>376</v>
      </c>
      <c r="B510" s="317">
        <v>22011767</v>
      </c>
      <c r="C510" s="260" t="s">
        <v>1069</v>
      </c>
      <c r="D510" s="260" t="s">
        <v>1070</v>
      </c>
      <c r="E510" s="173">
        <v>16</v>
      </c>
      <c r="F510" s="174">
        <v>17.5</v>
      </c>
      <c r="G510" s="175">
        <v>13</v>
      </c>
      <c r="H510" s="176">
        <v>13</v>
      </c>
      <c r="I510" s="173">
        <v>2.96</v>
      </c>
      <c r="J510" s="175">
        <v>20</v>
      </c>
      <c r="K510" s="173">
        <v>6.26</v>
      </c>
      <c r="L510" s="175">
        <v>15</v>
      </c>
      <c r="M510" s="176">
        <v>17.5</v>
      </c>
      <c r="N510" s="173">
        <v>57</v>
      </c>
      <c r="O510" s="177">
        <v>64</v>
      </c>
      <c r="P510" s="178">
        <v>0.890625</v>
      </c>
      <c r="Q510" s="175">
        <v>4.5</v>
      </c>
      <c r="R510" s="173">
        <v>48</v>
      </c>
      <c r="S510" s="175">
        <v>5</v>
      </c>
      <c r="T510" s="176">
        <v>9.5</v>
      </c>
      <c r="U510" s="179">
        <v>29.93</v>
      </c>
      <c r="V510" s="175">
        <v>3</v>
      </c>
      <c r="W510" s="173">
        <v>-15</v>
      </c>
      <c r="X510" s="175">
        <v>0.25</v>
      </c>
      <c r="Y510" s="173">
        <v>4</v>
      </c>
      <c r="Z510" s="175">
        <v>3</v>
      </c>
      <c r="AA510" s="176">
        <v>6.25</v>
      </c>
      <c r="AB510" s="172" t="s">
        <v>195</v>
      </c>
      <c r="AC510" s="175">
        <v>0</v>
      </c>
      <c r="AD510" s="180">
        <v>0</v>
      </c>
      <c r="AE510" s="181">
        <v>9.25</v>
      </c>
      <c r="AF510" s="182">
        <v>9.25</v>
      </c>
      <c r="AG510" s="318">
        <v>437</v>
      </c>
      <c r="AH510" s="183">
        <v>8</v>
      </c>
      <c r="AI510" s="182">
        <v>8</v>
      </c>
      <c r="AJ510" s="319">
        <v>158</v>
      </c>
      <c r="AK510" s="184">
        <v>8.5</v>
      </c>
    </row>
    <row r="511" spans="1:37" ht="17.25" customHeight="1" thickBot="1" x14ac:dyDescent="0.35">
      <c r="A511" s="208" t="s">
        <v>56</v>
      </c>
      <c r="B511" s="317">
        <v>22011927</v>
      </c>
      <c r="C511" s="254" t="s">
        <v>1087</v>
      </c>
      <c r="D511" s="254" t="s">
        <v>1049</v>
      </c>
      <c r="E511" s="173">
        <v>10</v>
      </c>
      <c r="F511" s="174">
        <v>14.5</v>
      </c>
      <c r="G511" s="175">
        <v>10</v>
      </c>
      <c r="H511" s="176">
        <v>10</v>
      </c>
      <c r="I511" s="173">
        <v>3.6</v>
      </c>
      <c r="J511" s="175">
        <v>15</v>
      </c>
      <c r="K511" s="173">
        <v>7.99</v>
      </c>
      <c r="L511" s="175">
        <v>9</v>
      </c>
      <c r="M511" s="176">
        <v>12</v>
      </c>
      <c r="N511" s="173">
        <v>34</v>
      </c>
      <c r="O511" s="177">
        <v>53</v>
      </c>
      <c r="P511" s="178">
        <v>0.64150943396226412</v>
      </c>
      <c r="Q511" s="175">
        <v>6</v>
      </c>
      <c r="R511" s="173">
        <v>27.7</v>
      </c>
      <c r="S511" s="175">
        <v>4</v>
      </c>
      <c r="T511" s="176">
        <v>10</v>
      </c>
      <c r="U511" s="179">
        <v>39.049999999999997</v>
      </c>
      <c r="V511" s="175">
        <v>0.25</v>
      </c>
      <c r="W511" s="173">
        <v>8</v>
      </c>
      <c r="X511" s="175">
        <v>3.75</v>
      </c>
      <c r="Y511" s="173">
        <v>4</v>
      </c>
      <c r="Z511" s="175">
        <v>3</v>
      </c>
      <c r="AA511" s="176">
        <v>7</v>
      </c>
      <c r="AB511" s="172">
        <v>74.8</v>
      </c>
      <c r="AC511" s="175">
        <v>1</v>
      </c>
      <c r="AD511" s="180">
        <v>1</v>
      </c>
      <c r="AE511" s="181">
        <v>8</v>
      </c>
      <c r="AF511" s="182">
        <v>8</v>
      </c>
      <c r="AG511" s="318">
        <v>487</v>
      </c>
      <c r="AH511" s="183">
        <v>8.44</v>
      </c>
      <c r="AI511" s="182">
        <v>8.44</v>
      </c>
      <c r="AJ511" s="319">
        <v>118</v>
      </c>
      <c r="AK511" s="184">
        <v>8.2639999999999993</v>
      </c>
    </row>
    <row r="512" spans="1:37" ht="17.25" customHeight="1" thickBot="1" x14ac:dyDescent="0.35">
      <c r="A512" s="208" t="s">
        <v>376</v>
      </c>
      <c r="B512" s="317">
        <v>22011960</v>
      </c>
      <c r="C512" s="254" t="s">
        <v>681</v>
      </c>
      <c r="D512" s="254" t="s">
        <v>118</v>
      </c>
      <c r="E512" s="173">
        <v>17</v>
      </c>
      <c r="F512" s="174">
        <v>18</v>
      </c>
      <c r="G512" s="175">
        <v>14</v>
      </c>
      <c r="H512" s="176">
        <v>14</v>
      </c>
      <c r="I512" s="173">
        <v>2.94</v>
      </c>
      <c r="J512" s="175">
        <v>20</v>
      </c>
      <c r="K512" s="173">
        <v>6.35</v>
      </c>
      <c r="L512" s="175">
        <v>14</v>
      </c>
      <c r="M512" s="176">
        <v>17</v>
      </c>
      <c r="N512" s="173">
        <v>80</v>
      </c>
      <c r="O512" s="177">
        <v>75</v>
      </c>
      <c r="P512" s="178">
        <v>1.0666666666666667</v>
      </c>
      <c r="Q512" s="175">
        <v>5.5</v>
      </c>
      <c r="R512" s="173">
        <v>45.9</v>
      </c>
      <c r="S512" s="175">
        <v>4.5</v>
      </c>
      <c r="T512" s="176">
        <v>10</v>
      </c>
      <c r="U512" s="179">
        <v>29.46</v>
      </c>
      <c r="V512" s="175">
        <v>3.25</v>
      </c>
      <c r="W512" s="173">
        <v>4</v>
      </c>
      <c r="X512" s="175">
        <v>3.25</v>
      </c>
      <c r="Y512" s="188">
        <v>1</v>
      </c>
      <c r="Z512" s="175">
        <v>4.5</v>
      </c>
      <c r="AA512" s="176">
        <v>11</v>
      </c>
      <c r="AB512" s="172">
        <v>32.950000000000003</v>
      </c>
      <c r="AC512" s="175">
        <v>15</v>
      </c>
      <c r="AD512" s="180">
        <v>15</v>
      </c>
      <c r="AE512" s="181">
        <v>13.4</v>
      </c>
      <c r="AF512" s="182">
        <v>13.4</v>
      </c>
      <c r="AG512" s="318">
        <v>47</v>
      </c>
      <c r="AH512" s="183">
        <v>4.8899999999999997</v>
      </c>
      <c r="AI512" s="182">
        <v>4.8899999999999997</v>
      </c>
      <c r="AJ512" s="319">
        <v>474</v>
      </c>
      <c r="AK512" s="184">
        <v>8.2940000000000005</v>
      </c>
    </row>
    <row r="513" spans="1:37" ht="17.25" customHeight="1" thickBot="1" x14ac:dyDescent="0.35">
      <c r="A513" s="208" t="s">
        <v>376</v>
      </c>
      <c r="B513" s="317">
        <v>22011967</v>
      </c>
      <c r="C513" s="258" t="s">
        <v>744</v>
      </c>
      <c r="D513" s="258" t="s">
        <v>75</v>
      </c>
      <c r="E513" s="173">
        <v>18</v>
      </c>
      <c r="F513" s="174">
        <v>18.5</v>
      </c>
      <c r="G513" s="175">
        <v>15</v>
      </c>
      <c r="H513" s="176">
        <v>15</v>
      </c>
      <c r="I513" s="173">
        <v>3.06</v>
      </c>
      <c r="J513" s="175">
        <v>19</v>
      </c>
      <c r="K513" s="173">
        <v>6.64</v>
      </c>
      <c r="L513" s="175">
        <v>12</v>
      </c>
      <c r="M513" s="176">
        <v>15.5</v>
      </c>
      <c r="N513" s="173">
        <v>51</v>
      </c>
      <c r="O513" s="177">
        <v>66</v>
      </c>
      <c r="P513" s="178">
        <v>0.77272727272727271</v>
      </c>
      <c r="Q513" s="175">
        <v>4</v>
      </c>
      <c r="R513" s="173">
        <v>42.2</v>
      </c>
      <c r="S513" s="175">
        <v>3.5</v>
      </c>
      <c r="T513" s="176">
        <v>7.5</v>
      </c>
      <c r="U513" s="179">
        <v>25.67</v>
      </c>
      <c r="V513" s="175">
        <v>5</v>
      </c>
      <c r="W513" s="173">
        <v>4</v>
      </c>
      <c r="X513" s="175">
        <v>3.25</v>
      </c>
      <c r="Y513" s="173">
        <v>0</v>
      </c>
      <c r="Z513" s="175">
        <v>5</v>
      </c>
      <c r="AA513" s="176">
        <v>13.25</v>
      </c>
      <c r="AB513" s="172">
        <v>37.57</v>
      </c>
      <c r="AC513" s="175">
        <v>12</v>
      </c>
      <c r="AD513" s="180">
        <v>12</v>
      </c>
      <c r="AE513" s="181">
        <v>12.65</v>
      </c>
      <c r="AF513" s="182">
        <v>12.65</v>
      </c>
      <c r="AG513" s="318">
        <v>91</v>
      </c>
      <c r="AH513" s="183">
        <v>5.78</v>
      </c>
      <c r="AI513" s="182">
        <v>5.78</v>
      </c>
      <c r="AJ513" s="319">
        <v>393</v>
      </c>
      <c r="AK513" s="184">
        <v>8.5280000000000005</v>
      </c>
    </row>
    <row r="514" spans="1:37" ht="17.25" customHeight="1" thickBot="1" x14ac:dyDescent="0.35">
      <c r="A514" s="208" t="s">
        <v>376</v>
      </c>
      <c r="B514" s="317">
        <v>22012004</v>
      </c>
      <c r="C514" s="260" t="s">
        <v>939</v>
      </c>
      <c r="D514" s="260" t="s">
        <v>134</v>
      </c>
      <c r="E514" s="173">
        <v>17</v>
      </c>
      <c r="F514" s="174">
        <v>18</v>
      </c>
      <c r="G514" s="175">
        <v>14</v>
      </c>
      <c r="H514" s="176">
        <v>14</v>
      </c>
      <c r="I514" s="173">
        <v>2.97</v>
      </c>
      <c r="J514" s="175">
        <v>20</v>
      </c>
      <c r="K514" s="173">
        <v>6.43</v>
      </c>
      <c r="L514" s="175">
        <v>14</v>
      </c>
      <c r="M514" s="176">
        <v>17</v>
      </c>
      <c r="N514" s="173">
        <v>88</v>
      </c>
      <c r="O514" s="177">
        <v>73</v>
      </c>
      <c r="P514" s="178">
        <v>1.2054794520547945</v>
      </c>
      <c r="Q514" s="175">
        <v>6.5</v>
      </c>
      <c r="R514" s="173">
        <v>42.1</v>
      </c>
      <c r="S514" s="175">
        <v>3.5</v>
      </c>
      <c r="T514" s="176">
        <v>10</v>
      </c>
      <c r="U514" s="179">
        <v>24.86</v>
      </c>
      <c r="V514" s="175">
        <v>5.5</v>
      </c>
      <c r="W514" s="173">
        <v>-2</v>
      </c>
      <c r="X514" s="175">
        <v>2</v>
      </c>
      <c r="Y514" s="173">
        <v>3</v>
      </c>
      <c r="Z514" s="175">
        <v>3.5</v>
      </c>
      <c r="AA514" s="176">
        <v>11</v>
      </c>
      <c r="AB514" s="172">
        <v>29</v>
      </c>
      <c r="AC514" s="175">
        <v>17</v>
      </c>
      <c r="AD514" s="180">
        <v>17</v>
      </c>
      <c r="AE514" s="181">
        <v>13.8</v>
      </c>
      <c r="AF514" s="182">
        <v>13.8</v>
      </c>
      <c r="AG514" s="318">
        <v>34</v>
      </c>
      <c r="AH514" s="183">
        <v>9.7799999999999994</v>
      </c>
      <c r="AI514" s="182">
        <v>9.7799999999999994</v>
      </c>
      <c r="AJ514" s="319">
        <v>38</v>
      </c>
      <c r="AK514" s="184">
        <v>11.388</v>
      </c>
    </row>
    <row r="515" spans="1:37" ht="17.25" customHeight="1" thickBot="1" x14ac:dyDescent="0.35">
      <c r="A515" s="208" t="s">
        <v>376</v>
      </c>
      <c r="B515" s="317">
        <v>22012023</v>
      </c>
      <c r="C515" s="252" t="s">
        <v>821</v>
      </c>
      <c r="D515" s="252" t="s">
        <v>822</v>
      </c>
      <c r="E515" s="173" t="s">
        <v>195</v>
      </c>
      <c r="F515" s="174" t="s">
        <v>195</v>
      </c>
      <c r="G515" s="175">
        <v>0</v>
      </c>
      <c r="H515" s="176">
        <v>0</v>
      </c>
      <c r="I515" s="173" t="s">
        <v>195</v>
      </c>
      <c r="J515" s="175">
        <v>0</v>
      </c>
      <c r="K515" s="173" t="s">
        <v>195</v>
      </c>
      <c r="L515" s="175">
        <v>0</v>
      </c>
      <c r="M515" s="176">
        <v>0</v>
      </c>
      <c r="N515" s="173" t="s">
        <v>195</v>
      </c>
      <c r="O515" s="177" t="s">
        <v>195</v>
      </c>
      <c r="P515" s="178" t="s">
        <v>1712</v>
      </c>
      <c r="Q515" s="175">
        <v>0</v>
      </c>
      <c r="R515" s="173" t="s">
        <v>195</v>
      </c>
      <c r="S515" s="175">
        <v>0</v>
      </c>
      <c r="T515" s="176">
        <v>0</v>
      </c>
      <c r="U515" s="179" t="s">
        <v>195</v>
      </c>
      <c r="V515" s="175">
        <v>0</v>
      </c>
      <c r="W515" s="173" t="s">
        <v>195</v>
      </c>
      <c r="X515" s="175">
        <v>0</v>
      </c>
      <c r="Y515" s="173" t="s">
        <v>195</v>
      </c>
      <c r="Z515" s="175">
        <v>0</v>
      </c>
      <c r="AA515" s="176">
        <v>0</v>
      </c>
      <c r="AB515" s="172" t="s">
        <v>195</v>
      </c>
      <c r="AC515" s="175">
        <v>0</v>
      </c>
      <c r="AD515" s="180">
        <v>0</v>
      </c>
      <c r="AE515" s="181">
        <v>0</v>
      </c>
      <c r="AF515" s="182">
        <v>0</v>
      </c>
      <c r="AG515" s="318">
        <v>532</v>
      </c>
      <c r="AH515" s="183" t="s">
        <v>195</v>
      </c>
      <c r="AI515" s="182" t="s">
        <v>195</v>
      </c>
      <c r="AJ515" s="319">
        <v>564</v>
      </c>
      <c r="AK515" s="184" t="s">
        <v>1713</v>
      </c>
    </row>
    <row r="516" spans="1:37" ht="17.25" customHeight="1" thickBot="1" x14ac:dyDescent="0.35">
      <c r="A516" s="208" t="s">
        <v>376</v>
      </c>
      <c r="B516" s="317">
        <v>22012158</v>
      </c>
      <c r="C516" s="258" t="s">
        <v>564</v>
      </c>
      <c r="D516" s="258" t="s">
        <v>132</v>
      </c>
      <c r="E516" s="173">
        <v>11</v>
      </c>
      <c r="F516" s="174">
        <v>15</v>
      </c>
      <c r="G516" s="175">
        <v>8</v>
      </c>
      <c r="H516" s="176">
        <v>8</v>
      </c>
      <c r="I516" s="173">
        <v>3.17</v>
      </c>
      <c r="J516" s="175">
        <v>17</v>
      </c>
      <c r="K516" s="173">
        <v>6.51</v>
      </c>
      <c r="L516" s="175">
        <v>13</v>
      </c>
      <c r="M516" s="176">
        <v>15</v>
      </c>
      <c r="N516" s="173">
        <v>46</v>
      </c>
      <c r="O516" s="177">
        <v>79</v>
      </c>
      <c r="P516" s="178">
        <v>0.58227848101265822</v>
      </c>
      <c r="Q516" s="175">
        <v>3</v>
      </c>
      <c r="R516" s="173">
        <v>49.1</v>
      </c>
      <c r="S516" s="175">
        <v>5.5</v>
      </c>
      <c r="T516" s="176">
        <v>8.5</v>
      </c>
      <c r="U516" s="179">
        <v>28.64</v>
      </c>
      <c r="V516" s="175">
        <v>3.5</v>
      </c>
      <c r="W516" s="173">
        <v>-10</v>
      </c>
      <c r="X516" s="175">
        <v>0.75</v>
      </c>
      <c r="Y516" s="173">
        <v>3</v>
      </c>
      <c r="Z516" s="175">
        <v>3.5</v>
      </c>
      <c r="AA516" s="176">
        <v>7.75</v>
      </c>
      <c r="AB516" s="172">
        <v>42.52</v>
      </c>
      <c r="AC516" s="175">
        <v>9</v>
      </c>
      <c r="AD516" s="180">
        <v>9</v>
      </c>
      <c r="AE516" s="181">
        <v>9.65</v>
      </c>
      <c r="AF516" s="182">
        <v>9.65</v>
      </c>
      <c r="AG516" s="318">
        <v>419</v>
      </c>
      <c r="AH516" s="183">
        <v>7.56</v>
      </c>
      <c r="AI516" s="182">
        <v>7.56</v>
      </c>
      <c r="AJ516" s="319">
        <v>204</v>
      </c>
      <c r="AK516" s="184">
        <v>8.3960000000000008</v>
      </c>
    </row>
    <row r="517" spans="1:37" ht="17.25" customHeight="1" thickBot="1" x14ac:dyDescent="0.35">
      <c r="A517" s="208" t="s">
        <v>376</v>
      </c>
      <c r="B517" s="321">
        <v>22012193</v>
      </c>
      <c r="C517" s="264" t="s">
        <v>1025</v>
      </c>
      <c r="D517" s="264" t="s">
        <v>31</v>
      </c>
      <c r="E517" s="173">
        <v>14</v>
      </c>
      <c r="F517" s="174">
        <v>16.5</v>
      </c>
      <c r="G517" s="175">
        <v>11</v>
      </c>
      <c r="H517" s="176">
        <v>11</v>
      </c>
      <c r="I517" s="173">
        <v>3.1099999999999994</v>
      </c>
      <c r="J517" s="175">
        <v>19</v>
      </c>
      <c r="K517" s="173">
        <v>6.77</v>
      </c>
      <c r="L517" s="175">
        <v>11</v>
      </c>
      <c r="M517" s="176">
        <v>15</v>
      </c>
      <c r="N517" s="189">
        <v>52</v>
      </c>
      <c r="O517" s="177">
        <v>74</v>
      </c>
      <c r="P517" s="178">
        <v>0.70270270270270274</v>
      </c>
      <c r="Q517" s="175">
        <v>4</v>
      </c>
      <c r="R517" s="173">
        <v>48.5</v>
      </c>
      <c r="S517" s="175">
        <v>5</v>
      </c>
      <c r="T517" s="176">
        <v>9</v>
      </c>
      <c r="U517" s="179">
        <v>25.65</v>
      </c>
      <c r="V517" s="175">
        <v>5</v>
      </c>
      <c r="W517" s="173">
        <v>-6</v>
      </c>
      <c r="X517" s="175">
        <v>1.25</v>
      </c>
      <c r="Y517" s="173">
        <v>6</v>
      </c>
      <c r="Z517" s="175">
        <v>2</v>
      </c>
      <c r="AA517" s="176">
        <v>8.25</v>
      </c>
      <c r="AB517" s="172">
        <v>31.32</v>
      </c>
      <c r="AC517" s="175">
        <v>16</v>
      </c>
      <c r="AD517" s="180">
        <v>16</v>
      </c>
      <c r="AE517" s="181">
        <v>11.85</v>
      </c>
      <c r="AF517" s="182">
        <v>11.85</v>
      </c>
      <c r="AG517" s="318">
        <v>176</v>
      </c>
      <c r="AH517" s="183">
        <v>9.7799999999999994</v>
      </c>
      <c r="AI517" s="182">
        <v>9.7799999999999994</v>
      </c>
      <c r="AJ517" s="319">
        <v>38</v>
      </c>
      <c r="AK517" s="184">
        <v>10.608000000000001</v>
      </c>
    </row>
    <row r="518" spans="1:37" ht="17.25" customHeight="1" thickBot="1" x14ac:dyDescent="0.35">
      <c r="A518" s="208" t="s">
        <v>56</v>
      </c>
      <c r="B518" s="317">
        <v>22012195</v>
      </c>
      <c r="C518" s="248" t="s">
        <v>731</v>
      </c>
      <c r="D518" s="248" t="s">
        <v>297</v>
      </c>
      <c r="E518" s="173">
        <v>15</v>
      </c>
      <c r="F518" s="174">
        <v>17</v>
      </c>
      <c r="G518" s="175">
        <v>15</v>
      </c>
      <c r="H518" s="176">
        <v>15</v>
      </c>
      <c r="I518" s="173">
        <v>3.64</v>
      </c>
      <c r="J518" s="175">
        <v>14</v>
      </c>
      <c r="K518" s="173">
        <v>7.84</v>
      </c>
      <c r="L518" s="175">
        <v>10</v>
      </c>
      <c r="M518" s="176">
        <v>12</v>
      </c>
      <c r="N518" s="173">
        <v>30</v>
      </c>
      <c r="O518" s="177">
        <v>48</v>
      </c>
      <c r="P518" s="178">
        <v>0.625</v>
      </c>
      <c r="Q518" s="175">
        <v>6</v>
      </c>
      <c r="R518" s="173">
        <v>28.7</v>
      </c>
      <c r="S518" s="175">
        <v>4.5</v>
      </c>
      <c r="T518" s="176">
        <v>10.5</v>
      </c>
      <c r="U518" s="179">
        <v>30.68</v>
      </c>
      <c r="V518" s="175">
        <v>3.5</v>
      </c>
      <c r="W518" s="173">
        <v>-5</v>
      </c>
      <c r="X518" s="175">
        <v>1.5</v>
      </c>
      <c r="Y518" s="173">
        <v>3</v>
      </c>
      <c r="Z518" s="175">
        <v>3.5</v>
      </c>
      <c r="AA518" s="176">
        <v>8.5</v>
      </c>
      <c r="AB518" s="172">
        <v>69.900000000000006</v>
      </c>
      <c r="AC518" s="175">
        <v>1</v>
      </c>
      <c r="AD518" s="180">
        <v>1</v>
      </c>
      <c r="AE518" s="181">
        <v>9.4</v>
      </c>
      <c r="AF518" s="182">
        <v>9.4</v>
      </c>
      <c r="AG518" s="318">
        <v>432</v>
      </c>
      <c r="AH518" s="183">
        <v>8.89</v>
      </c>
      <c r="AI518" s="182">
        <v>8.89</v>
      </c>
      <c r="AJ518" s="319">
        <v>86</v>
      </c>
      <c r="AK518" s="184">
        <v>9.0940000000000012</v>
      </c>
    </row>
    <row r="519" spans="1:37" ht="17.25" customHeight="1" thickBot="1" x14ac:dyDescent="0.35">
      <c r="A519" s="208" t="s">
        <v>376</v>
      </c>
      <c r="B519" s="317">
        <v>22012221</v>
      </c>
      <c r="C519" s="248" t="s">
        <v>1099</v>
      </c>
      <c r="D519" s="248" t="s">
        <v>1100</v>
      </c>
      <c r="E519" s="173">
        <v>19</v>
      </c>
      <c r="F519" s="174">
        <v>19</v>
      </c>
      <c r="G519" s="175">
        <v>16</v>
      </c>
      <c r="H519" s="176">
        <v>16</v>
      </c>
      <c r="I519" s="173">
        <v>3.04</v>
      </c>
      <c r="J519" s="175">
        <v>20</v>
      </c>
      <c r="K519" s="173">
        <v>6.34</v>
      </c>
      <c r="L519" s="175">
        <v>14</v>
      </c>
      <c r="M519" s="176">
        <v>17</v>
      </c>
      <c r="N519" s="173">
        <v>105</v>
      </c>
      <c r="O519" s="177">
        <v>82</v>
      </c>
      <c r="P519" s="178">
        <v>1.2804878048780488</v>
      </c>
      <c r="Q519" s="175">
        <v>6.5</v>
      </c>
      <c r="R519" s="173">
        <v>45.5</v>
      </c>
      <c r="S519" s="175">
        <v>4.5</v>
      </c>
      <c r="T519" s="176">
        <v>11</v>
      </c>
      <c r="U519" s="179">
        <v>24.87</v>
      </c>
      <c r="V519" s="175">
        <v>5.5</v>
      </c>
      <c r="W519" s="173">
        <v>2</v>
      </c>
      <c r="X519" s="175">
        <v>3</v>
      </c>
      <c r="Y519" s="173">
        <v>1</v>
      </c>
      <c r="Z519" s="175">
        <v>4.5</v>
      </c>
      <c r="AA519" s="176">
        <v>13</v>
      </c>
      <c r="AB519" s="172">
        <v>37.520000000000003</v>
      </c>
      <c r="AC519" s="175">
        <v>12</v>
      </c>
      <c r="AD519" s="180">
        <v>12</v>
      </c>
      <c r="AE519" s="181">
        <v>13.8</v>
      </c>
      <c r="AF519" s="182">
        <v>13.8</v>
      </c>
      <c r="AG519" s="318">
        <v>34</v>
      </c>
      <c r="AH519" s="183">
        <v>7.56</v>
      </c>
      <c r="AI519" s="182">
        <v>7.56</v>
      </c>
      <c r="AJ519" s="319">
        <v>204</v>
      </c>
      <c r="AK519" s="184">
        <v>10.056000000000001</v>
      </c>
    </row>
    <row r="520" spans="1:37" ht="17.25" customHeight="1" thickBot="1" x14ac:dyDescent="0.35">
      <c r="A520" s="208" t="s">
        <v>56</v>
      </c>
      <c r="B520" s="317">
        <v>22012236</v>
      </c>
      <c r="C520" s="296" t="s">
        <v>559</v>
      </c>
      <c r="D520" s="296" t="s">
        <v>560</v>
      </c>
      <c r="E520" s="173">
        <v>16</v>
      </c>
      <c r="F520" s="174">
        <v>17.5</v>
      </c>
      <c r="G520" s="175">
        <v>16</v>
      </c>
      <c r="H520" s="176">
        <v>16</v>
      </c>
      <c r="I520" s="173">
        <v>3.48</v>
      </c>
      <c r="J520" s="175">
        <v>17</v>
      </c>
      <c r="K520" s="173">
        <v>7.59</v>
      </c>
      <c r="L520" s="175">
        <v>12</v>
      </c>
      <c r="M520" s="176">
        <v>14.5</v>
      </c>
      <c r="N520" s="173">
        <v>36</v>
      </c>
      <c r="O520" s="177">
        <v>57</v>
      </c>
      <c r="P520" s="178">
        <v>0.63157894736842102</v>
      </c>
      <c r="Q520" s="175">
        <v>6</v>
      </c>
      <c r="R520" s="173">
        <v>28.2</v>
      </c>
      <c r="S520" s="175">
        <v>4.5</v>
      </c>
      <c r="T520" s="176">
        <v>10.5</v>
      </c>
      <c r="U520" s="179">
        <v>26.55</v>
      </c>
      <c r="V520" s="175">
        <v>5.5</v>
      </c>
      <c r="W520" s="173">
        <v>-7</v>
      </c>
      <c r="X520" s="175">
        <v>1.25</v>
      </c>
      <c r="Y520" s="173">
        <v>1</v>
      </c>
      <c r="Z520" s="175">
        <v>4.5</v>
      </c>
      <c r="AA520" s="176">
        <v>11.25</v>
      </c>
      <c r="AB520" s="172">
        <v>60.28</v>
      </c>
      <c r="AC520" s="175">
        <v>4</v>
      </c>
      <c r="AD520" s="180">
        <v>4</v>
      </c>
      <c r="AE520" s="181">
        <v>11.25</v>
      </c>
      <c r="AF520" s="182">
        <v>11.25</v>
      </c>
      <c r="AG520" s="318">
        <v>252</v>
      </c>
      <c r="AH520" s="183">
        <v>7.11</v>
      </c>
      <c r="AI520" s="182">
        <v>7.11</v>
      </c>
      <c r="AJ520" s="319">
        <v>241</v>
      </c>
      <c r="AK520" s="184">
        <v>8.766</v>
      </c>
    </row>
    <row r="521" spans="1:37" ht="17.25" customHeight="1" thickBot="1" x14ac:dyDescent="0.35">
      <c r="A521" s="208" t="s">
        <v>376</v>
      </c>
      <c r="B521" s="317">
        <v>22012299</v>
      </c>
      <c r="C521" s="248" t="s">
        <v>661</v>
      </c>
      <c r="D521" s="248" t="s">
        <v>662</v>
      </c>
      <c r="E521" s="173">
        <v>14</v>
      </c>
      <c r="F521" s="174">
        <v>16.5</v>
      </c>
      <c r="G521" s="175">
        <v>11</v>
      </c>
      <c r="H521" s="176">
        <v>11</v>
      </c>
      <c r="I521" s="173">
        <v>3.09</v>
      </c>
      <c r="J521" s="175">
        <v>19</v>
      </c>
      <c r="K521" s="173">
        <v>6.69</v>
      </c>
      <c r="L521" s="175">
        <v>12</v>
      </c>
      <c r="M521" s="176">
        <v>15.5</v>
      </c>
      <c r="N521" s="173">
        <v>46</v>
      </c>
      <c r="O521" s="177">
        <v>68</v>
      </c>
      <c r="P521" s="178">
        <v>0.67647058823529416</v>
      </c>
      <c r="Q521" s="175">
        <v>3.5</v>
      </c>
      <c r="R521" s="173">
        <v>50.5</v>
      </c>
      <c r="S521" s="175">
        <v>5.5</v>
      </c>
      <c r="T521" s="176">
        <v>9</v>
      </c>
      <c r="U521" s="179">
        <v>25.33</v>
      </c>
      <c r="V521" s="175">
        <v>5.25</v>
      </c>
      <c r="W521" s="173">
        <v>-25</v>
      </c>
      <c r="X521" s="175">
        <v>0</v>
      </c>
      <c r="Y521" s="173">
        <v>5</v>
      </c>
      <c r="Z521" s="175">
        <v>2.5</v>
      </c>
      <c r="AA521" s="176">
        <v>7.75</v>
      </c>
      <c r="AB521" s="172" t="s">
        <v>195</v>
      </c>
      <c r="AC521" s="175">
        <v>0</v>
      </c>
      <c r="AD521" s="180">
        <v>0</v>
      </c>
      <c r="AE521" s="181">
        <v>8.65</v>
      </c>
      <c r="AF521" s="182">
        <v>8.65</v>
      </c>
      <c r="AG521" s="318">
        <v>466</v>
      </c>
      <c r="AH521" s="183">
        <v>4.8899999999999997</v>
      </c>
      <c r="AI521" s="182">
        <v>4.8899999999999997</v>
      </c>
      <c r="AJ521" s="319">
        <v>474</v>
      </c>
      <c r="AK521" s="184">
        <v>6.3940000000000001</v>
      </c>
    </row>
    <row r="522" spans="1:37" ht="17.25" customHeight="1" thickBot="1" x14ac:dyDescent="0.35">
      <c r="A522" s="208" t="s">
        <v>376</v>
      </c>
      <c r="B522" s="317">
        <v>22012358</v>
      </c>
      <c r="C522" s="254" t="s">
        <v>949</v>
      </c>
      <c r="D522" s="254" t="s">
        <v>822</v>
      </c>
      <c r="E522" s="173" t="s">
        <v>195</v>
      </c>
      <c r="F522" s="174" t="s">
        <v>195</v>
      </c>
      <c r="G522" s="175">
        <v>0</v>
      </c>
      <c r="H522" s="176">
        <v>0</v>
      </c>
      <c r="I522" s="173" t="s">
        <v>195</v>
      </c>
      <c r="J522" s="175">
        <v>0</v>
      </c>
      <c r="K522" s="173" t="s">
        <v>195</v>
      </c>
      <c r="L522" s="175">
        <v>0</v>
      </c>
      <c r="M522" s="176">
        <v>0</v>
      </c>
      <c r="N522" s="173" t="s">
        <v>195</v>
      </c>
      <c r="O522" s="177" t="s">
        <v>195</v>
      </c>
      <c r="P522" s="178" t="s">
        <v>1712</v>
      </c>
      <c r="Q522" s="175">
        <v>0</v>
      </c>
      <c r="R522" s="173" t="s">
        <v>195</v>
      </c>
      <c r="S522" s="175">
        <v>0</v>
      </c>
      <c r="T522" s="176">
        <v>0</v>
      </c>
      <c r="U522" s="179" t="s">
        <v>195</v>
      </c>
      <c r="V522" s="175">
        <v>0</v>
      </c>
      <c r="W522" s="173" t="s">
        <v>195</v>
      </c>
      <c r="X522" s="175">
        <v>0</v>
      </c>
      <c r="Y522" s="173" t="s">
        <v>195</v>
      </c>
      <c r="Z522" s="175">
        <v>0</v>
      </c>
      <c r="AA522" s="176">
        <v>0</v>
      </c>
      <c r="AB522" s="172" t="s">
        <v>195</v>
      </c>
      <c r="AC522" s="175">
        <v>0</v>
      </c>
      <c r="AD522" s="180">
        <v>0</v>
      </c>
      <c r="AE522" s="181">
        <v>0</v>
      </c>
      <c r="AF522" s="182">
        <v>0</v>
      </c>
      <c r="AG522" s="318">
        <v>532</v>
      </c>
      <c r="AH522" s="183" t="s">
        <v>195</v>
      </c>
      <c r="AI522" s="182" t="s">
        <v>195</v>
      </c>
      <c r="AJ522" s="319">
        <v>564</v>
      </c>
      <c r="AK522" s="184" t="s">
        <v>1713</v>
      </c>
    </row>
    <row r="523" spans="1:37" ht="17.25" customHeight="1" thickBot="1" x14ac:dyDescent="0.35">
      <c r="A523" s="208" t="s">
        <v>56</v>
      </c>
      <c r="B523" s="317">
        <v>22012369</v>
      </c>
      <c r="C523" s="254" t="s">
        <v>926</v>
      </c>
      <c r="D523" s="254" t="s">
        <v>723</v>
      </c>
      <c r="E523" s="173">
        <v>9</v>
      </c>
      <c r="F523" s="174">
        <v>14</v>
      </c>
      <c r="G523" s="175">
        <v>9</v>
      </c>
      <c r="H523" s="176">
        <v>9</v>
      </c>
      <c r="I523" s="173">
        <v>3.46</v>
      </c>
      <c r="J523" s="175">
        <v>17</v>
      </c>
      <c r="K523" s="173">
        <v>7.67</v>
      </c>
      <c r="L523" s="175">
        <v>11</v>
      </c>
      <c r="M523" s="176">
        <v>14</v>
      </c>
      <c r="N523" s="173">
        <v>41</v>
      </c>
      <c r="O523" s="177">
        <v>59</v>
      </c>
      <c r="P523" s="178">
        <v>0.69491525423728817</v>
      </c>
      <c r="Q523" s="175">
        <v>6</v>
      </c>
      <c r="R523" s="173">
        <v>36.4</v>
      </c>
      <c r="S523" s="175">
        <v>6.5</v>
      </c>
      <c r="T523" s="176">
        <v>12.5</v>
      </c>
      <c r="U523" s="179">
        <v>28.29</v>
      </c>
      <c r="V523" s="175">
        <v>4.75</v>
      </c>
      <c r="W523" s="173">
        <v>18</v>
      </c>
      <c r="X523" s="175">
        <v>5</v>
      </c>
      <c r="Y523" s="173">
        <v>2</v>
      </c>
      <c r="Z523" s="175">
        <v>4</v>
      </c>
      <c r="AA523" s="176">
        <v>13.75</v>
      </c>
      <c r="AB523" s="172">
        <v>57.4</v>
      </c>
      <c r="AC523" s="175">
        <v>6</v>
      </c>
      <c r="AD523" s="180">
        <v>6</v>
      </c>
      <c r="AE523" s="181">
        <v>11.05</v>
      </c>
      <c r="AF523" s="182">
        <v>11.05</v>
      </c>
      <c r="AG523" s="318">
        <v>277</v>
      </c>
      <c r="AH523" s="183">
        <v>8.44</v>
      </c>
      <c r="AI523" s="182">
        <v>8.44</v>
      </c>
      <c r="AJ523" s="319">
        <v>118</v>
      </c>
      <c r="AK523" s="184">
        <v>9.484</v>
      </c>
    </row>
    <row r="524" spans="1:37" ht="17.25" customHeight="1" thickBot="1" x14ac:dyDescent="0.35">
      <c r="A524" s="208" t="s">
        <v>56</v>
      </c>
      <c r="B524" s="317">
        <v>22012386</v>
      </c>
      <c r="C524" s="248" t="s">
        <v>149</v>
      </c>
      <c r="D524" s="248" t="s">
        <v>937</v>
      </c>
      <c r="E524" s="173">
        <v>10</v>
      </c>
      <c r="F524" s="174">
        <v>14.5</v>
      </c>
      <c r="G524" s="175">
        <v>10</v>
      </c>
      <c r="H524" s="176">
        <v>10</v>
      </c>
      <c r="I524" s="173">
        <v>3.75</v>
      </c>
      <c r="J524" s="175">
        <v>12</v>
      </c>
      <c r="K524" s="173">
        <v>8.44</v>
      </c>
      <c r="L524" s="175">
        <v>6</v>
      </c>
      <c r="M524" s="176">
        <v>9</v>
      </c>
      <c r="N524" s="173">
        <v>25</v>
      </c>
      <c r="O524" s="177">
        <v>55</v>
      </c>
      <c r="P524" s="178">
        <v>0.45454545454545453</v>
      </c>
      <c r="Q524" s="175">
        <v>4.5</v>
      </c>
      <c r="R524" s="173">
        <v>23.5</v>
      </c>
      <c r="S524" s="175">
        <v>3</v>
      </c>
      <c r="T524" s="176">
        <v>7.5</v>
      </c>
      <c r="U524" s="179">
        <v>28.56</v>
      </c>
      <c r="V524" s="175">
        <v>4.5</v>
      </c>
      <c r="W524" s="173">
        <v>-29</v>
      </c>
      <c r="X524" s="175">
        <v>0</v>
      </c>
      <c r="Y524" s="173">
        <v>6</v>
      </c>
      <c r="Z524" s="175">
        <v>2</v>
      </c>
      <c r="AA524" s="176">
        <v>6.5</v>
      </c>
      <c r="AB524" s="172">
        <v>43.1</v>
      </c>
      <c r="AC524" s="175">
        <v>12</v>
      </c>
      <c r="AD524" s="180">
        <v>12</v>
      </c>
      <c r="AE524" s="181">
        <v>9</v>
      </c>
      <c r="AF524" s="182">
        <v>9</v>
      </c>
      <c r="AG524" s="318">
        <v>452</v>
      </c>
      <c r="AH524" s="183">
        <v>4.8899999999999997</v>
      </c>
      <c r="AI524" s="182">
        <v>4.8899999999999997</v>
      </c>
      <c r="AJ524" s="319">
        <v>474</v>
      </c>
      <c r="AK524" s="184">
        <v>6.5339999999999998</v>
      </c>
    </row>
    <row r="525" spans="1:37" ht="17.25" customHeight="1" thickBot="1" x14ac:dyDescent="0.35">
      <c r="A525" s="208" t="s">
        <v>376</v>
      </c>
      <c r="B525" s="317">
        <v>22012423</v>
      </c>
      <c r="C525" s="256" t="s">
        <v>242</v>
      </c>
      <c r="D525" s="256" t="s">
        <v>176</v>
      </c>
      <c r="E525" s="173">
        <v>19</v>
      </c>
      <c r="F525" s="174">
        <v>19</v>
      </c>
      <c r="G525" s="175">
        <v>16</v>
      </c>
      <c r="H525" s="176">
        <v>16</v>
      </c>
      <c r="I525" s="173">
        <v>3.1199999999999997</v>
      </c>
      <c r="J525" s="175">
        <v>18</v>
      </c>
      <c r="K525" s="173">
        <v>6.8</v>
      </c>
      <c r="L525" s="175">
        <v>11</v>
      </c>
      <c r="M525" s="176">
        <v>14.5</v>
      </c>
      <c r="N525" s="173">
        <v>77</v>
      </c>
      <c r="O525" s="177">
        <v>68</v>
      </c>
      <c r="P525" s="178">
        <v>1.1323529411764706</v>
      </c>
      <c r="Q525" s="175">
        <v>6</v>
      </c>
      <c r="R525" s="173">
        <v>36</v>
      </c>
      <c r="S525" s="175">
        <v>2</v>
      </c>
      <c r="T525" s="176">
        <v>8</v>
      </c>
      <c r="U525" s="179">
        <v>27.49</v>
      </c>
      <c r="V525" s="175">
        <v>4.25</v>
      </c>
      <c r="W525" s="173">
        <v>-1</v>
      </c>
      <c r="X525" s="175">
        <v>2.25</v>
      </c>
      <c r="Y525" s="173">
        <v>2</v>
      </c>
      <c r="Z525" s="175">
        <v>4</v>
      </c>
      <c r="AA525" s="176">
        <v>10.5</v>
      </c>
      <c r="AB525" s="172">
        <v>53.12</v>
      </c>
      <c r="AC525" s="175">
        <v>4</v>
      </c>
      <c r="AD525" s="180">
        <v>4</v>
      </c>
      <c r="AE525" s="181">
        <v>10.6</v>
      </c>
      <c r="AF525" s="182">
        <v>10.6</v>
      </c>
      <c r="AG525" s="318">
        <v>326</v>
      </c>
      <c r="AH525" s="183">
        <v>8</v>
      </c>
      <c r="AI525" s="182">
        <v>8</v>
      </c>
      <c r="AJ525" s="319">
        <v>158</v>
      </c>
      <c r="AK525" s="184">
        <v>9.0399999999999991</v>
      </c>
    </row>
    <row r="526" spans="1:37" ht="17.25" customHeight="1" thickBot="1" x14ac:dyDescent="0.35">
      <c r="A526" s="208" t="s">
        <v>56</v>
      </c>
      <c r="B526" s="317">
        <v>22012435</v>
      </c>
      <c r="C526" s="248" t="s">
        <v>546</v>
      </c>
      <c r="D526" s="248" t="s">
        <v>547</v>
      </c>
      <c r="E526" s="173">
        <v>9</v>
      </c>
      <c r="F526" s="174">
        <v>14</v>
      </c>
      <c r="G526" s="175">
        <v>9</v>
      </c>
      <c r="H526" s="176">
        <v>9</v>
      </c>
      <c r="I526" s="173">
        <v>3.4400000000000004</v>
      </c>
      <c r="J526" s="175">
        <v>17</v>
      </c>
      <c r="K526" s="173">
        <v>7.7</v>
      </c>
      <c r="L526" s="175">
        <v>11</v>
      </c>
      <c r="M526" s="176">
        <v>14</v>
      </c>
      <c r="N526" s="173">
        <v>25</v>
      </c>
      <c r="O526" s="177">
        <v>51</v>
      </c>
      <c r="P526" s="178">
        <v>0.49019607843137253</v>
      </c>
      <c r="Q526" s="175">
        <v>4.5</v>
      </c>
      <c r="R526" s="173">
        <v>35.200000000000003</v>
      </c>
      <c r="S526" s="175">
        <v>6</v>
      </c>
      <c r="T526" s="176">
        <v>10.5</v>
      </c>
      <c r="U526" s="179">
        <v>28.09</v>
      </c>
      <c r="V526" s="175">
        <v>4.75</v>
      </c>
      <c r="W526" s="173">
        <v>3</v>
      </c>
      <c r="X526" s="175">
        <v>3.25</v>
      </c>
      <c r="Y526" s="173">
        <v>5</v>
      </c>
      <c r="Z526" s="175">
        <v>2.5</v>
      </c>
      <c r="AA526" s="176">
        <v>10.5</v>
      </c>
      <c r="AB526" s="172">
        <v>55.22</v>
      </c>
      <c r="AC526" s="175">
        <v>6</v>
      </c>
      <c r="AD526" s="180">
        <v>6</v>
      </c>
      <c r="AE526" s="181">
        <v>10</v>
      </c>
      <c r="AF526" s="182">
        <v>10</v>
      </c>
      <c r="AG526" s="318">
        <v>386</v>
      </c>
      <c r="AH526" s="183">
        <v>4.4400000000000004</v>
      </c>
      <c r="AI526" s="182">
        <v>4.4400000000000004</v>
      </c>
      <c r="AJ526" s="319">
        <v>495</v>
      </c>
      <c r="AK526" s="184">
        <v>6.6639999999999997</v>
      </c>
    </row>
    <row r="527" spans="1:37" ht="17.25" customHeight="1" thickBot="1" x14ac:dyDescent="0.35">
      <c r="A527" s="208" t="s">
        <v>56</v>
      </c>
      <c r="B527" s="317">
        <v>22012504</v>
      </c>
      <c r="C527" s="260" t="s">
        <v>326</v>
      </c>
      <c r="D527" s="260" t="s">
        <v>914</v>
      </c>
      <c r="E527" s="173">
        <v>14</v>
      </c>
      <c r="F527" s="174">
        <v>16.5</v>
      </c>
      <c r="G527" s="175">
        <v>14</v>
      </c>
      <c r="H527" s="176">
        <v>14</v>
      </c>
      <c r="I527" s="173">
        <v>3.79</v>
      </c>
      <c r="J527" s="175">
        <v>12</v>
      </c>
      <c r="K527" s="173">
        <v>8.23</v>
      </c>
      <c r="L527" s="175">
        <v>7</v>
      </c>
      <c r="M527" s="176">
        <v>9.5</v>
      </c>
      <c r="N527" s="173">
        <v>34</v>
      </c>
      <c r="O527" s="177">
        <v>60</v>
      </c>
      <c r="P527" s="178">
        <v>0.56666666666666665</v>
      </c>
      <c r="Q527" s="175">
        <v>5.5</v>
      </c>
      <c r="R527" s="173">
        <v>31.8</v>
      </c>
      <c r="S527" s="175">
        <v>5</v>
      </c>
      <c r="T527" s="176">
        <v>10.5</v>
      </c>
      <c r="U527" s="179">
        <v>31.62</v>
      </c>
      <c r="V527" s="175">
        <v>3</v>
      </c>
      <c r="W527" s="173">
        <v>-1</v>
      </c>
      <c r="X527" s="175">
        <v>2.25</v>
      </c>
      <c r="Y527" s="173">
        <v>6</v>
      </c>
      <c r="Z527" s="175">
        <v>2</v>
      </c>
      <c r="AA527" s="176">
        <v>7.25</v>
      </c>
      <c r="AB527" s="172">
        <v>36.47</v>
      </c>
      <c r="AC527" s="175">
        <v>16</v>
      </c>
      <c r="AD527" s="180">
        <v>16</v>
      </c>
      <c r="AE527" s="181">
        <v>11.45</v>
      </c>
      <c r="AF527" s="182">
        <v>11.45</v>
      </c>
      <c r="AG527" s="318">
        <v>222</v>
      </c>
      <c r="AH527" s="183">
        <v>4.4400000000000004</v>
      </c>
      <c r="AI527" s="182">
        <v>4.4400000000000004</v>
      </c>
      <c r="AJ527" s="319">
        <v>495</v>
      </c>
      <c r="AK527" s="184">
        <v>7.2439999999999998</v>
      </c>
    </row>
    <row r="528" spans="1:37" ht="17.25" customHeight="1" thickBot="1" x14ac:dyDescent="0.35">
      <c r="A528" s="208" t="s">
        <v>376</v>
      </c>
      <c r="B528" s="317">
        <v>22012585</v>
      </c>
      <c r="C528" s="256" t="s">
        <v>885</v>
      </c>
      <c r="D528" s="256" t="s">
        <v>886</v>
      </c>
      <c r="E528" s="173">
        <v>16</v>
      </c>
      <c r="F528" s="174">
        <v>17.5</v>
      </c>
      <c r="G528" s="175">
        <v>13</v>
      </c>
      <c r="H528" s="176">
        <v>13</v>
      </c>
      <c r="I528" s="173">
        <v>2.93</v>
      </c>
      <c r="J528" s="175">
        <v>20</v>
      </c>
      <c r="K528" s="173">
        <v>6.2</v>
      </c>
      <c r="L528" s="175">
        <v>15</v>
      </c>
      <c r="M528" s="176">
        <v>17.5</v>
      </c>
      <c r="N528" s="173">
        <v>70</v>
      </c>
      <c r="O528" s="177">
        <v>74</v>
      </c>
      <c r="P528" s="178">
        <v>0.94594594594594594</v>
      </c>
      <c r="Q528" s="175">
        <v>5</v>
      </c>
      <c r="R528" s="173">
        <v>46.4</v>
      </c>
      <c r="S528" s="175">
        <v>4.5</v>
      </c>
      <c r="T528" s="176">
        <v>9.5</v>
      </c>
      <c r="U528" s="179">
        <v>27</v>
      </c>
      <c r="V528" s="175">
        <v>4.25</v>
      </c>
      <c r="W528" s="173">
        <v>-21</v>
      </c>
      <c r="X528" s="175">
        <v>0</v>
      </c>
      <c r="Y528" s="173">
        <v>3</v>
      </c>
      <c r="Z528" s="175">
        <v>3.5</v>
      </c>
      <c r="AA528" s="176">
        <v>7.75</v>
      </c>
      <c r="AB528" s="172">
        <v>31.09</v>
      </c>
      <c r="AC528" s="175">
        <v>16</v>
      </c>
      <c r="AD528" s="180">
        <v>16</v>
      </c>
      <c r="AE528" s="181">
        <v>12.75</v>
      </c>
      <c r="AF528" s="182">
        <v>12.75</v>
      </c>
      <c r="AG528" s="318">
        <v>85</v>
      </c>
      <c r="AH528" s="183">
        <v>7.11</v>
      </c>
      <c r="AI528" s="182">
        <v>7.11</v>
      </c>
      <c r="AJ528" s="319">
        <v>241</v>
      </c>
      <c r="AK528" s="184">
        <v>9.3659999999999997</v>
      </c>
    </row>
    <row r="529" spans="1:37" ht="17.25" customHeight="1" thickBot="1" x14ac:dyDescent="0.35">
      <c r="A529" s="208" t="s">
        <v>56</v>
      </c>
      <c r="B529" s="317">
        <v>22012724</v>
      </c>
      <c r="C529" s="264" t="s">
        <v>943</v>
      </c>
      <c r="D529" s="264" t="s">
        <v>944</v>
      </c>
      <c r="E529" s="173">
        <v>8</v>
      </c>
      <c r="F529" s="174">
        <v>13.5</v>
      </c>
      <c r="G529" s="175">
        <v>8</v>
      </c>
      <c r="H529" s="176">
        <v>8</v>
      </c>
      <c r="I529" s="173">
        <v>3.7300000000000004</v>
      </c>
      <c r="J529" s="175">
        <v>13</v>
      </c>
      <c r="K529" s="173">
        <v>8.2200000000000006</v>
      </c>
      <c r="L529" s="175">
        <v>7</v>
      </c>
      <c r="M529" s="176">
        <v>10</v>
      </c>
      <c r="N529" s="173">
        <v>42</v>
      </c>
      <c r="O529" s="177">
        <v>81</v>
      </c>
      <c r="P529" s="178">
        <v>0.51851851851851849</v>
      </c>
      <c r="Q529" s="175">
        <v>5</v>
      </c>
      <c r="R529" s="173">
        <v>26.2</v>
      </c>
      <c r="S529" s="175">
        <v>4</v>
      </c>
      <c r="T529" s="176">
        <v>9</v>
      </c>
      <c r="U529" s="179">
        <v>28.83</v>
      </c>
      <c r="V529" s="175">
        <v>4.5</v>
      </c>
      <c r="W529" s="173">
        <v>-4</v>
      </c>
      <c r="X529" s="175">
        <v>1.5</v>
      </c>
      <c r="Y529" s="173">
        <v>5</v>
      </c>
      <c r="Z529" s="175">
        <v>2.5</v>
      </c>
      <c r="AA529" s="176">
        <v>8.5</v>
      </c>
      <c r="AB529" s="172">
        <v>53.78</v>
      </c>
      <c r="AC529" s="175">
        <v>7</v>
      </c>
      <c r="AD529" s="180">
        <v>7</v>
      </c>
      <c r="AE529" s="181">
        <v>8.5</v>
      </c>
      <c r="AF529" s="182">
        <v>8.5</v>
      </c>
      <c r="AG529" s="318">
        <v>470</v>
      </c>
      <c r="AH529" s="183">
        <v>4</v>
      </c>
      <c r="AI529" s="182">
        <v>4</v>
      </c>
      <c r="AJ529" s="319">
        <v>527</v>
      </c>
      <c r="AK529" s="184">
        <v>5.8000000000000007</v>
      </c>
    </row>
    <row r="530" spans="1:37" ht="17.25" customHeight="1" thickBot="1" x14ac:dyDescent="0.35">
      <c r="A530" s="208" t="s">
        <v>56</v>
      </c>
      <c r="B530" s="317">
        <v>22012748</v>
      </c>
      <c r="C530" s="258" t="s">
        <v>1048</v>
      </c>
      <c r="D530" s="258" t="s">
        <v>1049</v>
      </c>
      <c r="E530" s="173">
        <v>10</v>
      </c>
      <c r="F530" s="174">
        <v>14.5</v>
      </c>
      <c r="G530" s="175">
        <v>10</v>
      </c>
      <c r="H530" s="176">
        <v>10</v>
      </c>
      <c r="I530" s="173">
        <v>3.69</v>
      </c>
      <c r="J530" s="175">
        <v>13</v>
      </c>
      <c r="K530" s="173">
        <v>8.2799999999999994</v>
      </c>
      <c r="L530" s="175">
        <v>7</v>
      </c>
      <c r="M530" s="176">
        <v>10</v>
      </c>
      <c r="N530" s="173">
        <v>30</v>
      </c>
      <c r="O530" s="177">
        <v>45</v>
      </c>
      <c r="P530" s="178">
        <v>0.66666666666666663</v>
      </c>
      <c r="Q530" s="175">
        <v>6</v>
      </c>
      <c r="R530" s="173">
        <v>25.3</v>
      </c>
      <c r="S530" s="175">
        <v>3.5</v>
      </c>
      <c r="T530" s="176">
        <v>9.5</v>
      </c>
      <c r="U530" s="179">
        <v>30.01</v>
      </c>
      <c r="V530" s="175">
        <v>3.75</v>
      </c>
      <c r="W530" s="173">
        <v>3</v>
      </c>
      <c r="X530" s="175">
        <v>3.25</v>
      </c>
      <c r="Y530" s="173">
        <v>1</v>
      </c>
      <c r="Z530" s="175">
        <v>4.5</v>
      </c>
      <c r="AA530" s="176">
        <v>11.5</v>
      </c>
      <c r="AB530" s="172">
        <v>45.45</v>
      </c>
      <c r="AC530" s="175">
        <v>11</v>
      </c>
      <c r="AD530" s="180">
        <v>11</v>
      </c>
      <c r="AE530" s="181">
        <v>10.4</v>
      </c>
      <c r="AF530" s="182">
        <v>10.4</v>
      </c>
      <c r="AG530" s="318">
        <v>356</v>
      </c>
      <c r="AH530" s="183">
        <v>9.33</v>
      </c>
      <c r="AI530" s="182">
        <v>9.33</v>
      </c>
      <c r="AJ530" s="319">
        <v>56</v>
      </c>
      <c r="AK530" s="184">
        <v>9.7579999999999991</v>
      </c>
    </row>
    <row r="531" spans="1:37" ht="17.25" customHeight="1" thickBot="1" x14ac:dyDescent="0.35">
      <c r="A531" s="208" t="s">
        <v>376</v>
      </c>
      <c r="B531" s="317">
        <v>22012782</v>
      </c>
      <c r="C531" s="260" t="s">
        <v>591</v>
      </c>
      <c r="D531" s="260" t="s">
        <v>142</v>
      </c>
      <c r="E531" s="173" t="s">
        <v>375</v>
      </c>
      <c r="F531" s="174" t="s">
        <v>375</v>
      </c>
      <c r="G531" s="175" t="s">
        <v>375</v>
      </c>
      <c r="H531" s="176" t="s">
        <v>375</v>
      </c>
      <c r="I531" s="173" t="s">
        <v>375</v>
      </c>
      <c r="J531" s="175" t="s">
        <v>375</v>
      </c>
      <c r="K531" s="173" t="s">
        <v>375</v>
      </c>
      <c r="L531" s="175" t="s">
        <v>375</v>
      </c>
      <c r="M531" s="176" t="s">
        <v>375</v>
      </c>
      <c r="N531" s="173" t="s">
        <v>375</v>
      </c>
      <c r="O531" s="177">
        <v>62</v>
      </c>
      <c r="P531" s="178">
        <v>0</v>
      </c>
      <c r="Q531" s="175" t="s">
        <v>375</v>
      </c>
      <c r="R531" s="173" t="s">
        <v>375</v>
      </c>
      <c r="S531" s="175" t="s">
        <v>375</v>
      </c>
      <c r="T531" s="176" t="s">
        <v>375</v>
      </c>
      <c r="U531" s="179" t="s">
        <v>375</v>
      </c>
      <c r="V531" s="175" t="s">
        <v>375</v>
      </c>
      <c r="W531" s="173" t="s">
        <v>375</v>
      </c>
      <c r="X531" s="175" t="s">
        <v>375</v>
      </c>
      <c r="Y531" s="173" t="s">
        <v>375</v>
      </c>
      <c r="Z531" s="175" t="s">
        <v>375</v>
      </c>
      <c r="AA531" s="176" t="s">
        <v>375</v>
      </c>
      <c r="AB531" s="172" t="s">
        <v>375</v>
      </c>
      <c r="AC531" s="175" t="s">
        <v>375</v>
      </c>
      <c r="AD531" s="180" t="s">
        <v>375</v>
      </c>
      <c r="AE531" s="181" t="s">
        <v>375</v>
      </c>
      <c r="AF531" s="182" t="s">
        <v>375</v>
      </c>
      <c r="AG531" s="318">
        <v>532</v>
      </c>
      <c r="AH531" s="183">
        <v>6.67</v>
      </c>
      <c r="AI531" s="182">
        <v>6.67</v>
      </c>
      <c r="AJ531" s="319">
        <v>296</v>
      </c>
      <c r="AK531" s="184">
        <v>6.67</v>
      </c>
    </row>
    <row r="532" spans="1:37" ht="17.25" customHeight="1" thickBot="1" x14ac:dyDescent="0.35">
      <c r="A532" s="208" t="s">
        <v>376</v>
      </c>
      <c r="B532" s="317">
        <v>22012822</v>
      </c>
      <c r="C532" s="248" t="s">
        <v>757</v>
      </c>
      <c r="D532" s="248" t="s">
        <v>112</v>
      </c>
      <c r="E532" s="173">
        <v>19</v>
      </c>
      <c r="F532" s="174">
        <v>19</v>
      </c>
      <c r="G532" s="175">
        <v>16</v>
      </c>
      <c r="H532" s="176">
        <v>16</v>
      </c>
      <c r="I532" s="173">
        <v>3.35</v>
      </c>
      <c r="J532" s="175">
        <v>14</v>
      </c>
      <c r="K532" s="173">
        <v>6.35</v>
      </c>
      <c r="L532" s="175">
        <v>14</v>
      </c>
      <c r="M532" s="176">
        <v>14</v>
      </c>
      <c r="N532" s="173">
        <v>51</v>
      </c>
      <c r="O532" s="177">
        <v>75</v>
      </c>
      <c r="P532" s="178">
        <v>0.68</v>
      </c>
      <c r="Q532" s="175">
        <v>3.5</v>
      </c>
      <c r="R532" s="173">
        <v>42.8</v>
      </c>
      <c r="S532" s="175">
        <v>3.5</v>
      </c>
      <c r="T532" s="176">
        <v>7</v>
      </c>
      <c r="U532" s="179">
        <v>32.99</v>
      </c>
      <c r="V532" s="175">
        <v>1.5</v>
      </c>
      <c r="W532" s="173">
        <v>-8</v>
      </c>
      <c r="X532" s="175">
        <v>1</v>
      </c>
      <c r="Y532" s="173">
        <v>0</v>
      </c>
      <c r="Z532" s="175">
        <v>5</v>
      </c>
      <c r="AA532" s="176">
        <v>7.5</v>
      </c>
      <c r="AB532" s="172">
        <v>34.869999999999997</v>
      </c>
      <c r="AC532" s="175">
        <v>13</v>
      </c>
      <c r="AD532" s="180">
        <v>13</v>
      </c>
      <c r="AE532" s="181">
        <v>11.5</v>
      </c>
      <c r="AF532" s="182">
        <v>11.5</v>
      </c>
      <c r="AG532" s="318">
        <v>212</v>
      </c>
      <c r="AH532" s="183">
        <v>8</v>
      </c>
      <c r="AI532" s="182">
        <v>8</v>
      </c>
      <c r="AJ532" s="319">
        <v>158</v>
      </c>
      <c r="AK532" s="184">
        <v>9.4</v>
      </c>
    </row>
    <row r="533" spans="1:37" ht="17.25" customHeight="1" thickBot="1" x14ac:dyDescent="0.35">
      <c r="A533" s="208" t="s">
        <v>376</v>
      </c>
      <c r="B533" s="317">
        <v>22012823</v>
      </c>
      <c r="C533" s="248" t="s">
        <v>1117</v>
      </c>
      <c r="D533" s="248" t="s">
        <v>1118</v>
      </c>
      <c r="E533" s="173">
        <v>12</v>
      </c>
      <c r="F533" s="174">
        <v>15.5</v>
      </c>
      <c r="G533" s="175">
        <v>9</v>
      </c>
      <c r="H533" s="176">
        <v>9</v>
      </c>
      <c r="I533" s="173">
        <v>3.36</v>
      </c>
      <c r="J533" s="175">
        <v>14</v>
      </c>
      <c r="K533" s="173">
        <v>7.61</v>
      </c>
      <c r="L533" s="175">
        <v>5</v>
      </c>
      <c r="M533" s="176">
        <v>9.5</v>
      </c>
      <c r="N533" s="173">
        <v>63</v>
      </c>
      <c r="O533" s="177">
        <v>90</v>
      </c>
      <c r="P533" s="178">
        <v>0.7</v>
      </c>
      <c r="Q533" s="175">
        <v>4</v>
      </c>
      <c r="R533" s="173">
        <v>31.1</v>
      </c>
      <c r="S533" s="175">
        <v>1</v>
      </c>
      <c r="T533" s="176">
        <v>5</v>
      </c>
      <c r="U533" s="179">
        <v>31.47</v>
      </c>
      <c r="V533" s="175">
        <v>2.25</v>
      </c>
      <c r="W533" s="173">
        <v>0</v>
      </c>
      <c r="X533" s="175">
        <v>2.5</v>
      </c>
      <c r="Y533" s="173">
        <v>5</v>
      </c>
      <c r="Z533" s="175">
        <v>2.5</v>
      </c>
      <c r="AA533" s="176">
        <v>7.25</v>
      </c>
      <c r="AB533" s="172">
        <v>44.34</v>
      </c>
      <c r="AC533" s="175">
        <v>8</v>
      </c>
      <c r="AD533" s="180">
        <v>8</v>
      </c>
      <c r="AE533" s="181">
        <v>7.75</v>
      </c>
      <c r="AF533" s="182">
        <v>7.75</v>
      </c>
      <c r="AG533" s="318">
        <v>493</v>
      </c>
      <c r="AH533" s="183">
        <v>4.4400000000000004</v>
      </c>
      <c r="AI533" s="182">
        <v>4.4400000000000004</v>
      </c>
      <c r="AJ533" s="319">
        <v>495</v>
      </c>
      <c r="AK533" s="184">
        <v>5.7640000000000002</v>
      </c>
    </row>
    <row r="534" spans="1:37" ht="17.25" customHeight="1" thickBot="1" x14ac:dyDescent="0.35">
      <c r="A534" s="208" t="s">
        <v>56</v>
      </c>
      <c r="B534" s="317">
        <v>22012825</v>
      </c>
      <c r="C534" s="260" t="s">
        <v>875</v>
      </c>
      <c r="D534" s="260" t="s">
        <v>876</v>
      </c>
      <c r="E534" s="173">
        <v>15</v>
      </c>
      <c r="F534" s="174">
        <v>17</v>
      </c>
      <c r="G534" s="175">
        <v>15</v>
      </c>
      <c r="H534" s="176">
        <v>15</v>
      </c>
      <c r="I534" s="173">
        <v>3.28</v>
      </c>
      <c r="J534" s="175">
        <v>20</v>
      </c>
      <c r="K534" s="173">
        <v>6.99</v>
      </c>
      <c r="L534" s="175">
        <v>16</v>
      </c>
      <c r="M534" s="176">
        <v>18</v>
      </c>
      <c r="N534" s="173">
        <v>40</v>
      </c>
      <c r="O534" s="177">
        <v>63</v>
      </c>
      <c r="P534" s="178">
        <v>0.63492063492063489</v>
      </c>
      <c r="Q534" s="175">
        <v>6</v>
      </c>
      <c r="R534" s="173">
        <v>34.700000000000003</v>
      </c>
      <c r="S534" s="175">
        <v>6</v>
      </c>
      <c r="T534" s="176">
        <v>12</v>
      </c>
      <c r="U534" s="179">
        <v>25.97</v>
      </c>
      <c r="V534" s="175">
        <v>6</v>
      </c>
      <c r="W534" s="173">
        <v>5</v>
      </c>
      <c r="X534" s="175">
        <v>3.5</v>
      </c>
      <c r="Y534" s="173">
        <v>2</v>
      </c>
      <c r="Z534" s="175">
        <v>4</v>
      </c>
      <c r="AA534" s="176">
        <v>13.5</v>
      </c>
      <c r="AB534" s="172">
        <v>41.48</v>
      </c>
      <c r="AC534" s="175">
        <v>13</v>
      </c>
      <c r="AD534" s="180">
        <v>13</v>
      </c>
      <c r="AE534" s="181">
        <v>14.3</v>
      </c>
      <c r="AF534" s="182">
        <v>14.3</v>
      </c>
      <c r="AG534" s="318">
        <v>16</v>
      </c>
      <c r="AH534" s="183">
        <v>9.33</v>
      </c>
      <c r="AI534" s="182">
        <v>9.33</v>
      </c>
      <c r="AJ534" s="319">
        <v>56</v>
      </c>
      <c r="AK534" s="184">
        <v>11.318000000000001</v>
      </c>
    </row>
    <row r="535" spans="1:37" ht="17.25" customHeight="1" thickBot="1" x14ac:dyDescent="0.35">
      <c r="A535" s="208" t="s">
        <v>56</v>
      </c>
      <c r="B535" s="317">
        <v>22012861</v>
      </c>
      <c r="C535" s="258" t="s">
        <v>772</v>
      </c>
      <c r="D535" s="258" t="s">
        <v>773</v>
      </c>
      <c r="E535" s="173">
        <v>9</v>
      </c>
      <c r="F535" s="174">
        <v>14</v>
      </c>
      <c r="G535" s="175">
        <v>9</v>
      </c>
      <c r="H535" s="176">
        <v>9</v>
      </c>
      <c r="I535" s="173">
        <v>3.9</v>
      </c>
      <c r="J535" s="175">
        <v>10</v>
      </c>
      <c r="K535" s="173">
        <v>8.7899999999999991</v>
      </c>
      <c r="L535" s="175">
        <v>3</v>
      </c>
      <c r="M535" s="176">
        <v>6.5</v>
      </c>
      <c r="N535" s="173">
        <v>35</v>
      </c>
      <c r="O535" s="177">
        <v>65</v>
      </c>
      <c r="P535" s="178">
        <v>0.53846153846153844</v>
      </c>
      <c r="Q535" s="175">
        <v>5</v>
      </c>
      <c r="R535" s="173">
        <v>24.5</v>
      </c>
      <c r="S535" s="175">
        <v>3.5</v>
      </c>
      <c r="T535" s="176">
        <v>8.5</v>
      </c>
      <c r="U535" s="179">
        <v>37.369999999999997</v>
      </c>
      <c r="V535" s="175">
        <v>0.25</v>
      </c>
      <c r="W535" s="173">
        <v>13</v>
      </c>
      <c r="X535" s="175">
        <v>4.5</v>
      </c>
      <c r="Y535" s="173">
        <v>0</v>
      </c>
      <c r="Z535" s="175">
        <v>5</v>
      </c>
      <c r="AA535" s="176">
        <v>9.75</v>
      </c>
      <c r="AB535" s="172">
        <v>36.39</v>
      </c>
      <c r="AC535" s="175">
        <v>16</v>
      </c>
      <c r="AD535" s="180">
        <v>16</v>
      </c>
      <c r="AE535" s="181">
        <v>9.9499999999999993</v>
      </c>
      <c r="AF535" s="182">
        <v>9.9499999999999993</v>
      </c>
      <c r="AG535" s="318">
        <v>392</v>
      </c>
      <c r="AH535" s="183">
        <v>7.11</v>
      </c>
      <c r="AI535" s="182">
        <v>7.11</v>
      </c>
      <c r="AJ535" s="319">
        <v>241</v>
      </c>
      <c r="AK535" s="184">
        <v>8.2460000000000004</v>
      </c>
    </row>
    <row r="536" spans="1:37" ht="17.25" customHeight="1" thickBot="1" x14ac:dyDescent="0.35">
      <c r="A536" s="208" t="s">
        <v>56</v>
      </c>
      <c r="B536" s="317">
        <v>22012904</v>
      </c>
      <c r="C536" s="254" t="s">
        <v>637</v>
      </c>
      <c r="D536" s="254" t="s">
        <v>638</v>
      </c>
      <c r="E536" s="173">
        <v>10</v>
      </c>
      <c r="F536" s="174">
        <v>14.5</v>
      </c>
      <c r="G536" s="175">
        <v>10</v>
      </c>
      <c r="H536" s="176">
        <v>10</v>
      </c>
      <c r="I536" s="173">
        <v>3.5</v>
      </c>
      <c r="J536" s="175">
        <v>16</v>
      </c>
      <c r="K536" s="173">
        <v>7.81</v>
      </c>
      <c r="L536" s="175">
        <v>10</v>
      </c>
      <c r="M536" s="176">
        <v>13</v>
      </c>
      <c r="N536" s="173">
        <v>35</v>
      </c>
      <c r="O536" s="177">
        <v>48</v>
      </c>
      <c r="P536" s="178">
        <v>0.72916666666666663</v>
      </c>
      <c r="Q536" s="175">
        <v>6.5</v>
      </c>
      <c r="R536" s="173">
        <v>30.6</v>
      </c>
      <c r="S536" s="175">
        <v>5</v>
      </c>
      <c r="T536" s="176">
        <v>11.5</v>
      </c>
      <c r="U536" s="179">
        <v>28.94</v>
      </c>
      <c r="V536" s="175">
        <v>4.5</v>
      </c>
      <c r="W536" s="173">
        <v>4</v>
      </c>
      <c r="X536" s="175">
        <v>3.25</v>
      </c>
      <c r="Y536" s="173">
        <v>1</v>
      </c>
      <c r="Z536" s="175">
        <v>4.5</v>
      </c>
      <c r="AA536" s="176">
        <v>12.25</v>
      </c>
      <c r="AB536" s="172">
        <v>47.34</v>
      </c>
      <c r="AC536" s="175">
        <v>10</v>
      </c>
      <c r="AD536" s="180">
        <v>10</v>
      </c>
      <c r="AE536" s="181">
        <v>11.35</v>
      </c>
      <c r="AF536" s="182">
        <v>11.35</v>
      </c>
      <c r="AG536" s="318">
        <v>236</v>
      </c>
      <c r="AH536" s="183">
        <v>11.56</v>
      </c>
      <c r="AI536" s="182">
        <v>11.56</v>
      </c>
      <c r="AJ536" s="319">
        <v>16</v>
      </c>
      <c r="AK536" s="184">
        <v>11.475999999999999</v>
      </c>
    </row>
    <row r="537" spans="1:37" ht="17.25" customHeight="1" thickBot="1" x14ac:dyDescent="0.35">
      <c r="A537" s="208" t="s">
        <v>56</v>
      </c>
      <c r="B537" s="317">
        <v>22012960</v>
      </c>
      <c r="C537" s="260" t="s">
        <v>924</v>
      </c>
      <c r="D537" s="260" t="s">
        <v>925</v>
      </c>
      <c r="E537" s="173">
        <v>9</v>
      </c>
      <c r="F537" s="174">
        <v>14</v>
      </c>
      <c r="G537" s="175">
        <v>9</v>
      </c>
      <c r="H537" s="176">
        <v>9</v>
      </c>
      <c r="I537" s="173">
        <v>3.71</v>
      </c>
      <c r="J537" s="175">
        <v>13</v>
      </c>
      <c r="K537" s="173">
        <v>8.23</v>
      </c>
      <c r="L537" s="175">
        <v>7</v>
      </c>
      <c r="M537" s="176">
        <v>10</v>
      </c>
      <c r="N537" s="173">
        <v>29</v>
      </c>
      <c r="O537" s="177">
        <v>58</v>
      </c>
      <c r="P537" s="178">
        <v>0.5</v>
      </c>
      <c r="Q537" s="175">
        <v>5</v>
      </c>
      <c r="R537" s="173">
        <v>22.4</v>
      </c>
      <c r="S537" s="175">
        <v>3</v>
      </c>
      <c r="T537" s="176">
        <v>8</v>
      </c>
      <c r="U537" s="179">
        <v>33.950000000000003</v>
      </c>
      <c r="V537" s="175">
        <v>2</v>
      </c>
      <c r="W537" s="173">
        <v>-7</v>
      </c>
      <c r="X537" s="175">
        <v>1.25</v>
      </c>
      <c r="Y537" s="173">
        <v>7</v>
      </c>
      <c r="Z537" s="175">
        <v>1.5</v>
      </c>
      <c r="AA537" s="176">
        <v>4.75</v>
      </c>
      <c r="AB537" s="172">
        <v>61.66</v>
      </c>
      <c r="AC537" s="175">
        <v>4</v>
      </c>
      <c r="AD537" s="180">
        <v>4</v>
      </c>
      <c r="AE537" s="181">
        <v>7.15</v>
      </c>
      <c r="AF537" s="182">
        <v>7.15</v>
      </c>
      <c r="AG537" s="318">
        <v>505</v>
      </c>
      <c r="AH537" s="183">
        <v>3.11</v>
      </c>
      <c r="AI537" s="182">
        <v>3.11</v>
      </c>
      <c r="AJ537" s="319">
        <v>555</v>
      </c>
      <c r="AK537" s="184">
        <v>4.726</v>
      </c>
    </row>
    <row r="538" spans="1:37" ht="17.25" customHeight="1" thickBot="1" x14ac:dyDescent="0.35">
      <c r="A538" s="208" t="s">
        <v>376</v>
      </c>
      <c r="B538" s="317">
        <v>22012962</v>
      </c>
      <c r="C538" s="248" t="s">
        <v>984</v>
      </c>
      <c r="D538" s="248" t="s">
        <v>233</v>
      </c>
      <c r="E538" s="173" t="s">
        <v>375</v>
      </c>
      <c r="F538" s="174" t="s">
        <v>375</v>
      </c>
      <c r="G538" s="175" t="s">
        <v>375</v>
      </c>
      <c r="H538" s="176" t="s">
        <v>375</v>
      </c>
      <c r="I538" s="173" t="s">
        <v>375</v>
      </c>
      <c r="J538" s="175" t="s">
        <v>375</v>
      </c>
      <c r="K538" s="173" t="s">
        <v>375</v>
      </c>
      <c r="L538" s="175" t="s">
        <v>375</v>
      </c>
      <c r="M538" s="176" t="s">
        <v>375</v>
      </c>
      <c r="N538" s="173" t="s">
        <v>375</v>
      </c>
      <c r="O538" s="177" t="s">
        <v>195</v>
      </c>
      <c r="P538" s="178" t="s">
        <v>1712</v>
      </c>
      <c r="Q538" s="175" t="s">
        <v>375</v>
      </c>
      <c r="R538" s="173" t="s">
        <v>375</v>
      </c>
      <c r="S538" s="175" t="s">
        <v>375</v>
      </c>
      <c r="T538" s="176" t="s">
        <v>375</v>
      </c>
      <c r="U538" s="179" t="s">
        <v>375</v>
      </c>
      <c r="V538" s="175" t="s">
        <v>375</v>
      </c>
      <c r="W538" s="173" t="s">
        <v>375</v>
      </c>
      <c r="X538" s="175" t="s">
        <v>375</v>
      </c>
      <c r="Y538" s="173" t="s">
        <v>375</v>
      </c>
      <c r="Z538" s="175" t="s">
        <v>375</v>
      </c>
      <c r="AA538" s="176" t="s">
        <v>375</v>
      </c>
      <c r="AB538" s="172" t="s">
        <v>375</v>
      </c>
      <c r="AC538" s="175" t="s">
        <v>375</v>
      </c>
      <c r="AD538" s="180" t="s">
        <v>375</v>
      </c>
      <c r="AE538" s="181" t="s">
        <v>375</v>
      </c>
      <c r="AF538" s="182" t="s">
        <v>375</v>
      </c>
      <c r="AG538" s="318">
        <v>532</v>
      </c>
      <c r="AH538" s="183">
        <v>5.33</v>
      </c>
      <c r="AI538" s="182">
        <v>5.33</v>
      </c>
      <c r="AJ538" s="319">
        <v>435</v>
      </c>
      <c r="AK538" s="184">
        <v>5.33</v>
      </c>
    </row>
    <row r="539" spans="1:37" ht="17.25" customHeight="1" thickBot="1" x14ac:dyDescent="0.35">
      <c r="A539" s="208" t="s">
        <v>376</v>
      </c>
      <c r="B539" s="317">
        <v>22013061</v>
      </c>
      <c r="C539" s="264" t="s">
        <v>866</v>
      </c>
      <c r="D539" s="264" t="s">
        <v>31</v>
      </c>
      <c r="E539" s="173">
        <v>22</v>
      </c>
      <c r="F539" s="174">
        <v>20.5</v>
      </c>
      <c r="G539" s="175">
        <v>19</v>
      </c>
      <c r="H539" s="176">
        <v>19</v>
      </c>
      <c r="I539" s="173">
        <v>3.0100000000000002</v>
      </c>
      <c r="J539" s="175">
        <v>20</v>
      </c>
      <c r="K539" s="173">
        <v>6.33</v>
      </c>
      <c r="L539" s="175">
        <v>15</v>
      </c>
      <c r="M539" s="176">
        <v>17.5</v>
      </c>
      <c r="N539" s="173">
        <v>87</v>
      </c>
      <c r="O539" s="177">
        <v>61</v>
      </c>
      <c r="P539" s="178">
        <v>1.4262295081967213</v>
      </c>
      <c r="Q539" s="175">
        <v>7.5</v>
      </c>
      <c r="R539" s="173">
        <v>47.3</v>
      </c>
      <c r="S539" s="175">
        <v>5</v>
      </c>
      <c r="T539" s="176">
        <v>12.5</v>
      </c>
      <c r="U539" s="194">
        <v>26.17</v>
      </c>
      <c r="V539" s="175">
        <v>4.75</v>
      </c>
      <c r="W539" s="173">
        <v>0</v>
      </c>
      <c r="X539" s="175">
        <v>2.5</v>
      </c>
      <c r="Y539" s="173">
        <v>2</v>
      </c>
      <c r="Z539" s="175">
        <v>4</v>
      </c>
      <c r="AA539" s="176">
        <v>11.25</v>
      </c>
      <c r="AB539" s="172">
        <v>34.200000000000003</v>
      </c>
      <c r="AC539" s="175">
        <v>14</v>
      </c>
      <c r="AD539" s="180">
        <v>14</v>
      </c>
      <c r="AE539" s="181">
        <v>14.85</v>
      </c>
      <c r="AF539" s="182">
        <v>14.85</v>
      </c>
      <c r="AG539" s="318">
        <v>6</v>
      </c>
      <c r="AH539" s="183">
        <v>8.89</v>
      </c>
      <c r="AI539" s="182">
        <v>8.89</v>
      </c>
      <c r="AJ539" s="319">
        <v>86</v>
      </c>
      <c r="AK539" s="184">
        <v>11.274000000000001</v>
      </c>
    </row>
    <row r="540" spans="1:37" ht="17.25" customHeight="1" thickBot="1" x14ac:dyDescent="0.35">
      <c r="A540" s="208" t="s">
        <v>376</v>
      </c>
      <c r="B540" s="317">
        <v>22013088</v>
      </c>
      <c r="C540" s="248" t="s">
        <v>553</v>
      </c>
      <c r="D540" s="248" t="s">
        <v>77</v>
      </c>
      <c r="E540" s="173" t="s">
        <v>195</v>
      </c>
      <c r="F540" s="174" t="s">
        <v>195</v>
      </c>
      <c r="G540" s="175">
        <v>0</v>
      </c>
      <c r="H540" s="176">
        <v>0</v>
      </c>
      <c r="I540" s="173" t="s">
        <v>195</v>
      </c>
      <c r="J540" s="175">
        <v>0</v>
      </c>
      <c r="K540" s="173" t="s">
        <v>195</v>
      </c>
      <c r="L540" s="175">
        <v>0</v>
      </c>
      <c r="M540" s="176">
        <v>0</v>
      </c>
      <c r="N540" s="173" t="s">
        <v>195</v>
      </c>
      <c r="O540" s="177" t="s">
        <v>195</v>
      </c>
      <c r="P540" s="178" t="s">
        <v>1712</v>
      </c>
      <c r="Q540" s="175">
        <v>0</v>
      </c>
      <c r="R540" s="173" t="s">
        <v>195</v>
      </c>
      <c r="S540" s="175">
        <v>0</v>
      </c>
      <c r="T540" s="176">
        <v>0</v>
      </c>
      <c r="U540" s="179" t="s">
        <v>195</v>
      </c>
      <c r="V540" s="175">
        <v>0</v>
      </c>
      <c r="W540" s="173" t="s">
        <v>195</v>
      </c>
      <c r="X540" s="175">
        <v>0</v>
      </c>
      <c r="Y540" s="173" t="s">
        <v>195</v>
      </c>
      <c r="Z540" s="175">
        <v>0</v>
      </c>
      <c r="AA540" s="176">
        <v>0</v>
      </c>
      <c r="AB540" s="172" t="s">
        <v>195</v>
      </c>
      <c r="AC540" s="175">
        <v>0</v>
      </c>
      <c r="AD540" s="180">
        <v>0</v>
      </c>
      <c r="AE540" s="181">
        <v>0</v>
      </c>
      <c r="AF540" s="182">
        <v>0</v>
      </c>
      <c r="AG540" s="318">
        <v>532</v>
      </c>
      <c r="AH540" s="183" t="s">
        <v>195</v>
      </c>
      <c r="AI540" s="182" t="s">
        <v>195</v>
      </c>
      <c r="AJ540" s="319">
        <v>564</v>
      </c>
      <c r="AK540" s="184" t="s">
        <v>1713</v>
      </c>
    </row>
    <row r="541" spans="1:37" ht="17.25" customHeight="1" thickBot="1" x14ac:dyDescent="0.35">
      <c r="A541" s="208" t="s">
        <v>376</v>
      </c>
      <c r="B541" s="317">
        <v>22013089</v>
      </c>
      <c r="C541" s="254" t="s">
        <v>889</v>
      </c>
      <c r="D541" s="254" t="s">
        <v>300</v>
      </c>
      <c r="E541" s="173" t="s">
        <v>375</v>
      </c>
      <c r="F541" s="174" t="s">
        <v>375</v>
      </c>
      <c r="G541" s="175" t="s">
        <v>375</v>
      </c>
      <c r="H541" s="176" t="s">
        <v>375</v>
      </c>
      <c r="I541" s="173" t="s">
        <v>375</v>
      </c>
      <c r="J541" s="175" t="s">
        <v>375</v>
      </c>
      <c r="K541" s="173" t="s">
        <v>375</v>
      </c>
      <c r="L541" s="175" t="s">
        <v>375</v>
      </c>
      <c r="M541" s="176" t="s">
        <v>375</v>
      </c>
      <c r="N541" s="173">
        <v>93</v>
      </c>
      <c r="O541" s="177">
        <v>75</v>
      </c>
      <c r="P541" s="178">
        <v>1.24</v>
      </c>
      <c r="Q541" s="175">
        <v>6.5</v>
      </c>
      <c r="R541" s="173" t="s">
        <v>375</v>
      </c>
      <c r="S541" s="175" t="s">
        <v>375</v>
      </c>
      <c r="T541" s="176">
        <v>13</v>
      </c>
      <c r="U541" s="179" t="s">
        <v>375</v>
      </c>
      <c r="V541" s="175" t="s">
        <v>375</v>
      </c>
      <c r="W541" s="173">
        <v>-2</v>
      </c>
      <c r="X541" s="175">
        <v>2</v>
      </c>
      <c r="Y541" s="173">
        <v>3</v>
      </c>
      <c r="Z541" s="175">
        <v>3.5</v>
      </c>
      <c r="AA541" s="176">
        <v>11</v>
      </c>
      <c r="AB541" s="172">
        <v>40.369999999999997</v>
      </c>
      <c r="AC541" s="175">
        <v>10</v>
      </c>
      <c r="AD541" s="180">
        <v>10</v>
      </c>
      <c r="AE541" s="181">
        <v>11.333333333333334</v>
      </c>
      <c r="AF541" s="182">
        <v>11.333333333333334</v>
      </c>
      <c r="AG541" s="318">
        <v>243</v>
      </c>
      <c r="AH541" s="183">
        <v>6.67</v>
      </c>
      <c r="AI541" s="182">
        <v>6.67</v>
      </c>
      <c r="AJ541" s="319">
        <v>296</v>
      </c>
      <c r="AK541" s="184">
        <v>8.5353333333333339</v>
      </c>
    </row>
    <row r="542" spans="1:37" ht="17.25" customHeight="1" thickBot="1" x14ac:dyDescent="0.35">
      <c r="A542" s="208" t="s">
        <v>56</v>
      </c>
      <c r="B542" s="317">
        <v>22013112</v>
      </c>
      <c r="C542" s="260" t="s">
        <v>641</v>
      </c>
      <c r="D542" s="260" t="s">
        <v>79</v>
      </c>
      <c r="E542" s="173">
        <v>12</v>
      </c>
      <c r="F542" s="174">
        <v>15.5</v>
      </c>
      <c r="G542" s="175">
        <v>12</v>
      </c>
      <c r="H542" s="176">
        <v>12</v>
      </c>
      <c r="I542" s="173">
        <v>3.39</v>
      </c>
      <c r="J542" s="175">
        <v>18</v>
      </c>
      <c r="K542" s="173">
        <v>7.34</v>
      </c>
      <c r="L542" s="175">
        <v>14</v>
      </c>
      <c r="M542" s="176">
        <v>16</v>
      </c>
      <c r="N542" s="173">
        <v>33</v>
      </c>
      <c r="O542" s="177">
        <v>54</v>
      </c>
      <c r="P542" s="178">
        <v>0.61111111111111116</v>
      </c>
      <c r="Q542" s="175">
        <v>6</v>
      </c>
      <c r="R542" s="173">
        <v>26.4</v>
      </c>
      <c r="S542" s="175">
        <v>4</v>
      </c>
      <c r="T542" s="176">
        <v>10</v>
      </c>
      <c r="U542" s="179">
        <v>33.590000000000003</v>
      </c>
      <c r="V542" s="175">
        <v>2</v>
      </c>
      <c r="W542" s="173">
        <v>-4</v>
      </c>
      <c r="X542" s="175">
        <v>1.5</v>
      </c>
      <c r="Y542" s="173">
        <v>3</v>
      </c>
      <c r="Z542" s="175">
        <v>3.5</v>
      </c>
      <c r="AA542" s="176">
        <v>7</v>
      </c>
      <c r="AB542" s="172">
        <v>45.8</v>
      </c>
      <c r="AC542" s="175">
        <v>11</v>
      </c>
      <c r="AD542" s="180">
        <v>11</v>
      </c>
      <c r="AE542" s="181">
        <v>11.2</v>
      </c>
      <c r="AF542" s="182">
        <v>11.2</v>
      </c>
      <c r="AG542" s="318">
        <v>260</v>
      </c>
      <c r="AH542" s="183">
        <v>6.67</v>
      </c>
      <c r="AI542" s="182">
        <v>6.67</v>
      </c>
      <c r="AJ542" s="319">
        <v>296</v>
      </c>
      <c r="AK542" s="184">
        <v>8.4819999999999993</v>
      </c>
    </row>
    <row r="543" spans="1:37" ht="17.25" customHeight="1" thickBot="1" x14ac:dyDescent="0.35">
      <c r="A543" s="208" t="s">
        <v>56</v>
      </c>
      <c r="B543" s="317">
        <v>22013186</v>
      </c>
      <c r="C543" s="262" t="s">
        <v>35</v>
      </c>
      <c r="D543" s="262" t="s">
        <v>978</v>
      </c>
      <c r="E543" s="173">
        <v>9</v>
      </c>
      <c r="F543" s="174">
        <v>14</v>
      </c>
      <c r="G543" s="175">
        <v>9</v>
      </c>
      <c r="H543" s="176">
        <v>9</v>
      </c>
      <c r="I543" s="173">
        <v>3.74</v>
      </c>
      <c r="J543" s="175">
        <v>12</v>
      </c>
      <c r="K543" s="173">
        <v>8.52</v>
      </c>
      <c r="L543" s="175">
        <v>5</v>
      </c>
      <c r="M543" s="176">
        <v>8.5</v>
      </c>
      <c r="N543" s="173">
        <v>30</v>
      </c>
      <c r="O543" s="177">
        <v>47</v>
      </c>
      <c r="P543" s="178">
        <v>0.63829787234042556</v>
      </c>
      <c r="Q543" s="175">
        <v>6</v>
      </c>
      <c r="R543" s="173">
        <v>25.9</v>
      </c>
      <c r="S543" s="175">
        <v>3.5</v>
      </c>
      <c r="T543" s="176">
        <v>9.5</v>
      </c>
      <c r="U543" s="179">
        <v>28.96</v>
      </c>
      <c r="V543" s="175">
        <v>4.5</v>
      </c>
      <c r="W543" s="173">
        <v>14</v>
      </c>
      <c r="X543" s="175">
        <v>4.5</v>
      </c>
      <c r="Y543" s="173">
        <v>3</v>
      </c>
      <c r="Z543" s="175">
        <v>3.5</v>
      </c>
      <c r="AA543" s="176">
        <v>12.5</v>
      </c>
      <c r="AB543" s="172">
        <v>33.44</v>
      </c>
      <c r="AC543" s="175">
        <v>18</v>
      </c>
      <c r="AD543" s="180">
        <v>18</v>
      </c>
      <c r="AE543" s="181">
        <v>11.5</v>
      </c>
      <c r="AF543" s="182">
        <v>11.5</v>
      </c>
      <c r="AG543" s="318">
        <v>212</v>
      </c>
      <c r="AH543" s="183">
        <v>6.67</v>
      </c>
      <c r="AI543" s="182">
        <v>6.67</v>
      </c>
      <c r="AJ543" s="319">
        <v>296</v>
      </c>
      <c r="AK543" s="184">
        <v>8.6020000000000003</v>
      </c>
    </row>
    <row r="544" spans="1:37" ht="17.25" customHeight="1" thickBot="1" x14ac:dyDescent="0.35">
      <c r="A544" s="208" t="s">
        <v>376</v>
      </c>
      <c r="B544" s="317">
        <v>22013222</v>
      </c>
      <c r="C544" s="250" t="s">
        <v>566</v>
      </c>
      <c r="D544" s="250" t="s">
        <v>31</v>
      </c>
      <c r="E544" s="173">
        <v>23</v>
      </c>
      <c r="F544" s="174">
        <v>21</v>
      </c>
      <c r="G544" s="175">
        <v>20</v>
      </c>
      <c r="H544" s="176">
        <v>20</v>
      </c>
      <c r="I544" s="173">
        <v>3.07</v>
      </c>
      <c r="J544" s="175">
        <v>19</v>
      </c>
      <c r="K544" s="173">
        <v>6.52</v>
      </c>
      <c r="L544" s="175">
        <v>13</v>
      </c>
      <c r="M544" s="176">
        <v>16</v>
      </c>
      <c r="N544" s="173">
        <v>55</v>
      </c>
      <c r="O544" s="177">
        <v>61</v>
      </c>
      <c r="P544" s="178">
        <v>0.90163934426229508</v>
      </c>
      <c r="Q544" s="175">
        <v>5</v>
      </c>
      <c r="R544" s="173">
        <v>44.1</v>
      </c>
      <c r="S544" s="175">
        <v>4</v>
      </c>
      <c r="T544" s="176">
        <v>9</v>
      </c>
      <c r="U544" s="179">
        <v>24.18</v>
      </c>
      <c r="V544" s="175">
        <v>5.75</v>
      </c>
      <c r="W544" s="173">
        <v>3</v>
      </c>
      <c r="X544" s="175">
        <v>3.25</v>
      </c>
      <c r="Y544" s="173">
        <v>1</v>
      </c>
      <c r="Z544" s="175">
        <v>4.5</v>
      </c>
      <c r="AA544" s="176">
        <v>13.5</v>
      </c>
      <c r="AB544" s="172">
        <v>29.03</v>
      </c>
      <c r="AC544" s="175">
        <v>17</v>
      </c>
      <c r="AD544" s="180">
        <v>17</v>
      </c>
      <c r="AE544" s="181">
        <v>15.1</v>
      </c>
      <c r="AF544" s="182">
        <v>15.1</v>
      </c>
      <c r="AG544" s="318">
        <v>5</v>
      </c>
      <c r="AH544" s="183">
        <v>8.44</v>
      </c>
      <c r="AI544" s="182">
        <v>8.44</v>
      </c>
      <c r="AJ544" s="319">
        <v>118</v>
      </c>
      <c r="AK544" s="184">
        <v>11.103999999999999</v>
      </c>
    </row>
    <row r="545" spans="1:37" ht="17.25" customHeight="1" thickBot="1" x14ac:dyDescent="0.35">
      <c r="A545" s="208" t="s">
        <v>376</v>
      </c>
      <c r="B545" s="317">
        <v>22013263</v>
      </c>
      <c r="C545" s="260" t="s">
        <v>847</v>
      </c>
      <c r="D545" s="260" t="s">
        <v>152</v>
      </c>
      <c r="E545" s="173">
        <v>13</v>
      </c>
      <c r="F545" s="174">
        <v>16</v>
      </c>
      <c r="G545" s="175">
        <v>10</v>
      </c>
      <c r="H545" s="176">
        <v>10</v>
      </c>
      <c r="I545" s="173">
        <v>3.13</v>
      </c>
      <c r="J545" s="175">
        <v>18</v>
      </c>
      <c r="K545" s="173">
        <v>6.54</v>
      </c>
      <c r="L545" s="175">
        <v>13</v>
      </c>
      <c r="M545" s="176">
        <v>15.5</v>
      </c>
      <c r="N545" s="173">
        <v>77</v>
      </c>
      <c r="O545" s="177">
        <v>85</v>
      </c>
      <c r="P545" s="178">
        <v>0.90588235294117647</v>
      </c>
      <c r="Q545" s="175">
        <v>5</v>
      </c>
      <c r="R545" s="173">
        <v>47.3</v>
      </c>
      <c r="S545" s="175">
        <v>5</v>
      </c>
      <c r="T545" s="176">
        <v>10</v>
      </c>
      <c r="U545" s="179">
        <v>26.45</v>
      </c>
      <c r="V545" s="175">
        <v>4.75</v>
      </c>
      <c r="W545" s="173">
        <v>-10</v>
      </c>
      <c r="X545" s="175">
        <v>0.75</v>
      </c>
      <c r="Y545" s="173">
        <v>10</v>
      </c>
      <c r="Z545" s="175">
        <v>0</v>
      </c>
      <c r="AA545" s="176">
        <v>5.5</v>
      </c>
      <c r="AB545" s="172">
        <v>41.34</v>
      </c>
      <c r="AC545" s="175">
        <v>9</v>
      </c>
      <c r="AD545" s="180">
        <v>9</v>
      </c>
      <c r="AE545" s="181">
        <v>10</v>
      </c>
      <c r="AF545" s="182">
        <v>10</v>
      </c>
      <c r="AG545" s="318">
        <v>386</v>
      </c>
      <c r="AH545" s="183">
        <v>5.78</v>
      </c>
      <c r="AI545" s="182">
        <v>5.78</v>
      </c>
      <c r="AJ545" s="319">
        <v>393</v>
      </c>
      <c r="AK545" s="184">
        <v>7.468</v>
      </c>
    </row>
    <row r="546" spans="1:37" ht="17.25" customHeight="1" thickBot="1" x14ac:dyDescent="0.35">
      <c r="A546" s="208" t="s">
        <v>56</v>
      </c>
      <c r="B546" s="317">
        <v>22013296</v>
      </c>
      <c r="C546" s="264" t="s">
        <v>707</v>
      </c>
      <c r="D546" s="264" t="s">
        <v>30</v>
      </c>
      <c r="E546" s="173">
        <v>10</v>
      </c>
      <c r="F546" s="174">
        <v>14.5</v>
      </c>
      <c r="G546" s="175">
        <v>10</v>
      </c>
      <c r="H546" s="176">
        <v>10</v>
      </c>
      <c r="I546" s="173">
        <v>3.56</v>
      </c>
      <c r="J546" s="175">
        <v>15</v>
      </c>
      <c r="K546" s="173">
        <v>7.91</v>
      </c>
      <c r="L546" s="175">
        <v>10</v>
      </c>
      <c r="M546" s="176">
        <v>12.5</v>
      </c>
      <c r="N546" s="173">
        <v>38</v>
      </c>
      <c r="O546" s="177">
        <v>72</v>
      </c>
      <c r="P546" s="178">
        <v>0.52777777777777779</v>
      </c>
      <c r="Q546" s="175">
        <v>5</v>
      </c>
      <c r="R546" s="173">
        <v>25.3</v>
      </c>
      <c r="S546" s="175">
        <v>3.5</v>
      </c>
      <c r="T546" s="176">
        <v>8.5</v>
      </c>
      <c r="U546" s="179" t="s">
        <v>375</v>
      </c>
      <c r="V546" s="175" t="s">
        <v>375</v>
      </c>
      <c r="W546" s="173" t="s">
        <v>375</v>
      </c>
      <c r="X546" s="175" t="s">
        <v>375</v>
      </c>
      <c r="Y546" s="173" t="s">
        <v>375</v>
      </c>
      <c r="Z546" s="175" t="s">
        <v>375</v>
      </c>
      <c r="AA546" s="176" t="s">
        <v>375</v>
      </c>
      <c r="AB546" s="172" t="s">
        <v>375</v>
      </c>
      <c r="AC546" s="175" t="s">
        <v>375</v>
      </c>
      <c r="AD546" s="180" t="s">
        <v>375</v>
      </c>
      <c r="AE546" s="181">
        <v>10.333333333333334</v>
      </c>
      <c r="AF546" s="182">
        <v>10.333333333333334</v>
      </c>
      <c r="AG546" s="318">
        <v>364</v>
      </c>
      <c r="AH546" s="183">
        <v>4.4400000000000004</v>
      </c>
      <c r="AI546" s="182">
        <v>4.4400000000000004</v>
      </c>
      <c r="AJ546" s="319">
        <v>495</v>
      </c>
      <c r="AK546" s="184">
        <v>6.7973333333333343</v>
      </c>
    </row>
    <row r="547" spans="1:37" ht="17.25" customHeight="1" thickBot="1" x14ac:dyDescent="0.35">
      <c r="A547" s="208" t="s">
        <v>376</v>
      </c>
      <c r="B547" s="317">
        <v>22013302</v>
      </c>
      <c r="C547" s="260" t="s">
        <v>797</v>
      </c>
      <c r="D547" s="260" t="s">
        <v>798</v>
      </c>
      <c r="E547" s="173" t="s">
        <v>195</v>
      </c>
      <c r="F547" s="174" t="s">
        <v>195</v>
      </c>
      <c r="G547" s="175">
        <v>0</v>
      </c>
      <c r="H547" s="176">
        <v>0</v>
      </c>
      <c r="I547" s="173" t="s">
        <v>195</v>
      </c>
      <c r="J547" s="175">
        <v>0</v>
      </c>
      <c r="K547" s="173" t="s">
        <v>195</v>
      </c>
      <c r="L547" s="175">
        <v>0</v>
      </c>
      <c r="M547" s="176">
        <v>0</v>
      </c>
      <c r="N547" s="173" t="s">
        <v>195</v>
      </c>
      <c r="O547" s="177" t="s">
        <v>195</v>
      </c>
      <c r="P547" s="178" t="s">
        <v>1712</v>
      </c>
      <c r="Q547" s="175">
        <v>0</v>
      </c>
      <c r="R547" s="173" t="s">
        <v>195</v>
      </c>
      <c r="S547" s="175">
        <v>0</v>
      </c>
      <c r="T547" s="176">
        <v>0</v>
      </c>
      <c r="U547" s="179" t="s">
        <v>195</v>
      </c>
      <c r="V547" s="175">
        <v>0</v>
      </c>
      <c r="W547" s="173" t="s">
        <v>195</v>
      </c>
      <c r="X547" s="175">
        <v>0</v>
      </c>
      <c r="Y547" s="173" t="s">
        <v>195</v>
      </c>
      <c r="Z547" s="175">
        <v>0</v>
      </c>
      <c r="AA547" s="176">
        <v>0</v>
      </c>
      <c r="AB547" s="172" t="s">
        <v>195</v>
      </c>
      <c r="AC547" s="175">
        <v>0</v>
      </c>
      <c r="AD547" s="180">
        <v>0</v>
      </c>
      <c r="AE547" s="181">
        <v>0</v>
      </c>
      <c r="AF547" s="182">
        <v>0</v>
      </c>
      <c r="AG547" s="318">
        <v>532</v>
      </c>
      <c r="AH547" s="183" t="s">
        <v>195</v>
      </c>
      <c r="AI547" s="182" t="s">
        <v>195</v>
      </c>
      <c r="AJ547" s="319">
        <v>564</v>
      </c>
      <c r="AK547" s="184" t="s">
        <v>1713</v>
      </c>
    </row>
    <row r="548" spans="1:37" ht="17.25" customHeight="1" thickBot="1" x14ac:dyDescent="0.35">
      <c r="A548" s="208" t="s">
        <v>376</v>
      </c>
      <c r="B548" s="317">
        <v>22013329</v>
      </c>
      <c r="C548" s="260" t="s">
        <v>595</v>
      </c>
      <c r="D548" s="260" t="s">
        <v>113</v>
      </c>
      <c r="E548" s="173">
        <v>20</v>
      </c>
      <c r="F548" s="174">
        <v>19.5</v>
      </c>
      <c r="G548" s="175">
        <v>17</v>
      </c>
      <c r="H548" s="176">
        <v>17</v>
      </c>
      <c r="I548" s="173">
        <v>3.03</v>
      </c>
      <c r="J548" s="175">
        <v>20</v>
      </c>
      <c r="K548" s="173">
        <v>6.54</v>
      </c>
      <c r="L548" s="175">
        <v>13</v>
      </c>
      <c r="M548" s="176">
        <v>16.5</v>
      </c>
      <c r="N548" s="173">
        <v>81</v>
      </c>
      <c r="O548" s="177">
        <v>72</v>
      </c>
      <c r="P548" s="178">
        <v>1.125</v>
      </c>
      <c r="Q548" s="175">
        <v>6</v>
      </c>
      <c r="R548" s="173">
        <v>51.8</v>
      </c>
      <c r="S548" s="175">
        <v>6</v>
      </c>
      <c r="T548" s="176">
        <v>12</v>
      </c>
      <c r="U548" s="179">
        <v>28.6</v>
      </c>
      <c r="V548" s="175">
        <v>3.5</v>
      </c>
      <c r="W548" s="173">
        <v>-5</v>
      </c>
      <c r="X548" s="175">
        <v>1.5</v>
      </c>
      <c r="Y548" s="173">
        <v>6</v>
      </c>
      <c r="Z548" s="175">
        <v>2</v>
      </c>
      <c r="AA548" s="176">
        <v>7</v>
      </c>
      <c r="AB548" s="172">
        <v>42.21</v>
      </c>
      <c r="AC548" s="175">
        <v>9</v>
      </c>
      <c r="AD548" s="180">
        <v>9</v>
      </c>
      <c r="AE548" s="181">
        <v>12.3</v>
      </c>
      <c r="AF548" s="182">
        <v>12.3</v>
      </c>
      <c r="AG548" s="318">
        <v>128</v>
      </c>
      <c r="AH548" s="183">
        <v>5.33</v>
      </c>
      <c r="AI548" s="182">
        <v>5.33</v>
      </c>
      <c r="AJ548" s="319">
        <v>435</v>
      </c>
      <c r="AK548" s="184">
        <v>8.1180000000000003</v>
      </c>
    </row>
    <row r="549" spans="1:37" ht="17.25" customHeight="1" thickBot="1" x14ac:dyDescent="0.35">
      <c r="A549" s="208" t="s">
        <v>376</v>
      </c>
      <c r="B549" s="317">
        <v>22013341</v>
      </c>
      <c r="C549" s="256" t="s">
        <v>954</v>
      </c>
      <c r="D549" s="256" t="s">
        <v>129</v>
      </c>
      <c r="E549" s="173" t="s">
        <v>375</v>
      </c>
      <c r="F549" s="174" t="s">
        <v>375</v>
      </c>
      <c r="G549" s="175" t="s">
        <v>375</v>
      </c>
      <c r="H549" s="176" t="s">
        <v>375</v>
      </c>
      <c r="I549" s="173" t="s">
        <v>375</v>
      </c>
      <c r="J549" s="175" t="s">
        <v>375</v>
      </c>
      <c r="K549" s="173" t="s">
        <v>375</v>
      </c>
      <c r="L549" s="175" t="s">
        <v>375</v>
      </c>
      <c r="M549" s="176" t="s">
        <v>375</v>
      </c>
      <c r="N549" s="173" t="s">
        <v>375</v>
      </c>
      <c r="O549" s="177" t="s">
        <v>195</v>
      </c>
      <c r="P549" s="178" t="s">
        <v>1712</v>
      </c>
      <c r="Q549" s="175" t="s">
        <v>375</v>
      </c>
      <c r="R549" s="173" t="s">
        <v>375</v>
      </c>
      <c r="S549" s="175" t="s">
        <v>375</v>
      </c>
      <c r="T549" s="176" t="s">
        <v>375</v>
      </c>
      <c r="U549" s="179" t="s">
        <v>375</v>
      </c>
      <c r="V549" s="175" t="s">
        <v>375</v>
      </c>
      <c r="W549" s="173" t="s">
        <v>375</v>
      </c>
      <c r="X549" s="175" t="s">
        <v>375</v>
      </c>
      <c r="Y549" s="173" t="s">
        <v>375</v>
      </c>
      <c r="Z549" s="175" t="s">
        <v>375</v>
      </c>
      <c r="AA549" s="176" t="s">
        <v>375</v>
      </c>
      <c r="AB549" s="172" t="s">
        <v>375</v>
      </c>
      <c r="AC549" s="175" t="s">
        <v>375</v>
      </c>
      <c r="AD549" s="180" t="s">
        <v>375</v>
      </c>
      <c r="AE549" s="181" t="s">
        <v>375</v>
      </c>
      <c r="AF549" s="182" t="s">
        <v>375</v>
      </c>
      <c r="AG549" s="318">
        <v>532</v>
      </c>
      <c r="AH549" s="183">
        <v>9.7799999999999994</v>
      </c>
      <c r="AI549" s="182">
        <v>9.7799999999999994</v>
      </c>
      <c r="AJ549" s="319">
        <v>38</v>
      </c>
      <c r="AK549" s="184">
        <v>9.7799999999999994</v>
      </c>
    </row>
    <row r="550" spans="1:37" ht="17.25" customHeight="1" thickBot="1" x14ac:dyDescent="0.35">
      <c r="A550" s="208" t="s">
        <v>56</v>
      </c>
      <c r="B550" s="317">
        <v>22013342</v>
      </c>
      <c r="C550" s="250" t="s">
        <v>904</v>
      </c>
      <c r="D550" s="250" t="s">
        <v>361</v>
      </c>
      <c r="E550" s="173">
        <v>10</v>
      </c>
      <c r="F550" s="174">
        <v>14.5</v>
      </c>
      <c r="G550" s="175">
        <v>10</v>
      </c>
      <c r="H550" s="176">
        <v>10</v>
      </c>
      <c r="I550" s="173">
        <v>3.63</v>
      </c>
      <c r="J550" s="175">
        <v>14</v>
      </c>
      <c r="K550" s="173">
        <v>7.87</v>
      </c>
      <c r="L550" s="175">
        <v>10</v>
      </c>
      <c r="M550" s="176">
        <v>12</v>
      </c>
      <c r="N550" s="173">
        <v>33</v>
      </c>
      <c r="O550" s="177">
        <v>58</v>
      </c>
      <c r="P550" s="178">
        <v>0.56896551724137934</v>
      </c>
      <c r="Q550" s="175">
        <v>5.5</v>
      </c>
      <c r="R550" s="173">
        <v>32.9</v>
      </c>
      <c r="S550" s="175">
        <v>5.5</v>
      </c>
      <c r="T550" s="176">
        <v>11</v>
      </c>
      <c r="U550" s="179">
        <v>30.63</v>
      </c>
      <c r="V550" s="175">
        <v>3.5</v>
      </c>
      <c r="W550" s="173">
        <v>6</v>
      </c>
      <c r="X550" s="175">
        <v>3.5</v>
      </c>
      <c r="Y550" s="173">
        <v>0</v>
      </c>
      <c r="Z550" s="175">
        <v>5</v>
      </c>
      <c r="AA550" s="176">
        <v>12</v>
      </c>
      <c r="AB550" s="172">
        <v>42.48</v>
      </c>
      <c r="AC550" s="175">
        <v>12</v>
      </c>
      <c r="AD550" s="180">
        <v>12</v>
      </c>
      <c r="AE550" s="181">
        <v>11.4</v>
      </c>
      <c r="AF550" s="182">
        <v>11.4</v>
      </c>
      <c r="AG550" s="318">
        <v>229</v>
      </c>
      <c r="AH550" s="183">
        <v>7.11</v>
      </c>
      <c r="AI550" s="182">
        <v>7.11</v>
      </c>
      <c r="AJ550" s="319">
        <v>241</v>
      </c>
      <c r="AK550" s="184">
        <v>8.8260000000000005</v>
      </c>
    </row>
    <row r="551" spans="1:37" ht="17.25" customHeight="1" thickBot="1" x14ac:dyDescent="0.35">
      <c r="A551" s="208" t="s">
        <v>376</v>
      </c>
      <c r="B551" s="317">
        <v>22013361</v>
      </c>
      <c r="C551" s="254" t="s">
        <v>1053</v>
      </c>
      <c r="D551" s="254" t="s">
        <v>97</v>
      </c>
      <c r="E551" s="173">
        <v>15</v>
      </c>
      <c r="F551" s="174">
        <v>17</v>
      </c>
      <c r="G551" s="175">
        <v>12</v>
      </c>
      <c r="H551" s="176">
        <v>12</v>
      </c>
      <c r="I551" s="173">
        <v>2.99</v>
      </c>
      <c r="J551" s="175">
        <v>20</v>
      </c>
      <c r="K551" s="173">
        <v>6.61</v>
      </c>
      <c r="L551" s="175">
        <v>13</v>
      </c>
      <c r="M551" s="176">
        <v>16.5</v>
      </c>
      <c r="N551" s="173">
        <v>58</v>
      </c>
      <c r="O551" s="177">
        <v>60</v>
      </c>
      <c r="P551" s="178">
        <v>0.96666666666666667</v>
      </c>
      <c r="Q551" s="175">
        <v>5</v>
      </c>
      <c r="R551" s="173">
        <v>49.6</v>
      </c>
      <c r="S551" s="175">
        <v>5.5</v>
      </c>
      <c r="T551" s="176">
        <v>10.5</v>
      </c>
      <c r="U551" s="179">
        <v>27.06</v>
      </c>
      <c r="V551" s="175">
        <v>4.25</v>
      </c>
      <c r="W551" s="173">
        <v>-20</v>
      </c>
      <c r="X551" s="175">
        <v>0</v>
      </c>
      <c r="Y551" s="173">
        <v>4</v>
      </c>
      <c r="Z551" s="175">
        <v>3</v>
      </c>
      <c r="AA551" s="176">
        <v>7.25</v>
      </c>
      <c r="AB551" s="172">
        <v>37.56</v>
      </c>
      <c r="AC551" s="175">
        <v>12</v>
      </c>
      <c r="AD551" s="180">
        <v>12</v>
      </c>
      <c r="AE551" s="181">
        <v>11.65</v>
      </c>
      <c r="AF551" s="182">
        <v>11.65</v>
      </c>
      <c r="AG551" s="318">
        <v>195</v>
      </c>
      <c r="AH551" s="183">
        <v>4.4400000000000004</v>
      </c>
      <c r="AI551" s="182">
        <v>4.4400000000000004</v>
      </c>
      <c r="AJ551" s="319">
        <v>495</v>
      </c>
      <c r="AK551" s="184">
        <v>7.3239999999999998</v>
      </c>
    </row>
    <row r="552" spans="1:37" ht="17.25" customHeight="1" thickBot="1" x14ac:dyDescent="0.35">
      <c r="A552" s="208" t="s">
        <v>376</v>
      </c>
      <c r="B552" s="317">
        <v>22013396</v>
      </c>
      <c r="C552" s="260" t="s">
        <v>182</v>
      </c>
      <c r="D552" s="260" t="s">
        <v>32</v>
      </c>
      <c r="E552" s="173">
        <v>16</v>
      </c>
      <c r="F552" s="174">
        <v>17.5</v>
      </c>
      <c r="G552" s="175">
        <v>13</v>
      </c>
      <c r="H552" s="176">
        <v>13</v>
      </c>
      <c r="I552" s="173">
        <v>3.1</v>
      </c>
      <c r="J552" s="175">
        <v>19</v>
      </c>
      <c r="K552" s="173">
        <v>6.79</v>
      </c>
      <c r="L552" s="175">
        <v>11</v>
      </c>
      <c r="M552" s="176">
        <v>15</v>
      </c>
      <c r="N552" s="173">
        <v>50</v>
      </c>
      <c r="O552" s="177">
        <v>66</v>
      </c>
      <c r="P552" s="178">
        <v>0.75757575757575757</v>
      </c>
      <c r="Q552" s="175">
        <v>4</v>
      </c>
      <c r="R552" s="173">
        <v>46.1</v>
      </c>
      <c r="S552" s="175">
        <v>4.5</v>
      </c>
      <c r="T552" s="176">
        <v>8.5</v>
      </c>
      <c r="U552" s="179">
        <v>26.39</v>
      </c>
      <c r="V552" s="175">
        <v>4.75</v>
      </c>
      <c r="W552" s="173">
        <v>0</v>
      </c>
      <c r="X552" s="175">
        <v>2.5</v>
      </c>
      <c r="Y552" s="173">
        <v>5</v>
      </c>
      <c r="Z552" s="175">
        <v>2.5</v>
      </c>
      <c r="AA552" s="176">
        <v>9.75</v>
      </c>
      <c r="AB552" s="172">
        <v>39.17</v>
      </c>
      <c r="AC552" s="175">
        <v>11</v>
      </c>
      <c r="AD552" s="180">
        <v>11</v>
      </c>
      <c r="AE552" s="181">
        <v>11.45</v>
      </c>
      <c r="AF552" s="182">
        <v>11.45</v>
      </c>
      <c r="AG552" s="318">
        <v>222</v>
      </c>
      <c r="AH552" s="183">
        <v>13.78</v>
      </c>
      <c r="AI552" s="182">
        <v>13.78</v>
      </c>
      <c r="AJ552" s="319">
        <v>3</v>
      </c>
      <c r="AK552" s="184">
        <v>12.847999999999999</v>
      </c>
    </row>
    <row r="553" spans="1:37" ht="17.25" customHeight="1" thickBot="1" x14ac:dyDescent="0.35">
      <c r="A553" s="208" t="s">
        <v>56</v>
      </c>
      <c r="B553" s="317">
        <v>22013456</v>
      </c>
      <c r="C553" s="260" t="s">
        <v>1011</v>
      </c>
      <c r="D553" s="260" t="s">
        <v>283</v>
      </c>
      <c r="E553" s="173">
        <v>6</v>
      </c>
      <c r="F553" s="174">
        <v>12.5</v>
      </c>
      <c r="G553" s="175">
        <v>6</v>
      </c>
      <c r="H553" s="176">
        <v>6</v>
      </c>
      <c r="I553" s="173">
        <v>3.46</v>
      </c>
      <c r="J553" s="175">
        <v>17</v>
      </c>
      <c r="K553" s="173">
        <v>7.63</v>
      </c>
      <c r="L553" s="175">
        <v>11</v>
      </c>
      <c r="M553" s="176">
        <v>14</v>
      </c>
      <c r="N553" s="173">
        <v>37</v>
      </c>
      <c r="O553" s="177">
        <v>50</v>
      </c>
      <c r="P553" s="178">
        <v>0.74</v>
      </c>
      <c r="Q553" s="175">
        <v>6.5</v>
      </c>
      <c r="R553" s="173">
        <v>32.799999999999997</v>
      </c>
      <c r="S553" s="175">
        <v>5.5</v>
      </c>
      <c r="T553" s="176">
        <v>12</v>
      </c>
      <c r="U553" s="179">
        <v>29.96</v>
      </c>
      <c r="V553" s="175">
        <v>4</v>
      </c>
      <c r="W553" s="173">
        <v>-13</v>
      </c>
      <c r="X553" s="175">
        <v>0.5</v>
      </c>
      <c r="Y553" s="173">
        <v>10</v>
      </c>
      <c r="Z553" s="175">
        <v>0</v>
      </c>
      <c r="AA553" s="176">
        <v>4.5</v>
      </c>
      <c r="AB553" s="172">
        <v>47.22</v>
      </c>
      <c r="AC553" s="175">
        <v>10</v>
      </c>
      <c r="AD553" s="180">
        <v>10</v>
      </c>
      <c r="AE553" s="181">
        <v>9.3000000000000007</v>
      </c>
      <c r="AF553" s="182">
        <v>9.3000000000000007</v>
      </c>
      <c r="AG553" s="318">
        <v>437</v>
      </c>
      <c r="AH553" s="183">
        <v>7.11</v>
      </c>
      <c r="AI553" s="182">
        <v>7.11</v>
      </c>
      <c r="AJ553" s="319">
        <v>241</v>
      </c>
      <c r="AK553" s="184">
        <v>7.9860000000000007</v>
      </c>
    </row>
    <row r="554" spans="1:37" ht="17.25" customHeight="1" thickBot="1" x14ac:dyDescent="0.35">
      <c r="A554" s="208" t="s">
        <v>376</v>
      </c>
      <c r="B554" s="317">
        <v>22013517</v>
      </c>
      <c r="C554" s="250" t="s">
        <v>609</v>
      </c>
      <c r="D554" s="250" t="s">
        <v>134</v>
      </c>
      <c r="E554" s="173" t="s">
        <v>375</v>
      </c>
      <c r="F554" s="174" t="s">
        <v>375</v>
      </c>
      <c r="G554" s="175" t="s">
        <v>375</v>
      </c>
      <c r="H554" s="176" t="s">
        <v>375</v>
      </c>
      <c r="I554" s="173" t="s">
        <v>375</v>
      </c>
      <c r="J554" s="175" t="s">
        <v>375</v>
      </c>
      <c r="K554" s="173" t="s">
        <v>375</v>
      </c>
      <c r="L554" s="175" t="s">
        <v>375</v>
      </c>
      <c r="M554" s="176" t="s">
        <v>375</v>
      </c>
      <c r="N554" s="173" t="s">
        <v>375</v>
      </c>
      <c r="O554" s="177">
        <v>169</v>
      </c>
      <c r="P554" s="178">
        <v>0</v>
      </c>
      <c r="Q554" s="175" t="s">
        <v>375</v>
      </c>
      <c r="R554" s="173" t="s">
        <v>375</v>
      </c>
      <c r="S554" s="175" t="s">
        <v>375</v>
      </c>
      <c r="T554" s="176" t="s">
        <v>375</v>
      </c>
      <c r="U554" s="179" t="s">
        <v>375</v>
      </c>
      <c r="V554" s="175" t="s">
        <v>375</v>
      </c>
      <c r="W554" s="173" t="s">
        <v>375</v>
      </c>
      <c r="X554" s="175" t="s">
        <v>375</v>
      </c>
      <c r="Y554" s="173" t="s">
        <v>375</v>
      </c>
      <c r="Z554" s="175" t="s">
        <v>375</v>
      </c>
      <c r="AA554" s="176" t="s">
        <v>375</v>
      </c>
      <c r="AB554" s="172" t="s">
        <v>375</v>
      </c>
      <c r="AC554" s="175" t="s">
        <v>375</v>
      </c>
      <c r="AD554" s="180" t="s">
        <v>375</v>
      </c>
      <c r="AE554" s="181" t="s">
        <v>375</v>
      </c>
      <c r="AF554" s="182" t="s">
        <v>375</v>
      </c>
      <c r="AG554" s="318">
        <v>532</v>
      </c>
      <c r="AH554" s="183">
        <v>7.56</v>
      </c>
      <c r="AI554" s="182">
        <v>7.56</v>
      </c>
      <c r="AJ554" s="319">
        <v>204</v>
      </c>
      <c r="AK554" s="184">
        <v>7.56</v>
      </c>
    </row>
    <row r="555" spans="1:37" ht="17.25" customHeight="1" thickBot="1" x14ac:dyDescent="0.35">
      <c r="A555" s="208" t="s">
        <v>376</v>
      </c>
      <c r="B555" s="317">
        <v>22013559</v>
      </c>
      <c r="C555" s="248" t="s">
        <v>952</v>
      </c>
      <c r="D555" s="248" t="s">
        <v>953</v>
      </c>
      <c r="E555" s="173">
        <v>16</v>
      </c>
      <c r="F555" s="174">
        <v>17.5</v>
      </c>
      <c r="G555" s="175">
        <v>13</v>
      </c>
      <c r="H555" s="176">
        <v>13</v>
      </c>
      <c r="I555" s="173">
        <v>3.32</v>
      </c>
      <c r="J555" s="175">
        <v>15</v>
      </c>
      <c r="K555" s="173">
        <v>7.08</v>
      </c>
      <c r="L555" s="175">
        <v>9</v>
      </c>
      <c r="M555" s="176">
        <v>12</v>
      </c>
      <c r="N555" s="173">
        <v>72</v>
      </c>
      <c r="O555" s="177">
        <v>68</v>
      </c>
      <c r="P555" s="178">
        <v>1.0588235294117647</v>
      </c>
      <c r="Q555" s="175">
        <v>5.5</v>
      </c>
      <c r="R555" s="173">
        <v>40</v>
      </c>
      <c r="S555" s="175">
        <v>3</v>
      </c>
      <c r="T555" s="176">
        <v>8.5</v>
      </c>
      <c r="U555" s="179">
        <v>26.53</v>
      </c>
      <c r="V555" s="175">
        <v>4.5</v>
      </c>
      <c r="W555" s="173">
        <v>-6</v>
      </c>
      <c r="X555" s="175">
        <v>1.25</v>
      </c>
      <c r="Y555" s="173">
        <v>3</v>
      </c>
      <c r="Z555" s="175">
        <v>3.5</v>
      </c>
      <c r="AA555" s="176">
        <v>9.25</v>
      </c>
      <c r="AB555" s="172">
        <v>35.119999999999997</v>
      </c>
      <c r="AC555" s="175">
        <v>13</v>
      </c>
      <c r="AD555" s="180">
        <v>13</v>
      </c>
      <c r="AE555" s="181">
        <v>11.15</v>
      </c>
      <c r="AF555" s="182">
        <v>11.15</v>
      </c>
      <c r="AG555" s="318">
        <v>266</v>
      </c>
      <c r="AH555" s="183">
        <v>8</v>
      </c>
      <c r="AI555" s="182">
        <v>8</v>
      </c>
      <c r="AJ555" s="319">
        <v>158</v>
      </c>
      <c r="AK555" s="184">
        <v>9.26</v>
      </c>
    </row>
    <row r="556" spans="1:37" ht="17.25" customHeight="1" thickBot="1" x14ac:dyDescent="0.35">
      <c r="A556" s="208" t="s">
        <v>376</v>
      </c>
      <c r="B556" s="317">
        <v>22013568</v>
      </c>
      <c r="C556" s="250" t="s">
        <v>1090</v>
      </c>
      <c r="D556" s="250" t="s">
        <v>1091</v>
      </c>
      <c r="E556" s="173">
        <v>19</v>
      </c>
      <c r="F556" s="174">
        <v>19</v>
      </c>
      <c r="G556" s="175">
        <v>16</v>
      </c>
      <c r="H556" s="176">
        <v>16</v>
      </c>
      <c r="I556" s="173">
        <v>3.22</v>
      </c>
      <c r="J556" s="175">
        <v>17</v>
      </c>
      <c r="K556" s="173">
        <v>6.81</v>
      </c>
      <c r="L556" s="175">
        <v>11</v>
      </c>
      <c r="M556" s="176">
        <v>14</v>
      </c>
      <c r="N556" s="173">
        <v>51.5</v>
      </c>
      <c r="O556" s="177">
        <v>55</v>
      </c>
      <c r="P556" s="178">
        <v>0.9363636363636364</v>
      </c>
      <c r="Q556" s="175">
        <v>5</v>
      </c>
      <c r="R556" s="173">
        <v>39.700000000000003</v>
      </c>
      <c r="S556" s="175">
        <v>3</v>
      </c>
      <c r="T556" s="176">
        <v>8</v>
      </c>
      <c r="U556" s="179">
        <v>25.79</v>
      </c>
      <c r="V556" s="175">
        <v>5</v>
      </c>
      <c r="W556" s="173">
        <v>-16</v>
      </c>
      <c r="X556" s="175">
        <v>0</v>
      </c>
      <c r="Y556" s="173">
        <v>10</v>
      </c>
      <c r="Z556" s="175">
        <v>0</v>
      </c>
      <c r="AA556" s="176">
        <v>5</v>
      </c>
      <c r="AB556" s="172">
        <v>47.52</v>
      </c>
      <c r="AC556" s="175">
        <v>6</v>
      </c>
      <c r="AD556" s="180">
        <v>6</v>
      </c>
      <c r="AE556" s="181">
        <v>9.8000000000000007</v>
      </c>
      <c r="AF556" s="182">
        <v>9.8000000000000007</v>
      </c>
      <c r="AG556" s="318">
        <v>403</v>
      </c>
      <c r="AH556" s="183">
        <v>3.56</v>
      </c>
      <c r="AI556" s="182">
        <v>3.56</v>
      </c>
      <c r="AJ556" s="319">
        <v>541</v>
      </c>
      <c r="AK556" s="184">
        <v>6.0560000000000009</v>
      </c>
    </row>
    <row r="557" spans="1:37" ht="17.25" customHeight="1" thickBot="1" x14ac:dyDescent="0.35">
      <c r="A557" s="208" t="s">
        <v>376</v>
      </c>
      <c r="B557" s="317">
        <v>22013587</v>
      </c>
      <c r="C557" s="258" t="s">
        <v>649</v>
      </c>
      <c r="D557" s="258" t="s">
        <v>650</v>
      </c>
      <c r="E557" s="173">
        <v>20</v>
      </c>
      <c r="F557" s="174">
        <v>19.5</v>
      </c>
      <c r="G557" s="175">
        <v>17</v>
      </c>
      <c r="H557" s="176">
        <v>17</v>
      </c>
      <c r="I557" s="173">
        <v>3.25</v>
      </c>
      <c r="J557" s="175">
        <v>16</v>
      </c>
      <c r="K557" s="173">
        <v>7.05</v>
      </c>
      <c r="L557" s="175">
        <v>9</v>
      </c>
      <c r="M557" s="176">
        <v>12.5</v>
      </c>
      <c r="N557" s="173">
        <v>46</v>
      </c>
      <c r="O557" s="177">
        <v>58</v>
      </c>
      <c r="P557" s="178">
        <v>0.7931034482758621</v>
      </c>
      <c r="Q557" s="175">
        <v>4</v>
      </c>
      <c r="R557" s="173">
        <v>40.200000000000003</v>
      </c>
      <c r="S557" s="175">
        <v>3</v>
      </c>
      <c r="T557" s="176">
        <v>7</v>
      </c>
      <c r="U557" s="179">
        <v>26.45</v>
      </c>
      <c r="V557" s="175">
        <v>4.75</v>
      </c>
      <c r="W557" s="173">
        <v>-7</v>
      </c>
      <c r="X557" s="175">
        <v>1.25</v>
      </c>
      <c r="Y557" s="173">
        <v>5</v>
      </c>
      <c r="Z557" s="175">
        <v>2.5</v>
      </c>
      <c r="AA557" s="176">
        <v>8.5</v>
      </c>
      <c r="AB557" s="172" t="s">
        <v>375</v>
      </c>
      <c r="AC557" s="175" t="s">
        <v>375</v>
      </c>
      <c r="AD557" s="180" t="s">
        <v>375</v>
      </c>
      <c r="AE557" s="181">
        <v>11.25</v>
      </c>
      <c r="AF557" s="182">
        <v>11.25</v>
      </c>
      <c r="AG557" s="318">
        <v>252</v>
      </c>
      <c r="AH557" s="183">
        <v>8</v>
      </c>
      <c r="AI557" s="182">
        <v>8</v>
      </c>
      <c r="AJ557" s="319">
        <v>158</v>
      </c>
      <c r="AK557" s="184">
        <v>9.3000000000000007</v>
      </c>
    </row>
    <row r="558" spans="1:37" ht="17.25" customHeight="1" thickBot="1" x14ac:dyDescent="0.35">
      <c r="A558" s="208" t="s">
        <v>56</v>
      </c>
      <c r="B558" s="317">
        <v>22013616</v>
      </c>
      <c r="C558" s="248" t="s">
        <v>879</v>
      </c>
      <c r="D558" s="248" t="s">
        <v>880</v>
      </c>
      <c r="E558" s="173">
        <v>7</v>
      </c>
      <c r="F558" s="174">
        <v>13</v>
      </c>
      <c r="G558" s="175">
        <v>7</v>
      </c>
      <c r="H558" s="176">
        <v>7</v>
      </c>
      <c r="I558" s="173">
        <v>3.88</v>
      </c>
      <c r="J558" s="175">
        <v>10</v>
      </c>
      <c r="K558" s="173">
        <v>8.92</v>
      </c>
      <c r="L558" s="175">
        <v>2</v>
      </c>
      <c r="M558" s="176">
        <v>6</v>
      </c>
      <c r="N558" s="173">
        <v>30</v>
      </c>
      <c r="O558" s="177">
        <v>70</v>
      </c>
      <c r="P558" s="178">
        <v>0.42857142857142855</v>
      </c>
      <c r="Q558" s="175">
        <v>4</v>
      </c>
      <c r="R558" s="173">
        <v>16.100000000000001</v>
      </c>
      <c r="S558" s="175">
        <v>1.5</v>
      </c>
      <c r="T558" s="176">
        <v>5.5</v>
      </c>
      <c r="U558" s="179">
        <v>31.75</v>
      </c>
      <c r="V558" s="175">
        <v>3</v>
      </c>
      <c r="W558" s="173">
        <v>-12</v>
      </c>
      <c r="X558" s="175">
        <v>0.5</v>
      </c>
      <c r="Y558" s="173">
        <v>5</v>
      </c>
      <c r="Z558" s="175">
        <v>2.5</v>
      </c>
      <c r="AA558" s="176">
        <v>6</v>
      </c>
      <c r="AB558" s="172">
        <v>53.27</v>
      </c>
      <c r="AC558" s="175">
        <v>7</v>
      </c>
      <c r="AD558" s="180">
        <v>7</v>
      </c>
      <c r="AE558" s="181">
        <v>6.3</v>
      </c>
      <c r="AF558" s="182">
        <v>6.3</v>
      </c>
      <c r="AG558" s="318">
        <v>517</v>
      </c>
      <c r="AH558" s="183">
        <v>8</v>
      </c>
      <c r="AI558" s="182">
        <v>8</v>
      </c>
      <c r="AJ558" s="319">
        <v>158</v>
      </c>
      <c r="AK558" s="184">
        <v>7.32</v>
      </c>
    </row>
    <row r="559" spans="1:37" ht="17.25" customHeight="1" thickBot="1" x14ac:dyDescent="0.35">
      <c r="A559" s="208" t="s">
        <v>376</v>
      </c>
      <c r="B559" s="317">
        <v>22013682</v>
      </c>
      <c r="C559" s="264" t="s">
        <v>608</v>
      </c>
      <c r="D559" s="264" t="s">
        <v>88</v>
      </c>
      <c r="E559" s="173">
        <v>19</v>
      </c>
      <c r="F559" s="174">
        <v>19</v>
      </c>
      <c r="G559" s="175">
        <v>16</v>
      </c>
      <c r="H559" s="176">
        <v>16</v>
      </c>
      <c r="I559" s="173">
        <v>3.0100000000000002</v>
      </c>
      <c r="J559" s="175">
        <v>20</v>
      </c>
      <c r="K559" s="173">
        <v>6.54</v>
      </c>
      <c r="L559" s="175">
        <v>13</v>
      </c>
      <c r="M559" s="176">
        <v>16.5</v>
      </c>
      <c r="N559" s="173">
        <v>62</v>
      </c>
      <c r="O559" s="177">
        <v>72</v>
      </c>
      <c r="P559" s="178">
        <v>0.86111111111111116</v>
      </c>
      <c r="Q559" s="175">
        <v>4.5</v>
      </c>
      <c r="R559" s="173">
        <v>41.4</v>
      </c>
      <c r="S559" s="175">
        <v>3.5</v>
      </c>
      <c r="T559" s="176">
        <v>8</v>
      </c>
      <c r="U559" s="179">
        <v>28.22</v>
      </c>
      <c r="V559" s="175">
        <v>3.75</v>
      </c>
      <c r="W559" s="173">
        <v>-17</v>
      </c>
      <c r="X559" s="175">
        <v>0</v>
      </c>
      <c r="Y559" s="173">
        <v>3</v>
      </c>
      <c r="Z559" s="175">
        <v>3.5</v>
      </c>
      <c r="AA559" s="176">
        <v>7.25</v>
      </c>
      <c r="AB559" s="172">
        <v>32.92</v>
      </c>
      <c r="AC559" s="175">
        <v>15</v>
      </c>
      <c r="AD559" s="180">
        <v>15</v>
      </c>
      <c r="AE559" s="181">
        <v>12.55</v>
      </c>
      <c r="AF559" s="182">
        <v>12.55</v>
      </c>
      <c r="AG559" s="318">
        <v>105</v>
      </c>
      <c r="AH559" s="183">
        <v>5.78</v>
      </c>
      <c r="AI559" s="182">
        <v>5.78</v>
      </c>
      <c r="AJ559" s="319">
        <v>393</v>
      </c>
      <c r="AK559" s="184">
        <v>8.4879999999999995</v>
      </c>
    </row>
    <row r="560" spans="1:37" ht="17.25" customHeight="1" thickBot="1" x14ac:dyDescent="0.35">
      <c r="A560" s="208" t="s">
        <v>376</v>
      </c>
      <c r="B560" s="317">
        <v>22013697</v>
      </c>
      <c r="C560" s="264" t="s">
        <v>616</v>
      </c>
      <c r="D560" s="264" t="s">
        <v>77</v>
      </c>
      <c r="E560" s="173">
        <v>18</v>
      </c>
      <c r="F560" s="174">
        <v>18.5</v>
      </c>
      <c r="G560" s="175">
        <v>15</v>
      </c>
      <c r="H560" s="176">
        <v>15</v>
      </c>
      <c r="I560" s="173">
        <v>3.05</v>
      </c>
      <c r="J560" s="175">
        <v>19</v>
      </c>
      <c r="K560" s="173">
        <v>6.61</v>
      </c>
      <c r="L560" s="175">
        <v>13</v>
      </c>
      <c r="M560" s="176">
        <v>16</v>
      </c>
      <c r="N560" s="173">
        <v>59</v>
      </c>
      <c r="O560" s="177">
        <v>51</v>
      </c>
      <c r="P560" s="178">
        <v>1.1568627450980393</v>
      </c>
      <c r="Q560" s="175">
        <v>6</v>
      </c>
      <c r="R560" s="173">
        <v>50.2</v>
      </c>
      <c r="S560" s="175">
        <v>5.5</v>
      </c>
      <c r="T560" s="176">
        <v>11.5</v>
      </c>
      <c r="U560" s="179">
        <v>25.91</v>
      </c>
      <c r="V560" s="175">
        <v>5</v>
      </c>
      <c r="W560" s="173">
        <v>-3</v>
      </c>
      <c r="X560" s="175">
        <v>1.75</v>
      </c>
      <c r="Y560" s="173">
        <v>4</v>
      </c>
      <c r="Z560" s="175">
        <v>3</v>
      </c>
      <c r="AA560" s="176">
        <v>9.75</v>
      </c>
      <c r="AB560" s="172">
        <v>38.229999999999997</v>
      </c>
      <c r="AC560" s="175">
        <v>11</v>
      </c>
      <c r="AD560" s="180">
        <v>11</v>
      </c>
      <c r="AE560" s="181">
        <v>12.65</v>
      </c>
      <c r="AF560" s="182">
        <v>12.65</v>
      </c>
      <c r="AG560" s="318">
        <v>91</v>
      </c>
      <c r="AH560" s="183">
        <v>8.89</v>
      </c>
      <c r="AI560" s="182">
        <v>8.89</v>
      </c>
      <c r="AJ560" s="319">
        <v>86</v>
      </c>
      <c r="AK560" s="184">
        <v>10.394000000000002</v>
      </c>
    </row>
    <row r="561" spans="1:37" ht="17.25" customHeight="1" thickBot="1" x14ac:dyDescent="0.35">
      <c r="A561" s="208" t="s">
        <v>376</v>
      </c>
      <c r="B561" s="317">
        <v>22013728</v>
      </c>
      <c r="C561" s="256" t="s">
        <v>862</v>
      </c>
      <c r="D561" s="256" t="s">
        <v>152</v>
      </c>
      <c r="E561" s="173" t="s">
        <v>375</v>
      </c>
      <c r="F561" s="174" t="s">
        <v>375</v>
      </c>
      <c r="G561" s="175" t="s">
        <v>375</v>
      </c>
      <c r="H561" s="176" t="s">
        <v>375</v>
      </c>
      <c r="I561" s="173" t="s">
        <v>375</v>
      </c>
      <c r="J561" s="175" t="s">
        <v>375</v>
      </c>
      <c r="K561" s="173" t="s">
        <v>375</v>
      </c>
      <c r="L561" s="175" t="s">
        <v>375</v>
      </c>
      <c r="M561" s="176" t="s">
        <v>375</v>
      </c>
      <c r="N561" s="173" t="s">
        <v>375</v>
      </c>
      <c r="O561" s="177">
        <v>120</v>
      </c>
      <c r="P561" s="178">
        <v>0</v>
      </c>
      <c r="Q561" s="175" t="s">
        <v>375</v>
      </c>
      <c r="R561" s="173" t="s">
        <v>375</v>
      </c>
      <c r="S561" s="175" t="s">
        <v>375</v>
      </c>
      <c r="T561" s="176" t="s">
        <v>375</v>
      </c>
      <c r="U561" s="179" t="s">
        <v>375</v>
      </c>
      <c r="V561" s="175" t="s">
        <v>375</v>
      </c>
      <c r="W561" s="173" t="s">
        <v>375</v>
      </c>
      <c r="X561" s="175" t="s">
        <v>375</v>
      </c>
      <c r="Y561" s="173" t="s">
        <v>375</v>
      </c>
      <c r="Z561" s="175" t="s">
        <v>375</v>
      </c>
      <c r="AA561" s="176" t="s">
        <v>375</v>
      </c>
      <c r="AB561" s="172" t="s">
        <v>375</v>
      </c>
      <c r="AC561" s="175" t="s">
        <v>375</v>
      </c>
      <c r="AD561" s="180" t="s">
        <v>375</v>
      </c>
      <c r="AE561" s="181" t="s">
        <v>375</v>
      </c>
      <c r="AF561" s="182" t="s">
        <v>375</v>
      </c>
      <c r="AG561" s="318">
        <v>532</v>
      </c>
      <c r="AH561" s="183">
        <v>8.44</v>
      </c>
      <c r="AI561" s="182">
        <v>8.44</v>
      </c>
      <c r="AJ561" s="319">
        <v>118</v>
      </c>
      <c r="AK561" s="184">
        <v>8.44</v>
      </c>
    </row>
    <row r="562" spans="1:37" ht="17.25" customHeight="1" thickBot="1" x14ac:dyDescent="0.35">
      <c r="A562" s="208" t="s">
        <v>376</v>
      </c>
      <c r="B562" s="317">
        <v>22013896</v>
      </c>
      <c r="C562" s="262" t="s">
        <v>667</v>
      </c>
      <c r="D562" s="262" t="s">
        <v>668</v>
      </c>
      <c r="E562" s="173" t="s">
        <v>195</v>
      </c>
      <c r="F562" s="174" t="s">
        <v>195</v>
      </c>
      <c r="G562" s="175">
        <v>0</v>
      </c>
      <c r="H562" s="176">
        <v>0</v>
      </c>
      <c r="I562" s="173" t="s">
        <v>195</v>
      </c>
      <c r="J562" s="175">
        <v>0</v>
      </c>
      <c r="K562" s="173" t="s">
        <v>195</v>
      </c>
      <c r="L562" s="175">
        <v>0</v>
      </c>
      <c r="M562" s="176">
        <v>0</v>
      </c>
      <c r="N562" s="173" t="s">
        <v>195</v>
      </c>
      <c r="O562" s="177" t="s">
        <v>195</v>
      </c>
      <c r="P562" s="178" t="s">
        <v>1712</v>
      </c>
      <c r="Q562" s="175">
        <v>0</v>
      </c>
      <c r="R562" s="173" t="s">
        <v>195</v>
      </c>
      <c r="S562" s="175">
        <v>0</v>
      </c>
      <c r="T562" s="176">
        <v>0</v>
      </c>
      <c r="U562" s="179" t="s">
        <v>195</v>
      </c>
      <c r="V562" s="175">
        <v>0</v>
      </c>
      <c r="W562" s="173" t="s">
        <v>195</v>
      </c>
      <c r="X562" s="175">
        <v>0</v>
      </c>
      <c r="Y562" s="173" t="s">
        <v>195</v>
      </c>
      <c r="Z562" s="175">
        <v>0</v>
      </c>
      <c r="AA562" s="176">
        <v>0</v>
      </c>
      <c r="AB562" s="172" t="s">
        <v>195</v>
      </c>
      <c r="AC562" s="175">
        <v>0</v>
      </c>
      <c r="AD562" s="180">
        <v>0</v>
      </c>
      <c r="AE562" s="181">
        <v>0</v>
      </c>
      <c r="AF562" s="182">
        <v>0</v>
      </c>
      <c r="AG562" s="318">
        <v>532</v>
      </c>
      <c r="AH562" s="183" t="s">
        <v>195</v>
      </c>
      <c r="AI562" s="182" t="s">
        <v>195</v>
      </c>
      <c r="AJ562" s="319">
        <v>564</v>
      </c>
      <c r="AK562" s="184" t="s">
        <v>1713</v>
      </c>
    </row>
    <row r="563" spans="1:37" ht="17.25" customHeight="1" thickBot="1" x14ac:dyDescent="0.35">
      <c r="A563" s="208" t="s">
        <v>376</v>
      </c>
      <c r="B563" s="317">
        <v>22013977</v>
      </c>
      <c r="C563" s="260" t="s">
        <v>779</v>
      </c>
      <c r="D563" s="260" t="s">
        <v>117</v>
      </c>
      <c r="E563" s="173">
        <v>14</v>
      </c>
      <c r="F563" s="174">
        <v>16.5</v>
      </c>
      <c r="G563" s="175">
        <v>11</v>
      </c>
      <c r="H563" s="176">
        <v>11</v>
      </c>
      <c r="I563" s="173">
        <v>3.3</v>
      </c>
      <c r="J563" s="175">
        <v>15</v>
      </c>
      <c r="K563" s="173">
        <v>6.26</v>
      </c>
      <c r="L563" s="175">
        <v>15</v>
      </c>
      <c r="M563" s="176">
        <v>15</v>
      </c>
      <c r="N563" s="173">
        <v>60</v>
      </c>
      <c r="O563" s="177">
        <v>69</v>
      </c>
      <c r="P563" s="178">
        <v>0.86956521739130432</v>
      </c>
      <c r="Q563" s="175">
        <v>4.5</v>
      </c>
      <c r="R563" s="173">
        <v>41.4</v>
      </c>
      <c r="S563" s="175">
        <v>3.5</v>
      </c>
      <c r="T563" s="176">
        <v>8</v>
      </c>
      <c r="U563" s="179">
        <v>26.57</v>
      </c>
      <c r="V563" s="175">
        <v>4.5</v>
      </c>
      <c r="W563" s="173">
        <v>-7</v>
      </c>
      <c r="X563" s="175">
        <v>1.25</v>
      </c>
      <c r="Y563" s="173">
        <v>3</v>
      </c>
      <c r="Z563" s="175">
        <v>3.5</v>
      </c>
      <c r="AA563" s="176">
        <v>9.25</v>
      </c>
      <c r="AB563" s="172">
        <v>37.200000000000003</v>
      </c>
      <c r="AC563" s="175">
        <v>12</v>
      </c>
      <c r="AD563" s="180">
        <v>12</v>
      </c>
      <c r="AE563" s="181">
        <v>11.05</v>
      </c>
      <c r="AF563" s="182">
        <v>11.05</v>
      </c>
      <c r="AG563" s="318">
        <v>277</v>
      </c>
      <c r="AH563" s="183">
        <v>11.11</v>
      </c>
      <c r="AI563" s="182">
        <v>11.11</v>
      </c>
      <c r="AJ563" s="319">
        <v>23</v>
      </c>
      <c r="AK563" s="184">
        <v>11.086</v>
      </c>
    </row>
    <row r="564" spans="1:37" ht="17.25" customHeight="1" thickBot="1" x14ac:dyDescent="0.35">
      <c r="A564" s="208" t="s">
        <v>376</v>
      </c>
      <c r="B564" s="317">
        <v>22014146</v>
      </c>
      <c r="C564" s="256" t="s">
        <v>748</v>
      </c>
      <c r="D564" s="256" t="s">
        <v>31</v>
      </c>
      <c r="E564" s="173">
        <v>16</v>
      </c>
      <c r="F564" s="174">
        <v>17.5</v>
      </c>
      <c r="G564" s="175">
        <v>13</v>
      </c>
      <c r="H564" s="176">
        <v>13</v>
      </c>
      <c r="I564" s="173">
        <v>3.39</v>
      </c>
      <c r="J564" s="175">
        <v>14</v>
      </c>
      <c r="K564" s="173">
        <v>6.29</v>
      </c>
      <c r="L564" s="175">
        <v>15</v>
      </c>
      <c r="M564" s="176">
        <v>14.5</v>
      </c>
      <c r="N564" s="173">
        <v>55</v>
      </c>
      <c r="O564" s="177">
        <v>82</v>
      </c>
      <c r="P564" s="178">
        <v>0.67073170731707321</v>
      </c>
      <c r="Q564" s="175">
        <v>3.5</v>
      </c>
      <c r="R564" s="173">
        <v>43.1</v>
      </c>
      <c r="S564" s="175">
        <v>4</v>
      </c>
      <c r="T564" s="176">
        <v>7.5</v>
      </c>
      <c r="U564" s="179">
        <v>26.63</v>
      </c>
      <c r="V564" s="175">
        <v>4.5</v>
      </c>
      <c r="W564" s="173">
        <v>-1</v>
      </c>
      <c r="X564" s="175">
        <v>2.25</v>
      </c>
      <c r="Y564" s="173">
        <v>1</v>
      </c>
      <c r="Z564" s="175">
        <v>4.5</v>
      </c>
      <c r="AA564" s="176">
        <v>11.25</v>
      </c>
      <c r="AB564" s="172">
        <v>32.619999999999997</v>
      </c>
      <c r="AC564" s="175">
        <v>15</v>
      </c>
      <c r="AD564" s="180">
        <v>15</v>
      </c>
      <c r="AE564" s="181">
        <v>12.25</v>
      </c>
      <c r="AF564" s="182">
        <v>12.25</v>
      </c>
      <c r="AG564" s="318">
        <v>131</v>
      </c>
      <c r="AH564" s="183">
        <v>4.4400000000000004</v>
      </c>
      <c r="AI564" s="182">
        <v>4.4400000000000004</v>
      </c>
      <c r="AJ564" s="319">
        <v>495</v>
      </c>
      <c r="AK564" s="184">
        <v>7.5640000000000001</v>
      </c>
    </row>
    <row r="565" spans="1:37" ht="17.25" customHeight="1" thickBot="1" x14ac:dyDescent="0.35">
      <c r="A565" s="208" t="s">
        <v>376</v>
      </c>
      <c r="B565" s="317">
        <v>22014202</v>
      </c>
      <c r="C565" s="260" t="s">
        <v>940</v>
      </c>
      <c r="D565" s="260" t="s">
        <v>941</v>
      </c>
      <c r="E565" s="173">
        <v>19</v>
      </c>
      <c r="F565" s="174">
        <v>19</v>
      </c>
      <c r="G565" s="175">
        <v>16</v>
      </c>
      <c r="H565" s="176">
        <v>16</v>
      </c>
      <c r="I565" s="173">
        <v>2.98</v>
      </c>
      <c r="J565" s="175">
        <v>20</v>
      </c>
      <c r="K565" s="173">
        <v>6.44</v>
      </c>
      <c r="L565" s="175">
        <v>14</v>
      </c>
      <c r="M565" s="176">
        <v>17</v>
      </c>
      <c r="N565" s="173">
        <v>74</v>
      </c>
      <c r="O565" s="177">
        <v>82</v>
      </c>
      <c r="P565" s="178">
        <v>0.90243902439024393</v>
      </c>
      <c r="Q565" s="175">
        <v>5</v>
      </c>
      <c r="R565" s="173">
        <v>41.1</v>
      </c>
      <c r="S565" s="175">
        <v>3.5</v>
      </c>
      <c r="T565" s="176">
        <v>8.5</v>
      </c>
      <c r="U565" s="179">
        <v>25.49</v>
      </c>
      <c r="V565" s="175">
        <v>5.25</v>
      </c>
      <c r="W565" s="173">
        <v>-20</v>
      </c>
      <c r="X565" s="175">
        <v>0</v>
      </c>
      <c r="Y565" s="173">
        <v>6</v>
      </c>
      <c r="Z565" s="175">
        <v>2</v>
      </c>
      <c r="AA565" s="176">
        <v>7.25</v>
      </c>
      <c r="AB565" s="172">
        <v>38.17</v>
      </c>
      <c r="AC565" s="175">
        <v>11</v>
      </c>
      <c r="AD565" s="180">
        <v>11</v>
      </c>
      <c r="AE565" s="181">
        <v>11.95</v>
      </c>
      <c r="AF565" s="182">
        <v>11.95</v>
      </c>
      <c r="AG565" s="318">
        <v>167</v>
      </c>
      <c r="AH565" s="183">
        <v>7.56</v>
      </c>
      <c r="AI565" s="182">
        <v>7.56</v>
      </c>
      <c r="AJ565" s="319">
        <v>204</v>
      </c>
      <c r="AK565" s="184">
        <v>9.3159999999999989</v>
      </c>
    </row>
    <row r="566" spans="1:37" ht="17.25" customHeight="1" thickBot="1" x14ac:dyDescent="0.35">
      <c r="A566" s="208" t="s">
        <v>376</v>
      </c>
      <c r="B566" s="317">
        <v>22014343</v>
      </c>
      <c r="C566" s="250" t="s">
        <v>915</v>
      </c>
      <c r="D566" s="250" t="s">
        <v>113</v>
      </c>
      <c r="E566" s="173">
        <v>15</v>
      </c>
      <c r="F566" s="174">
        <v>17</v>
      </c>
      <c r="G566" s="175">
        <v>12</v>
      </c>
      <c r="H566" s="176">
        <v>12</v>
      </c>
      <c r="I566" s="173">
        <v>3.2</v>
      </c>
      <c r="J566" s="175">
        <v>17</v>
      </c>
      <c r="K566" s="173">
        <v>6.85</v>
      </c>
      <c r="L566" s="175">
        <v>11</v>
      </c>
      <c r="M566" s="176">
        <v>14</v>
      </c>
      <c r="N566" s="173">
        <v>46</v>
      </c>
      <c r="O566" s="177">
        <v>59</v>
      </c>
      <c r="P566" s="178">
        <v>0.77966101694915257</v>
      </c>
      <c r="Q566" s="175">
        <v>4</v>
      </c>
      <c r="R566" s="173">
        <v>44.3</v>
      </c>
      <c r="S566" s="175">
        <v>4</v>
      </c>
      <c r="T566" s="176">
        <v>8</v>
      </c>
      <c r="U566" s="179">
        <v>27.53</v>
      </c>
      <c r="V566" s="175">
        <v>4</v>
      </c>
      <c r="W566" s="173">
        <v>-4</v>
      </c>
      <c r="X566" s="175">
        <v>1.5</v>
      </c>
      <c r="Y566" s="173">
        <v>4</v>
      </c>
      <c r="Z566" s="175">
        <v>3</v>
      </c>
      <c r="AA566" s="176">
        <v>8.5</v>
      </c>
      <c r="AB566" s="172">
        <v>40.1</v>
      </c>
      <c r="AC566" s="175">
        <v>10</v>
      </c>
      <c r="AD566" s="180">
        <v>10</v>
      </c>
      <c r="AE566" s="181">
        <v>10.5</v>
      </c>
      <c r="AF566" s="182">
        <v>10.5</v>
      </c>
      <c r="AG566" s="318">
        <v>346</v>
      </c>
      <c r="AH566" s="183">
        <v>7.11</v>
      </c>
      <c r="AI566" s="182">
        <v>7.11</v>
      </c>
      <c r="AJ566" s="319">
        <v>241</v>
      </c>
      <c r="AK566" s="184">
        <v>8.4660000000000011</v>
      </c>
    </row>
    <row r="567" spans="1:37" ht="17.25" customHeight="1" thickBot="1" x14ac:dyDescent="0.35">
      <c r="A567" s="208" t="s">
        <v>56</v>
      </c>
      <c r="B567" s="317">
        <v>22014354</v>
      </c>
      <c r="C567" s="283" t="s">
        <v>882</v>
      </c>
      <c r="D567" s="284" t="s">
        <v>104</v>
      </c>
      <c r="E567" s="173">
        <v>14</v>
      </c>
      <c r="F567" s="174">
        <v>16.5</v>
      </c>
      <c r="G567" s="175">
        <v>14</v>
      </c>
      <c r="H567" s="176">
        <v>14</v>
      </c>
      <c r="I567" s="173">
        <v>3.6100000000000003</v>
      </c>
      <c r="J567" s="175">
        <v>15</v>
      </c>
      <c r="K567" s="173">
        <v>7.91</v>
      </c>
      <c r="L567" s="175">
        <v>10</v>
      </c>
      <c r="M567" s="176">
        <v>12.5</v>
      </c>
      <c r="N567" s="173">
        <v>42</v>
      </c>
      <c r="O567" s="177">
        <v>51</v>
      </c>
      <c r="P567" s="178">
        <v>0.82352941176470584</v>
      </c>
      <c r="Q567" s="175">
        <v>7</v>
      </c>
      <c r="R567" s="173">
        <v>27.5</v>
      </c>
      <c r="S567" s="175">
        <v>4</v>
      </c>
      <c r="T567" s="176">
        <v>11</v>
      </c>
      <c r="U567" s="179">
        <v>28.46</v>
      </c>
      <c r="V567" s="175">
        <v>4.75</v>
      </c>
      <c r="W567" s="173">
        <v>10</v>
      </c>
      <c r="X567" s="175">
        <v>4</v>
      </c>
      <c r="Y567" s="173">
        <v>4</v>
      </c>
      <c r="Z567" s="175">
        <v>3</v>
      </c>
      <c r="AA567" s="176">
        <v>11.75</v>
      </c>
      <c r="AB567" s="172">
        <v>30.34</v>
      </c>
      <c r="AC567" s="175">
        <v>20</v>
      </c>
      <c r="AD567" s="180">
        <v>20</v>
      </c>
      <c r="AE567" s="181">
        <v>13.85</v>
      </c>
      <c r="AF567" s="182">
        <v>13.85</v>
      </c>
      <c r="AG567" s="318">
        <v>31</v>
      </c>
      <c r="AH567" s="183">
        <v>8</v>
      </c>
      <c r="AI567" s="182">
        <v>8</v>
      </c>
      <c r="AJ567" s="319">
        <v>158</v>
      </c>
      <c r="AK567" s="184">
        <v>10.34</v>
      </c>
    </row>
    <row r="568" spans="1:37" ht="45" customHeight="1" x14ac:dyDescent="0.2">
      <c r="A568" s="391" t="s">
        <v>27</v>
      </c>
      <c r="B568" s="392" t="s">
        <v>65</v>
      </c>
      <c r="C568" s="394" t="s">
        <v>196</v>
      </c>
      <c r="D568" s="396" t="s">
        <v>48</v>
      </c>
      <c r="E568" s="154" t="s">
        <v>3</v>
      </c>
      <c r="F568" s="155" t="s">
        <v>4</v>
      </c>
      <c r="G568" s="387" t="s">
        <v>0</v>
      </c>
      <c r="H568" s="156" t="s">
        <v>16</v>
      </c>
      <c r="I568" s="157" t="s">
        <v>192</v>
      </c>
      <c r="J568" s="387" t="s">
        <v>0</v>
      </c>
      <c r="K568" s="157" t="s">
        <v>10</v>
      </c>
      <c r="L568" s="387" t="s">
        <v>0</v>
      </c>
      <c r="M568" s="156" t="s">
        <v>49</v>
      </c>
      <c r="N568" s="158" t="s">
        <v>197</v>
      </c>
      <c r="O568" s="323" t="s">
        <v>58</v>
      </c>
      <c r="P568" s="398" t="s">
        <v>59</v>
      </c>
      <c r="Q568" s="387" t="s">
        <v>47</v>
      </c>
      <c r="R568" s="158" t="s">
        <v>52</v>
      </c>
      <c r="S568" s="387" t="s">
        <v>47</v>
      </c>
      <c r="T568" s="156" t="s">
        <v>5</v>
      </c>
      <c r="U568" s="157" t="s">
        <v>19</v>
      </c>
      <c r="V568" s="387" t="s">
        <v>45</v>
      </c>
      <c r="W568" s="157" t="s">
        <v>23</v>
      </c>
      <c r="X568" s="387" t="s">
        <v>44</v>
      </c>
      <c r="Y568" s="157" t="s">
        <v>487</v>
      </c>
      <c r="Z568" s="387" t="s">
        <v>44</v>
      </c>
      <c r="AA568" s="156" t="s">
        <v>50</v>
      </c>
      <c r="AB568" s="157" t="s">
        <v>26</v>
      </c>
      <c r="AC568" s="387" t="s">
        <v>0</v>
      </c>
      <c r="AD568" s="160" t="s">
        <v>25</v>
      </c>
      <c r="AE568" s="161" t="s">
        <v>66</v>
      </c>
      <c r="AF568" s="162"/>
      <c r="AG568" s="389" t="s">
        <v>28</v>
      </c>
      <c r="AH568" s="161" t="s">
        <v>69</v>
      </c>
      <c r="AI568" s="162"/>
      <c r="AJ568" s="389" t="s">
        <v>28</v>
      </c>
      <c r="AK568" s="163" t="s">
        <v>70</v>
      </c>
    </row>
    <row r="569" spans="1:37" ht="17.25" thickBot="1" x14ac:dyDescent="0.25">
      <c r="A569" s="391"/>
      <c r="B569" s="393"/>
      <c r="C569" s="395"/>
      <c r="D569" s="397"/>
      <c r="E569" s="164" t="s">
        <v>488</v>
      </c>
      <c r="F569" s="165" t="s">
        <v>68</v>
      </c>
      <c r="G569" s="388"/>
      <c r="H569" s="166" t="s">
        <v>0</v>
      </c>
      <c r="I569" s="167" t="s">
        <v>11</v>
      </c>
      <c r="J569" s="388"/>
      <c r="K569" s="167" t="s">
        <v>11</v>
      </c>
      <c r="L569" s="388"/>
      <c r="M569" s="166" t="s">
        <v>0</v>
      </c>
      <c r="N569" s="167" t="s">
        <v>6</v>
      </c>
      <c r="O569" s="168" t="s">
        <v>6</v>
      </c>
      <c r="P569" s="399"/>
      <c r="Q569" s="388"/>
      <c r="R569" s="167" t="s">
        <v>7</v>
      </c>
      <c r="S569" s="388"/>
      <c r="T569" s="166" t="s">
        <v>0</v>
      </c>
      <c r="U569" s="167" t="s">
        <v>11</v>
      </c>
      <c r="V569" s="388"/>
      <c r="W569" s="167" t="s">
        <v>7</v>
      </c>
      <c r="X569" s="388"/>
      <c r="Y569" s="167" t="s">
        <v>489</v>
      </c>
      <c r="Z569" s="388"/>
      <c r="AA569" s="166" t="s">
        <v>46</v>
      </c>
      <c r="AB569" s="167" t="s">
        <v>11</v>
      </c>
      <c r="AC569" s="388"/>
      <c r="AD569" s="166" t="s">
        <v>46</v>
      </c>
      <c r="AE569" s="169" t="s">
        <v>9</v>
      </c>
      <c r="AF569" s="170"/>
      <c r="AG569" s="390"/>
      <c r="AH569" s="169" t="s">
        <v>9</v>
      </c>
      <c r="AI569" s="170"/>
      <c r="AJ569" s="390"/>
      <c r="AK569" s="171" t="s">
        <v>9</v>
      </c>
    </row>
    <row r="570" spans="1:37" ht="17.25" customHeight="1" thickBot="1" x14ac:dyDescent="0.35">
      <c r="A570" s="208" t="s">
        <v>56</v>
      </c>
      <c r="B570" s="317">
        <v>22014390</v>
      </c>
      <c r="C570" s="262" t="s">
        <v>955</v>
      </c>
      <c r="D570" s="262" t="s">
        <v>956</v>
      </c>
      <c r="E570" s="173">
        <v>8</v>
      </c>
      <c r="F570" s="174">
        <v>13.5</v>
      </c>
      <c r="G570" s="175">
        <v>8</v>
      </c>
      <c r="H570" s="176">
        <v>8</v>
      </c>
      <c r="I570" s="173">
        <v>3.9600000000000009</v>
      </c>
      <c r="J570" s="175">
        <v>9</v>
      </c>
      <c r="K570" s="173">
        <v>8.98</v>
      </c>
      <c r="L570" s="175">
        <v>2</v>
      </c>
      <c r="M570" s="176">
        <v>5.5</v>
      </c>
      <c r="N570" s="173">
        <v>0</v>
      </c>
      <c r="O570" s="177">
        <v>58</v>
      </c>
      <c r="P570" s="178">
        <v>0</v>
      </c>
      <c r="Q570" s="175">
        <v>0</v>
      </c>
      <c r="R570" s="173">
        <v>21.2</v>
      </c>
      <c r="S570" s="175">
        <v>2.5</v>
      </c>
      <c r="T570" s="176">
        <v>2.5</v>
      </c>
      <c r="U570" s="179">
        <v>37.520000000000003</v>
      </c>
      <c r="V570" s="175">
        <v>0.25</v>
      </c>
      <c r="W570" s="173">
        <v>2</v>
      </c>
      <c r="X570" s="175">
        <v>3</v>
      </c>
      <c r="Y570" s="173">
        <v>0</v>
      </c>
      <c r="Z570" s="175">
        <v>5</v>
      </c>
      <c r="AA570" s="176">
        <v>8.25</v>
      </c>
      <c r="AB570" s="172">
        <v>48.18</v>
      </c>
      <c r="AC570" s="175">
        <v>9</v>
      </c>
      <c r="AD570" s="180">
        <v>9</v>
      </c>
      <c r="AE570" s="181">
        <v>6.65</v>
      </c>
      <c r="AF570" s="182">
        <v>6.65</v>
      </c>
      <c r="AG570" s="318">
        <v>512</v>
      </c>
      <c r="AH570" s="183">
        <v>5.78</v>
      </c>
      <c r="AI570" s="182">
        <v>5.78</v>
      </c>
      <c r="AJ570" s="319">
        <v>393</v>
      </c>
      <c r="AK570" s="184">
        <v>6.1280000000000001</v>
      </c>
    </row>
    <row r="571" spans="1:37" ht="17.25" customHeight="1" thickBot="1" x14ac:dyDescent="0.35">
      <c r="A571" s="208" t="s">
        <v>376</v>
      </c>
      <c r="B571" s="317">
        <v>22014393</v>
      </c>
      <c r="C571" s="254" t="s">
        <v>146</v>
      </c>
      <c r="D571" s="254" t="s">
        <v>230</v>
      </c>
      <c r="E571" s="173">
        <v>13</v>
      </c>
      <c r="F571" s="174">
        <v>16</v>
      </c>
      <c r="G571" s="175">
        <v>10</v>
      </c>
      <c r="H571" s="176">
        <v>10</v>
      </c>
      <c r="I571" s="173">
        <v>3.1</v>
      </c>
      <c r="J571" s="175">
        <v>19</v>
      </c>
      <c r="K571" s="173">
        <v>6.78</v>
      </c>
      <c r="L571" s="175">
        <v>11</v>
      </c>
      <c r="M571" s="176">
        <v>15</v>
      </c>
      <c r="N571" s="173">
        <v>70</v>
      </c>
      <c r="O571" s="177">
        <v>83</v>
      </c>
      <c r="P571" s="178">
        <v>0.84337349397590367</v>
      </c>
      <c r="Q571" s="175">
        <v>4.5</v>
      </c>
      <c r="R571" s="173">
        <v>47.6</v>
      </c>
      <c r="S571" s="175">
        <v>5</v>
      </c>
      <c r="T571" s="176">
        <v>9.5</v>
      </c>
      <c r="U571" s="179">
        <v>27.32</v>
      </c>
      <c r="V571" s="175">
        <v>4.25</v>
      </c>
      <c r="W571" s="173">
        <v>-7</v>
      </c>
      <c r="X571" s="175">
        <v>1.25</v>
      </c>
      <c r="Y571" s="173">
        <v>4</v>
      </c>
      <c r="Z571" s="175">
        <v>3</v>
      </c>
      <c r="AA571" s="176">
        <v>8.5</v>
      </c>
      <c r="AB571" s="172">
        <v>45.07</v>
      </c>
      <c r="AC571" s="175">
        <v>8</v>
      </c>
      <c r="AD571" s="180">
        <v>8</v>
      </c>
      <c r="AE571" s="181">
        <v>10.199999999999999</v>
      </c>
      <c r="AF571" s="182">
        <v>10.199999999999999</v>
      </c>
      <c r="AG571" s="318">
        <v>372</v>
      </c>
      <c r="AH571" s="183">
        <v>5.78</v>
      </c>
      <c r="AI571" s="182">
        <v>5.78</v>
      </c>
      <c r="AJ571" s="319">
        <v>393</v>
      </c>
      <c r="AK571" s="184">
        <v>7.548</v>
      </c>
    </row>
    <row r="572" spans="1:37" ht="17.25" customHeight="1" thickBot="1" x14ac:dyDescent="0.35">
      <c r="A572" s="208" t="s">
        <v>376</v>
      </c>
      <c r="B572" s="317">
        <v>22014544</v>
      </c>
      <c r="C572" s="248" t="s">
        <v>967</v>
      </c>
      <c r="D572" s="248" t="s">
        <v>72</v>
      </c>
      <c r="E572" s="173">
        <v>14</v>
      </c>
      <c r="F572" s="174">
        <v>16.5</v>
      </c>
      <c r="G572" s="175">
        <v>11</v>
      </c>
      <c r="H572" s="176">
        <v>11</v>
      </c>
      <c r="I572" s="173">
        <v>2.92</v>
      </c>
      <c r="J572" s="175">
        <v>20</v>
      </c>
      <c r="K572" s="173">
        <v>6.21</v>
      </c>
      <c r="L572" s="175">
        <v>15</v>
      </c>
      <c r="M572" s="176">
        <v>17.5</v>
      </c>
      <c r="N572" s="173">
        <v>90</v>
      </c>
      <c r="O572" s="177">
        <v>84</v>
      </c>
      <c r="P572" s="178">
        <v>1.0714285714285714</v>
      </c>
      <c r="Q572" s="175">
        <v>5.5</v>
      </c>
      <c r="R572" s="173">
        <v>48.5</v>
      </c>
      <c r="S572" s="175">
        <v>5</v>
      </c>
      <c r="T572" s="176">
        <v>10.5</v>
      </c>
      <c r="U572" s="179">
        <v>23.96</v>
      </c>
      <c r="V572" s="175">
        <v>6</v>
      </c>
      <c r="W572" s="173">
        <v>-9</v>
      </c>
      <c r="X572" s="175">
        <v>1</v>
      </c>
      <c r="Y572" s="173">
        <v>5</v>
      </c>
      <c r="Z572" s="175">
        <v>2.5</v>
      </c>
      <c r="AA572" s="176">
        <v>9.5</v>
      </c>
      <c r="AB572" s="172">
        <v>33.96</v>
      </c>
      <c r="AC572" s="175">
        <v>14</v>
      </c>
      <c r="AD572" s="180">
        <v>14</v>
      </c>
      <c r="AE572" s="181">
        <v>12.5</v>
      </c>
      <c r="AF572" s="182">
        <v>12.5</v>
      </c>
      <c r="AG572" s="318">
        <v>112</v>
      </c>
      <c r="AH572" s="183">
        <v>6.67</v>
      </c>
      <c r="AI572" s="182">
        <v>6.67</v>
      </c>
      <c r="AJ572" s="319">
        <v>296</v>
      </c>
      <c r="AK572" s="184">
        <v>9.0019999999999989</v>
      </c>
    </row>
    <row r="573" spans="1:37" ht="17.25" customHeight="1" thickBot="1" x14ac:dyDescent="0.35">
      <c r="A573" s="208" t="s">
        <v>376</v>
      </c>
      <c r="B573" s="317">
        <v>22014730</v>
      </c>
      <c r="C573" s="248" t="s">
        <v>562</v>
      </c>
      <c r="D573" s="248" t="s">
        <v>563</v>
      </c>
      <c r="E573" s="173">
        <v>17</v>
      </c>
      <c r="F573" s="174">
        <v>18</v>
      </c>
      <c r="G573" s="175">
        <v>14</v>
      </c>
      <c r="H573" s="176">
        <v>14</v>
      </c>
      <c r="I573" s="173">
        <v>3</v>
      </c>
      <c r="J573" s="175">
        <v>20</v>
      </c>
      <c r="K573" s="173">
        <v>6.38</v>
      </c>
      <c r="L573" s="175">
        <v>14</v>
      </c>
      <c r="M573" s="176">
        <v>17</v>
      </c>
      <c r="N573" s="173">
        <v>98</v>
      </c>
      <c r="O573" s="177">
        <v>66</v>
      </c>
      <c r="P573" s="178">
        <v>1.4848484848484849</v>
      </c>
      <c r="Q573" s="175">
        <v>7.5</v>
      </c>
      <c r="R573" s="173">
        <v>47.9</v>
      </c>
      <c r="S573" s="175">
        <v>5</v>
      </c>
      <c r="T573" s="176">
        <v>12.5</v>
      </c>
      <c r="U573" s="179">
        <v>24.65</v>
      </c>
      <c r="V573" s="175">
        <v>5.5</v>
      </c>
      <c r="W573" s="173">
        <v>-34</v>
      </c>
      <c r="X573" s="175">
        <v>0</v>
      </c>
      <c r="Y573" s="173">
        <v>0</v>
      </c>
      <c r="Z573" s="175">
        <v>5</v>
      </c>
      <c r="AA573" s="176">
        <v>10.5</v>
      </c>
      <c r="AB573" s="172">
        <v>27.1</v>
      </c>
      <c r="AC573" s="175">
        <v>19</v>
      </c>
      <c r="AD573" s="180">
        <v>19</v>
      </c>
      <c r="AE573" s="181">
        <v>14.6</v>
      </c>
      <c r="AF573" s="182">
        <v>14.6</v>
      </c>
      <c r="AG573" s="318">
        <v>10</v>
      </c>
      <c r="AH573" s="183">
        <v>3.56</v>
      </c>
      <c r="AI573" s="182">
        <v>3.56</v>
      </c>
      <c r="AJ573" s="319">
        <v>541</v>
      </c>
      <c r="AK573" s="184">
        <v>7.976</v>
      </c>
    </row>
    <row r="574" spans="1:37" ht="17.25" customHeight="1" thickBot="1" x14ac:dyDescent="0.35">
      <c r="A574" s="208" t="s">
        <v>376</v>
      </c>
      <c r="B574" s="317">
        <v>22014733</v>
      </c>
      <c r="C574" s="260" t="s">
        <v>801</v>
      </c>
      <c r="D574" s="260" t="s">
        <v>802</v>
      </c>
      <c r="E574" s="173">
        <v>13</v>
      </c>
      <c r="F574" s="174">
        <v>16</v>
      </c>
      <c r="G574" s="175">
        <v>10</v>
      </c>
      <c r="H574" s="176">
        <v>10</v>
      </c>
      <c r="I574" s="173">
        <v>3.24</v>
      </c>
      <c r="J574" s="175">
        <v>16</v>
      </c>
      <c r="K574" s="173">
        <v>7.04</v>
      </c>
      <c r="L574" s="175">
        <v>9</v>
      </c>
      <c r="M574" s="176">
        <v>12.5</v>
      </c>
      <c r="N574" s="173">
        <v>53</v>
      </c>
      <c r="O574" s="177">
        <v>62</v>
      </c>
      <c r="P574" s="178">
        <v>0.85483870967741937</v>
      </c>
      <c r="Q574" s="175">
        <v>4.5</v>
      </c>
      <c r="R574" s="173">
        <v>34.799999999999997</v>
      </c>
      <c r="S574" s="175">
        <v>1.5</v>
      </c>
      <c r="T574" s="176">
        <v>6</v>
      </c>
      <c r="U574" s="179">
        <v>28.49</v>
      </c>
      <c r="V574" s="175">
        <v>3.75</v>
      </c>
      <c r="W574" s="173">
        <v>4</v>
      </c>
      <c r="X574" s="175">
        <v>3.25</v>
      </c>
      <c r="Y574" s="173">
        <v>0</v>
      </c>
      <c r="Z574" s="175">
        <v>5</v>
      </c>
      <c r="AA574" s="176">
        <v>12</v>
      </c>
      <c r="AB574" s="172">
        <v>40.97</v>
      </c>
      <c r="AC574" s="175">
        <v>10</v>
      </c>
      <c r="AD574" s="180">
        <v>10</v>
      </c>
      <c r="AE574" s="181">
        <v>10.1</v>
      </c>
      <c r="AF574" s="182">
        <v>10.1</v>
      </c>
      <c r="AG574" s="318">
        <v>380</v>
      </c>
      <c r="AH574" s="183">
        <v>5.78</v>
      </c>
      <c r="AI574" s="182">
        <v>5.78</v>
      </c>
      <c r="AJ574" s="319">
        <v>393</v>
      </c>
      <c r="AK574" s="184">
        <v>7.508</v>
      </c>
    </row>
    <row r="575" spans="1:37" ht="17.25" customHeight="1" thickBot="1" x14ac:dyDescent="0.35">
      <c r="A575" s="208" t="s">
        <v>376</v>
      </c>
      <c r="B575" s="317">
        <v>22014743</v>
      </c>
      <c r="C575" s="264" t="s">
        <v>899</v>
      </c>
      <c r="D575" s="264" t="s">
        <v>900</v>
      </c>
      <c r="E575" s="173">
        <v>16</v>
      </c>
      <c r="F575" s="174">
        <v>17.5</v>
      </c>
      <c r="G575" s="175">
        <v>13</v>
      </c>
      <c r="H575" s="176">
        <v>13</v>
      </c>
      <c r="I575" s="173">
        <v>3.17</v>
      </c>
      <c r="J575" s="175">
        <v>17</v>
      </c>
      <c r="K575" s="173">
        <v>6.84</v>
      </c>
      <c r="L575" s="175">
        <v>11</v>
      </c>
      <c r="M575" s="176">
        <v>14</v>
      </c>
      <c r="N575" s="173">
        <v>53</v>
      </c>
      <c r="O575" s="177">
        <v>56</v>
      </c>
      <c r="P575" s="178">
        <v>0.9464285714285714</v>
      </c>
      <c r="Q575" s="175">
        <v>5</v>
      </c>
      <c r="R575" s="173">
        <v>40.799999999999997</v>
      </c>
      <c r="S575" s="175">
        <v>3</v>
      </c>
      <c r="T575" s="176">
        <v>8</v>
      </c>
      <c r="U575" s="179">
        <v>26.1</v>
      </c>
      <c r="V575" s="175">
        <v>4.75</v>
      </c>
      <c r="W575" s="173">
        <v>-10</v>
      </c>
      <c r="X575" s="175">
        <v>0.75</v>
      </c>
      <c r="Y575" s="173">
        <v>2</v>
      </c>
      <c r="Z575" s="175">
        <v>4</v>
      </c>
      <c r="AA575" s="176">
        <v>9.5</v>
      </c>
      <c r="AB575" s="172">
        <v>48.36</v>
      </c>
      <c r="AC575" s="175">
        <v>6</v>
      </c>
      <c r="AD575" s="180">
        <v>6</v>
      </c>
      <c r="AE575" s="181">
        <v>10.1</v>
      </c>
      <c r="AF575" s="182">
        <v>10.1</v>
      </c>
      <c r="AG575" s="318">
        <v>380</v>
      </c>
      <c r="AH575" s="183">
        <v>6.67</v>
      </c>
      <c r="AI575" s="182">
        <v>6.67</v>
      </c>
      <c r="AJ575" s="319">
        <v>296</v>
      </c>
      <c r="AK575" s="184">
        <v>8.0419999999999998</v>
      </c>
    </row>
    <row r="576" spans="1:37" ht="17.25" customHeight="1" thickBot="1" x14ac:dyDescent="0.35">
      <c r="A576" s="208" t="s">
        <v>56</v>
      </c>
      <c r="B576" s="317">
        <v>22014775</v>
      </c>
      <c r="C576" s="252" t="s">
        <v>705</v>
      </c>
      <c r="D576" s="252" t="s">
        <v>231</v>
      </c>
      <c r="E576" s="173" t="s">
        <v>195</v>
      </c>
      <c r="F576" s="174" t="s">
        <v>195</v>
      </c>
      <c r="G576" s="175">
        <v>0</v>
      </c>
      <c r="H576" s="176">
        <v>0</v>
      </c>
      <c r="I576" s="173" t="s">
        <v>195</v>
      </c>
      <c r="J576" s="175">
        <v>0</v>
      </c>
      <c r="K576" s="173" t="s">
        <v>195</v>
      </c>
      <c r="L576" s="175">
        <v>0</v>
      </c>
      <c r="M576" s="176">
        <v>0</v>
      </c>
      <c r="N576" s="173" t="s">
        <v>195</v>
      </c>
      <c r="O576" s="177" t="s">
        <v>195</v>
      </c>
      <c r="P576" s="178" t="s">
        <v>1712</v>
      </c>
      <c r="Q576" s="175">
        <v>0</v>
      </c>
      <c r="R576" s="173" t="s">
        <v>195</v>
      </c>
      <c r="S576" s="175">
        <v>0</v>
      </c>
      <c r="T576" s="176">
        <v>0</v>
      </c>
      <c r="U576" s="179" t="s">
        <v>195</v>
      </c>
      <c r="V576" s="175">
        <v>0</v>
      </c>
      <c r="W576" s="173" t="s">
        <v>195</v>
      </c>
      <c r="X576" s="175">
        <v>0</v>
      </c>
      <c r="Y576" s="173" t="s">
        <v>195</v>
      </c>
      <c r="Z576" s="175">
        <v>0</v>
      </c>
      <c r="AA576" s="176">
        <v>0</v>
      </c>
      <c r="AB576" s="172" t="s">
        <v>195</v>
      </c>
      <c r="AC576" s="175">
        <v>0</v>
      </c>
      <c r="AD576" s="180">
        <v>0</v>
      </c>
      <c r="AE576" s="181">
        <v>0</v>
      </c>
      <c r="AF576" s="182">
        <v>0</v>
      </c>
      <c r="AG576" s="318">
        <v>532</v>
      </c>
      <c r="AH576" s="183" t="s">
        <v>195</v>
      </c>
      <c r="AI576" s="182" t="s">
        <v>195</v>
      </c>
      <c r="AJ576" s="319">
        <v>564</v>
      </c>
      <c r="AK576" s="184" t="s">
        <v>1713</v>
      </c>
    </row>
    <row r="577" spans="1:37" ht="17.25" customHeight="1" thickBot="1" x14ac:dyDescent="0.35">
      <c r="A577" s="208" t="s">
        <v>376</v>
      </c>
      <c r="B577" s="317">
        <v>22014833</v>
      </c>
      <c r="C577" s="260" t="s">
        <v>1050</v>
      </c>
      <c r="D577" s="260" t="s">
        <v>1051</v>
      </c>
      <c r="E577" s="173">
        <v>19</v>
      </c>
      <c r="F577" s="174">
        <v>19</v>
      </c>
      <c r="G577" s="175">
        <v>16</v>
      </c>
      <c r="H577" s="176">
        <v>16</v>
      </c>
      <c r="I577" s="173">
        <v>3.11</v>
      </c>
      <c r="J577" s="175">
        <v>18</v>
      </c>
      <c r="K577" s="173">
        <v>6.55</v>
      </c>
      <c r="L577" s="175">
        <v>13</v>
      </c>
      <c r="M577" s="176">
        <v>15.5</v>
      </c>
      <c r="N577" s="173">
        <v>60</v>
      </c>
      <c r="O577" s="177">
        <v>58</v>
      </c>
      <c r="P577" s="178">
        <v>1.0344827586206897</v>
      </c>
      <c r="Q577" s="175">
        <v>5.5</v>
      </c>
      <c r="R577" s="173">
        <v>48</v>
      </c>
      <c r="S577" s="175">
        <v>5</v>
      </c>
      <c r="T577" s="176">
        <v>10.5</v>
      </c>
      <c r="U577" s="179">
        <v>32.9</v>
      </c>
      <c r="V577" s="175">
        <v>1.5</v>
      </c>
      <c r="W577" s="173">
        <v>0</v>
      </c>
      <c r="X577" s="175">
        <v>2.5</v>
      </c>
      <c r="Y577" s="173">
        <v>4</v>
      </c>
      <c r="Z577" s="175">
        <v>3</v>
      </c>
      <c r="AA577" s="176">
        <v>7</v>
      </c>
      <c r="AB577" s="172">
        <v>52.06</v>
      </c>
      <c r="AC577" s="175">
        <v>4</v>
      </c>
      <c r="AD577" s="180">
        <v>4</v>
      </c>
      <c r="AE577" s="181">
        <v>10.6</v>
      </c>
      <c r="AF577" s="182">
        <v>10.6</v>
      </c>
      <c r="AG577" s="318">
        <v>326</v>
      </c>
      <c r="AH577" s="183">
        <v>6.67</v>
      </c>
      <c r="AI577" s="182">
        <v>6.67</v>
      </c>
      <c r="AJ577" s="319">
        <v>296</v>
      </c>
      <c r="AK577" s="184">
        <v>8.2420000000000009</v>
      </c>
    </row>
    <row r="578" spans="1:37" ht="17.25" customHeight="1" thickBot="1" x14ac:dyDescent="0.35">
      <c r="A578" s="208" t="s">
        <v>56</v>
      </c>
      <c r="B578" s="317">
        <v>22014858</v>
      </c>
      <c r="C578" s="252" t="s">
        <v>722</v>
      </c>
      <c r="D578" s="252" t="s">
        <v>723</v>
      </c>
      <c r="E578" s="173">
        <v>13</v>
      </c>
      <c r="F578" s="174">
        <v>16</v>
      </c>
      <c r="G578" s="175">
        <v>13</v>
      </c>
      <c r="H578" s="176">
        <v>13</v>
      </c>
      <c r="I578" s="173">
        <v>3.61</v>
      </c>
      <c r="J578" s="175">
        <v>15</v>
      </c>
      <c r="K578" s="173">
        <v>8.0299999999999994</v>
      </c>
      <c r="L578" s="175">
        <v>9</v>
      </c>
      <c r="M578" s="176">
        <v>12</v>
      </c>
      <c r="N578" s="173">
        <v>65</v>
      </c>
      <c r="O578" s="177">
        <v>85</v>
      </c>
      <c r="P578" s="178">
        <v>0.76470588235294112</v>
      </c>
      <c r="Q578" s="175">
        <v>6.5</v>
      </c>
      <c r="R578" s="173">
        <v>36</v>
      </c>
      <c r="S578" s="175">
        <v>6.5</v>
      </c>
      <c r="T578" s="176">
        <v>13</v>
      </c>
      <c r="U578" s="179">
        <v>27.27</v>
      </c>
      <c r="V578" s="175">
        <v>5.25</v>
      </c>
      <c r="W578" s="173">
        <v>-8.5</v>
      </c>
      <c r="X578" s="175">
        <v>1</v>
      </c>
      <c r="Y578" s="173">
        <v>6</v>
      </c>
      <c r="Z578" s="175">
        <v>2</v>
      </c>
      <c r="AA578" s="176">
        <v>8.25</v>
      </c>
      <c r="AB578" s="172">
        <v>64.099999999999994</v>
      </c>
      <c r="AC578" s="175">
        <v>3</v>
      </c>
      <c r="AD578" s="180">
        <v>3</v>
      </c>
      <c r="AE578" s="181">
        <v>9.85</v>
      </c>
      <c r="AF578" s="182">
        <v>9.85</v>
      </c>
      <c r="AG578" s="318">
        <v>397</v>
      </c>
      <c r="AH578" s="183">
        <v>10.220000000000001</v>
      </c>
      <c r="AI578" s="182">
        <v>10.220000000000001</v>
      </c>
      <c r="AJ578" s="319">
        <v>33</v>
      </c>
      <c r="AK578" s="184">
        <v>10.072000000000001</v>
      </c>
    </row>
    <row r="579" spans="1:37" ht="17.25" customHeight="1" thickBot="1" x14ac:dyDescent="0.35">
      <c r="A579" s="208" t="s">
        <v>376</v>
      </c>
      <c r="B579" s="317">
        <v>22014861</v>
      </c>
      <c r="C579" s="262" t="s">
        <v>1076</v>
      </c>
      <c r="D579" s="262" t="s">
        <v>174</v>
      </c>
      <c r="E579" s="173">
        <v>19</v>
      </c>
      <c r="F579" s="174">
        <v>19</v>
      </c>
      <c r="G579" s="175">
        <v>16</v>
      </c>
      <c r="H579" s="176">
        <v>16</v>
      </c>
      <c r="I579" s="173">
        <v>2.97</v>
      </c>
      <c r="J579" s="175">
        <v>20</v>
      </c>
      <c r="K579" s="173">
        <v>6.24</v>
      </c>
      <c r="L579" s="175">
        <v>15</v>
      </c>
      <c r="M579" s="176">
        <v>17.5</v>
      </c>
      <c r="N579" s="173">
        <v>56</v>
      </c>
      <c r="O579" s="177">
        <v>57</v>
      </c>
      <c r="P579" s="178">
        <v>0.98245614035087714</v>
      </c>
      <c r="Q579" s="175">
        <v>5</v>
      </c>
      <c r="R579" s="173">
        <v>47.3</v>
      </c>
      <c r="S579" s="175">
        <v>5</v>
      </c>
      <c r="T579" s="176">
        <v>10</v>
      </c>
      <c r="U579" s="179">
        <v>24.24</v>
      </c>
      <c r="V579" s="175">
        <v>5.75</v>
      </c>
      <c r="W579" s="173">
        <v>-8</v>
      </c>
      <c r="X579" s="175">
        <v>1</v>
      </c>
      <c r="Y579" s="173">
        <v>3</v>
      </c>
      <c r="Z579" s="175">
        <v>3.5</v>
      </c>
      <c r="AA579" s="176">
        <v>10.25</v>
      </c>
      <c r="AB579" s="172">
        <v>59.08</v>
      </c>
      <c r="AC579" s="175">
        <v>2</v>
      </c>
      <c r="AD579" s="180">
        <v>2</v>
      </c>
      <c r="AE579" s="181">
        <v>11.15</v>
      </c>
      <c r="AF579" s="182">
        <v>11.15</v>
      </c>
      <c r="AG579" s="318">
        <v>266</v>
      </c>
      <c r="AH579" s="183">
        <v>6.22</v>
      </c>
      <c r="AI579" s="182">
        <v>6.22</v>
      </c>
      <c r="AJ579" s="319">
        <v>347</v>
      </c>
      <c r="AK579" s="184">
        <v>8.1920000000000002</v>
      </c>
    </row>
    <row r="580" spans="1:37" ht="17.25" customHeight="1" thickBot="1" x14ac:dyDescent="0.35">
      <c r="A580" s="208" t="s">
        <v>376</v>
      </c>
      <c r="B580" s="317">
        <v>22014863</v>
      </c>
      <c r="C580" s="264" t="s">
        <v>295</v>
      </c>
      <c r="D580" s="264" t="s">
        <v>126</v>
      </c>
      <c r="E580" s="173">
        <v>15</v>
      </c>
      <c r="F580" s="174">
        <v>17</v>
      </c>
      <c r="G580" s="175">
        <v>12</v>
      </c>
      <c r="H580" s="176">
        <v>12</v>
      </c>
      <c r="I580" s="173">
        <v>3.31</v>
      </c>
      <c r="J580" s="175">
        <v>15</v>
      </c>
      <c r="K580" s="173">
        <v>7.04</v>
      </c>
      <c r="L580" s="175">
        <v>9</v>
      </c>
      <c r="M580" s="176">
        <v>12</v>
      </c>
      <c r="N580" s="173">
        <v>76</v>
      </c>
      <c r="O580" s="177">
        <v>72</v>
      </c>
      <c r="P580" s="178">
        <v>1.0555555555555556</v>
      </c>
      <c r="Q580" s="175">
        <v>5.5</v>
      </c>
      <c r="R580" s="173">
        <v>33.1</v>
      </c>
      <c r="S580" s="175">
        <v>1.5</v>
      </c>
      <c r="T580" s="176">
        <v>7</v>
      </c>
      <c r="U580" s="179">
        <v>25.25</v>
      </c>
      <c r="V580" s="175">
        <v>5.25</v>
      </c>
      <c r="W580" s="173">
        <v>-15</v>
      </c>
      <c r="X580" s="175">
        <v>0.25</v>
      </c>
      <c r="Y580" s="173">
        <v>3</v>
      </c>
      <c r="Z580" s="175">
        <v>3.5</v>
      </c>
      <c r="AA580" s="176">
        <v>9</v>
      </c>
      <c r="AB580" s="172">
        <v>32.909999999999997</v>
      </c>
      <c r="AC580" s="175">
        <v>15</v>
      </c>
      <c r="AD580" s="180">
        <v>15</v>
      </c>
      <c r="AE580" s="181">
        <v>11</v>
      </c>
      <c r="AF580" s="182">
        <v>11</v>
      </c>
      <c r="AG580" s="318">
        <v>282</v>
      </c>
      <c r="AH580" s="183">
        <v>6.67</v>
      </c>
      <c r="AI580" s="182">
        <v>6.67</v>
      </c>
      <c r="AJ580" s="319">
        <v>296</v>
      </c>
      <c r="AK580" s="184">
        <v>8.402000000000001</v>
      </c>
    </row>
    <row r="581" spans="1:37" ht="17.25" customHeight="1" thickBot="1" x14ac:dyDescent="0.35">
      <c r="A581" s="208" t="s">
        <v>376</v>
      </c>
      <c r="B581" s="317">
        <v>22015109</v>
      </c>
      <c r="C581" s="260" t="s">
        <v>1012</v>
      </c>
      <c r="D581" s="260" t="s">
        <v>1013</v>
      </c>
      <c r="E581" s="173">
        <v>10</v>
      </c>
      <c r="F581" s="174">
        <v>14.5</v>
      </c>
      <c r="G581" s="175">
        <v>7</v>
      </c>
      <c r="H581" s="176">
        <v>7</v>
      </c>
      <c r="I581" s="173">
        <v>3.03</v>
      </c>
      <c r="J581" s="175">
        <v>20</v>
      </c>
      <c r="K581" s="173">
        <v>6.4</v>
      </c>
      <c r="L581" s="175">
        <v>14</v>
      </c>
      <c r="M581" s="176">
        <v>17</v>
      </c>
      <c r="N581" s="173">
        <v>73</v>
      </c>
      <c r="O581" s="177">
        <v>95</v>
      </c>
      <c r="P581" s="178">
        <v>0.76842105263157889</v>
      </c>
      <c r="Q581" s="175">
        <v>4</v>
      </c>
      <c r="R581" s="173">
        <v>44.6</v>
      </c>
      <c r="S581" s="175">
        <v>4</v>
      </c>
      <c r="T581" s="176">
        <v>8</v>
      </c>
      <c r="U581" s="179">
        <v>26.48</v>
      </c>
      <c r="V581" s="175">
        <v>4.75</v>
      </c>
      <c r="W581" s="173">
        <v>0</v>
      </c>
      <c r="X581" s="175">
        <v>2.5</v>
      </c>
      <c r="Y581" s="173">
        <v>3</v>
      </c>
      <c r="Z581" s="175">
        <v>3.5</v>
      </c>
      <c r="AA581" s="176">
        <v>10.75</v>
      </c>
      <c r="AB581" s="172">
        <v>45.91</v>
      </c>
      <c r="AC581" s="175">
        <v>7</v>
      </c>
      <c r="AD581" s="180">
        <v>7</v>
      </c>
      <c r="AE581" s="181">
        <v>9.9499999999999993</v>
      </c>
      <c r="AF581" s="182">
        <v>9.9499999999999993</v>
      </c>
      <c r="AG581" s="318">
        <v>392</v>
      </c>
      <c r="AH581" s="183">
        <v>4</v>
      </c>
      <c r="AI581" s="182">
        <v>4</v>
      </c>
      <c r="AJ581" s="319">
        <v>527</v>
      </c>
      <c r="AK581" s="184">
        <v>6.38</v>
      </c>
    </row>
    <row r="582" spans="1:37" ht="17.25" customHeight="1" thickBot="1" x14ac:dyDescent="0.35">
      <c r="A582" s="208" t="s">
        <v>376</v>
      </c>
      <c r="B582" s="317">
        <v>22015397</v>
      </c>
      <c r="C582" s="262" t="s">
        <v>964</v>
      </c>
      <c r="D582" s="262" t="s">
        <v>965</v>
      </c>
      <c r="E582" s="173">
        <v>12</v>
      </c>
      <c r="F582" s="174">
        <v>15.5</v>
      </c>
      <c r="G582" s="175">
        <v>9</v>
      </c>
      <c r="H582" s="176">
        <v>9</v>
      </c>
      <c r="I582" s="173">
        <v>3.17</v>
      </c>
      <c r="J582" s="175">
        <v>17</v>
      </c>
      <c r="K582" s="173">
        <v>7.02</v>
      </c>
      <c r="L582" s="175">
        <v>10</v>
      </c>
      <c r="M582" s="176">
        <v>13.5</v>
      </c>
      <c r="N582" s="173">
        <v>63</v>
      </c>
      <c r="O582" s="177">
        <v>58</v>
      </c>
      <c r="P582" s="178">
        <v>1.0862068965517242</v>
      </c>
      <c r="Q582" s="175">
        <v>5.5</v>
      </c>
      <c r="R582" s="173">
        <v>42.2</v>
      </c>
      <c r="S582" s="175">
        <v>3.5</v>
      </c>
      <c r="T582" s="176">
        <v>9</v>
      </c>
      <c r="U582" s="179">
        <v>34.130000000000003</v>
      </c>
      <c r="V582" s="175">
        <v>0.75</v>
      </c>
      <c r="W582" s="173">
        <v>-2</v>
      </c>
      <c r="X582" s="175">
        <v>2</v>
      </c>
      <c r="Y582" s="173">
        <v>3</v>
      </c>
      <c r="Z582" s="175">
        <v>3.5</v>
      </c>
      <c r="AA582" s="176">
        <v>6.25</v>
      </c>
      <c r="AB582" s="172">
        <v>51.17</v>
      </c>
      <c r="AC582" s="175">
        <v>5</v>
      </c>
      <c r="AD582" s="180">
        <v>5</v>
      </c>
      <c r="AE582" s="181">
        <v>8.5500000000000007</v>
      </c>
      <c r="AF582" s="182">
        <v>8.5500000000000007</v>
      </c>
      <c r="AG582" s="318">
        <v>469</v>
      </c>
      <c r="AH582" s="183">
        <v>5.33</v>
      </c>
      <c r="AI582" s="182">
        <v>5.33</v>
      </c>
      <c r="AJ582" s="319">
        <v>435</v>
      </c>
      <c r="AK582" s="184">
        <v>6.6180000000000003</v>
      </c>
    </row>
    <row r="583" spans="1:37" ht="17.25" customHeight="1" thickBot="1" x14ac:dyDescent="0.35">
      <c r="A583" s="208" t="s">
        <v>376</v>
      </c>
      <c r="B583" s="321">
        <v>22015413</v>
      </c>
      <c r="C583" s="248" t="s">
        <v>1088</v>
      </c>
      <c r="D583" s="248" t="s">
        <v>106</v>
      </c>
      <c r="E583" s="173">
        <v>14</v>
      </c>
      <c r="F583" s="174">
        <v>16.5</v>
      </c>
      <c r="G583" s="175">
        <v>11</v>
      </c>
      <c r="H583" s="176">
        <v>11</v>
      </c>
      <c r="I583" s="173">
        <v>3.05</v>
      </c>
      <c r="J583" s="175">
        <v>19</v>
      </c>
      <c r="K583" s="173">
        <v>6.59</v>
      </c>
      <c r="L583" s="175">
        <v>13</v>
      </c>
      <c r="M583" s="176">
        <v>16</v>
      </c>
      <c r="N583" s="173">
        <v>52</v>
      </c>
      <c r="O583" s="177">
        <v>61</v>
      </c>
      <c r="P583" s="178">
        <v>0.85245901639344257</v>
      </c>
      <c r="Q583" s="175">
        <v>4.5</v>
      </c>
      <c r="R583" s="173">
        <v>41.7</v>
      </c>
      <c r="S583" s="175">
        <v>3.5</v>
      </c>
      <c r="T583" s="176">
        <v>8</v>
      </c>
      <c r="U583" s="179">
        <v>29.07</v>
      </c>
      <c r="V583" s="175">
        <v>3.25</v>
      </c>
      <c r="W583" s="173">
        <v>-8</v>
      </c>
      <c r="X583" s="175">
        <v>1</v>
      </c>
      <c r="Y583" s="173">
        <v>3</v>
      </c>
      <c r="Z583" s="175">
        <v>3.5</v>
      </c>
      <c r="AA583" s="176">
        <v>7.75</v>
      </c>
      <c r="AB583" s="172">
        <v>40.25</v>
      </c>
      <c r="AC583" s="175">
        <v>10</v>
      </c>
      <c r="AD583" s="180">
        <v>10</v>
      </c>
      <c r="AE583" s="181">
        <v>10.55</v>
      </c>
      <c r="AF583" s="182">
        <v>10.55</v>
      </c>
      <c r="AG583" s="318">
        <v>338</v>
      </c>
      <c r="AH583" s="183">
        <v>5.33</v>
      </c>
      <c r="AI583" s="182">
        <v>5.33</v>
      </c>
      <c r="AJ583" s="319">
        <v>435</v>
      </c>
      <c r="AK583" s="184">
        <v>7.418000000000001</v>
      </c>
    </row>
    <row r="584" spans="1:37" ht="17.25" customHeight="1" thickBot="1" x14ac:dyDescent="0.35">
      <c r="A584" s="208" t="s">
        <v>56</v>
      </c>
      <c r="B584" s="317">
        <v>22015482</v>
      </c>
      <c r="C584" s="250" t="s">
        <v>968</v>
      </c>
      <c r="D584" s="250" t="s">
        <v>969</v>
      </c>
      <c r="E584" s="173">
        <v>8</v>
      </c>
      <c r="F584" s="174">
        <v>13.5</v>
      </c>
      <c r="G584" s="175">
        <v>8</v>
      </c>
      <c r="H584" s="176">
        <v>8</v>
      </c>
      <c r="I584" s="173">
        <v>3.5</v>
      </c>
      <c r="J584" s="175">
        <v>16</v>
      </c>
      <c r="K584" s="173">
        <v>7.75</v>
      </c>
      <c r="L584" s="175">
        <v>11</v>
      </c>
      <c r="M584" s="176">
        <v>13.5</v>
      </c>
      <c r="N584" s="173">
        <v>32</v>
      </c>
      <c r="O584" s="177">
        <v>70</v>
      </c>
      <c r="P584" s="178">
        <v>0.45714285714285713</v>
      </c>
      <c r="Q584" s="175">
        <v>4.5</v>
      </c>
      <c r="R584" s="173">
        <v>32</v>
      </c>
      <c r="S584" s="175">
        <v>5.5</v>
      </c>
      <c r="T584" s="176">
        <v>10</v>
      </c>
      <c r="U584" s="179">
        <v>30.4</v>
      </c>
      <c r="V584" s="175">
        <v>3.75</v>
      </c>
      <c r="W584" s="173">
        <v>-12</v>
      </c>
      <c r="X584" s="175">
        <v>0.5</v>
      </c>
      <c r="Y584" s="173">
        <v>4</v>
      </c>
      <c r="Z584" s="175">
        <v>3</v>
      </c>
      <c r="AA584" s="176">
        <v>7.25</v>
      </c>
      <c r="AB584" s="172" t="s">
        <v>375</v>
      </c>
      <c r="AC584" s="175" t="s">
        <v>375</v>
      </c>
      <c r="AD584" s="180" t="s">
        <v>375</v>
      </c>
      <c r="AE584" s="181">
        <v>9.6875</v>
      </c>
      <c r="AF584" s="182">
        <v>9.6875</v>
      </c>
      <c r="AG584" s="318">
        <v>417</v>
      </c>
      <c r="AH584" s="183">
        <v>4.4400000000000004</v>
      </c>
      <c r="AI584" s="182">
        <v>4.4400000000000004</v>
      </c>
      <c r="AJ584" s="319">
        <v>495</v>
      </c>
      <c r="AK584" s="184">
        <v>6.5389999999999997</v>
      </c>
    </row>
    <row r="585" spans="1:37" ht="17.25" customHeight="1" thickBot="1" x14ac:dyDescent="0.35">
      <c r="A585" s="208" t="s">
        <v>376</v>
      </c>
      <c r="B585" s="317">
        <v>22015504</v>
      </c>
      <c r="C585" s="248" t="s">
        <v>714</v>
      </c>
      <c r="D585" s="248" t="s">
        <v>253</v>
      </c>
      <c r="E585" s="173">
        <v>13</v>
      </c>
      <c r="F585" s="174">
        <v>16</v>
      </c>
      <c r="G585" s="175">
        <v>10</v>
      </c>
      <c r="H585" s="176">
        <v>10</v>
      </c>
      <c r="I585" s="173">
        <v>3.1</v>
      </c>
      <c r="J585" s="175">
        <v>19</v>
      </c>
      <c r="K585" s="173">
        <v>6.36</v>
      </c>
      <c r="L585" s="175">
        <v>14</v>
      </c>
      <c r="M585" s="176">
        <v>16.5</v>
      </c>
      <c r="N585" s="173">
        <v>87</v>
      </c>
      <c r="O585" s="177">
        <v>89</v>
      </c>
      <c r="P585" s="178">
        <v>0.97752808988764039</v>
      </c>
      <c r="Q585" s="175">
        <v>5</v>
      </c>
      <c r="R585" s="173">
        <v>56.8</v>
      </c>
      <c r="S585" s="175">
        <v>7</v>
      </c>
      <c r="T585" s="176">
        <v>12</v>
      </c>
      <c r="U585" s="179">
        <v>24.89</v>
      </c>
      <c r="V585" s="175">
        <v>5.5</v>
      </c>
      <c r="W585" s="173">
        <v>1</v>
      </c>
      <c r="X585" s="175">
        <v>2.75</v>
      </c>
      <c r="Y585" s="173">
        <v>0</v>
      </c>
      <c r="Z585" s="175">
        <v>5</v>
      </c>
      <c r="AA585" s="176">
        <v>13.25</v>
      </c>
      <c r="AB585" s="172">
        <v>53.83</v>
      </c>
      <c r="AC585" s="175">
        <v>4</v>
      </c>
      <c r="AD585" s="180">
        <v>4</v>
      </c>
      <c r="AE585" s="181">
        <v>11.15</v>
      </c>
      <c r="AF585" s="182">
        <v>11.15</v>
      </c>
      <c r="AG585" s="318">
        <v>266</v>
      </c>
      <c r="AH585" s="183">
        <v>8</v>
      </c>
      <c r="AI585" s="182">
        <v>8</v>
      </c>
      <c r="AJ585" s="319">
        <v>158</v>
      </c>
      <c r="AK585" s="184">
        <v>9.26</v>
      </c>
    </row>
    <row r="586" spans="1:37" ht="17.25" customHeight="1" thickBot="1" x14ac:dyDescent="0.35">
      <c r="A586" s="208" t="s">
        <v>376</v>
      </c>
      <c r="B586" s="317">
        <v>22015623</v>
      </c>
      <c r="C586" s="260" t="s">
        <v>699</v>
      </c>
      <c r="D586" s="260" t="s">
        <v>31</v>
      </c>
      <c r="E586" s="173">
        <v>16</v>
      </c>
      <c r="F586" s="174">
        <v>17.5</v>
      </c>
      <c r="G586" s="175">
        <v>13</v>
      </c>
      <c r="H586" s="176">
        <v>13</v>
      </c>
      <c r="I586" s="173">
        <v>3.31</v>
      </c>
      <c r="J586" s="175">
        <v>15</v>
      </c>
      <c r="K586" s="173">
        <v>6.87</v>
      </c>
      <c r="L586" s="175">
        <v>11</v>
      </c>
      <c r="M586" s="176">
        <v>13</v>
      </c>
      <c r="N586" s="173">
        <v>90</v>
      </c>
      <c r="O586" s="177">
        <v>76</v>
      </c>
      <c r="P586" s="178">
        <v>1.1842105263157894</v>
      </c>
      <c r="Q586" s="175">
        <v>6</v>
      </c>
      <c r="R586" s="173">
        <v>36</v>
      </c>
      <c r="S586" s="175">
        <v>2</v>
      </c>
      <c r="T586" s="176">
        <v>8</v>
      </c>
      <c r="U586" s="179">
        <v>27.33</v>
      </c>
      <c r="V586" s="175">
        <v>4.25</v>
      </c>
      <c r="W586" s="173">
        <v>-4.5</v>
      </c>
      <c r="X586" s="175">
        <v>1.5</v>
      </c>
      <c r="Y586" s="173">
        <v>10</v>
      </c>
      <c r="Z586" s="175">
        <v>0</v>
      </c>
      <c r="AA586" s="176">
        <v>5.75</v>
      </c>
      <c r="AB586" s="172">
        <v>52.28</v>
      </c>
      <c r="AC586" s="175">
        <v>4</v>
      </c>
      <c r="AD586" s="180">
        <v>4</v>
      </c>
      <c r="AE586" s="181">
        <v>8.75</v>
      </c>
      <c r="AF586" s="182">
        <v>8.75</v>
      </c>
      <c r="AG586" s="318">
        <v>462</v>
      </c>
      <c r="AH586" s="183">
        <v>6.67</v>
      </c>
      <c r="AI586" s="182">
        <v>6.67</v>
      </c>
      <c r="AJ586" s="319">
        <v>296</v>
      </c>
      <c r="AK586" s="184">
        <v>7.5019999999999998</v>
      </c>
    </row>
    <row r="587" spans="1:37" ht="17.25" customHeight="1" thickBot="1" x14ac:dyDescent="0.35">
      <c r="A587" s="208" t="s">
        <v>376</v>
      </c>
      <c r="B587" s="317">
        <v>22015781</v>
      </c>
      <c r="C587" s="262" t="s">
        <v>717</v>
      </c>
      <c r="D587" s="262" t="s">
        <v>152</v>
      </c>
      <c r="E587" s="173">
        <v>19</v>
      </c>
      <c r="F587" s="174">
        <v>19</v>
      </c>
      <c r="G587" s="175">
        <v>16</v>
      </c>
      <c r="H587" s="176">
        <v>16</v>
      </c>
      <c r="I587" s="173">
        <v>3.07</v>
      </c>
      <c r="J587" s="175">
        <v>19</v>
      </c>
      <c r="K587" s="173">
        <v>6.45</v>
      </c>
      <c r="L587" s="175">
        <v>14</v>
      </c>
      <c r="M587" s="176">
        <v>16.5</v>
      </c>
      <c r="N587" s="173">
        <v>99</v>
      </c>
      <c r="O587" s="177">
        <v>84</v>
      </c>
      <c r="P587" s="178">
        <v>1.1785714285714286</v>
      </c>
      <c r="Q587" s="175">
        <v>6</v>
      </c>
      <c r="R587" s="173">
        <v>56.8</v>
      </c>
      <c r="S587" s="175">
        <v>7</v>
      </c>
      <c r="T587" s="176">
        <v>13</v>
      </c>
      <c r="U587" s="179">
        <v>23.67</v>
      </c>
      <c r="V587" s="175">
        <v>6</v>
      </c>
      <c r="W587" s="173">
        <v>0</v>
      </c>
      <c r="X587" s="175">
        <v>2.5</v>
      </c>
      <c r="Y587" s="173">
        <v>4</v>
      </c>
      <c r="Z587" s="175">
        <v>3</v>
      </c>
      <c r="AA587" s="176">
        <v>11.5</v>
      </c>
      <c r="AB587" s="172">
        <v>31.07</v>
      </c>
      <c r="AC587" s="175">
        <v>16</v>
      </c>
      <c r="AD587" s="180">
        <v>16</v>
      </c>
      <c r="AE587" s="181">
        <v>14.6</v>
      </c>
      <c r="AF587" s="182">
        <v>14.6</v>
      </c>
      <c r="AG587" s="318">
        <v>10</v>
      </c>
      <c r="AH587" s="183">
        <v>8</v>
      </c>
      <c r="AI587" s="182">
        <v>8</v>
      </c>
      <c r="AJ587" s="319">
        <v>158</v>
      </c>
      <c r="AK587" s="184">
        <v>10.64</v>
      </c>
    </row>
    <row r="588" spans="1:37" ht="17.25" customHeight="1" thickBot="1" x14ac:dyDescent="0.35">
      <c r="A588" s="208" t="s">
        <v>376</v>
      </c>
      <c r="B588" s="317">
        <v>22015982</v>
      </c>
      <c r="C588" s="258" t="s">
        <v>691</v>
      </c>
      <c r="D588" s="258" t="s">
        <v>692</v>
      </c>
      <c r="E588" s="173">
        <v>10</v>
      </c>
      <c r="F588" s="174">
        <v>14.5</v>
      </c>
      <c r="G588" s="175">
        <v>7</v>
      </c>
      <c r="H588" s="176">
        <v>7</v>
      </c>
      <c r="I588" s="173">
        <v>3.08</v>
      </c>
      <c r="J588" s="175">
        <v>19</v>
      </c>
      <c r="K588" s="173">
        <v>6.79</v>
      </c>
      <c r="L588" s="175">
        <v>11</v>
      </c>
      <c r="M588" s="176">
        <v>15</v>
      </c>
      <c r="N588" s="173">
        <v>64</v>
      </c>
      <c r="O588" s="177">
        <v>76</v>
      </c>
      <c r="P588" s="178">
        <v>0.84210526315789469</v>
      </c>
      <c r="Q588" s="175">
        <v>4.5</v>
      </c>
      <c r="R588" s="173">
        <v>43.1</v>
      </c>
      <c r="S588" s="175">
        <v>4</v>
      </c>
      <c r="T588" s="176">
        <v>8.5</v>
      </c>
      <c r="U588" s="179">
        <v>25.52</v>
      </c>
      <c r="V588" s="175">
        <v>5</v>
      </c>
      <c r="W588" s="173">
        <v>0</v>
      </c>
      <c r="X588" s="175">
        <v>2.5</v>
      </c>
      <c r="Y588" s="173">
        <v>4</v>
      </c>
      <c r="Z588" s="175">
        <v>3</v>
      </c>
      <c r="AA588" s="176">
        <v>10.5</v>
      </c>
      <c r="AB588" s="172">
        <v>39.92</v>
      </c>
      <c r="AC588" s="175">
        <v>10</v>
      </c>
      <c r="AD588" s="180">
        <v>10</v>
      </c>
      <c r="AE588" s="181">
        <v>10.199999999999999</v>
      </c>
      <c r="AF588" s="182">
        <v>10.199999999999999</v>
      </c>
      <c r="AG588" s="318">
        <v>372</v>
      </c>
      <c r="AH588" s="183">
        <v>3.56</v>
      </c>
      <c r="AI588" s="182">
        <v>3.56</v>
      </c>
      <c r="AJ588" s="319">
        <v>541</v>
      </c>
      <c r="AK588" s="184">
        <v>6.2160000000000002</v>
      </c>
    </row>
    <row r="589" spans="1:37" ht="17.25" customHeight="1" thickBot="1" x14ac:dyDescent="0.35">
      <c r="A589" s="208" t="s">
        <v>56</v>
      </c>
      <c r="B589" s="317">
        <v>22016014</v>
      </c>
      <c r="C589" s="264" t="s">
        <v>520</v>
      </c>
      <c r="D589" s="264" t="s">
        <v>521</v>
      </c>
      <c r="E589" s="173">
        <v>10</v>
      </c>
      <c r="F589" s="174">
        <v>14.5</v>
      </c>
      <c r="G589" s="175">
        <v>10</v>
      </c>
      <c r="H589" s="176">
        <v>10</v>
      </c>
      <c r="I589" s="173">
        <v>4.6399999999999997</v>
      </c>
      <c r="J589" s="175">
        <v>1</v>
      </c>
      <c r="K589" s="173">
        <v>7.9</v>
      </c>
      <c r="L589" s="175">
        <v>10</v>
      </c>
      <c r="M589" s="176">
        <v>5.5</v>
      </c>
      <c r="N589" s="173">
        <v>0</v>
      </c>
      <c r="O589" s="177">
        <v>73</v>
      </c>
      <c r="P589" s="178">
        <v>0</v>
      </c>
      <c r="Q589" s="175">
        <v>0</v>
      </c>
      <c r="R589" s="173">
        <v>28</v>
      </c>
      <c r="S589" s="175">
        <v>4.5</v>
      </c>
      <c r="T589" s="176">
        <v>4.5</v>
      </c>
      <c r="U589" s="179" t="s">
        <v>375</v>
      </c>
      <c r="V589" s="175" t="s">
        <v>375</v>
      </c>
      <c r="W589" s="173" t="s">
        <v>375</v>
      </c>
      <c r="X589" s="175" t="s">
        <v>375</v>
      </c>
      <c r="Y589" s="173" t="s">
        <v>375</v>
      </c>
      <c r="Z589" s="175" t="s">
        <v>375</v>
      </c>
      <c r="AA589" s="176" t="s">
        <v>375</v>
      </c>
      <c r="AB589" s="172" t="s">
        <v>375</v>
      </c>
      <c r="AC589" s="175" t="s">
        <v>375</v>
      </c>
      <c r="AD589" s="180" t="s">
        <v>375</v>
      </c>
      <c r="AE589" s="181">
        <v>6.666666666666667</v>
      </c>
      <c r="AF589" s="182">
        <v>6.666666666666667</v>
      </c>
      <c r="AG589" s="318">
        <v>511</v>
      </c>
      <c r="AH589" s="183">
        <v>7.11</v>
      </c>
      <c r="AI589" s="182">
        <v>7.11</v>
      </c>
      <c r="AJ589" s="319">
        <v>241</v>
      </c>
      <c r="AK589" s="184">
        <v>6.932666666666667</v>
      </c>
    </row>
    <row r="590" spans="1:37" ht="17.25" customHeight="1" thickBot="1" x14ac:dyDescent="0.35">
      <c r="A590" s="208" t="s">
        <v>56</v>
      </c>
      <c r="B590" s="317">
        <v>22016048</v>
      </c>
      <c r="C590" s="254" t="s">
        <v>530</v>
      </c>
      <c r="D590" s="254" t="s">
        <v>531</v>
      </c>
      <c r="E590" s="173">
        <v>9</v>
      </c>
      <c r="F590" s="174">
        <v>14</v>
      </c>
      <c r="G590" s="175">
        <v>9</v>
      </c>
      <c r="H590" s="176">
        <v>9</v>
      </c>
      <c r="I590" s="173">
        <v>3.64</v>
      </c>
      <c r="J590" s="175">
        <v>14</v>
      </c>
      <c r="K590" s="173">
        <v>8.0299999999999994</v>
      </c>
      <c r="L590" s="175">
        <v>9</v>
      </c>
      <c r="M590" s="176">
        <v>11.5</v>
      </c>
      <c r="N590" s="173">
        <v>35</v>
      </c>
      <c r="O590" s="177">
        <v>57</v>
      </c>
      <c r="P590" s="178">
        <v>0.61403508771929827</v>
      </c>
      <c r="Q590" s="175">
        <v>6</v>
      </c>
      <c r="R590" s="173">
        <v>31.8</v>
      </c>
      <c r="S590" s="175">
        <v>5</v>
      </c>
      <c r="T590" s="176">
        <v>11</v>
      </c>
      <c r="U590" s="179">
        <v>26.12</v>
      </c>
      <c r="V590" s="175">
        <v>5.75</v>
      </c>
      <c r="W590" s="173">
        <v>7</v>
      </c>
      <c r="X590" s="175">
        <v>3.75</v>
      </c>
      <c r="Y590" s="173">
        <v>0</v>
      </c>
      <c r="Z590" s="175">
        <v>5</v>
      </c>
      <c r="AA590" s="176">
        <v>14.5</v>
      </c>
      <c r="AB590" s="172" t="s">
        <v>375</v>
      </c>
      <c r="AC590" s="175" t="s">
        <v>375</v>
      </c>
      <c r="AD590" s="180" t="s">
        <v>375</v>
      </c>
      <c r="AE590" s="181">
        <v>11.5</v>
      </c>
      <c r="AF590" s="182">
        <v>11.5</v>
      </c>
      <c r="AG590" s="318">
        <v>212</v>
      </c>
      <c r="AH590" s="183">
        <v>4.4400000000000004</v>
      </c>
      <c r="AI590" s="182">
        <v>4.4400000000000004</v>
      </c>
      <c r="AJ590" s="319">
        <v>495</v>
      </c>
      <c r="AK590" s="184">
        <v>7.2640000000000011</v>
      </c>
    </row>
    <row r="591" spans="1:37" ht="17.25" customHeight="1" thickBot="1" x14ac:dyDescent="0.35">
      <c r="A591" s="208" t="s">
        <v>376</v>
      </c>
      <c r="B591" s="317">
        <v>22016064</v>
      </c>
      <c r="C591" s="264" t="s">
        <v>40</v>
      </c>
      <c r="D591" s="264" t="s">
        <v>826</v>
      </c>
      <c r="E591" s="173">
        <v>10</v>
      </c>
      <c r="F591" s="174">
        <v>14.5</v>
      </c>
      <c r="G591" s="175">
        <v>7</v>
      </c>
      <c r="H591" s="176">
        <v>7</v>
      </c>
      <c r="I591" s="173">
        <v>3.38</v>
      </c>
      <c r="J591" s="175">
        <v>14</v>
      </c>
      <c r="K591" s="173">
        <v>7.58</v>
      </c>
      <c r="L591" s="175">
        <v>6</v>
      </c>
      <c r="M591" s="176">
        <v>10</v>
      </c>
      <c r="N591" s="173">
        <v>0</v>
      </c>
      <c r="O591" s="177">
        <v>119</v>
      </c>
      <c r="P591" s="178">
        <v>0</v>
      </c>
      <c r="Q591" s="175">
        <v>0</v>
      </c>
      <c r="R591" s="173">
        <v>29.8</v>
      </c>
      <c r="S591" s="175">
        <v>0.5</v>
      </c>
      <c r="T591" s="176">
        <v>0.5</v>
      </c>
      <c r="U591" s="179">
        <v>30.79</v>
      </c>
      <c r="V591" s="175">
        <v>2.5</v>
      </c>
      <c r="W591" s="173">
        <v>-2</v>
      </c>
      <c r="X591" s="175">
        <v>2</v>
      </c>
      <c r="Y591" s="173">
        <v>5</v>
      </c>
      <c r="Z591" s="175">
        <v>2.5</v>
      </c>
      <c r="AA591" s="176">
        <v>7</v>
      </c>
      <c r="AB591" s="172">
        <v>51.11</v>
      </c>
      <c r="AC591" s="175">
        <v>5</v>
      </c>
      <c r="AD591" s="180">
        <v>5</v>
      </c>
      <c r="AE591" s="181">
        <v>5.9</v>
      </c>
      <c r="AF591" s="182">
        <v>5.9</v>
      </c>
      <c r="AG591" s="318">
        <v>521</v>
      </c>
      <c r="AH591" s="183">
        <v>5.33</v>
      </c>
      <c r="AI591" s="182">
        <v>5.33</v>
      </c>
      <c r="AJ591" s="319">
        <v>435</v>
      </c>
      <c r="AK591" s="184">
        <v>5.5579999999999998</v>
      </c>
    </row>
    <row r="592" spans="1:37" ht="17.25" customHeight="1" thickBot="1" x14ac:dyDescent="0.35">
      <c r="A592" s="208" t="s">
        <v>376</v>
      </c>
      <c r="B592" s="317">
        <v>22016106</v>
      </c>
      <c r="C592" s="262" t="s">
        <v>522</v>
      </c>
      <c r="D592" s="262" t="s">
        <v>523</v>
      </c>
      <c r="E592" s="173">
        <v>21</v>
      </c>
      <c r="F592" s="174">
        <v>20</v>
      </c>
      <c r="G592" s="175">
        <v>18</v>
      </c>
      <c r="H592" s="176">
        <v>18</v>
      </c>
      <c r="I592" s="173">
        <v>2.9699999999999998</v>
      </c>
      <c r="J592" s="175">
        <v>20</v>
      </c>
      <c r="K592" s="173">
        <v>6.22</v>
      </c>
      <c r="L592" s="175">
        <v>15</v>
      </c>
      <c r="M592" s="176">
        <v>17.5</v>
      </c>
      <c r="N592" s="173">
        <v>65</v>
      </c>
      <c r="O592" s="177">
        <v>68</v>
      </c>
      <c r="P592" s="178">
        <v>0.95588235294117652</v>
      </c>
      <c r="Q592" s="175">
        <v>5</v>
      </c>
      <c r="R592" s="173">
        <v>49.1</v>
      </c>
      <c r="S592" s="175">
        <v>5.5</v>
      </c>
      <c r="T592" s="176">
        <v>10.5</v>
      </c>
      <c r="U592" s="179">
        <v>29.6</v>
      </c>
      <c r="V592" s="175">
        <v>3</v>
      </c>
      <c r="W592" s="173">
        <v>-11</v>
      </c>
      <c r="X592" s="175">
        <v>0.75</v>
      </c>
      <c r="Y592" s="173">
        <v>3</v>
      </c>
      <c r="Z592" s="175">
        <v>3.5</v>
      </c>
      <c r="AA592" s="176">
        <v>7.25</v>
      </c>
      <c r="AB592" s="172">
        <v>45.3</v>
      </c>
      <c r="AC592" s="175">
        <v>7</v>
      </c>
      <c r="AD592" s="180">
        <v>7</v>
      </c>
      <c r="AE592" s="181">
        <v>12.05</v>
      </c>
      <c r="AF592" s="182">
        <v>12.05</v>
      </c>
      <c r="AG592" s="318">
        <v>154</v>
      </c>
      <c r="AH592" s="183">
        <v>7.11</v>
      </c>
      <c r="AI592" s="182">
        <v>7.11</v>
      </c>
      <c r="AJ592" s="319">
        <v>241</v>
      </c>
      <c r="AK592" s="184">
        <v>9.0860000000000003</v>
      </c>
    </row>
    <row r="593" spans="1:37" ht="17.25" customHeight="1" thickBot="1" x14ac:dyDescent="0.35">
      <c r="A593" s="208" t="s">
        <v>376</v>
      </c>
      <c r="B593" s="317">
        <v>22016127</v>
      </c>
      <c r="C593" s="262" t="s">
        <v>565</v>
      </c>
      <c r="D593" s="262" t="s">
        <v>115</v>
      </c>
      <c r="E593" s="173">
        <v>18</v>
      </c>
      <c r="F593" s="174">
        <v>18.5</v>
      </c>
      <c r="G593" s="175">
        <v>15</v>
      </c>
      <c r="H593" s="176">
        <v>15</v>
      </c>
      <c r="I593" s="173">
        <v>3.04</v>
      </c>
      <c r="J593" s="175">
        <v>20</v>
      </c>
      <c r="K593" s="173">
        <v>6.61</v>
      </c>
      <c r="L593" s="175">
        <v>13</v>
      </c>
      <c r="M593" s="176">
        <v>16.5</v>
      </c>
      <c r="N593" s="173">
        <v>58</v>
      </c>
      <c r="O593" s="177">
        <v>62</v>
      </c>
      <c r="P593" s="178">
        <v>0.93548387096774188</v>
      </c>
      <c r="Q593" s="175">
        <v>5</v>
      </c>
      <c r="R593" s="173">
        <v>43.8</v>
      </c>
      <c r="S593" s="175">
        <v>4</v>
      </c>
      <c r="T593" s="176">
        <v>9</v>
      </c>
      <c r="U593" s="179">
        <v>26.45</v>
      </c>
      <c r="V593" s="175">
        <v>4.75</v>
      </c>
      <c r="W593" s="173">
        <v>-5</v>
      </c>
      <c r="X593" s="175">
        <v>1.5</v>
      </c>
      <c r="Y593" s="173">
        <v>2</v>
      </c>
      <c r="Z593" s="175">
        <v>4</v>
      </c>
      <c r="AA593" s="176">
        <v>10.25</v>
      </c>
      <c r="AB593" s="172">
        <v>56.95</v>
      </c>
      <c r="AC593" s="175">
        <v>2</v>
      </c>
      <c r="AD593" s="180">
        <v>2</v>
      </c>
      <c r="AE593" s="181">
        <v>10.55</v>
      </c>
      <c r="AF593" s="182">
        <v>10.55</v>
      </c>
      <c r="AG593" s="318">
        <v>338</v>
      </c>
      <c r="AH593" s="183">
        <v>3.56</v>
      </c>
      <c r="AI593" s="182">
        <v>3.56</v>
      </c>
      <c r="AJ593" s="319">
        <v>541</v>
      </c>
      <c r="AK593" s="184">
        <v>6.3560000000000008</v>
      </c>
    </row>
    <row r="594" spans="1:37" ht="17.25" customHeight="1" thickBot="1" x14ac:dyDescent="0.35">
      <c r="A594" s="208" t="s">
        <v>56</v>
      </c>
      <c r="B594" s="317">
        <v>22016133</v>
      </c>
      <c r="C594" s="254" t="s">
        <v>700</v>
      </c>
      <c r="D594" s="254" t="s">
        <v>317</v>
      </c>
      <c r="E594" s="173" t="s">
        <v>375</v>
      </c>
      <c r="F594" s="174" t="s">
        <v>375</v>
      </c>
      <c r="G594" s="175" t="s">
        <v>375</v>
      </c>
      <c r="H594" s="176" t="s">
        <v>375</v>
      </c>
      <c r="I594" s="173" t="s">
        <v>375</v>
      </c>
      <c r="J594" s="175" t="s">
        <v>375</v>
      </c>
      <c r="K594" s="173" t="s">
        <v>375</v>
      </c>
      <c r="L594" s="175" t="s">
        <v>375</v>
      </c>
      <c r="M594" s="176" t="s">
        <v>375</v>
      </c>
      <c r="N594" s="173" t="s">
        <v>375</v>
      </c>
      <c r="O594" s="177" t="s">
        <v>195</v>
      </c>
      <c r="P594" s="178" t="s">
        <v>1712</v>
      </c>
      <c r="Q594" s="175" t="s">
        <v>375</v>
      </c>
      <c r="R594" s="173" t="s">
        <v>375</v>
      </c>
      <c r="S594" s="175" t="s">
        <v>375</v>
      </c>
      <c r="T594" s="176" t="s">
        <v>375</v>
      </c>
      <c r="U594" s="179" t="s">
        <v>375</v>
      </c>
      <c r="V594" s="175" t="s">
        <v>375</v>
      </c>
      <c r="W594" s="173" t="s">
        <v>375</v>
      </c>
      <c r="X594" s="175" t="s">
        <v>375</v>
      </c>
      <c r="Y594" s="173" t="s">
        <v>375</v>
      </c>
      <c r="Z594" s="175" t="s">
        <v>375</v>
      </c>
      <c r="AA594" s="176" t="s">
        <v>375</v>
      </c>
      <c r="AB594" s="172" t="s">
        <v>375</v>
      </c>
      <c r="AC594" s="175" t="s">
        <v>375</v>
      </c>
      <c r="AD594" s="180" t="s">
        <v>375</v>
      </c>
      <c r="AE594" s="181" t="s">
        <v>375</v>
      </c>
      <c r="AF594" s="182" t="s">
        <v>375</v>
      </c>
      <c r="AG594" s="318">
        <v>532</v>
      </c>
      <c r="AH594" s="183">
        <v>8.44</v>
      </c>
      <c r="AI594" s="182">
        <v>8.44</v>
      </c>
      <c r="AJ594" s="319">
        <v>118</v>
      </c>
      <c r="AK594" s="184">
        <v>8.44</v>
      </c>
    </row>
    <row r="595" spans="1:37" ht="17.25" customHeight="1" thickBot="1" x14ac:dyDescent="0.35">
      <c r="A595" s="208" t="s">
        <v>376</v>
      </c>
      <c r="B595" s="317">
        <v>22016136</v>
      </c>
      <c r="C595" s="260" t="s">
        <v>948</v>
      </c>
      <c r="D595" s="260" t="s">
        <v>108</v>
      </c>
      <c r="E595" s="173">
        <v>18</v>
      </c>
      <c r="F595" s="174">
        <v>18.5</v>
      </c>
      <c r="G595" s="175">
        <v>15</v>
      </c>
      <c r="H595" s="176">
        <v>15</v>
      </c>
      <c r="I595" s="173">
        <v>3.11</v>
      </c>
      <c r="J595" s="175">
        <v>18</v>
      </c>
      <c r="K595" s="173">
        <v>6.62</v>
      </c>
      <c r="L595" s="175">
        <v>12</v>
      </c>
      <c r="M595" s="176">
        <v>15</v>
      </c>
      <c r="N595" s="173">
        <v>53</v>
      </c>
      <c r="O595" s="177">
        <v>77</v>
      </c>
      <c r="P595" s="178">
        <v>0.68831168831168832</v>
      </c>
      <c r="Q595" s="175">
        <v>3.5</v>
      </c>
      <c r="R595" s="173">
        <v>40.200000000000003</v>
      </c>
      <c r="S595" s="175">
        <v>3</v>
      </c>
      <c r="T595" s="176">
        <v>6.5</v>
      </c>
      <c r="U595" s="179">
        <v>24.06</v>
      </c>
      <c r="V595" s="175">
        <v>5.75</v>
      </c>
      <c r="W595" s="173">
        <v>-7.5</v>
      </c>
      <c r="X595" s="175">
        <v>1</v>
      </c>
      <c r="Y595" s="173">
        <v>10</v>
      </c>
      <c r="Z595" s="175">
        <v>0</v>
      </c>
      <c r="AA595" s="176">
        <v>6.75</v>
      </c>
      <c r="AB595" s="172">
        <v>47.88</v>
      </c>
      <c r="AC595" s="175">
        <v>6</v>
      </c>
      <c r="AD595" s="180">
        <v>6</v>
      </c>
      <c r="AE595" s="181">
        <v>9.85</v>
      </c>
      <c r="AF595" s="182">
        <v>9.85</v>
      </c>
      <c r="AG595" s="318">
        <v>397</v>
      </c>
      <c r="AH595" s="183">
        <v>8.89</v>
      </c>
      <c r="AI595" s="182">
        <v>8.89</v>
      </c>
      <c r="AJ595" s="319">
        <v>86</v>
      </c>
      <c r="AK595" s="184">
        <v>9.2740000000000009</v>
      </c>
    </row>
    <row r="596" spans="1:37" ht="17.25" customHeight="1" thickBot="1" x14ac:dyDescent="0.35">
      <c r="A596" s="208" t="s">
        <v>376</v>
      </c>
      <c r="B596" s="317">
        <v>22016183</v>
      </c>
      <c r="C596" s="262" t="s">
        <v>669</v>
      </c>
      <c r="D596" s="262" t="s">
        <v>101</v>
      </c>
      <c r="E596" s="173" t="s">
        <v>195</v>
      </c>
      <c r="F596" s="174" t="s">
        <v>195</v>
      </c>
      <c r="G596" s="175">
        <v>0</v>
      </c>
      <c r="H596" s="176">
        <v>0</v>
      </c>
      <c r="I596" s="173" t="s">
        <v>195</v>
      </c>
      <c r="J596" s="175">
        <v>0</v>
      </c>
      <c r="K596" s="173" t="s">
        <v>195</v>
      </c>
      <c r="L596" s="175">
        <v>0</v>
      </c>
      <c r="M596" s="176">
        <v>0</v>
      </c>
      <c r="N596" s="173" t="s">
        <v>195</v>
      </c>
      <c r="O596" s="177" t="s">
        <v>195</v>
      </c>
      <c r="P596" s="178" t="s">
        <v>1712</v>
      </c>
      <c r="Q596" s="175">
        <v>0</v>
      </c>
      <c r="R596" s="173" t="s">
        <v>195</v>
      </c>
      <c r="S596" s="175">
        <v>0</v>
      </c>
      <c r="T596" s="176">
        <v>0</v>
      </c>
      <c r="U596" s="179" t="s">
        <v>195</v>
      </c>
      <c r="V596" s="175">
        <v>0</v>
      </c>
      <c r="W596" s="173" t="s">
        <v>195</v>
      </c>
      <c r="X596" s="175">
        <v>0</v>
      </c>
      <c r="Y596" s="173" t="s">
        <v>195</v>
      </c>
      <c r="Z596" s="175">
        <v>0</v>
      </c>
      <c r="AA596" s="176">
        <v>0</v>
      </c>
      <c r="AB596" s="172" t="s">
        <v>195</v>
      </c>
      <c r="AC596" s="175">
        <v>0</v>
      </c>
      <c r="AD596" s="180">
        <v>0</v>
      </c>
      <c r="AE596" s="181">
        <v>0</v>
      </c>
      <c r="AF596" s="182">
        <v>0</v>
      </c>
      <c r="AG596" s="318">
        <v>532</v>
      </c>
      <c r="AH596" s="183">
        <v>8</v>
      </c>
      <c r="AI596" s="182">
        <v>8</v>
      </c>
      <c r="AJ596" s="319">
        <v>158</v>
      </c>
      <c r="AK596" s="184">
        <v>4.8</v>
      </c>
    </row>
    <row r="597" spans="1:37" ht="17.25" customHeight="1" thickBot="1" x14ac:dyDescent="0.35">
      <c r="A597" s="208" t="s">
        <v>376</v>
      </c>
      <c r="B597" s="317">
        <v>22016351</v>
      </c>
      <c r="C597" s="258" t="s">
        <v>946</v>
      </c>
      <c r="D597" s="258" t="s">
        <v>148</v>
      </c>
      <c r="E597" s="173" t="s">
        <v>375</v>
      </c>
      <c r="F597" s="174" t="s">
        <v>375</v>
      </c>
      <c r="G597" s="175" t="s">
        <v>375</v>
      </c>
      <c r="H597" s="176" t="s">
        <v>375</v>
      </c>
      <c r="I597" s="173" t="s">
        <v>375</v>
      </c>
      <c r="J597" s="175" t="s">
        <v>375</v>
      </c>
      <c r="K597" s="173" t="s">
        <v>375</v>
      </c>
      <c r="L597" s="175" t="s">
        <v>375</v>
      </c>
      <c r="M597" s="176" t="s">
        <v>375</v>
      </c>
      <c r="N597" s="173" t="s">
        <v>375</v>
      </c>
      <c r="O597" s="177" t="s">
        <v>375</v>
      </c>
      <c r="P597" s="178">
        <v>0</v>
      </c>
      <c r="Q597" s="175" t="s">
        <v>375</v>
      </c>
      <c r="R597" s="173" t="s">
        <v>375</v>
      </c>
      <c r="S597" s="175" t="s">
        <v>375</v>
      </c>
      <c r="T597" s="176" t="s">
        <v>375</v>
      </c>
      <c r="U597" s="179" t="s">
        <v>375</v>
      </c>
      <c r="V597" s="175" t="s">
        <v>375</v>
      </c>
      <c r="W597" s="173" t="s">
        <v>375</v>
      </c>
      <c r="X597" s="175" t="s">
        <v>375</v>
      </c>
      <c r="Y597" s="173" t="s">
        <v>375</v>
      </c>
      <c r="Z597" s="175" t="s">
        <v>375</v>
      </c>
      <c r="AA597" s="176" t="s">
        <v>375</v>
      </c>
      <c r="AB597" s="172" t="s">
        <v>375</v>
      </c>
      <c r="AC597" s="175" t="s">
        <v>375</v>
      </c>
      <c r="AD597" s="180" t="s">
        <v>375</v>
      </c>
      <c r="AE597" s="181" t="s">
        <v>375</v>
      </c>
      <c r="AF597" s="182" t="s">
        <v>375</v>
      </c>
      <c r="AG597" s="318">
        <v>532</v>
      </c>
      <c r="AH597" s="183">
        <v>7.11</v>
      </c>
      <c r="AI597" s="182">
        <v>7.11</v>
      </c>
      <c r="AJ597" s="319">
        <v>241</v>
      </c>
      <c r="AK597" s="184">
        <v>7.11</v>
      </c>
    </row>
    <row r="598" spans="1:37" ht="17.25" customHeight="1" thickBot="1" x14ac:dyDescent="0.35">
      <c r="A598" s="208" t="s">
        <v>376</v>
      </c>
      <c r="B598" s="317">
        <v>22016691</v>
      </c>
      <c r="C598" s="262" t="s">
        <v>833</v>
      </c>
      <c r="D598" s="262" t="s">
        <v>834</v>
      </c>
      <c r="E598" s="173">
        <v>17</v>
      </c>
      <c r="F598" s="174">
        <v>18</v>
      </c>
      <c r="G598" s="175">
        <v>14</v>
      </c>
      <c r="H598" s="176">
        <v>14</v>
      </c>
      <c r="I598" s="173">
        <v>3.1300000000000003</v>
      </c>
      <c r="J598" s="175">
        <v>18</v>
      </c>
      <c r="K598" s="173">
        <v>6.65</v>
      </c>
      <c r="L598" s="175">
        <v>12</v>
      </c>
      <c r="M598" s="176">
        <v>15</v>
      </c>
      <c r="N598" s="173">
        <v>46</v>
      </c>
      <c r="O598" s="177">
        <v>62</v>
      </c>
      <c r="P598" s="178">
        <v>0.74193548387096775</v>
      </c>
      <c r="Q598" s="175">
        <v>4</v>
      </c>
      <c r="R598" s="173">
        <v>45.9</v>
      </c>
      <c r="S598" s="175">
        <v>4.5</v>
      </c>
      <c r="T598" s="176">
        <v>8.5</v>
      </c>
      <c r="U598" s="179">
        <v>29.6</v>
      </c>
      <c r="V598" s="175">
        <v>3</v>
      </c>
      <c r="W598" s="173">
        <v>-1</v>
      </c>
      <c r="X598" s="175">
        <v>2.25</v>
      </c>
      <c r="Y598" s="173">
        <v>3</v>
      </c>
      <c r="Z598" s="175">
        <v>3.5</v>
      </c>
      <c r="AA598" s="176">
        <v>8.75</v>
      </c>
      <c r="AB598" s="172">
        <v>40.340000000000003</v>
      </c>
      <c r="AC598" s="175">
        <v>10</v>
      </c>
      <c r="AD598" s="180">
        <v>10</v>
      </c>
      <c r="AE598" s="181">
        <v>11.25</v>
      </c>
      <c r="AF598" s="182">
        <v>11.25</v>
      </c>
      <c r="AG598" s="318">
        <v>252</v>
      </c>
      <c r="AH598" s="183">
        <v>6.67</v>
      </c>
      <c r="AI598" s="182">
        <v>6.67</v>
      </c>
      <c r="AJ598" s="319">
        <v>296</v>
      </c>
      <c r="AK598" s="184">
        <v>8.5019999999999989</v>
      </c>
    </row>
    <row r="599" spans="1:37" ht="17.25" customHeight="1" thickBot="1" x14ac:dyDescent="0.35">
      <c r="A599" s="208" t="s">
        <v>376</v>
      </c>
      <c r="B599" s="317">
        <v>22016879</v>
      </c>
      <c r="C599" s="252" t="s">
        <v>1056</v>
      </c>
      <c r="D599" s="252" t="s">
        <v>284</v>
      </c>
      <c r="E599" s="173">
        <v>7</v>
      </c>
      <c r="F599" s="174">
        <v>13</v>
      </c>
      <c r="G599" s="175">
        <v>4</v>
      </c>
      <c r="H599" s="176">
        <v>4</v>
      </c>
      <c r="I599" s="173">
        <v>3.4400000000000004</v>
      </c>
      <c r="J599" s="175">
        <v>13</v>
      </c>
      <c r="K599" s="173">
        <v>7.86</v>
      </c>
      <c r="L599" s="175">
        <v>4</v>
      </c>
      <c r="M599" s="176">
        <v>8.5</v>
      </c>
      <c r="N599" s="173">
        <v>60</v>
      </c>
      <c r="O599" s="177">
        <v>93</v>
      </c>
      <c r="P599" s="178">
        <v>0.64516129032258063</v>
      </c>
      <c r="Q599" s="175">
        <v>3.5</v>
      </c>
      <c r="R599" s="173">
        <v>34.6</v>
      </c>
      <c r="S599" s="175">
        <v>1.5</v>
      </c>
      <c r="T599" s="176">
        <v>5</v>
      </c>
      <c r="U599" s="179">
        <v>27.81</v>
      </c>
      <c r="V599" s="175">
        <v>4</v>
      </c>
      <c r="W599" s="173">
        <v>-14</v>
      </c>
      <c r="X599" s="175">
        <v>0.25</v>
      </c>
      <c r="Y599" s="173">
        <v>4</v>
      </c>
      <c r="Z599" s="175">
        <v>3</v>
      </c>
      <c r="AA599" s="176">
        <v>7.25</v>
      </c>
      <c r="AB599" s="172">
        <v>64.14</v>
      </c>
      <c r="AC599" s="175">
        <v>1</v>
      </c>
      <c r="AD599" s="180">
        <v>1</v>
      </c>
      <c r="AE599" s="181">
        <v>5.15</v>
      </c>
      <c r="AF599" s="182">
        <v>5.15</v>
      </c>
      <c r="AG599" s="318">
        <v>525</v>
      </c>
      <c r="AH599" s="183">
        <v>5.33</v>
      </c>
      <c r="AI599" s="182">
        <v>5.33</v>
      </c>
      <c r="AJ599" s="319">
        <v>435</v>
      </c>
      <c r="AK599" s="184">
        <v>5.258</v>
      </c>
    </row>
    <row r="600" spans="1:37" ht="17.25" customHeight="1" thickBot="1" x14ac:dyDescent="0.35">
      <c r="A600" s="208" t="s">
        <v>376</v>
      </c>
      <c r="B600" s="317">
        <v>22016921</v>
      </c>
      <c r="C600" s="254" t="s">
        <v>561</v>
      </c>
      <c r="D600" s="254" t="s">
        <v>133</v>
      </c>
      <c r="E600" s="173" t="s">
        <v>195</v>
      </c>
      <c r="F600" s="174" t="s">
        <v>195</v>
      </c>
      <c r="G600" s="175">
        <v>0</v>
      </c>
      <c r="H600" s="176">
        <v>0</v>
      </c>
      <c r="I600" s="173" t="s">
        <v>195</v>
      </c>
      <c r="J600" s="175">
        <v>0</v>
      </c>
      <c r="K600" s="173" t="s">
        <v>195</v>
      </c>
      <c r="L600" s="175">
        <v>0</v>
      </c>
      <c r="M600" s="176">
        <v>0</v>
      </c>
      <c r="N600" s="173">
        <v>50</v>
      </c>
      <c r="O600" s="177">
        <v>65</v>
      </c>
      <c r="P600" s="178">
        <v>0.76923076923076927</v>
      </c>
      <c r="Q600" s="175">
        <v>4</v>
      </c>
      <c r="R600" s="173">
        <v>41.1</v>
      </c>
      <c r="S600" s="175">
        <v>3.5</v>
      </c>
      <c r="T600" s="176">
        <v>7.5</v>
      </c>
      <c r="U600" s="179">
        <v>23.46</v>
      </c>
      <c r="V600" s="175">
        <v>6.25</v>
      </c>
      <c r="W600" s="173">
        <v>-9.5</v>
      </c>
      <c r="X600" s="175">
        <v>0.75</v>
      </c>
      <c r="Y600" s="173">
        <v>10</v>
      </c>
      <c r="Z600" s="175">
        <v>0</v>
      </c>
      <c r="AA600" s="176">
        <v>7</v>
      </c>
      <c r="AB600" s="172" t="s">
        <v>195</v>
      </c>
      <c r="AC600" s="175">
        <v>0</v>
      </c>
      <c r="AD600" s="180">
        <v>0</v>
      </c>
      <c r="AE600" s="181">
        <v>2.9</v>
      </c>
      <c r="AF600" s="182">
        <v>2.9</v>
      </c>
      <c r="AG600" s="318">
        <v>531</v>
      </c>
      <c r="AH600" s="183">
        <v>5.78</v>
      </c>
      <c r="AI600" s="182">
        <v>5.78</v>
      </c>
      <c r="AJ600" s="319">
        <v>393</v>
      </c>
      <c r="AK600" s="184">
        <v>4.6280000000000001</v>
      </c>
    </row>
    <row r="601" spans="1:37" ht="17.25" customHeight="1" thickBot="1" x14ac:dyDescent="0.35">
      <c r="A601" s="208" t="s">
        <v>376</v>
      </c>
      <c r="B601" s="317">
        <v>22017076</v>
      </c>
      <c r="C601" s="250" t="s">
        <v>808</v>
      </c>
      <c r="D601" s="250" t="s">
        <v>166</v>
      </c>
      <c r="E601" s="173">
        <v>12</v>
      </c>
      <c r="F601" s="174">
        <v>15.5</v>
      </c>
      <c r="G601" s="175">
        <v>9</v>
      </c>
      <c r="H601" s="176">
        <v>9</v>
      </c>
      <c r="I601" s="173">
        <v>3.02</v>
      </c>
      <c r="J601" s="175">
        <v>20</v>
      </c>
      <c r="K601" s="173">
        <v>6.42</v>
      </c>
      <c r="L601" s="175">
        <v>14</v>
      </c>
      <c r="M601" s="176">
        <v>17</v>
      </c>
      <c r="N601" s="173">
        <v>65</v>
      </c>
      <c r="O601" s="177">
        <v>73</v>
      </c>
      <c r="P601" s="178">
        <v>0.8904109589041096</v>
      </c>
      <c r="Q601" s="175">
        <v>4.5</v>
      </c>
      <c r="R601" s="173">
        <v>45.8</v>
      </c>
      <c r="S601" s="175">
        <v>4.5</v>
      </c>
      <c r="T601" s="176">
        <v>9</v>
      </c>
      <c r="U601" s="179">
        <v>25.97</v>
      </c>
      <c r="V601" s="175">
        <v>5</v>
      </c>
      <c r="W601" s="173">
        <v>-14</v>
      </c>
      <c r="X601" s="175">
        <v>0.25</v>
      </c>
      <c r="Y601" s="173">
        <v>5</v>
      </c>
      <c r="Z601" s="175">
        <v>2.5</v>
      </c>
      <c r="AA601" s="176">
        <v>7.75</v>
      </c>
      <c r="AB601" s="172">
        <v>38.64</v>
      </c>
      <c r="AC601" s="175">
        <v>11</v>
      </c>
      <c r="AD601" s="180">
        <v>11</v>
      </c>
      <c r="AE601" s="181">
        <v>10.75</v>
      </c>
      <c r="AF601" s="182">
        <v>10.75</v>
      </c>
      <c r="AG601" s="318">
        <v>307</v>
      </c>
      <c r="AH601" s="183">
        <v>6.67</v>
      </c>
      <c r="AI601" s="182">
        <v>6.67</v>
      </c>
      <c r="AJ601" s="319">
        <v>296</v>
      </c>
      <c r="AK601" s="184">
        <v>8.3019999999999996</v>
      </c>
    </row>
    <row r="602" spans="1:37" ht="17.25" customHeight="1" thickBot="1" x14ac:dyDescent="0.35">
      <c r="A602" s="208" t="s">
        <v>56</v>
      </c>
      <c r="B602" s="317">
        <v>22017339</v>
      </c>
      <c r="C602" s="262" t="s">
        <v>1089</v>
      </c>
      <c r="D602" s="262" t="s">
        <v>154</v>
      </c>
      <c r="E602" s="173">
        <v>12</v>
      </c>
      <c r="F602" s="174">
        <v>15.5</v>
      </c>
      <c r="G602" s="175">
        <v>12</v>
      </c>
      <c r="H602" s="176">
        <v>12</v>
      </c>
      <c r="I602" s="173">
        <v>3.6800000000000006</v>
      </c>
      <c r="J602" s="175">
        <v>13</v>
      </c>
      <c r="K602" s="173">
        <v>8.07</v>
      </c>
      <c r="L602" s="175">
        <v>8</v>
      </c>
      <c r="M602" s="176">
        <v>10.5</v>
      </c>
      <c r="N602" s="173">
        <v>44</v>
      </c>
      <c r="O602" s="177">
        <v>65</v>
      </c>
      <c r="P602" s="178">
        <v>0.67692307692307696</v>
      </c>
      <c r="Q602" s="175">
        <v>6</v>
      </c>
      <c r="R602" s="173">
        <v>32</v>
      </c>
      <c r="S602" s="175">
        <v>5.5</v>
      </c>
      <c r="T602" s="176">
        <v>11.5</v>
      </c>
      <c r="U602" s="179">
        <v>29.61</v>
      </c>
      <c r="V602" s="175">
        <v>4</v>
      </c>
      <c r="W602" s="173">
        <v>7</v>
      </c>
      <c r="X602" s="175">
        <v>3.75</v>
      </c>
      <c r="Y602" s="173">
        <v>2</v>
      </c>
      <c r="Z602" s="175">
        <v>4</v>
      </c>
      <c r="AA602" s="176">
        <v>11.75</v>
      </c>
      <c r="AB602" s="172">
        <v>46.03</v>
      </c>
      <c r="AC602" s="175">
        <v>10</v>
      </c>
      <c r="AD602" s="180">
        <v>10</v>
      </c>
      <c r="AE602" s="181">
        <v>11.15</v>
      </c>
      <c r="AF602" s="182">
        <v>11.15</v>
      </c>
      <c r="AG602" s="318">
        <v>266</v>
      </c>
      <c r="AH602" s="183" t="s">
        <v>195</v>
      </c>
      <c r="AI602" s="182" t="s">
        <v>195</v>
      </c>
      <c r="AJ602" s="319">
        <v>564</v>
      </c>
      <c r="AK602" s="184" t="s">
        <v>1713</v>
      </c>
    </row>
    <row r="603" spans="1:37" ht="17.25" customHeight="1" thickBot="1" x14ac:dyDescent="0.35">
      <c r="A603" s="208" t="s">
        <v>56</v>
      </c>
      <c r="B603" s="317">
        <v>22017360</v>
      </c>
      <c r="C603" s="262" t="s">
        <v>770</v>
      </c>
      <c r="D603" s="262" t="s">
        <v>771</v>
      </c>
      <c r="E603" s="173">
        <v>14</v>
      </c>
      <c r="F603" s="174">
        <v>16.5</v>
      </c>
      <c r="G603" s="175">
        <v>14</v>
      </c>
      <c r="H603" s="176">
        <v>14</v>
      </c>
      <c r="I603" s="173">
        <v>3.36</v>
      </c>
      <c r="J603" s="175">
        <v>19</v>
      </c>
      <c r="K603" s="173">
        <v>7.27</v>
      </c>
      <c r="L603" s="175">
        <v>14</v>
      </c>
      <c r="M603" s="176">
        <v>16.5</v>
      </c>
      <c r="N603" s="173">
        <v>55</v>
      </c>
      <c r="O603" s="177">
        <v>58</v>
      </c>
      <c r="P603" s="178">
        <v>0.94827586206896552</v>
      </c>
      <c r="Q603" s="175">
        <v>7.5</v>
      </c>
      <c r="R603" s="173">
        <v>31.3</v>
      </c>
      <c r="S603" s="175">
        <v>5</v>
      </c>
      <c r="T603" s="176">
        <v>12.5</v>
      </c>
      <c r="U603" s="179">
        <v>27.29</v>
      </c>
      <c r="V603" s="175">
        <v>5.25</v>
      </c>
      <c r="W603" s="173">
        <v>-3.5</v>
      </c>
      <c r="X603" s="175">
        <v>1.5</v>
      </c>
      <c r="Y603" s="173">
        <v>3</v>
      </c>
      <c r="Z603" s="175">
        <v>3.5</v>
      </c>
      <c r="AA603" s="176">
        <v>10.25</v>
      </c>
      <c r="AB603" s="172" t="s">
        <v>1146</v>
      </c>
      <c r="AC603" s="175">
        <v>0</v>
      </c>
      <c r="AD603" s="180">
        <v>0</v>
      </c>
      <c r="AE603" s="181">
        <v>10.65</v>
      </c>
      <c r="AF603" s="182">
        <v>10.65</v>
      </c>
      <c r="AG603" s="318">
        <v>321</v>
      </c>
      <c r="AH603" s="183">
        <v>9.33</v>
      </c>
      <c r="AI603" s="182">
        <v>9.33</v>
      </c>
      <c r="AJ603" s="319">
        <v>56</v>
      </c>
      <c r="AK603" s="184">
        <v>9.8580000000000005</v>
      </c>
    </row>
    <row r="604" spans="1:37" ht="17.25" customHeight="1" thickBot="1" x14ac:dyDescent="0.35">
      <c r="A604" s="208" t="s">
        <v>56</v>
      </c>
      <c r="B604" s="317">
        <v>22017388</v>
      </c>
      <c r="C604" s="248" t="s">
        <v>1028</v>
      </c>
      <c r="D604" s="248" t="s">
        <v>1029</v>
      </c>
      <c r="E604" s="173" t="s">
        <v>195</v>
      </c>
      <c r="F604" s="174" t="s">
        <v>195</v>
      </c>
      <c r="G604" s="175">
        <v>0</v>
      </c>
      <c r="H604" s="176">
        <v>0</v>
      </c>
      <c r="I604" s="173" t="s">
        <v>195</v>
      </c>
      <c r="J604" s="175">
        <v>0</v>
      </c>
      <c r="K604" s="173" t="s">
        <v>195</v>
      </c>
      <c r="L604" s="175">
        <v>0</v>
      </c>
      <c r="M604" s="176">
        <v>0</v>
      </c>
      <c r="N604" s="173" t="s">
        <v>195</v>
      </c>
      <c r="O604" s="177" t="s">
        <v>195</v>
      </c>
      <c r="P604" s="178" t="s">
        <v>1712</v>
      </c>
      <c r="Q604" s="175">
        <v>0</v>
      </c>
      <c r="R604" s="173" t="s">
        <v>195</v>
      </c>
      <c r="S604" s="175">
        <v>0</v>
      </c>
      <c r="T604" s="176">
        <v>0</v>
      </c>
      <c r="U604" s="179" t="s">
        <v>195</v>
      </c>
      <c r="V604" s="175">
        <v>0</v>
      </c>
      <c r="W604" s="173" t="s">
        <v>195</v>
      </c>
      <c r="X604" s="175">
        <v>0</v>
      </c>
      <c r="Y604" s="173" t="s">
        <v>195</v>
      </c>
      <c r="Z604" s="175">
        <v>0</v>
      </c>
      <c r="AA604" s="176">
        <v>0</v>
      </c>
      <c r="AB604" s="172" t="s">
        <v>195</v>
      </c>
      <c r="AC604" s="175">
        <v>0</v>
      </c>
      <c r="AD604" s="180">
        <v>0</v>
      </c>
      <c r="AE604" s="181">
        <v>0</v>
      </c>
      <c r="AF604" s="182">
        <v>0</v>
      </c>
      <c r="AG604" s="318">
        <v>532</v>
      </c>
      <c r="AH604" s="183" t="s">
        <v>195</v>
      </c>
      <c r="AI604" s="182" t="s">
        <v>195</v>
      </c>
      <c r="AJ604" s="319">
        <v>564</v>
      </c>
      <c r="AK604" s="184" t="s">
        <v>1713</v>
      </c>
    </row>
    <row r="605" spans="1:37" ht="17.25" customHeight="1" thickBot="1" x14ac:dyDescent="0.35">
      <c r="A605" s="208" t="s">
        <v>376</v>
      </c>
      <c r="B605" s="317">
        <v>22017400</v>
      </c>
      <c r="C605" s="254" t="s">
        <v>1032</v>
      </c>
      <c r="D605" s="254" t="s">
        <v>1033</v>
      </c>
      <c r="E605" s="173">
        <v>17</v>
      </c>
      <c r="F605" s="174">
        <v>18</v>
      </c>
      <c r="G605" s="175">
        <v>14</v>
      </c>
      <c r="H605" s="176">
        <v>14</v>
      </c>
      <c r="I605" s="173">
        <v>3.08</v>
      </c>
      <c r="J605" s="175">
        <v>19</v>
      </c>
      <c r="K605" s="173">
        <v>6.63</v>
      </c>
      <c r="L605" s="175">
        <v>12</v>
      </c>
      <c r="M605" s="176">
        <v>15.5</v>
      </c>
      <c r="N605" s="173">
        <v>58</v>
      </c>
      <c r="O605" s="177">
        <v>75</v>
      </c>
      <c r="P605" s="178">
        <v>0.77333333333333332</v>
      </c>
      <c r="Q605" s="175">
        <v>4</v>
      </c>
      <c r="R605" s="173">
        <v>52</v>
      </c>
      <c r="S605" s="175">
        <v>6</v>
      </c>
      <c r="T605" s="176">
        <v>10</v>
      </c>
      <c r="U605" s="179">
        <v>25.22</v>
      </c>
      <c r="V605" s="175">
        <v>5.25</v>
      </c>
      <c r="W605" s="173">
        <v>0</v>
      </c>
      <c r="X605" s="175">
        <v>2.5</v>
      </c>
      <c r="Y605" s="173">
        <v>4</v>
      </c>
      <c r="Z605" s="175">
        <v>3</v>
      </c>
      <c r="AA605" s="176">
        <v>10.75</v>
      </c>
      <c r="AB605" s="172">
        <v>39.28</v>
      </c>
      <c r="AC605" s="175">
        <v>11</v>
      </c>
      <c r="AD605" s="180">
        <v>11</v>
      </c>
      <c r="AE605" s="181">
        <v>12.25</v>
      </c>
      <c r="AF605" s="182">
        <v>12.25</v>
      </c>
      <c r="AG605" s="318">
        <v>131</v>
      </c>
      <c r="AH605" s="183">
        <v>8.44</v>
      </c>
      <c r="AI605" s="182">
        <v>8.44</v>
      </c>
      <c r="AJ605" s="319">
        <v>118</v>
      </c>
      <c r="AK605" s="184">
        <v>9.9639999999999986</v>
      </c>
    </row>
    <row r="606" spans="1:37" ht="17.25" customHeight="1" thickBot="1" x14ac:dyDescent="0.35">
      <c r="A606" s="208" t="s">
        <v>56</v>
      </c>
      <c r="B606" s="317">
        <v>22017431</v>
      </c>
      <c r="C606" s="260" t="s">
        <v>742</v>
      </c>
      <c r="D606" s="260" t="s">
        <v>743</v>
      </c>
      <c r="E606" s="173">
        <v>10</v>
      </c>
      <c r="F606" s="174">
        <v>14.5</v>
      </c>
      <c r="G606" s="175">
        <v>10</v>
      </c>
      <c r="H606" s="176">
        <v>10</v>
      </c>
      <c r="I606" s="173">
        <v>3.59</v>
      </c>
      <c r="J606" s="175">
        <v>15</v>
      </c>
      <c r="K606" s="173">
        <v>8.01</v>
      </c>
      <c r="L606" s="175">
        <v>9</v>
      </c>
      <c r="M606" s="176">
        <v>12</v>
      </c>
      <c r="N606" s="173">
        <v>29</v>
      </c>
      <c r="O606" s="177">
        <v>45</v>
      </c>
      <c r="P606" s="178">
        <v>0.64444444444444449</v>
      </c>
      <c r="Q606" s="175">
        <v>6</v>
      </c>
      <c r="R606" s="173">
        <v>30.5</v>
      </c>
      <c r="S606" s="175">
        <v>5</v>
      </c>
      <c r="T606" s="176">
        <v>11</v>
      </c>
      <c r="U606" s="179">
        <v>34.119999999999997</v>
      </c>
      <c r="V606" s="175">
        <v>1.75</v>
      </c>
      <c r="W606" s="173">
        <v>-10</v>
      </c>
      <c r="X606" s="175">
        <v>0.75</v>
      </c>
      <c r="Y606" s="173" t="s">
        <v>195</v>
      </c>
      <c r="Z606" s="175">
        <v>0</v>
      </c>
      <c r="AA606" s="176">
        <v>2.5</v>
      </c>
      <c r="AB606" s="172" t="s">
        <v>195</v>
      </c>
      <c r="AC606" s="175">
        <v>0</v>
      </c>
      <c r="AD606" s="180">
        <v>0</v>
      </c>
      <c r="AE606" s="181">
        <v>7.1</v>
      </c>
      <c r="AF606" s="182">
        <v>7.1</v>
      </c>
      <c r="AG606" s="318">
        <v>506</v>
      </c>
      <c r="AH606" s="183" t="s">
        <v>195</v>
      </c>
      <c r="AI606" s="182" t="s">
        <v>195</v>
      </c>
      <c r="AJ606" s="319">
        <v>564</v>
      </c>
      <c r="AK606" s="184" t="s">
        <v>1713</v>
      </c>
    </row>
    <row r="607" spans="1:37" ht="17.25" customHeight="1" thickBot="1" x14ac:dyDescent="0.35">
      <c r="A607" s="208" t="s">
        <v>376</v>
      </c>
      <c r="B607" s="317">
        <v>22017462</v>
      </c>
      <c r="C607" s="256" t="s">
        <v>1002</v>
      </c>
      <c r="D607" s="256" t="s">
        <v>95</v>
      </c>
      <c r="E607" s="173">
        <v>17</v>
      </c>
      <c r="F607" s="174">
        <v>18</v>
      </c>
      <c r="G607" s="175">
        <v>14</v>
      </c>
      <c r="H607" s="176">
        <v>14</v>
      </c>
      <c r="I607" s="173">
        <v>3.24</v>
      </c>
      <c r="J607" s="175">
        <v>16</v>
      </c>
      <c r="K607" s="173">
        <v>6.82</v>
      </c>
      <c r="L607" s="175">
        <v>11</v>
      </c>
      <c r="M607" s="176">
        <v>13.5</v>
      </c>
      <c r="N607" s="173">
        <v>64</v>
      </c>
      <c r="O607" s="177">
        <v>58</v>
      </c>
      <c r="P607" s="178">
        <v>1.103448275862069</v>
      </c>
      <c r="Q607" s="175">
        <v>6</v>
      </c>
      <c r="R607" s="173">
        <v>47.1</v>
      </c>
      <c r="S607" s="175">
        <v>5</v>
      </c>
      <c r="T607" s="176">
        <v>11</v>
      </c>
      <c r="U607" s="179">
        <v>24.22</v>
      </c>
      <c r="V607" s="175">
        <v>5.75</v>
      </c>
      <c r="W607" s="173">
        <v>-9</v>
      </c>
      <c r="X607" s="175">
        <v>1</v>
      </c>
      <c r="Y607" s="173">
        <v>3</v>
      </c>
      <c r="Z607" s="175">
        <v>3.5</v>
      </c>
      <c r="AA607" s="176">
        <v>10.25</v>
      </c>
      <c r="AB607" s="172">
        <v>40.78</v>
      </c>
      <c r="AC607" s="175">
        <v>10</v>
      </c>
      <c r="AD607" s="180">
        <v>10</v>
      </c>
      <c r="AE607" s="181">
        <v>11.75</v>
      </c>
      <c r="AF607" s="182">
        <v>11.75</v>
      </c>
      <c r="AG607" s="318">
        <v>185</v>
      </c>
      <c r="AH607" s="183">
        <v>13.78</v>
      </c>
      <c r="AI607" s="182">
        <v>13.78</v>
      </c>
      <c r="AJ607" s="319">
        <v>3</v>
      </c>
      <c r="AK607" s="184">
        <v>12.968</v>
      </c>
    </row>
    <row r="608" spans="1:37" ht="17.25" customHeight="1" thickBot="1" x14ac:dyDescent="0.35">
      <c r="A608" s="208" t="s">
        <v>56</v>
      </c>
      <c r="B608" s="317">
        <v>22017548</v>
      </c>
      <c r="C608" s="248" t="s">
        <v>806</v>
      </c>
      <c r="D608" s="248" t="s">
        <v>807</v>
      </c>
      <c r="E608" s="173">
        <v>4</v>
      </c>
      <c r="F608" s="174">
        <v>11.5</v>
      </c>
      <c r="G608" s="175">
        <v>4</v>
      </c>
      <c r="H608" s="176">
        <v>4</v>
      </c>
      <c r="I608" s="173">
        <v>3.6900000000000004</v>
      </c>
      <c r="J608" s="175">
        <v>13</v>
      </c>
      <c r="K608" s="173">
        <v>8.32</v>
      </c>
      <c r="L608" s="175">
        <v>7</v>
      </c>
      <c r="M608" s="176">
        <v>10</v>
      </c>
      <c r="N608" s="173">
        <v>30</v>
      </c>
      <c r="O608" s="177">
        <v>56</v>
      </c>
      <c r="P608" s="178">
        <v>0.5357142857142857</v>
      </c>
      <c r="Q608" s="175">
        <v>5</v>
      </c>
      <c r="R608" s="173">
        <v>27.2</v>
      </c>
      <c r="S608" s="175">
        <v>4</v>
      </c>
      <c r="T608" s="176">
        <v>9</v>
      </c>
      <c r="U608" s="179">
        <v>32.69</v>
      </c>
      <c r="V608" s="175">
        <v>2.5</v>
      </c>
      <c r="W608" s="173">
        <v>6</v>
      </c>
      <c r="X608" s="175">
        <v>3.5</v>
      </c>
      <c r="Y608" s="173">
        <v>4</v>
      </c>
      <c r="Z608" s="175">
        <v>3</v>
      </c>
      <c r="AA608" s="176">
        <v>9</v>
      </c>
      <c r="AB608" s="172" t="s">
        <v>375</v>
      </c>
      <c r="AC608" s="175" t="s">
        <v>375</v>
      </c>
      <c r="AD608" s="180" t="s">
        <v>375</v>
      </c>
      <c r="AE608" s="181">
        <v>8</v>
      </c>
      <c r="AF608" s="182">
        <v>8</v>
      </c>
      <c r="AG608" s="318">
        <v>487</v>
      </c>
      <c r="AH608" s="183">
        <v>4</v>
      </c>
      <c r="AI608" s="182">
        <v>4</v>
      </c>
      <c r="AJ608" s="319">
        <v>527</v>
      </c>
      <c r="AK608" s="184">
        <v>5.6</v>
      </c>
    </row>
    <row r="609" spans="1:37" ht="17.25" customHeight="1" thickBot="1" x14ac:dyDescent="0.35">
      <c r="A609" s="208" t="s">
        <v>376</v>
      </c>
      <c r="B609" s="317">
        <v>22017562</v>
      </c>
      <c r="C609" s="258" t="s">
        <v>682</v>
      </c>
      <c r="D609" s="258" t="s">
        <v>683</v>
      </c>
      <c r="E609" s="173">
        <v>22</v>
      </c>
      <c r="F609" s="174">
        <v>20.5</v>
      </c>
      <c r="G609" s="175">
        <v>19</v>
      </c>
      <c r="H609" s="176">
        <v>19</v>
      </c>
      <c r="I609" s="173">
        <v>3.04</v>
      </c>
      <c r="J609" s="175">
        <v>20</v>
      </c>
      <c r="K609" s="173">
        <v>6.34</v>
      </c>
      <c r="L609" s="175">
        <v>14</v>
      </c>
      <c r="M609" s="176">
        <v>17</v>
      </c>
      <c r="N609" s="173">
        <v>72</v>
      </c>
      <c r="O609" s="177">
        <v>76</v>
      </c>
      <c r="P609" s="178">
        <v>0.94736842105263153</v>
      </c>
      <c r="Q609" s="175">
        <v>5</v>
      </c>
      <c r="R609" s="173">
        <v>47.4</v>
      </c>
      <c r="S609" s="175">
        <v>5</v>
      </c>
      <c r="T609" s="176">
        <v>10</v>
      </c>
      <c r="U609" s="179">
        <v>28.8</v>
      </c>
      <c r="V609" s="175">
        <v>3.5</v>
      </c>
      <c r="W609" s="173">
        <v>3</v>
      </c>
      <c r="X609" s="175">
        <v>3.25</v>
      </c>
      <c r="Y609" s="173">
        <v>2</v>
      </c>
      <c r="Z609" s="175">
        <v>4</v>
      </c>
      <c r="AA609" s="176">
        <v>10.75</v>
      </c>
      <c r="AB609" s="172">
        <v>39</v>
      </c>
      <c r="AC609" s="175">
        <v>11</v>
      </c>
      <c r="AD609" s="180">
        <v>11</v>
      </c>
      <c r="AE609" s="181">
        <v>13.55</v>
      </c>
      <c r="AF609" s="182">
        <v>13.55</v>
      </c>
      <c r="AG609" s="318">
        <v>40</v>
      </c>
      <c r="AH609" s="183">
        <v>9.33</v>
      </c>
      <c r="AI609" s="182">
        <v>9.33</v>
      </c>
      <c r="AJ609" s="319">
        <v>56</v>
      </c>
      <c r="AK609" s="184">
        <v>11.018000000000001</v>
      </c>
    </row>
    <row r="610" spans="1:37" ht="17.25" customHeight="1" thickBot="1" x14ac:dyDescent="0.35">
      <c r="A610" s="208" t="s">
        <v>376</v>
      </c>
      <c r="B610" s="317">
        <v>22018168</v>
      </c>
      <c r="C610" s="254" t="s">
        <v>1105</v>
      </c>
      <c r="D610" s="254" t="s">
        <v>178</v>
      </c>
      <c r="E610" s="173">
        <v>17</v>
      </c>
      <c r="F610" s="174">
        <v>18</v>
      </c>
      <c r="G610" s="175">
        <v>14</v>
      </c>
      <c r="H610" s="176">
        <v>14</v>
      </c>
      <c r="I610" s="173">
        <v>2.99</v>
      </c>
      <c r="J610" s="175">
        <v>20</v>
      </c>
      <c r="K610" s="173">
        <v>6.27</v>
      </c>
      <c r="L610" s="175">
        <v>15</v>
      </c>
      <c r="M610" s="176">
        <v>17.5</v>
      </c>
      <c r="N610" s="173">
        <v>103</v>
      </c>
      <c r="O610" s="177">
        <v>72</v>
      </c>
      <c r="P610" s="178">
        <v>1.4305555555555556</v>
      </c>
      <c r="Q610" s="175">
        <v>7.5</v>
      </c>
      <c r="R610" s="173">
        <v>62.7</v>
      </c>
      <c r="S610" s="175">
        <v>8.8000000000000007</v>
      </c>
      <c r="T610" s="176">
        <v>16.3</v>
      </c>
      <c r="U610" s="179" t="s">
        <v>375</v>
      </c>
      <c r="V610" s="175" t="s">
        <v>375</v>
      </c>
      <c r="W610" s="173" t="s">
        <v>375</v>
      </c>
      <c r="X610" s="175" t="s">
        <v>375</v>
      </c>
      <c r="Y610" s="173">
        <v>2</v>
      </c>
      <c r="Z610" s="175">
        <v>4</v>
      </c>
      <c r="AA610" s="176">
        <v>16</v>
      </c>
      <c r="AB610" s="172" t="s">
        <v>375</v>
      </c>
      <c r="AC610" s="175" t="s">
        <v>375</v>
      </c>
      <c r="AD610" s="180" t="s">
        <v>375</v>
      </c>
      <c r="AE610" s="181">
        <v>15.95</v>
      </c>
      <c r="AF610" s="182">
        <v>15.95</v>
      </c>
      <c r="AG610" s="318">
        <v>2</v>
      </c>
      <c r="AH610" s="183">
        <v>7.56</v>
      </c>
      <c r="AI610" s="182">
        <v>7.56</v>
      </c>
      <c r="AJ610" s="319">
        <v>204</v>
      </c>
      <c r="AK610" s="184">
        <v>10.916</v>
      </c>
    </row>
    <row r="611" spans="1:37" ht="17.25" customHeight="1" thickBot="1" x14ac:dyDescent="0.35">
      <c r="A611" s="208" t="s">
        <v>56</v>
      </c>
      <c r="B611" s="317">
        <v>22018328</v>
      </c>
      <c r="C611" s="258" t="s">
        <v>1096</v>
      </c>
      <c r="D611" s="258" t="s">
        <v>131</v>
      </c>
      <c r="E611" s="173" t="s">
        <v>195</v>
      </c>
      <c r="F611" s="174" t="s">
        <v>195</v>
      </c>
      <c r="G611" s="175">
        <v>0</v>
      </c>
      <c r="H611" s="176">
        <v>0</v>
      </c>
      <c r="I611" s="173" t="s">
        <v>195</v>
      </c>
      <c r="J611" s="175">
        <v>0</v>
      </c>
      <c r="K611" s="173" t="s">
        <v>195</v>
      </c>
      <c r="L611" s="175">
        <v>0</v>
      </c>
      <c r="M611" s="176">
        <v>0</v>
      </c>
      <c r="N611" s="173" t="s">
        <v>195</v>
      </c>
      <c r="O611" s="177" t="s">
        <v>195</v>
      </c>
      <c r="P611" s="178" t="s">
        <v>1712</v>
      </c>
      <c r="Q611" s="175">
        <v>0</v>
      </c>
      <c r="R611" s="173" t="s">
        <v>195</v>
      </c>
      <c r="S611" s="175">
        <v>0</v>
      </c>
      <c r="T611" s="176">
        <v>0</v>
      </c>
      <c r="U611" s="179" t="s">
        <v>195</v>
      </c>
      <c r="V611" s="175">
        <v>0</v>
      </c>
      <c r="W611" s="173" t="s">
        <v>195</v>
      </c>
      <c r="X611" s="175">
        <v>0</v>
      </c>
      <c r="Y611" s="173" t="s">
        <v>195</v>
      </c>
      <c r="Z611" s="175">
        <v>0</v>
      </c>
      <c r="AA611" s="176">
        <v>0</v>
      </c>
      <c r="AB611" s="172" t="s">
        <v>195</v>
      </c>
      <c r="AC611" s="175">
        <v>0</v>
      </c>
      <c r="AD611" s="180">
        <v>0</v>
      </c>
      <c r="AE611" s="181">
        <v>0</v>
      </c>
      <c r="AF611" s="182">
        <v>0</v>
      </c>
      <c r="AG611" s="318">
        <v>532</v>
      </c>
      <c r="AH611" s="183" t="s">
        <v>195</v>
      </c>
      <c r="AI611" s="182" t="s">
        <v>195</v>
      </c>
      <c r="AJ611" s="319">
        <v>564</v>
      </c>
      <c r="AK611" s="184" t="s">
        <v>1713</v>
      </c>
    </row>
    <row r="612" spans="1:37" ht="17.25" customHeight="1" thickBot="1" x14ac:dyDescent="0.35">
      <c r="A612" s="208" t="s">
        <v>56</v>
      </c>
      <c r="B612" s="317">
        <v>22018377</v>
      </c>
      <c r="C612" s="252" t="s">
        <v>892</v>
      </c>
      <c r="D612" s="252" t="s">
        <v>893</v>
      </c>
      <c r="E612" s="173">
        <v>14</v>
      </c>
      <c r="F612" s="174">
        <v>16.5</v>
      </c>
      <c r="G612" s="175">
        <v>14</v>
      </c>
      <c r="H612" s="176">
        <v>14</v>
      </c>
      <c r="I612" s="173">
        <v>3.4599999999999995</v>
      </c>
      <c r="J612" s="175">
        <v>17</v>
      </c>
      <c r="K612" s="173">
        <v>7.43</v>
      </c>
      <c r="L612" s="175">
        <v>13</v>
      </c>
      <c r="M612" s="176">
        <v>15</v>
      </c>
      <c r="N612" s="173">
        <v>31</v>
      </c>
      <c r="O612" s="177">
        <v>56</v>
      </c>
      <c r="P612" s="178">
        <v>0.5535714285714286</v>
      </c>
      <c r="Q612" s="175">
        <v>5.5</v>
      </c>
      <c r="R612" s="173">
        <v>32.9</v>
      </c>
      <c r="S612" s="175">
        <v>5.5</v>
      </c>
      <c r="T612" s="176">
        <v>11</v>
      </c>
      <c r="U612" s="179">
        <v>28.48</v>
      </c>
      <c r="V612" s="175">
        <v>4.75</v>
      </c>
      <c r="W612" s="173">
        <v>3</v>
      </c>
      <c r="X612" s="175">
        <v>3.25</v>
      </c>
      <c r="Y612" s="173">
        <v>4</v>
      </c>
      <c r="Z612" s="175">
        <v>3</v>
      </c>
      <c r="AA612" s="176">
        <v>11</v>
      </c>
      <c r="AB612" s="172">
        <v>46.45</v>
      </c>
      <c r="AC612" s="175">
        <v>10</v>
      </c>
      <c r="AD612" s="180">
        <v>10</v>
      </c>
      <c r="AE612" s="181">
        <v>12.2</v>
      </c>
      <c r="AF612" s="182">
        <v>12.2</v>
      </c>
      <c r="AG612" s="318">
        <v>139</v>
      </c>
      <c r="AH612" s="183">
        <v>9.7799999999999994</v>
      </c>
      <c r="AI612" s="182">
        <v>9.7799999999999994</v>
      </c>
      <c r="AJ612" s="319">
        <v>38</v>
      </c>
      <c r="AK612" s="184">
        <v>10.747999999999999</v>
      </c>
    </row>
    <row r="613" spans="1:37" ht="17.25" customHeight="1" thickBot="1" x14ac:dyDescent="0.35">
      <c r="A613" s="208" t="s">
        <v>376</v>
      </c>
      <c r="B613" s="317">
        <v>22018500</v>
      </c>
      <c r="C613" s="262" t="s">
        <v>534</v>
      </c>
      <c r="D613" s="262" t="s">
        <v>535</v>
      </c>
      <c r="E613" s="173">
        <v>15</v>
      </c>
      <c r="F613" s="174">
        <v>17</v>
      </c>
      <c r="G613" s="175">
        <v>12</v>
      </c>
      <c r="H613" s="176">
        <v>12</v>
      </c>
      <c r="I613" s="173">
        <v>2.91</v>
      </c>
      <c r="J613" s="175">
        <v>20</v>
      </c>
      <c r="K613" s="173">
        <v>6.3</v>
      </c>
      <c r="L613" s="175">
        <v>15</v>
      </c>
      <c r="M613" s="176">
        <v>17.5</v>
      </c>
      <c r="N613" s="173">
        <v>53</v>
      </c>
      <c r="O613" s="177">
        <v>62</v>
      </c>
      <c r="P613" s="178">
        <v>0.85483870967741937</v>
      </c>
      <c r="Q613" s="175">
        <v>4.5</v>
      </c>
      <c r="R613" s="173">
        <v>55.5</v>
      </c>
      <c r="S613" s="175">
        <v>7</v>
      </c>
      <c r="T613" s="176">
        <v>11.5</v>
      </c>
      <c r="U613" s="179">
        <v>28.32</v>
      </c>
      <c r="V613" s="175">
        <v>3.75</v>
      </c>
      <c r="W613" s="173">
        <v>-2</v>
      </c>
      <c r="X613" s="175">
        <v>2</v>
      </c>
      <c r="Y613" s="173">
        <v>4</v>
      </c>
      <c r="Z613" s="175">
        <v>3</v>
      </c>
      <c r="AA613" s="176">
        <v>8.75</v>
      </c>
      <c r="AB613" s="172">
        <v>52.46</v>
      </c>
      <c r="AC613" s="175">
        <v>4</v>
      </c>
      <c r="AD613" s="180">
        <v>4</v>
      </c>
      <c r="AE613" s="181">
        <v>10.75</v>
      </c>
      <c r="AF613" s="182">
        <v>10.75</v>
      </c>
      <c r="AG613" s="318">
        <v>307</v>
      </c>
      <c r="AH613" s="183">
        <v>5.78</v>
      </c>
      <c r="AI613" s="182">
        <v>5.78</v>
      </c>
      <c r="AJ613" s="319">
        <v>393</v>
      </c>
      <c r="AK613" s="184">
        <v>7.7679999999999998</v>
      </c>
    </row>
    <row r="614" spans="1:37" ht="17.25" customHeight="1" thickBot="1" x14ac:dyDescent="0.35">
      <c r="A614" s="208" t="s">
        <v>56</v>
      </c>
      <c r="B614" s="317">
        <v>22018534</v>
      </c>
      <c r="C614" s="248" t="s">
        <v>1115</v>
      </c>
      <c r="D614" s="248" t="s">
        <v>98</v>
      </c>
      <c r="E614" s="173">
        <v>13</v>
      </c>
      <c r="F614" s="174">
        <v>16</v>
      </c>
      <c r="G614" s="175">
        <v>13</v>
      </c>
      <c r="H614" s="176">
        <v>13</v>
      </c>
      <c r="I614" s="173">
        <v>3.35</v>
      </c>
      <c r="J614" s="175">
        <v>19</v>
      </c>
      <c r="K614" s="173">
        <v>7.37</v>
      </c>
      <c r="L614" s="175">
        <v>13</v>
      </c>
      <c r="M614" s="176">
        <v>16</v>
      </c>
      <c r="N614" s="173">
        <v>29</v>
      </c>
      <c r="O614" s="177">
        <v>62</v>
      </c>
      <c r="P614" s="178">
        <v>0.46774193548387094</v>
      </c>
      <c r="Q614" s="175">
        <v>4.5</v>
      </c>
      <c r="R614" s="173">
        <v>31.8</v>
      </c>
      <c r="S614" s="175">
        <v>5</v>
      </c>
      <c r="T614" s="176">
        <v>9.5</v>
      </c>
      <c r="U614" s="179">
        <v>27.44</v>
      </c>
      <c r="V614" s="175">
        <v>5.25</v>
      </c>
      <c r="W614" s="173">
        <v>-12</v>
      </c>
      <c r="X614" s="175">
        <v>0.5</v>
      </c>
      <c r="Y614" s="173">
        <v>3</v>
      </c>
      <c r="Z614" s="175">
        <v>3.5</v>
      </c>
      <c r="AA614" s="176">
        <v>9.25</v>
      </c>
      <c r="AB614" s="172">
        <v>47.31</v>
      </c>
      <c r="AC614" s="175">
        <v>10</v>
      </c>
      <c r="AD614" s="180">
        <v>10</v>
      </c>
      <c r="AE614" s="181">
        <v>11.55</v>
      </c>
      <c r="AF614" s="182">
        <v>11.55</v>
      </c>
      <c r="AG614" s="318">
        <v>206</v>
      </c>
      <c r="AH614" s="183">
        <v>5.33</v>
      </c>
      <c r="AI614" s="182">
        <v>5.33</v>
      </c>
      <c r="AJ614" s="319">
        <v>435</v>
      </c>
      <c r="AK614" s="184">
        <v>7.8179999999999996</v>
      </c>
    </row>
    <row r="615" spans="1:37" ht="17.25" customHeight="1" thickBot="1" x14ac:dyDescent="0.35">
      <c r="A615" s="208" t="s">
        <v>376</v>
      </c>
      <c r="B615" s="317">
        <v>22018967</v>
      </c>
      <c r="C615" s="248" t="s">
        <v>1123</v>
      </c>
      <c r="D615" s="248" t="s">
        <v>183</v>
      </c>
      <c r="E615" s="173">
        <v>17</v>
      </c>
      <c r="F615" s="174">
        <v>18</v>
      </c>
      <c r="G615" s="175">
        <v>14</v>
      </c>
      <c r="H615" s="176">
        <v>14</v>
      </c>
      <c r="I615" s="173">
        <v>2.95</v>
      </c>
      <c r="J615" s="175">
        <v>20</v>
      </c>
      <c r="K615" s="173">
        <v>6.37</v>
      </c>
      <c r="L615" s="175">
        <v>14</v>
      </c>
      <c r="M615" s="176">
        <v>17</v>
      </c>
      <c r="N615" s="173">
        <v>65</v>
      </c>
      <c r="O615" s="177">
        <v>65</v>
      </c>
      <c r="P615" s="178">
        <v>1</v>
      </c>
      <c r="Q615" s="175">
        <v>5.5</v>
      </c>
      <c r="R615" s="173">
        <v>43.8</v>
      </c>
      <c r="S615" s="175">
        <v>4</v>
      </c>
      <c r="T615" s="176">
        <v>9.5</v>
      </c>
      <c r="U615" s="179">
        <v>24.51</v>
      </c>
      <c r="V615" s="175">
        <v>5.5</v>
      </c>
      <c r="W615" s="173">
        <v>3</v>
      </c>
      <c r="X615" s="175">
        <v>3.25</v>
      </c>
      <c r="Y615" s="173">
        <v>3</v>
      </c>
      <c r="Z615" s="175">
        <v>3.5</v>
      </c>
      <c r="AA615" s="176">
        <v>12.25</v>
      </c>
      <c r="AB615" s="172">
        <v>33.590000000000003</v>
      </c>
      <c r="AC615" s="175">
        <v>14</v>
      </c>
      <c r="AD615" s="180">
        <v>14</v>
      </c>
      <c r="AE615" s="181">
        <v>13.35</v>
      </c>
      <c r="AF615" s="182">
        <v>13.35</v>
      </c>
      <c r="AG615" s="318">
        <v>50</v>
      </c>
      <c r="AH615" s="183">
        <v>8</v>
      </c>
      <c r="AI615" s="182">
        <v>8</v>
      </c>
      <c r="AJ615" s="319">
        <v>158</v>
      </c>
      <c r="AK615" s="184">
        <v>10.14</v>
      </c>
    </row>
    <row r="616" spans="1:37" ht="17.25" customHeight="1" thickBot="1" x14ac:dyDescent="0.35">
      <c r="A616" s="208" t="s">
        <v>376</v>
      </c>
      <c r="B616" s="317">
        <v>22019828</v>
      </c>
      <c r="C616" s="296" t="s">
        <v>597</v>
      </c>
      <c r="D616" s="296" t="s">
        <v>86</v>
      </c>
      <c r="E616" s="173">
        <v>16</v>
      </c>
      <c r="F616" s="174">
        <v>17.5</v>
      </c>
      <c r="G616" s="175">
        <v>13</v>
      </c>
      <c r="H616" s="176">
        <v>13</v>
      </c>
      <c r="I616" s="173">
        <v>3.26</v>
      </c>
      <c r="J616" s="175">
        <v>16</v>
      </c>
      <c r="K616" s="173">
        <v>7.23</v>
      </c>
      <c r="L616" s="175">
        <v>8</v>
      </c>
      <c r="M616" s="176">
        <v>12</v>
      </c>
      <c r="N616" s="173">
        <v>82</v>
      </c>
      <c r="O616" s="177">
        <v>74</v>
      </c>
      <c r="P616" s="178">
        <v>1.1081081081081081</v>
      </c>
      <c r="Q616" s="175">
        <v>6</v>
      </c>
      <c r="R616" s="173">
        <v>35.700000000000003</v>
      </c>
      <c r="S616" s="175">
        <v>2</v>
      </c>
      <c r="T616" s="176">
        <v>8</v>
      </c>
      <c r="U616" s="179">
        <v>31.31</v>
      </c>
      <c r="V616" s="175">
        <v>2.25</v>
      </c>
      <c r="W616" s="173">
        <v>0</v>
      </c>
      <c r="X616" s="175">
        <v>2.5</v>
      </c>
      <c r="Y616" s="173">
        <v>1</v>
      </c>
      <c r="Z616" s="175">
        <v>4.5</v>
      </c>
      <c r="AA616" s="176">
        <v>9.25</v>
      </c>
      <c r="AB616" s="172">
        <v>43.02</v>
      </c>
      <c r="AC616" s="175">
        <v>9</v>
      </c>
      <c r="AD616" s="180">
        <v>9</v>
      </c>
      <c r="AE616" s="181">
        <v>10.25</v>
      </c>
      <c r="AF616" s="182">
        <v>10.25</v>
      </c>
      <c r="AG616" s="318">
        <v>369</v>
      </c>
      <c r="AH616" s="183">
        <v>5.78</v>
      </c>
      <c r="AI616" s="182">
        <v>5.78</v>
      </c>
      <c r="AJ616" s="319">
        <v>393</v>
      </c>
      <c r="AK616" s="184">
        <v>7.5680000000000005</v>
      </c>
    </row>
    <row r="617" spans="1:37" ht="17.25" customHeight="1" thickBot="1" x14ac:dyDescent="0.35">
      <c r="A617" s="208" t="s">
        <v>376</v>
      </c>
      <c r="B617" s="317">
        <v>22021204</v>
      </c>
      <c r="C617" s="262" t="s">
        <v>812</v>
      </c>
      <c r="D617" s="262" t="s">
        <v>94</v>
      </c>
      <c r="E617" s="173" t="s">
        <v>195</v>
      </c>
      <c r="F617" s="174" t="s">
        <v>195</v>
      </c>
      <c r="G617" s="175">
        <v>0</v>
      </c>
      <c r="H617" s="176">
        <v>0</v>
      </c>
      <c r="I617" s="173" t="s">
        <v>195</v>
      </c>
      <c r="J617" s="175">
        <v>0</v>
      </c>
      <c r="K617" s="173" t="s">
        <v>195</v>
      </c>
      <c r="L617" s="175">
        <v>0</v>
      </c>
      <c r="M617" s="176">
        <v>0</v>
      </c>
      <c r="N617" s="173" t="s">
        <v>195</v>
      </c>
      <c r="O617" s="177" t="s">
        <v>195</v>
      </c>
      <c r="P617" s="178" t="s">
        <v>1712</v>
      </c>
      <c r="Q617" s="175">
        <v>0</v>
      </c>
      <c r="R617" s="173" t="s">
        <v>195</v>
      </c>
      <c r="S617" s="175">
        <v>0</v>
      </c>
      <c r="T617" s="176">
        <v>0</v>
      </c>
      <c r="U617" s="179" t="s">
        <v>195</v>
      </c>
      <c r="V617" s="175">
        <v>0</v>
      </c>
      <c r="W617" s="173" t="s">
        <v>195</v>
      </c>
      <c r="X617" s="175">
        <v>0</v>
      </c>
      <c r="Y617" s="173" t="s">
        <v>195</v>
      </c>
      <c r="Z617" s="175">
        <v>0</v>
      </c>
      <c r="AA617" s="176">
        <v>0</v>
      </c>
      <c r="AB617" s="172" t="s">
        <v>195</v>
      </c>
      <c r="AC617" s="175">
        <v>0</v>
      </c>
      <c r="AD617" s="180">
        <v>0</v>
      </c>
      <c r="AE617" s="181">
        <v>0</v>
      </c>
      <c r="AF617" s="182">
        <v>0</v>
      </c>
      <c r="AG617" s="318">
        <v>532</v>
      </c>
      <c r="AH617" s="183">
        <v>7.11</v>
      </c>
      <c r="AI617" s="182">
        <v>7.11</v>
      </c>
      <c r="AJ617" s="319">
        <v>241</v>
      </c>
      <c r="AK617" s="184">
        <v>4.266</v>
      </c>
    </row>
    <row r="618" spans="1:37" ht="17.25" customHeight="1" x14ac:dyDescent="0.3">
      <c r="A618" s="208" t="s">
        <v>376</v>
      </c>
      <c r="B618" s="317">
        <v>22022270</v>
      </c>
      <c r="C618" s="264" t="s">
        <v>513</v>
      </c>
      <c r="D618" s="264" t="s">
        <v>966</v>
      </c>
      <c r="E618" s="173">
        <v>16</v>
      </c>
      <c r="F618" s="174">
        <v>17.5</v>
      </c>
      <c r="G618" s="175">
        <v>13</v>
      </c>
      <c r="H618" s="176">
        <v>13</v>
      </c>
      <c r="I618" s="173">
        <v>3.11</v>
      </c>
      <c r="J618" s="175">
        <v>18</v>
      </c>
      <c r="K618" s="173">
        <v>6.58</v>
      </c>
      <c r="L618" s="175">
        <v>13</v>
      </c>
      <c r="M618" s="176">
        <v>15.5</v>
      </c>
      <c r="N618" s="173">
        <v>58</v>
      </c>
      <c r="O618" s="177">
        <v>64</v>
      </c>
      <c r="P618" s="178">
        <v>0.90625</v>
      </c>
      <c r="Q618" s="175">
        <v>5</v>
      </c>
      <c r="R618" s="173">
        <v>39.4</v>
      </c>
      <c r="S618" s="175">
        <v>3</v>
      </c>
      <c r="T618" s="176">
        <v>8</v>
      </c>
      <c r="U618" s="179">
        <v>23.68</v>
      </c>
      <c r="V618" s="175">
        <v>6</v>
      </c>
      <c r="W618" s="173">
        <v>-1</v>
      </c>
      <c r="X618" s="175">
        <v>2.25</v>
      </c>
      <c r="Y618" s="173">
        <v>4</v>
      </c>
      <c r="Z618" s="175">
        <v>3</v>
      </c>
      <c r="AA618" s="176">
        <v>11.25</v>
      </c>
      <c r="AB618" s="172">
        <v>34.090000000000003</v>
      </c>
      <c r="AC618" s="175">
        <v>14</v>
      </c>
      <c r="AD618" s="180">
        <v>14</v>
      </c>
      <c r="AE618" s="181">
        <v>12.35</v>
      </c>
      <c r="AF618" s="182">
        <v>12.35</v>
      </c>
      <c r="AG618" s="318">
        <v>122</v>
      </c>
      <c r="AH618" s="183">
        <v>7.11</v>
      </c>
      <c r="AI618" s="182">
        <v>7.11</v>
      </c>
      <c r="AJ618" s="319">
        <v>241</v>
      </c>
      <c r="AK618" s="184">
        <v>9.2059999999999995</v>
      </c>
    </row>
    <row r="619" spans="1:37" ht="17.25" thickBot="1" x14ac:dyDescent="0.35">
      <c r="A619" s="195"/>
      <c r="B619" s="196"/>
      <c r="C619" s="197"/>
      <c r="D619" s="198"/>
      <c r="E619" s="199"/>
      <c r="F619" s="200"/>
      <c r="G619" s="201"/>
      <c r="H619" s="202"/>
      <c r="I619" s="199"/>
      <c r="J619" s="201"/>
      <c r="K619" s="199"/>
      <c r="L619" s="201"/>
      <c r="M619" s="202"/>
      <c r="N619" s="199"/>
      <c r="O619" s="199"/>
      <c r="P619" s="203"/>
      <c r="Q619" s="201"/>
      <c r="R619" s="199"/>
      <c r="S619" s="201"/>
      <c r="T619" s="202"/>
      <c r="U619" s="204"/>
      <c r="V619" s="201"/>
      <c r="W619" s="199"/>
      <c r="X619" s="201"/>
      <c r="Y619" s="199"/>
      <c r="Z619" s="201"/>
      <c r="AA619" s="202"/>
      <c r="AB619" s="205"/>
      <c r="AC619" s="201"/>
      <c r="AD619" s="202"/>
      <c r="AE619" s="206"/>
      <c r="AF619" s="206"/>
      <c r="AG619" s="211"/>
      <c r="AH619" s="207"/>
      <c r="AI619" s="206"/>
      <c r="AJ619" s="212"/>
      <c r="AK619" s="209"/>
    </row>
    <row r="620" spans="1:37" s="345" customFormat="1" ht="20.25" customHeight="1" x14ac:dyDescent="0.25">
      <c r="A620" s="402" t="s">
        <v>64</v>
      </c>
      <c r="B620" s="402"/>
      <c r="C620" s="346"/>
      <c r="D620" s="346"/>
      <c r="E620" s="228">
        <f t="shared" ref="E620:AF620" si="0">AVERAGE(E4:E618)</f>
        <v>14.380085653104926</v>
      </c>
      <c r="F620" s="229">
        <f t="shared" si="0"/>
        <v>16.68950749464668</v>
      </c>
      <c r="G620" s="237">
        <f t="shared" si="0"/>
        <v>11.599198396793588</v>
      </c>
      <c r="H620" s="239">
        <f t="shared" si="0"/>
        <v>11.599198396793588</v>
      </c>
      <c r="I620" s="240">
        <f t="shared" si="0"/>
        <v>3.2902985074626856</v>
      </c>
      <c r="J620" s="241">
        <f t="shared" si="0"/>
        <v>15.738522954091817</v>
      </c>
      <c r="K620" s="242">
        <f t="shared" si="0"/>
        <v>7.0900426439232467</v>
      </c>
      <c r="L620" s="241">
        <f t="shared" si="0"/>
        <v>10.538922155688622</v>
      </c>
      <c r="M620" s="239">
        <f t="shared" si="0"/>
        <v>13.138722554890219</v>
      </c>
      <c r="N620" s="242">
        <f t="shared" si="0"/>
        <v>52.458510638297874</v>
      </c>
      <c r="O620" s="242">
        <f t="shared" si="0"/>
        <v>66.698380566801617</v>
      </c>
      <c r="P620" s="242">
        <f t="shared" si="0"/>
        <v>0.67962229553979303</v>
      </c>
      <c r="Q620" s="241">
        <f t="shared" si="0"/>
        <v>4.5570866141732287</v>
      </c>
      <c r="R620" s="242">
        <f t="shared" si="0"/>
        <v>38.569556025369941</v>
      </c>
      <c r="S620" s="241">
        <f t="shared" si="0"/>
        <v>3.8795634920634918</v>
      </c>
      <c r="T620" s="239">
        <f t="shared" si="0"/>
        <v>8.4828063241106726</v>
      </c>
      <c r="U620" s="242">
        <f t="shared" si="0"/>
        <v>28.036508620689656</v>
      </c>
      <c r="V620" s="241">
        <f t="shared" si="0"/>
        <v>3.938508064516129</v>
      </c>
      <c r="W620" s="242">
        <f t="shared" si="0"/>
        <v>-4.5982905982905979</v>
      </c>
      <c r="X620" s="241">
        <f t="shared" si="0"/>
        <v>1.7090818363273452</v>
      </c>
      <c r="Y620" s="242">
        <f t="shared" si="0"/>
        <v>3.6445396145610278</v>
      </c>
      <c r="Z620" s="241">
        <f t="shared" si="0"/>
        <v>2.9620758483033933</v>
      </c>
      <c r="AA620" s="239">
        <f t="shared" si="0"/>
        <v>8.6314741035856581</v>
      </c>
      <c r="AB620" s="242">
        <f t="shared" si="0"/>
        <v>43.036705069124423</v>
      </c>
      <c r="AC620" s="241">
        <f t="shared" si="0"/>
        <v>9.2122153209109729</v>
      </c>
      <c r="AD620" s="239">
        <f t="shared" si="0"/>
        <v>9.2122153209109729</v>
      </c>
      <c r="AE620" s="230">
        <f t="shared" si="0"/>
        <v>10.242064652371672</v>
      </c>
      <c r="AF620" s="228">
        <f t="shared" si="0"/>
        <v>10.362458407605473</v>
      </c>
      <c r="AG620" s="401"/>
      <c r="AH620" s="228">
        <f>AVERAGE(AH4:AH618)</f>
        <v>7.1109574468085182</v>
      </c>
      <c r="AI620" s="228">
        <f>AVERAGE(AI4:AI618)</f>
        <v>7.1109574468085182</v>
      </c>
      <c r="AJ620" s="401"/>
      <c r="AK620" s="230">
        <f>AVERAGE(AK4:AK618)</f>
        <v>8.4696447990543735</v>
      </c>
    </row>
    <row r="621" spans="1:37" s="345" customFormat="1" ht="20.25" customHeight="1" x14ac:dyDescent="0.25">
      <c r="A621" s="402" t="s">
        <v>62</v>
      </c>
      <c r="B621" s="402"/>
      <c r="C621" s="346"/>
      <c r="D621" s="346"/>
      <c r="E621" s="231">
        <f t="shared" ref="E621:AF621" si="1">AVERAGEIF($A$4:$A$618, "F", E4:E618)</f>
        <v>11.081761006289309</v>
      </c>
      <c r="F621" s="232">
        <f t="shared" si="1"/>
        <v>15.040880503144654</v>
      </c>
      <c r="G621" s="235">
        <f t="shared" si="1"/>
        <v>10.550898203592814</v>
      </c>
      <c r="H621" s="244">
        <f t="shared" si="1"/>
        <v>10.550898203592814</v>
      </c>
      <c r="I621" s="231">
        <f t="shared" si="1"/>
        <v>3.5584472049689437</v>
      </c>
      <c r="J621" s="245">
        <f t="shared" si="1"/>
        <v>14.680473372781066</v>
      </c>
      <c r="K621" s="231">
        <f t="shared" si="1"/>
        <v>7.7783229813664594</v>
      </c>
      <c r="L621" s="245">
        <f t="shared" si="1"/>
        <v>9.9230769230769234</v>
      </c>
      <c r="M621" s="244">
        <f t="shared" si="1"/>
        <v>12.301775147928995</v>
      </c>
      <c r="N621" s="231">
        <f t="shared" si="1"/>
        <v>34.115625000000001</v>
      </c>
      <c r="O621" s="231">
        <f t="shared" si="1"/>
        <v>59.392857142857146</v>
      </c>
      <c r="P621" s="231">
        <f t="shared" si="1"/>
        <v>0.51975265313838925</v>
      </c>
      <c r="Q621" s="245">
        <f t="shared" si="1"/>
        <v>5.0621301775147929</v>
      </c>
      <c r="R621" s="231">
        <f t="shared" si="1"/>
        <v>30.430246913580245</v>
      </c>
      <c r="S621" s="245">
        <f t="shared" si="1"/>
        <v>4.6647058823529415</v>
      </c>
      <c r="T621" s="244">
        <f t="shared" si="1"/>
        <v>9.7076023391812871</v>
      </c>
      <c r="U621" s="231">
        <f t="shared" si="1"/>
        <v>29.408670886075946</v>
      </c>
      <c r="V621" s="245">
        <f t="shared" si="1"/>
        <v>3.9819277108433737</v>
      </c>
      <c r="W621" s="231">
        <f t="shared" si="1"/>
        <v>-0.69374999999999998</v>
      </c>
      <c r="X621" s="245">
        <f t="shared" si="1"/>
        <v>2.3050595238095237</v>
      </c>
      <c r="Y621" s="231">
        <f t="shared" si="1"/>
        <v>3.0759493670886076</v>
      </c>
      <c r="Z621" s="245">
        <f t="shared" si="1"/>
        <v>3.2754491017964074</v>
      </c>
      <c r="AA621" s="244">
        <f t="shared" si="1"/>
        <v>9.6130952380952372</v>
      </c>
      <c r="AB621" s="231">
        <f t="shared" si="1"/>
        <v>47.282377622377638</v>
      </c>
      <c r="AC621" s="245">
        <f t="shared" si="1"/>
        <v>9.2974683544303804</v>
      </c>
      <c r="AD621" s="244">
        <f t="shared" si="1"/>
        <v>9.2974683544303804</v>
      </c>
      <c r="AE621" s="233">
        <f t="shared" si="1"/>
        <v>10.365253831417624</v>
      </c>
      <c r="AF621" s="231">
        <f t="shared" si="1"/>
        <v>10.423264652014653</v>
      </c>
      <c r="AG621" s="401"/>
      <c r="AH621" s="231">
        <f>AVERAGEIF($A$4:$A$618, "F", AH4:AH618)</f>
        <v>6.8749726775956299</v>
      </c>
      <c r="AI621" s="231">
        <f>AVERAGEIF($A$4:$A$618, "F", AI4:AI618)</f>
        <v>6.8749726775956299</v>
      </c>
      <c r="AJ621" s="401"/>
      <c r="AK621" s="233">
        <f>AVERAGEIF($A$4:$A$618, "F", AK4:AK618)</f>
        <v>8.3792440801457175</v>
      </c>
    </row>
    <row r="622" spans="1:37" s="345" customFormat="1" ht="20.25" customHeight="1" thickBot="1" x14ac:dyDescent="0.3">
      <c r="A622" s="402" t="s">
        <v>63</v>
      </c>
      <c r="B622" s="402"/>
      <c r="C622" s="346"/>
      <c r="D622" s="346"/>
      <c r="E622" s="210">
        <f t="shared" ref="E622:AF622" si="2">AVERAGEIF($A$4:$A$618, "M", E4:E618)</f>
        <v>16.082792207792206</v>
      </c>
      <c r="F622" s="234">
        <f t="shared" si="2"/>
        <v>17.540584415584416</v>
      </c>
      <c r="G622" s="238">
        <f t="shared" si="2"/>
        <v>12.126506024096386</v>
      </c>
      <c r="H622" s="236">
        <f t="shared" si="2"/>
        <v>12.126506024096386</v>
      </c>
      <c r="I622" s="243">
        <f t="shared" si="2"/>
        <v>3.1501298701298688</v>
      </c>
      <c r="J622" s="238">
        <f t="shared" si="2"/>
        <v>16.277108433734941</v>
      </c>
      <c r="K622" s="243">
        <f t="shared" si="2"/>
        <v>6.7302597402597319</v>
      </c>
      <c r="L622" s="238">
        <f t="shared" si="2"/>
        <v>10.852409638554217</v>
      </c>
      <c r="M622" s="236">
        <f t="shared" si="2"/>
        <v>13.564759036144578</v>
      </c>
      <c r="N622" s="243">
        <f t="shared" si="2"/>
        <v>61.925806451612907</v>
      </c>
      <c r="O622" s="243">
        <f t="shared" si="2"/>
        <v>70.463190184049083</v>
      </c>
      <c r="P622" s="243">
        <f t="shared" si="2"/>
        <v>0.75758612114924473</v>
      </c>
      <c r="Q622" s="238">
        <f t="shared" si="2"/>
        <v>4.3053097345132745</v>
      </c>
      <c r="R622" s="243">
        <f t="shared" si="2"/>
        <v>42.809324758842415</v>
      </c>
      <c r="S622" s="238">
        <f t="shared" si="2"/>
        <v>3.4799401197604789</v>
      </c>
      <c r="T622" s="236">
        <f t="shared" si="2"/>
        <v>7.8576119402985078</v>
      </c>
      <c r="U622" s="243">
        <f t="shared" si="2"/>
        <v>27.328006535947708</v>
      </c>
      <c r="V622" s="238">
        <f t="shared" si="2"/>
        <v>3.9166666666666665</v>
      </c>
      <c r="W622" s="243">
        <f t="shared" si="2"/>
        <v>-6.6266233766233764</v>
      </c>
      <c r="X622" s="238">
        <f t="shared" si="2"/>
        <v>1.4084084084084083</v>
      </c>
      <c r="Y622" s="243">
        <f t="shared" si="2"/>
        <v>3.9352750809061487</v>
      </c>
      <c r="Z622" s="238">
        <f t="shared" si="2"/>
        <v>2.8053892215568861</v>
      </c>
      <c r="AA622" s="236">
        <f t="shared" si="2"/>
        <v>8.1377245508982039</v>
      </c>
      <c r="AB622" s="243">
        <f t="shared" si="2"/>
        <v>40.950343642611706</v>
      </c>
      <c r="AC622" s="238">
        <f t="shared" si="2"/>
        <v>9.1707692307692312</v>
      </c>
      <c r="AD622" s="236">
        <f t="shared" si="2"/>
        <v>9.1707692307692312</v>
      </c>
      <c r="AE622" s="171">
        <f t="shared" si="2"/>
        <v>10.178834808259591</v>
      </c>
      <c r="AF622" s="210">
        <f t="shared" si="2"/>
        <v>10.333258575197892</v>
      </c>
      <c r="AG622" s="401"/>
      <c r="AH622" s="210">
        <f>AVERAGEIF($A$4:$A$618, "M", AH4:AH618)</f>
        <v>7.2243044619422623</v>
      </c>
      <c r="AI622" s="210">
        <f>AVERAGEIF($A$4:$A$618, "M", AI4:AI618)</f>
        <v>7.2243044619422623</v>
      </c>
      <c r="AJ622" s="401"/>
      <c r="AK622" s="171">
        <f>AVERAGEIF($A$4:$A$618, "M", AK4:AK618)</f>
        <v>8.5130656167978938</v>
      </c>
    </row>
    <row r="623" spans="1:37" ht="13.5" x14ac:dyDescent="0.2">
      <c r="B623" s="213"/>
      <c r="C623" s="214"/>
      <c r="D623" s="215"/>
      <c r="E623" s="216"/>
      <c r="F623" s="216"/>
      <c r="G623" s="217"/>
      <c r="H623" s="218"/>
      <c r="I623" s="217"/>
      <c r="J623" s="217"/>
      <c r="K623" s="218"/>
      <c r="L623" s="216"/>
      <c r="M623" s="219"/>
      <c r="N623" s="216"/>
      <c r="O623" s="216"/>
      <c r="P623" s="220"/>
      <c r="Q623" s="216"/>
      <c r="R623" s="219"/>
      <c r="S623" s="217"/>
      <c r="T623" s="218"/>
      <c r="U623" s="217"/>
      <c r="V623" s="217"/>
      <c r="W623" s="217"/>
      <c r="X623" s="217"/>
      <c r="Y623" s="218"/>
      <c r="Z623" s="221"/>
      <c r="AA623" s="218"/>
      <c r="AB623" s="218"/>
      <c r="AC623" s="222"/>
      <c r="AD623" s="223"/>
      <c r="AE623" s="224"/>
      <c r="AF623" s="225"/>
      <c r="AG623" s="226"/>
      <c r="AH623" s="227"/>
      <c r="AI623" s="227"/>
      <c r="AJ623" s="226"/>
      <c r="AK623" s="227"/>
    </row>
    <row r="624" spans="1:37" ht="13.5" x14ac:dyDescent="0.2">
      <c r="B624" s="213"/>
      <c r="C624" s="214"/>
      <c r="D624" s="215"/>
      <c r="E624" s="216"/>
      <c r="F624" s="216"/>
      <c r="G624" s="217"/>
      <c r="H624" s="218"/>
      <c r="I624" s="217"/>
      <c r="J624" s="217"/>
      <c r="K624" s="218"/>
      <c r="L624" s="216"/>
      <c r="M624" s="219"/>
      <c r="N624" s="216"/>
      <c r="O624" s="216"/>
      <c r="P624" s="220"/>
      <c r="Q624" s="216"/>
      <c r="R624" s="219"/>
      <c r="S624" s="217"/>
      <c r="T624" s="218"/>
      <c r="U624" s="217"/>
      <c r="V624" s="217"/>
      <c r="W624" s="217"/>
      <c r="X624" s="217"/>
      <c r="Y624" s="218"/>
      <c r="Z624" s="221"/>
      <c r="AA624" s="218"/>
      <c r="AB624" s="218"/>
      <c r="AC624" s="222"/>
      <c r="AD624" s="223"/>
      <c r="AE624" s="224"/>
      <c r="AF624" s="225"/>
      <c r="AG624" s="226"/>
      <c r="AH624" s="227"/>
      <c r="AI624" s="227"/>
      <c r="AJ624" s="226"/>
      <c r="AK624" s="227"/>
    </row>
    <row r="625" spans="2:37" ht="13.5" x14ac:dyDescent="0.2">
      <c r="B625" s="213"/>
      <c r="C625" s="214"/>
      <c r="D625" s="215"/>
      <c r="E625" s="216"/>
      <c r="F625" s="216"/>
      <c r="G625" s="217"/>
      <c r="H625" s="218"/>
      <c r="I625" s="217"/>
      <c r="J625" s="217"/>
      <c r="K625" s="218"/>
      <c r="L625" s="216"/>
      <c r="M625" s="219"/>
      <c r="N625" s="216"/>
      <c r="O625" s="216"/>
      <c r="P625" s="220"/>
      <c r="Q625" s="216"/>
      <c r="R625" s="219"/>
      <c r="S625" s="217"/>
      <c r="T625" s="218"/>
      <c r="U625" s="217"/>
      <c r="V625" s="217"/>
      <c r="W625" s="217"/>
      <c r="X625" s="217"/>
      <c r="Y625" s="218"/>
      <c r="Z625" s="221"/>
      <c r="AA625" s="218"/>
      <c r="AB625" s="218"/>
      <c r="AC625" s="222"/>
      <c r="AD625" s="223"/>
      <c r="AE625" s="224"/>
      <c r="AF625" s="225"/>
      <c r="AG625" s="226"/>
      <c r="AH625" s="227"/>
      <c r="AI625" s="227"/>
      <c r="AJ625" s="226"/>
      <c r="AK625" s="227"/>
    </row>
    <row r="626" spans="2:37" x14ac:dyDescent="0.2">
      <c r="B626" s="400" t="s">
        <v>1718</v>
      </c>
      <c r="C626" s="400"/>
      <c r="D626" s="400"/>
      <c r="E626" s="400"/>
      <c r="F626" s="400"/>
      <c r="G626" s="400"/>
      <c r="H626" s="400"/>
      <c r="I626" s="400"/>
      <c r="J626" s="400"/>
      <c r="K626" s="400"/>
      <c r="L626" s="400"/>
      <c r="M626" s="400"/>
      <c r="N626" s="400"/>
      <c r="O626" s="400"/>
      <c r="P626" s="400"/>
      <c r="Q626" s="400"/>
      <c r="R626" s="400"/>
      <c r="S626" s="400"/>
      <c r="T626" s="400"/>
      <c r="U626" s="400"/>
      <c r="V626" s="400"/>
      <c r="W626" s="400"/>
      <c r="X626" s="400"/>
      <c r="Y626" s="400"/>
      <c r="Z626" s="400"/>
      <c r="AA626" s="400"/>
      <c r="AB626" s="400"/>
      <c r="AC626" s="400"/>
      <c r="AD626" s="400"/>
      <c r="AE626" s="400"/>
      <c r="AF626" s="400"/>
      <c r="AG626" s="400"/>
      <c r="AH626" s="400"/>
      <c r="AI626" s="400"/>
      <c r="AJ626" s="400"/>
      <c r="AK626" s="400"/>
    </row>
    <row r="627" spans="2:37" x14ac:dyDescent="0.2">
      <c r="B627" s="400"/>
      <c r="C627" s="400"/>
      <c r="D627" s="400"/>
      <c r="E627" s="400"/>
      <c r="F627" s="400"/>
      <c r="G627" s="400"/>
      <c r="H627" s="400"/>
      <c r="I627" s="400"/>
      <c r="J627" s="400"/>
      <c r="K627" s="400"/>
      <c r="L627" s="400"/>
      <c r="M627" s="400"/>
      <c r="N627" s="400"/>
      <c r="O627" s="400"/>
      <c r="P627" s="400"/>
      <c r="Q627" s="400"/>
      <c r="R627" s="400"/>
      <c r="S627" s="400"/>
      <c r="T627" s="400"/>
      <c r="U627" s="400"/>
      <c r="V627" s="400"/>
      <c r="W627" s="400"/>
      <c r="X627" s="400"/>
      <c r="Y627" s="400"/>
      <c r="Z627" s="400"/>
      <c r="AA627" s="400"/>
      <c r="AB627" s="400"/>
      <c r="AC627" s="400"/>
      <c r="AD627" s="400"/>
      <c r="AE627" s="400"/>
      <c r="AF627" s="400"/>
      <c r="AG627" s="400"/>
      <c r="AH627" s="400"/>
      <c r="AI627" s="400"/>
      <c r="AJ627" s="400"/>
      <c r="AK627" s="400"/>
    </row>
    <row r="628" spans="2:37" x14ac:dyDescent="0.2">
      <c r="B628" s="400"/>
      <c r="C628" s="400"/>
      <c r="D628" s="400"/>
      <c r="E628" s="400"/>
      <c r="F628" s="400"/>
      <c r="G628" s="400"/>
      <c r="H628" s="400"/>
      <c r="I628" s="400"/>
      <c r="J628" s="400"/>
      <c r="K628" s="400"/>
      <c r="L628" s="400"/>
      <c r="M628" s="400"/>
      <c r="N628" s="400"/>
      <c r="O628" s="400"/>
      <c r="P628" s="400"/>
      <c r="Q628" s="400"/>
      <c r="R628" s="400"/>
      <c r="S628" s="400"/>
      <c r="T628" s="400"/>
      <c r="U628" s="400"/>
      <c r="V628" s="400"/>
      <c r="W628" s="400"/>
      <c r="X628" s="400"/>
      <c r="Y628" s="400"/>
      <c r="Z628" s="400"/>
      <c r="AA628" s="400"/>
      <c r="AB628" s="400"/>
      <c r="AC628" s="400"/>
      <c r="AD628" s="400"/>
      <c r="AE628" s="400"/>
      <c r="AF628" s="400"/>
      <c r="AG628" s="400"/>
      <c r="AH628" s="400"/>
      <c r="AI628" s="400"/>
      <c r="AJ628" s="400"/>
      <c r="AK628" s="400"/>
    </row>
  </sheetData>
  <sortState ref="A4:AK627">
    <sortCondition ref="B4:B627"/>
  </sortState>
  <mergeCells count="135">
    <mergeCell ref="AC2:AC3"/>
    <mergeCell ref="AG2:AG3"/>
    <mergeCell ref="AJ2:AJ3"/>
    <mergeCell ref="A1:AK1"/>
    <mergeCell ref="A2:A3"/>
    <mergeCell ref="B2:B3"/>
    <mergeCell ref="G2:G3"/>
    <mergeCell ref="J2:J3"/>
    <mergeCell ref="L2:L3"/>
    <mergeCell ref="P2:P3"/>
    <mergeCell ref="Q2:Q3"/>
    <mergeCell ref="S2:S3"/>
    <mergeCell ref="V2:V3"/>
    <mergeCell ref="X2:X3"/>
    <mergeCell ref="Z2:Z3"/>
    <mergeCell ref="D2:D3"/>
    <mergeCell ref="C2:C3"/>
    <mergeCell ref="B626:AK628"/>
    <mergeCell ref="AG620:AG622"/>
    <mergeCell ref="AJ620:AJ622"/>
    <mergeCell ref="A622:B622"/>
    <mergeCell ref="A620:B620"/>
    <mergeCell ref="A621:B621"/>
    <mergeCell ref="AJ80:AJ81"/>
    <mergeCell ref="A161:A162"/>
    <mergeCell ref="B161:B162"/>
    <mergeCell ref="C161:C162"/>
    <mergeCell ref="D161:D162"/>
    <mergeCell ref="G161:G162"/>
    <mergeCell ref="J161:J162"/>
    <mergeCell ref="L161:L162"/>
    <mergeCell ref="P161:P162"/>
    <mergeCell ref="Q161:Q162"/>
    <mergeCell ref="S161:S162"/>
    <mergeCell ref="A80:A81"/>
    <mergeCell ref="B80:B81"/>
    <mergeCell ref="C80:C81"/>
    <mergeCell ref="D80:D81"/>
    <mergeCell ref="G80:G81"/>
    <mergeCell ref="J80:J81"/>
    <mergeCell ref="L80:L81"/>
    <mergeCell ref="P80:P81"/>
    <mergeCell ref="Q80:Q81"/>
    <mergeCell ref="AJ161:AJ162"/>
    <mergeCell ref="S80:S81"/>
    <mergeCell ref="V80:V81"/>
    <mergeCell ref="X80:X81"/>
    <mergeCell ref="Z80:Z81"/>
    <mergeCell ref="AC80:AC81"/>
    <mergeCell ref="AG80:AG81"/>
    <mergeCell ref="A244:A245"/>
    <mergeCell ref="B244:B245"/>
    <mergeCell ref="C244:C245"/>
    <mergeCell ref="D244:D245"/>
    <mergeCell ref="G244:G245"/>
    <mergeCell ref="J244:J245"/>
    <mergeCell ref="L244:L245"/>
    <mergeCell ref="P244:P245"/>
    <mergeCell ref="Q244:Q245"/>
    <mergeCell ref="S244:S245"/>
    <mergeCell ref="V244:V245"/>
    <mergeCell ref="X244:X245"/>
    <mergeCell ref="Z244:Z245"/>
    <mergeCell ref="AC244:AC245"/>
    <mergeCell ref="AG244:AG245"/>
    <mergeCell ref="AJ244:AJ245"/>
    <mergeCell ref="V161:V162"/>
    <mergeCell ref="X161:X162"/>
    <mergeCell ref="Z161:Z162"/>
    <mergeCell ref="AC161:AC162"/>
    <mergeCell ref="AG161:AG162"/>
    <mergeCell ref="V325:V326"/>
    <mergeCell ref="X325:X326"/>
    <mergeCell ref="Z325:Z326"/>
    <mergeCell ref="AC325:AC326"/>
    <mergeCell ref="AG325:AG326"/>
    <mergeCell ref="AJ325:AJ326"/>
    <mergeCell ref="A406:A407"/>
    <mergeCell ref="B406:B407"/>
    <mergeCell ref="C406:C407"/>
    <mergeCell ref="D406:D407"/>
    <mergeCell ref="G406:G407"/>
    <mergeCell ref="J406:J407"/>
    <mergeCell ref="L406:L407"/>
    <mergeCell ref="P406:P407"/>
    <mergeCell ref="Q406:Q407"/>
    <mergeCell ref="S406:S407"/>
    <mergeCell ref="V406:V407"/>
    <mergeCell ref="X406:X407"/>
    <mergeCell ref="Z406:Z407"/>
    <mergeCell ref="AC406:AC407"/>
    <mergeCell ref="AG406:AG407"/>
    <mergeCell ref="AJ406:AJ407"/>
    <mergeCell ref="A325:A326"/>
    <mergeCell ref="B325:B326"/>
    <mergeCell ref="C487:C488"/>
    <mergeCell ref="D487:D488"/>
    <mergeCell ref="G487:G488"/>
    <mergeCell ref="J487:J488"/>
    <mergeCell ref="L487:L488"/>
    <mergeCell ref="P487:P488"/>
    <mergeCell ref="Q487:Q488"/>
    <mergeCell ref="S325:S326"/>
    <mergeCell ref="C325:C326"/>
    <mergeCell ref="D325:D326"/>
    <mergeCell ref="G325:G326"/>
    <mergeCell ref="J325:J326"/>
    <mergeCell ref="L325:L326"/>
    <mergeCell ref="P325:P326"/>
    <mergeCell ref="Q325:Q326"/>
    <mergeCell ref="S487:S488"/>
    <mergeCell ref="V487:V488"/>
    <mergeCell ref="X487:X488"/>
    <mergeCell ref="Z487:Z488"/>
    <mergeCell ref="AC487:AC488"/>
    <mergeCell ref="AG487:AG488"/>
    <mergeCell ref="AJ568:AJ569"/>
    <mergeCell ref="AJ487:AJ488"/>
    <mergeCell ref="A568:A569"/>
    <mergeCell ref="B568:B569"/>
    <mergeCell ref="C568:C569"/>
    <mergeCell ref="D568:D569"/>
    <mergeCell ref="G568:G569"/>
    <mergeCell ref="J568:J569"/>
    <mergeCell ref="L568:L569"/>
    <mergeCell ref="P568:P569"/>
    <mergeCell ref="Q568:Q569"/>
    <mergeCell ref="S568:S569"/>
    <mergeCell ref="V568:V569"/>
    <mergeCell ref="X568:X569"/>
    <mergeCell ref="Z568:Z569"/>
    <mergeCell ref="AC568:AC569"/>
    <mergeCell ref="AG568:AG569"/>
    <mergeCell ref="A487:A488"/>
    <mergeCell ref="B487:B488"/>
  </mergeCells>
  <printOptions horizontalCentered="1"/>
  <pageMargins left="0.39370078740157483" right="0.39370078740157483" top="0.15748031496062992" bottom="0.15748031496062992" header="0.31496062992125984" footer="0.31496062992125984"/>
  <pageSetup paperSize="8" scale="4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9"/>
  <sheetViews>
    <sheetView topLeftCell="A429" workbookViewId="0">
      <selection activeCell="T443" sqref="T443"/>
    </sheetView>
  </sheetViews>
  <sheetFormatPr baseColWidth="10" defaultRowHeight="12.75" x14ac:dyDescent="0.2"/>
  <cols>
    <col min="6" max="6" width="25.85546875" bestFit="1" customWidth="1"/>
    <col min="10" max="10" width="11.42578125" style="383"/>
    <col min="18" max="18" width="17.5703125" bestFit="1" customWidth="1"/>
    <col min="19" max="19" width="13.85546875" customWidth="1"/>
  </cols>
  <sheetData>
    <row r="1" spans="1:19" ht="13.5" thickBot="1" x14ac:dyDescent="0.25">
      <c r="A1" s="347" t="s">
        <v>65</v>
      </c>
      <c r="B1" s="347" t="s">
        <v>1756</v>
      </c>
      <c r="C1" s="347" t="s">
        <v>1757</v>
      </c>
      <c r="D1" s="347" t="s">
        <v>1754</v>
      </c>
      <c r="E1" s="347" t="s">
        <v>1755</v>
      </c>
      <c r="J1" s="347" t="s">
        <v>65</v>
      </c>
      <c r="K1" s="347" t="s">
        <v>1756</v>
      </c>
      <c r="L1" s="347" t="s">
        <v>1757</v>
      </c>
      <c r="M1" s="347" t="s">
        <v>1755</v>
      </c>
      <c r="P1" s="347" t="s">
        <v>65</v>
      </c>
      <c r="Q1" s="347" t="s">
        <v>1756</v>
      </c>
      <c r="R1" s="347" t="s">
        <v>1757</v>
      </c>
      <c r="S1" s="347" t="s">
        <v>1754</v>
      </c>
    </row>
    <row r="2" spans="1:19" ht="33.75" thickBot="1" x14ac:dyDescent="0.35">
      <c r="A2" s="322">
        <v>21819964</v>
      </c>
      <c r="B2" s="351" t="s">
        <v>218</v>
      </c>
      <c r="C2" s="351" t="s">
        <v>219</v>
      </c>
      <c r="D2" s="182">
        <v>12.15</v>
      </c>
      <c r="E2" s="183">
        <v>8.44</v>
      </c>
      <c r="F2" t="str">
        <f t="shared" ref="F2:F65" si="0">VLOOKUP(A2,$J$2:$K$595,2,FALSE)</f>
        <v>ABOU EL HASSEN</v>
      </c>
      <c r="G2" t="e">
        <f>VLOOKUP(A2,$P$2:$Q$595,2,FALSE)</f>
        <v>#N/A</v>
      </c>
      <c r="J2" s="383">
        <v>21819964</v>
      </c>
      <c r="K2" t="s">
        <v>218</v>
      </c>
      <c r="L2" t="s">
        <v>219</v>
      </c>
      <c r="M2">
        <f>VLOOKUP(J2,$A$2:$E$602,5,FALSE)</f>
        <v>8.44</v>
      </c>
      <c r="P2">
        <v>22004989</v>
      </c>
      <c r="Q2" t="s">
        <v>514</v>
      </c>
      <c r="R2" t="s">
        <v>515</v>
      </c>
      <c r="S2">
        <f>VLOOKUP(P2,$A$2:$E$602,4,FALSE)</f>
        <v>11.35</v>
      </c>
    </row>
    <row r="3" spans="1:19" ht="17.25" thickBot="1" x14ac:dyDescent="0.35">
      <c r="A3" s="317">
        <v>22004989</v>
      </c>
      <c r="B3" s="304" t="s">
        <v>514</v>
      </c>
      <c r="C3" s="304" t="s">
        <v>515</v>
      </c>
      <c r="D3" s="182">
        <v>11.35</v>
      </c>
      <c r="E3" s="183">
        <v>6.22</v>
      </c>
      <c r="F3" t="str">
        <f t="shared" si="0"/>
        <v>ACAR</v>
      </c>
      <c r="G3" t="str">
        <f t="shared" ref="G3:G66" si="1">VLOOKUP(A3,$P$2:$Q$595,2,FALSE)</f>
        <v>ACAR</v>
      </c>
      <c r="J3" s="383">
        <v>22004989</v>
      </c>
      <c r="K3" t="s">
        <v>514</v>
      </c>
      <c r="L3" t="s">
        <v>515</v>
      </c>
      <c r="M3">
        <f t="shared" ref="M3:M66" si="2">VLOOKUP(J3,$A$2:$E$602,5,FALSE)</f>
        <v>6.22</v>
      </c>
      <c r="P3">
        <v>22005731</v>
      </c>
      <c r="Q3" t="s">
        <v>516</v>
      </c>
      <c r="R3" t="s">
        <v>112</v>
      </c>
      <c r="S3">
        <f t="shared" ref="S3:S66" si="3">VLOOKUP(P3,$A$2:$E$602,4,FALSE)</f>
        <v>10.25</v>
      </c>
    </row>
    <row r="4" spans="1:19" ht="17.25" thickBot="1" x14ac:dyDescent="0.35">
      <c r="A4" s="317">
        <v>21808085</v>
      </c>
      <c r="B4" s="258" t="s">
        <v>73</v>
      </c>
      <c r="C4" s="258" t="s">
        <v>74</v>
      </c>
      <c r="D4" s="182">
        <v>10.55</v>
      </c>
      <c r="E4" s="183">
        <v>8.89</v>
      </c>
      <c r="F4" t="str">
        <f t="shared" si="0"/>
        <v>ADDI</v>
      </c>
      <c r="G4" t="e">
        <f t="shared" si="1"/>
        <v>#N/A</v>
      </c>
      <c r="J4" s="383">
        <v>21808085</v>
      </c>
      <c r="K4" t="s">
        <v>73</v>
      </c>
      <c r="L4" t="s">
        <v>74</v>
      </c>
      <c r="M4">
        <f t="shared" si="2"/>
        <v>8.89</v>
      </c>
      <c r="P4">
        <v>22002360</v>
      </c>
      <c r="Q4" t="s">
        <v>517</v>
      </c>
      <c r="R4" t="s">
        <v>87</v>
      </c>
      <c r="S4">
        <f t="shared" si="3"/>
        <v>11.55</v>
      </c>
    </row>
    <row r="5" spans="1:19" ht="17.25" thickBot="1" x14ac:dyDescent="0.35">
      <c r="A5" s="317">
        <v>22005731</v>
      </c>
      <c r="B5" s="264" t="s">
        <v>516</v>
      </c>
      <c r="C5" s="264" t="s">
        <v>112</v>
      </c>
      <c r="D5" s="182">
        <v>10.25</v>
      </c>
      <c r="E5" s="183">
        <v>8.44</v>
      </c>
      <c r="F5" t="str">
        <f t="shared" si="0"/>
        <v>ADNET</v>
      </c>
      <c r="G5" t="str">
        <f t="shared" si="1"/>
        <v>ADNET</v>
      </c>
      <c r="J5" s="383">
        <v>22005731</v>
      </c>
      <c r="K5" t="s">
        <v>516</v>
      </c>
      <c r="L5" t="s">
        <v>112</v>
      </c>
      <c r="M5">
        <f t="shared" si="2"/>
        <v>8.44</v>
      </c>
      <c r="P5">
        <v>22008701</v>
      </c>
      <c r="Q5" t="s">
        <v>518</v>
      </c>
      <c r="R5" t="s">
        <v>519</v>
      </c>
      <c r="S5">
        <f t="shared" si="3"/>
        <v>12.95</v>
      </c>
    </row>
    <row r="6" spans="1:19" ht="17.25" thickBot="1" x14ac:dyDescent="0.35">
      <c r="A6" s="317">
        <v>22002360</v>
      </c>
      <c r="B6" s="250" t="s">
        <v>517</v>
      </c>
      <c r="C6" s="250" t="s">
        <v>87</v>
      </c>
      <c r="D6" s="182">
        <v>11.55</v>
      </c>
      <c r="E6" s="183">
        <v>8.89</v>
      </c>
      <c r="F6" t="str">
        <f t="shared" si="0"/>
        <v>ADONETH</v>
      </c>
      <c r="G6" t="str">
        <f t="shared" si="1"/>
        <v>ADONETH</v>
      </c>
      <c r="J6" s="383">
        <v>22002360</v>
      </c>
      <c r="K6" t="s">
        <v>517</v>
      </c>
      <c r="L6" t="s">
        <v>87</v>
      </c>
      <c r="M6">
        <f t="shared" si="2"/>
        <v>8.89</v>
      </c>
      <c r="P6">
        <v>22016014</v>
      </c>
      <c r="Q6" t="s">
        <v>520</v>
      </c>
      <c r="R6" t="s">
        <v>521</v>
      </c>
      <c r="S6" s="386">
        <v>6.6669999999999998</v>
      </c>
    </row>
    <row r="7" spans="1:19" ht="17.25" thickBot="1" x14ac:dyDescent="0.35">
      <c r="A7" s="317">
        <v>22008701</v>
      </c>
      <c r="B7" s="264" t="s">
        <v>518</v>
      </c>
      <c r="C7" s="264" t="s">
        <v>519</v>
      </c>
      <c r="D7" s="182">
        <v>12.95</v>
      </c>
      <c r="E7" s="183">
        <v>5.33</v>
      </c>
      <c r="F7" t="str">
        <f t="shared" si="0"/>
        <v>AHRENS</v>
      </c>
      <c r="G7" t="str">
        <f t="shared" si="1"/>
        <v>AHRENS</v>
      </c>
      <c r="J7" s="383">
        <v>22008701</v>
      </c>
      <c r="K7" t="s">
        <v>518</v>
      </c>
      <c r="L7" t="s">
        <v>519</v>
      </c>
      <c r="M7">
        <f t="shared" si="2"/>
        <v>5.33</v>
      </c>
      <c r="P7">
        <v>22016106</v>
      </c>
      <c r="Q7" t="s">
        <v>522</v>
      </c>
      <c r="R7" t="s">
        <v>523</v>
      </c>
      <c r="S7">
        <f t="shared" si="3"/>
        <v>12.05</v>
      </c>
    </row>
    <row r="8" spans="1:19" ht="17.25" thickBot="1" x14ac:dyDescent="0.35">
      <c r="A8" s="317">
        <v>22016014</v>
      </c>
      <c r="B8" s="264" t="s">
        <v>520</v>
      </c>
      <c r="C8" s="264" t="s">
        <v>521</v>
      </c>
      <c r="D8" s="182">
        <v>6.666666666666667</v>
      </c>
      <c r="E8" s="183">
        <v>7.11</v>
      </c>
      <c r="F8" t="str">
        <f t="shared" si="0"/>
        <v>AKALIN</v>
      </c>
      <c r="G8" t="str">
        <f t="shared" si="1"/>
        <v>AKALIN</v>
      </c>
      <c r="J8" s="383">
        <v>22016014</v>
      </c>
      <c r="K8" t="s">
        <v>520</v>
      </c>
      <c r="L8" t="s">
        <v>521</v>
      </c>
      <c r="M8">
        <f t="shared" si="2"/>
        <v>7.11</v>
      </c>
      <c r="P8">
        <v>22005365</v>
      </c>
      <c r="Q8" t="s">
        <v>128</v>
      </c>
      <c r="R8" t="s">
        <v>267</v>
      </c>
      <c r="S8">
        <f t="shared" si="3"/>
        <v>12.6</v>
      </c>
    </row>
    <row r="9" spans="1:19" ht="17.25" thickBot="1" x14ac:dyDescent="0.35">
      <c r="A9" s="317">
        <v>22016106</v>
      </c>
      <c r="B9" s="262" t="s">
        <v>522</v>
      </c>
      <c r="C9" s="262" t="s">
        <v>523</v>
      </c>
      <c r="D9" s="182">
        <v>12.05</v>
      </c>
      <c r="E9" s="183">
        <v>7.11</v>
      </c>
      <c r="F9" t="str">
        <f t="shared" si="0"/>
        <v>AKBAL</v>
      </c>
      <c r="G9" t="str">
        <f t="shared" si="1"/>
        <v>AKBAL</v>
      </c>
      <c r="J9" s="383">
        <v>22016106</v>
      </c>
      <c r="K9" t="s">
        <v>522</v>
      </c>
      <c r="L9" t="s">
        <v>523</v>
      </c>
      <c r="M9">
        <f t="shared" si="2"/>
        <v>7.11</v>
      </c>
      <c r="P9">
        <v>22005771</v>
      </c>
      <c r="Q9" t="s">
        <v>524</v>
      </c>
      <c r="R9" t="s">
        <v>131</v>
      </c>
      <c r="S9">
        <f t="shared" si="3"/>
        <v>12.4</v>
      </c>
    </row>
    <row r="10" spans="1:19" ht="17.25" thickBot="1" x14ac:dyDescent="0.35">
      <c r="A10" s="317">
        <v>22005365</v>
      </c>
      <c r="B10" s="260" t="s">
        <v>128</v>
      </c>
      <c r="C10" s="260" t="s">
        <v>267</v>
      </c>
      <c r="D10" s="182">
        <v>12.6</v>
      </c>
      <c r="E10" s="183">
        <v>6.67</v>
      </c>
      <c r="F10" t="str">
        <f t="shared" si="0"/>
        <v>ALI</v>
      </c>
      <c r="G10" t="str">
        <f t="shared" si="1"/>
        <v>ALI</v>
      </c>
      <c r="J10" s="383">
        <v>22005365</v>
      </c>
      <c r="K10" t="s">
        <v>128</v>
      </c>
      <c r="L10" t="s">
        <v>267</v>
      </c>
      <c r="M10">
        <f t="shared" si="2"/>
        <v>6.67</v>
      </c>
      <c r="P10">
        <v>21904529</v>
      </c>
      <c r="Q10" t="s">
        <v>525</v>
      </c>
      <c r="R10" t="s">
        <v>526</v>
      </c>
      <c r="S10">
        <f t="shared" si="3"/>
        <v>9.0500000000000007</v>
      </c>
    </row>
    <row r="11" spans="1:19" ht="33.75" thickBot="1" x14ac:dyDescent="0.35">
      <c r="A11" s="317">
        <v>22005771</v>
      </c>
      <c r="B11" s="304" t="s">
        <v>524</v>
      </c>
      <c r="C11" s="304" t="s">
        <v>131</v>
      </c>
      <c r="D11" s="182">
        <v>12.4</v>
      </c>
      <c r="E11" s="183">
        <v>6.67</v>
      </c>
      <c r="F11" t="str">
        <f t="shared" si="0"/>
        <v>ANDREOLETTI</v>
      </c>
      <c r="G11" t="str">
        <f t="shared" si="1"/>
        <v>ANDREOLETTI</v>
      </c>
      <c r="J11" s="383">
        <v>22005771</v>
      </c>
      <c r="K11" t="s">
        <v>524</v>
      </c>
      <c r="L11" t="s">
        <v>131</v>
      </c>
      <c r="M11">
        <f t="shared" si="2"/>
        <v>6.67</v>
      </c>
      <c r="P11">
        <v>21918194</v>
      </c>
      <c r="Q11" t="s">
        <v>221</v>
      </c>
      <c r="R11" t="s">
        <v>222</v>
      </c>
      <c r="S11">
        <f t="shared" si="3"/>
        <v>0</v>
      </c>
    </row>
    <row r="12" spans="1:19" ht="33.75" thickBot="1" x14ac:dyDescent="0.35">
      <c r="A12" s="317">
        <v>21904529</v>
      </c>
      <c r="B12" s="248" t="s">
        <v>525</v>
      </c>
      <c r="C12" s="248" t="s">
        <v>526</v>
      </c>
      <c r="D12" s="182">
        <v>9.0500000000000007</v>
      </c>
      <c r="E12" s="183">
        <v>8</v>
      </c>
      <c r="F12" t="str">
        <f t="shared" si="0"/>
        <v>ANDREOTTOLA</v>
      </c>
      <c r="G12" t="str">
        <f t="shared" si="1"/>
        <v>ANDREOTTOLA</v>
      </c>
      <c r="J12" s="383">
        <v>21904529</v>
      </c>
      <c r="K12" t="s">
        <v>525</v>
      </c>
      <c r="L12" t="s">
        <v>526</v>
      </c>
      <c r="M12">
        <f t="shared" si="2"/>
        <v>8</v>
      </c>
      <c r="P12">
        <v>22000732</v>
      </c>
      <c r="Q12" t="s">
        <v>527</v>
      </c>
      <c r="R12" t="s">
        <v>528</v>
      </c>
      <c r="S12">
        <f t="shared" si="3"/>
        <v>11.65</v>
      </c>
    </row>
    <row r="13" spans="1:19" ht="33.75" thickBot="1" x14ac:dyDescent="0.35">
      <c r="A13" s="317">
        <v>21918194</v>
      </c>
      <c r="B13" s="248" t="s">
        <v>221</v>
      </c>
      <c r="C13" s="248" t="s">
        <v>222</v>
      </c>
      <c r="D13" s="182">
        <v>0</v>
      </c>
      <c r="E13" s="183" t="s">
        <v>195</v>
      </c>
      <c r="F13" t="str">
        <f t="shared" si="0"/>
        <v>ANDRIANIRINA</v>
      </c>
      <c r="G13" t="str">
        <f t="shared" si="1"/>
        <v>ANDRIANIRINA</v>
      </c>
      <c r="J13" s="383">
        <v>21918194</v>
      </c>
      <c r="K13" t="s">
        <v>221</v>
      </c>
      <c r="L13" t="s">
        <v>222</v>
      </c>
      <c r="M13" t="str">
        <f t="shared" si="2"/>
        <v>ABI</v>
      </c>
      <c r="P13">
        <v>22001906</v>
      </c>
      <c r="Q13" t="s">
        <v>529</v>
      </c>
      <c r="R13" t="s">
        <v>87</v>
      </c>
      <c r="S13">
        <f t="shared" si="3"/>
        <v>9.1999999999999993</v>
      </c>
    </row>
    <row r="14" spans="1:19" ht="17.25" thickBot="1" x14ac:dyDescent="0.35">
      <c r="A14" s="317">
        <v>22000732</v>
      </c>
      <c r="B14" s="256" t="s">
        <v>527</v>
      </c>
      <c r="C14" s="256" t="s">
        <v>528</v>
      </c>
      <c r="D14" s="182">
        <v>11.65</v>
      </c>
      <c r="E14" s="183">
        <v>7.11</v>
      </c>
      <c r="F14" t="str">
        <f t="shared" si="0"/>
        <v>ARMINDO</v>
      </c>
      <c r="G14" t="str">
        <f t="shared" si="1"/>
        <v>ARMINDO</v>
      </c>
      <c r="J14" s="383">
        <v>22000732</v>
      </c>
      <c r="K14" t="s">
        <v>527</v>
      </c>
      <c r="L14" t="s">
        <v>528</v>
      </c>
      <c r="M14">
        <f t="shared" si="2"/>
        <v>7.11</v>
      </c>
      <c r="P14">
        <v>22016048</v>
      </c>
      <c r="Q14" t="s">
        <v>530</v>
      </c>
      <c r="R14" t="s">
        <v>531</v>
      </c>
      <c r="S14">
        <f t="shared" si="3"/>
        <v>11.5</v>
      </c>
    </row>
    <row r="15" spans="1:19" ht="17.25" thickBot="1" x14ac:dyDescent="0.35">
      <c r="A15" s="317">
        <v>22001906</v>
      </c>
      <c r="B15" s="262" t="s">
        <v>529</v>
      </c>
      <c r="C15" s="262" t="s">
        <v>87</v>
      </c>
      <c r="D15" s="182">
        <v>9.1999999999999993</v>
      </c>
      <c r="E15" s="183">
        <v>8</v>
      </c>
      <c r="F15" t="str">
        <f t="shared" si="0"/>
        <v>ARNOLD</v>
      </c>
      <c r="G15" t="str">
        <f t="shared" si="1"/>
        <v>ARNOLD</v>
      </c>
      <c r="J15" s="383">
        <v>22001906</v>
      </c>
      <c r="K15" t="s">
        <v>529</v>
      </c>
      <c r="L15" t="s">
        <v>87</v>
      </c>
      <c r="M15">
        <f t="shared" si="2"/>
        <v>8</v>
      </c>
      <c r="P15">
        <v>22005114</v>
      </c>
      <c r="Q15" t="s">
        <v>532</v>
      </c>
      <c r="R15" t="s">
        <v>533</v>
      </c>
      <c r="S15">
        <f t="shared" si="3"/>
        <v>13.95</v>
      </c>
    </row>
    <row r="16" spans="1:19" ht="17.25" thickBot="1" x14ac:dyDescent="0.35">
      <c r="A16" s="317">
        <v>22016048</v>
      </c>
      <c r="B16" s="254" t="s">
        <v>530</v>
      </c>
      <c r="C16" s="254" t="s">
        <v>531</v>
      </c>
      <c r="D16" s="182">
        <v>11.5</v>
      </c>
      <c r="E16" s="183">
        <v>4.4400000000000004</v>
      </c>
      <c r="F16" t="str">
        <f t="shared" si="0"/>
        <v>ARTERO</v>
      </c>
      <c r="G16" t="str">
        <f t="shared" si="1"/>
        <v>ARTERO</v>
      </c>
      <c r="J16" s="383">
        <v>22016048</v>
      </c>
      <c r="K16" t="s">
        <v>530</v>
      </c>
      <c r="L16" t="s">
        <v>531</v>
      </c>
      <c r="M16">
        <f t="shared" si="2"/>
        <v>4.4400000000000004</v>
      </c>
      <c r="P16">
        <v>22018500</v>
      </c>
      <c r="Q16" t="s">
        <v>534</v>
      </c>
      <c r="R16" t="s">
        <v>535</v>
      </c>
      <c r="S16">
        <f t="shared" si="3"/>
        <v>10.75</v>
      </c>
    </row>
    <row r="17" spans="1:19" ht="17.25" thickBot="1" x14ac:dyDescent="0.35">
      <c r="A17" s="317">
        <v>22005114</v>
      </c>
      <c r="B17" s="296" t="s">
        <v>532</v>
      </c>
      <c r="C17" s="296" t="s">
        <v>533</v>
      </c>
      <c r="D17" s="182">
        <v>13.95</v>
      </c>
      <c r="E17" s="183">
        <v>5.33</v>
      </c>
      <c r="F17" t="str">
        <f t="shared" si="0"/>
        <v>ASLAN</v>
      </c>
      <c r="G17" t="str">
        <f t="shared" si="1"/>
        <v>ASLAN</v>
      </c>
      <c r="J17" s="383">
        <v>22005114</v>
      </c>
      <c r="K17" t="s">
        <v>532</v>
      </c>
      <c r="L17" t="s">
        <v>533</v>
      </c>
      <c r="M17">
        <f t="shared" si="2"/>
        <v>5.33</v>
      </c>
      <c r="P17">
        <v>22001385</v>
      </c>
      <c r="Q17" t="s">
        <v>536</v>
      </c>
      <c r="R17" t="s">
        <v>276</v>
      </c>
      <c r="S17">
        <f t="shared" si="3"/>
        <v>10.65</v>
      </c>
    </row>
    <row r="18" spans="1:19" ht="17.25" thickBot="1" x14ac:dyDescent="0.35">
      <c r="A18" s="317">
        <v>22018500</v>
      </c>
      <c r="B18" s="262" t="s">
        <v>534</v>
      </c>
      <c r="C18" s="262" t="s">
        <v>535</v>
      </c>
      <c r="D18" s="182">
        <v>10.75</v>
      </c>
      <c r="E18" s="183">
        <v>5.78</v>
      </c>
      <c r="F18" t="str">
        <f t="shared" si="0"/>
        <v>ASSANI</v>
      </c>
      <c r="G18" t="str">
        <f t="shared" si="1"/>
        <v>ASSANI</v>
      </c>
      <c r="J18" s="383">
        <v>22018500</v>
      </c>
      <c r="K18" t="s">
        <v>534</v>
      </c>
      <c r="L18" t="s">
        <v>535</v>
      </c>
      <c r="M18">
        <f t="shared" si="2"/>
        <v>5.78</v>
      </c>
      <c r="P18">
        <v>22007342</v>
      </c>
      <c r="Q18" t="s">
        <v>537</v>
      </c>
      <c r="R18" t="s">
        <v>102</v>
      </c>
      <c r="S18">
        <f t="shared" si="3"/>
        <v>9.5500000000000007</v>
      </c>
    </row>
    <row r="19" spans="1:19" ht="17.25" thickBot="1" x14ac:dyDescent="0.35">
      <c r="A19" s="317">
        <v>22001385</v>
      </c>
      <c r="B19" s="254" t="s">
        <v>536</v>
      </c>
      <c r="C19" s="254" t="s">
        <v>276</v>
      </c>
      <c r="D19" s="182">
        <v>10.65</v>
      </c>
      <c r="E19" s="183">
        <v>4.4400000000000004</v>
      </c>
      <c r="F19" t="str">
        <f t="shared" si="0"/>
        <v>ATA</v>
      </c>
      <c r="G19" t="str">
        <f t="shared" si="1"/>
        <v>ATA</v>
      </c>
      <c r="J19" s="383">
        <v>22001385</v>
      </c>
      <c r="K19" t="s">
        <v>536</v>
      </c>
      <c r="L19" t="s">
        <v>276</v>
      </c>
      <c r="M19">
        <f t="shared" si="2"/>
        <v>4.4400000000000004</v>
      </c>
      <c r="P19">
        <v>22003952</v>
      </c>
      <c r="Q19" t="s">
        <v>537</v>
      </c>
      <c r="R19" t="s">
        <v>31</v>
      </c>
      <c r="S19">
        <f t="shared" si="3"/>
        <v>10.4</v>
      </c>
    </row>
    <row r="20" spans="1:19" ht="17.25" thickBot="1" x14ac:dyDescent="0.35">
      <c r="A20" s="317">
        <v>21906231</v>
      </c>
      <c r="B20" s="260" t="s">
        <v>223</v>
      </c>
      <c r="C20" s="260" t="s">
        <v>148</v>
      </c>
      <c r="D20" s="182">
        <v>13.95</v>
      </c>
      <c r="E20" s="183" t="s">
        <v>195</v>
      </c>
      <c r="F20" s="384" t="e">
        <f t="shared" si="0"/>
        <v>#N/A</v>
      </c>
      <c r="G20" t="e">
        <f t="shared" si="1"/>
        <v>#N/A</v>
      </c>
      <c r="J20" s="383">
        <v>22007342</v>
      </c>
      <c r="K20" t="s">
        <v>537</v>
      </c>
      <c r="L20" t="s">
        <v>102</v>
      </c>
      <c r="M20">
        <f t="shared" si="2"/>
        <v>8.89</v>
      </c>
      <c r="P20">
        <v>21801187</v>
      </c>
      <c r="Q20" t="s">
        <v>84</v>
      </c>
      <c r="R20" t="s">
        <v>85</v>
      </c>
      <c r="S20">
        <f t="shared" si="3"/>
        <v>0</v>
      </c>
    </row>
    <row r="21" spans="1:19" ht="17.25" thickBot="1" x14ac:dyDescent="0.35">
      <c r="A21" s="317">
        <v>22003952</v>
      </c>
      <c r="B21" s="250" t="s">
        <v>537</v>
      </c>
      <c r="C21" s="250" t="s">
        <v>31</v>
      </c>
      <c r="D21" s="182">
        <v>10.4</v>
      </c>
      <c r="E21" s="183">
        <v>9.7799999999999994</v>
      </c>
      <c r="F21" t="str">
        <f t="shared" si="0"/>
        <v>AUBRY</v>
      </c>
      <c r="G21" t="str">
        <f t="shared" si="1"/>
        <v>AUBRY</v>
      </c>
      <c r="J21" s="383">
        <v>22003952</v>
      </c>
      <c r="K21" t="s">
        <v>537</v>
      </c>
      <c r="L21" t="s">
        <v>31</v>
      </c>
      <c r="M21">
        <f t="shared" si="2"/>
        <v>9.7799999999999994</v>
      </c>
      <c r="P21">
        <v>22007106</v>
      </c>
      <c r="Q21" t="s">
        <v>538</v>
      </c>
      <c r="R21" t="s">
        <v>539</v>
      </c>
      <c r="S21">
        <f t="shared" si="3"/>
        <v>10.8</v>
      </c>
    </row>
    <row r="22" spans="1:19" ht="17.25" thickBot="1" x14ac:dyDescent="0.35">
      <c r="A22" s="317">
        <v>22007342</v>
      </c>
      <c r="B22" s="254" t="s">
        <v>537</v>
      </c>
      <c r="C22" s="254" t="s">
        <v>102</v>
      </c>
      <c r="D22" s="182">
        <v>9.5500000000000007</v>
      </c>
      <c r="E22" s="183">
        <v>8.89</v>
      </c>
      <c r="F22" t="str">
        <f t="shared" si="0"/>
        <v>AUBRY</v>
      </c>
      <c r="G22" t="str">
        <f t="shared" si="1"/>
        <v>AUBRY</v>
      </c>
      <c r="J22" s="383">
        <v>21801187</v>
      </c>
      <c r="K22" t="s">
        <v>84</v>
      </c>
      <c r="L22" t="s">
        <v>85</v>
      </c>
      <c r="M22" t="str">
        <f t="shared" si="2"/>
        <v>ABI</v>
      </c>
      <c r="P22">
        <v>22007222</v>
      </c>
      <c r="Q22" t="s">
        <v>540</v>
      </c>
      <c r="R22" t="s">
        <v>124</v>
      </c>
      <c r="S22">
        <f t="shared" si="3"/>
        <v>11.35</v>
      </c>
    </row>
    <row r="23" spans="1:19" ht="17.25" thickBot="1" x14ac:dyDescent="0.35">
      <c r="A23" s="317">
        <v>21801187</v>
      </c>
      <c r="B23" s="250" t="s">
        <v>84</v>
      </c>
      <c r="C23" s="250" t="s">
        <v>85</v>
      </c>
      <c r="D23" s="182">
        <v>0</v>
      </c>
      <c r="E23" s="183" t="s">
        <v>195</v>
      </c>
      <c r="F23" t="str">
        <f t="shared" si="0"/>
        <v>AYED</v>
      </c>
      <c r="G23" t="str">
        <f t="shared" si="1"/>
        <v>AYED</v>
      </c>
      <c r="J23" s="383">
        <v>21808624</v>
      </c>
      <c r="K23" t="s">
        <v>224</v>
      </c>
      <c r="L23" t="s">
        <v>139</v>
      </c>
      <c r="M23">
        <f t="shared" si="2"/>
        <v>7.11</v>
      </c>
      <c r="P23">
        <v>22007475</v>
      </c>
      <c r="Q23" t="s">
        <v>542</v>
      </c>
      <c r="R23" t="s">
        <v>99</v>
      </c>
      <c r="S23">
        <f t="shared" si="3"/>
        <v>11.9</v>
      </c>
    </row>
    <row r="24" spans="1:19" ht="17.25" thickBot="1" x14ac:dyDescent="0.35">
      <c r="A24" s="317">
        <v>21808624</v>
      </c>
      <c r="B24" s="258" t="s">
        <v>224</v>
      </c>
      <c r="C24" s="258" t="s">
        <v>139</v>
      </c>
      <c r="D24" s="182">
        <v>13.3</v>
      </c>
      <c r="E24" s="183">
        <v>7.11</v>
      </c>
      <c r="F24" t="str">
        <f t="shared" si="0"/>
        <v>BAECHTEL</v>
      </c>
      <c r="G24" t="e">
        <f t="shared" si="1"/>
        <v>#N/A</v>
      </c>
      <c r="J24" s="383">
        <v>22007106</v>
      </c>
      <c r="K24" t="s">
        <v>538</v>
      </c>
      <c r="L24" t="s">
        <v>539</v>
      </c>
      <c r="M24">
        <f t="shared" si="2"/>
        <v>8.44</v>
      </c>
      <c r="P24">
        <v>21903048</v>
      </c>
      <c r="Q24" t="s">
        <v>225</v>
      </c>
      <c r="R24" t="s">
        <v>226</v>
      </c>
      <c r="S24" s="386">
        <v>9.4380000000000006</v>
      </c>
    </row>
    <row r="25" spans="1:19" ht="17.25" thickBot="1" x14ac:dyDescent="0.35">
      <c r="A25" s="317">
        <v>22007106</v>
      </c>
      <c r="B25" s="252" t="s">
        <v>538</v>
      </c>
      <c r="C25" s="252" t="s">
        <v>539</v>
      </c>
      <c r="D25" s="182">
        <v>10.8</v>
      </c>
      <c r="E25" s="183">
        <v>8.44</v>
      </c>
      <c r="F25" t="str">
        <f t="shared" si="0"/>
        <v>BAEHR</v>
      </c>
      <c r="G25" t="str">
        <f t="shared" si="1"/>
        <v>BAEHR</v>
      </c>
      <c r="J25" s="383">
        <v>22007222</v>
      </c>
      <c r="K25" t="s">
        <v>540</v>
      </c>
      <c r="L25" t="s">
        <v>124</v>
      </c>
      <c r="M25">
        <f t="shared" si="2"/>
        <v>13.78</v>
      </c>
      <c r="P25">
        <v>22001650</v>
      </c>
      <c r="Q25" t="s">
        <v>227</v>
      </c>
      <c r="R25" t="s">
        <v>159</v>
      </c>
      <c r="S25" s="386">
        <v>10.563000000000001</v>
      </c>
    </row>
    <row r="26" spans="1:19" ht="17.25" thickBot="1" x14ac:dyDescent="0.35">
      <c r="A26" s="317">
        <v>22007222</v>
      </c>
      <c r="B26" s="256" t="s">
        <v>540</v>
      </c>
      <c r="C26" s="256" t="s">
        <v>124</v>
      </c>
      <c r="D26" s="182">
        <v>11.35</v>
      </c>
      <c r="E26" s="183">
        <v>13.78</v>
      </c>
      <c r="F26" t="str">
        <f t="shared" si="0"/>
        <v>BAEUMLIN</v>
      </c>
      <c r="G26" t="str">
        <f t="shared" si="1"/>
        <v>BAEUMLIN</v>
      </c>
      <c r="J26" s="383">
        <v>22007475</v>
      </c>
      <c r="K26" t="s">
        <v>542</v>
      </c>
      <c r="L26" t="s">
        <v>99</v>
      </c>
      <c r="M26">
        <f t="shared" si="2"/>
        <v>8.44</v>
      </c>
      <c r="P26">
        <v>22009344</v>
      </c>
      <c r="Q26" t="s">
        <v>543</v>
      </c>
      <c r="R26" t="s">
        <v>544</v>
      </c>
      <c r="S26">
        <f t="shared" si="3"/>
        <v>9.9</v>
      </c>
    </row>
    <row r="27" spans="1:19" ht="17.25" thickBot="1" x14ac:dyDescent="0.35">
      <c r="A27" s="317">
        <v>22010475</v>
      </c>
      <c r="B27" s="254" t="s">
        <v>541</v>
      </c>
      <c r="C27" s="254" t="s">
        <v>358</v>
      </c>
      <c r="D27" s="182" t="s">
        <v>1147</v>
      </c>
      <c r="E27" s="183" t="s">
        <v>1147</v>
      </c>
      <c r="F27" s="384" t="e">
        <f t="shared" si="0"/>
        <v>#N/A</v>
      </c>
      <c r="G27" t="e">
        <f t="shared" si="1"/>
        <v>#N/A</v>
      </c>
      <c r="J27" s="383">
        <v>21903048</v>
      </c>
      <c r="K27" t="s">
        <v>225</v>
      </c>
      <c r="L27" t="s">
        <v>226</v>
      </c>
      <c r="M27">
        <f t="shared" si="2"/>
        <v>6.67</v>
      </c>
      <c r="P27">
        <v>22000900</v>
      </c>
      <c r="Q27" t="s">
        <v>545</v>
      </c>
      <c r="R27" t="s">
        <v>98</v>
      </c>
      <c r="S27">
        <f t="shared" si="3"/>
        <v>11.45</v>
      </c>
    </row>
    <row r="28" spans="1:19" ht="17.25" thickBot="1" x14ac:dyDescent="0.35">
      <c r="A28" s="317">
        <v>22007475</v>
      </c>
      <c r="B28" s="258" t="s">
        <v>542</v>
      </c>
      <c r="C28" s="258" t="s">
        <v>99</v>
      </c>
      <c r="D28" s="182">
        <v>11.9</v>
      </c>
      <c r="E28" s="183">
        <v>8.44</v>
      </c>
      <c r="F28" t="str">
        <f t="shared" si="0"/>
        <v>BAILLOEUIL</v>
      </c>
      <c r="G28" t="str">
        <f t="shared" si="1"/>
        <v>BAILLOEUIL</v>
      </c>
      <c r="J28" s="383">
        <v>22001650</v>
      </c>
      <c r="K28" t="s">
        <v>227</v>
      </c>
      <c r="L28" t="s">
        <v>159</v>
      </c>
      <c r="M28">
        <f t="shared" si="2"/>
        <v>5.33</v>
      </c>
      <c r="P28">
        <v>22012435</v>
      </c>
      <c r="Q28" t="s">
        <v>546</v>
      </c>
      <c r="R28" t="s">
        <v>547</v>
      </c>
      <c r="S28">
        <f t="shared" si="3"/>
        <v>10</v>
      </c>
    </row>
    <row r="29" spans="1:19" ht="17.25" thickBot="1" x14ac:dyDescent="0.35">
      <c r="A29" s="317">
        <v>21903048</v>
      </c>
      <c r="B29" s="258" t="s">
        <v>225</v>
      </c>
      <c r="C29" s="258" t="s">
        <v>226</v>
      </c>
      <c r="D29" s="182">
        <v>9.4375</v>
      </c>
      <c r="E29" s="183">
        <v>6.67</v>
      </c>
      <c r="F29" t="str">
        <f t="shared" si="0"/>
        <v>BAMIDELE</v>
      </c>
      <c r="G29" t="str">
        <f t="shared" si="1"/>
        <v>BAMIDELE</v>
      </c>
      <c r="J29" s="383">
        <v>22009344</v>
      </c>
      <c r="K29" t="s">
        <v>543</v>
      </c>
      <c r="L29" t="s">
        <v>544</v>
      </c>
      <c r="M29">
        <f t="shared" si="2"/>
        <v>5.33</v>
      </c>
      <c r="P29">
        <v>22003579</v>
      </c>
      <c r="Q29" t="s">
        <v>548</v>
      </c>
      <c r="R29" t="s">
        <v>254</v>
      </c>
      <c r="S29">
        <f t="shared" si="3"/>
        <v>9.85</v>
      </c>
    </row>
    <row r="30" spans="1:19" ht="17.25" thickBot="1" x14ac:dyDescent="0.35">
      <c r="A30" s="317">
        <v>22001650</v>
      </c>
      <c r="B30" s="254" t="s">
        <v>227</v>
      </c>
      <c r="C30" s="254" t="s">
        <v>159</v>
      </c>
      <c r="D30" s="182">
        <v>10.5625</v>
      </c>
      <c r="E30" s="183">
        <v>5.33</v>
      </c>
      <c r="F30" t="str">
        <f t="shared" si="0"/>
        <v>BARBIER</v>
      </c>
      <c r="G30" t="str">
        <f t="shared" si="1"/>
        <v>BARBIER</v>
      </c>
      <c r="J30" s="383">
        <v>21907593</v>
      </c>
      <c r="K30" t="s">
        <v>228</v>
      </c>
      <c r="L30" t="s">
        <v>88</v>
      </c>
      <c r="M30">
        <f t="shared" si="2"/>
        <v>6.22</v>
      </c>
      <c r="P30">
        <v>22000604</v>
      </c>
      <c r="Q30" t="s">
        <v>549</v>
      </c>
      <c r="R30" t="s">
        <v>550</v>
      </c>
      <c r="S30">
        <f t="shared" si="3"/>
        <v>10.8</v>
      </c>
    </row>
    <row r="31" spans="1:19" ht="17.25" thickBot="1" x14ac:dyDescent="0.35">
      <c r="A31" s="317">
        <v>22009344</v>
      </c>
      <c r="B31" s="264" t="s">
        <v>543</v>
      </c>
      <c r="C31" s="264" t="s">
        <v>544</v>
      </c>
      <c r="D31" s="182">
        <v>9.9</v>
      </c>
      <c r="E31" s="183">
        <v>5.33</v>
      </c>
      <c r="F31" t="str">
        <f t="shared" si="0"/>
        <v>BARCZYK</v>
      </c>
      <c r="G31" t="str">
        <f t="shared" si="1"/>
        <v>BARCZYK</v>
      </c>
      <c r="J31" s="383">
        <v>22000900</v>
      </c>
      <c r="K31" t="s">
        <v>545</v>
      </c>
      <c r="L31" t="s">
        <v>98</v>
      </c>
      <c r="M31">
        <f t="shared" si="2"/>
        <v>4.8899999999999997</v>
      </c>
      <c r="P31">
        <v>22004409</v>
      </c>
      <c r="Q31" t="s">
        <v>551</v>
      </c>
      <c r="R31" t="s">
        <v>114</v>
      </c>
      <c r="S31">
        <f t="shared" si="3"/>
        <v>8.85</v>
      </c>
    </row>
    <row r="32" spans="1:19" ht="17.25" thickBot="1" x14ac:dyDescent="0.35">
      <c r="A32" s="317">
        <v>21907593</v>
      </c>
      <c r="B32" s="250" t="s">
        <v>228</v>
      </c>
      <c r="C32" s="250" t="s">
        <v>88</v>
      </c>
      <c r="D32" s="182">
        <v>11.9</v>
      </c>
      <c r="E32" s="183">
        <v>6.22</v>
      </c>
      <c r="F32" t="str">
        <f t="shared" si="0"/>
        <v>BARRAU</v>
      </c>
      <c r="G32" t="e">
        <f t="shared" si="1"/>
        <v>#N/A</v>
      </c>
      <c r="J32" s="383">
        <v>22012435</v>
      </c>
      <c r="K32" t="s">
        <v>546</v>
      </c>
      <c r="L32" t="s">
        <v>547</v>
      </c>
      <c r="M32">
        <f t="shared" si="2"/>
        <v>4.4400000000000004</v>
      </c>
      <c r="P32">
        <v>22006991</v>
      </c>
      <c r="Q32" t="s">
        <v>552</v>
      </c>
      <c r="R32" t="s">
        <v>358</v>
      </c>
      <c r="S32">
        <f t="shared" si="3"/>
        <v>9</v>
      </c>
    </row>
    <row r="33" spans="1:19" ht="17.25" thickBot="1" x14ac:dyDescent="0.35">
      <c r="A33" s="317">
        <v>21916495</v>
      </c>
      <c r="B33" s="296" t="s">
        <v>229</v>
      </c>
      <c r="C33" s="296" t="s">
        <v>112</v>
      </c>
      <c r="D33" s="182">
        <v>0</v>
      </c>
      <c r="E33" s="183" t="s">
        <v>195</v>
      </c>
      <c r="F33" s="384" t="e">
        <f t="shared" si="0"/>
        <v>#N/A</v>
      </c>
      <c r="G33" t="e">
        <f t="shared" si="1"/>
        <v>#N/A</v>
      </c>
      <c r="J33" s="383">
        <v>22003579</v>
      </c>
      <c r="K33" t="s">
        <v>548</v>
      </c>
      <c r="L33" t="s">
        <v>254</v>
      </c>
      <c r="M33">
        <f t="shared" si="2"/>
        <v>7.11</v>
      </c>
      <c r="P33">
        <v>22013088</v>
      </c>
      <c r="Q33" t="s">
        <v>553</v>
      </c>
      <c r="R33" t="s">
        <v>77</v>
      </c>
      <c r="S33">
        <f t="shared" si="3"/>
        <v>0</v>
      </c>
    </row>
    <row r="34" spans="1:19" ht="17.25" thickBot="1" x14ac:dyDescent="0.35">
      <c r="A34" s="317">
        <v>22000900</v>
      </c>
      <c r="B34" s="250" t="s">
        <v>545</v>
      </c>
      <c r="C34" s="250" t="s">
        <v>98</v>
      </c>
      <c r="D34" s="182">
        <v>11.45</v>
      </c>
      <c r="E34" s="183">
        <v>4.8899999999999997</v>
      </c>
      <c r="F34" t="str">
        <f t="shared" si="0"/>
        <v>BARTELS</v>
      </c>
      <c r="G34" t="str">
        <f t="shared" si="1"/>
        <v>BARTELS</v>
      </c>
      <c r="J34" s="383">
        <v>22000604</v>
      </c>
      <c r="K34" t="s">
        <v>549</v>
      </c>
      <c r="L34" t="s">
        <v>550</v>
      </c>
      <c r="M34">
        <f t="shared" si="2"/>
        <v>9.33</v>
      </c>
      <c r="P34">
        <v>22007414</v>
      </c>
      <c r="Q34" t="s">
        <v>554</v>
      </c>
      <c r="R34" t="s">
        <v>82</v>
      </c>
      <c r="S34">
        <f t="shared" si="3"/>
        <v>11.95</v>
      </c>
    </row>
    <row r="35" spans="1:19" ht="33.75" thickBot="1" x14ac:dyDescent="0.35">
      <c r="A35" s="317">
        <v>22012435</v>
      </c>
      <c r="B35" s="248" t="s">
        <v>546</v>
      </c>
      <c r="C35" s="248" t="s">
        <v>547</v>
      </c>
      <c r="D35" s="182">
        <v>10</v>
      </c>
      <c r="E35" s="183">
        <v>4.4400000000000004</v>
      </c>
      <c r="F35" t="str">
        <f t="shared" si="0"/>
        <v>BARTESCH</v>
      </c>
      <c r="G35" t="str">
        <f t="shared" si="1"/>
        <v>BARTESCH</v>
      </c>
      <c r="J35" s="383">
        <v>22004409</v>
      </c>
      <c r="K35" t="s">
        <v>551</v>
      </c>
      <c r="L35" t="s">
        <v>114</v>
      </c>
      <c r="M35">
        <f t="shared" si="2"/>
        <v>5.78</v>
      </c>
      <c r="P35">
        <v>22002435</v>
      </c>
      <c r="Q35" t="s">
        <v>37</v>
      </c>
      <c r="R35" t="s">
        <v>87</v>
      </c>
      <c r="S35">
        <f t="shared" si="3"/>
        <v>8.1</v>
      </c>
    </row>
    <row r="36" spans="1:19" ht="17.25" thickBot="1" x14ac:dyDescent="0.35">
      <c r="A36" s="317">
        <v>22003579</v>
      </c>
      <c r="B36" s="296" t="s">
        <v>548</v>
      </c>
      <c r="C36" s="296" t="s">
        <v>254</v>
      </c>
      <c r="D36" s="182">
        <v>9.85</v>
      </c>
      <c r="E36" s="183">
        <v>7.11</v>
      </c>
      <c r="F36" t="str">
        <f t="shared" si="0"/>
        <v>BASTIAN</v>
      </c>
      <c r="G36" t="str">
        <f t="shared" si="1"/>
        <v>BASTIAN</v>
      </c>
      <c r="J36" s="383">
        <v>22006991</v>
      </c>
      <c r="K36" t="s">
        <v>552</v>
      </c>
      <c r="L36" t="s">
        <v>358</v>
      </c>
      <c r="M36">
        <f t="shared" si="2"/>
        <v>8.89</v>
      </c>
      <c r="P36">
        <v>22007989</v>
      </c>
      <c r="Q36" t="s">
        <v>555</v>
      </c>
      <c r="R36" t="s">
        <v>556</v>
      </c>
      <c r="S36">
        <f t="shared" si="3"/>
        <v>12.75</v>
      </c>
    </row>
    <row r="37" spans="1:19" ht="17.25" thickBot="1" x14ac:dyDescent="0.35">
      <c r="A37" s="317">
        <v>22000604</v>
      </c>
      <c r="B37" s="254" t="s">
        <v>549</v>
      </c>
      <c r="C37" s="254" t="s">
        <v>550</v>
      </c>
      <c r="D37" s="182">
        <v>10.8</v>
      </c>
      <c r="E37" s="183">
        <v>9.33</v>
      </c>
      <c r="F37" t="str">
        <f t="shared" si="0"/>
        <v>BAUER</v>
      </c>
      <c r="G37" t="str">
        <f t="shared" si="1"/>
        <v>BAUER</v>
      </c>
      <c r="J37" s="383">
        <v>22013088</v>
      </c>
      <c r="K37" t="s">
        <v>553</v>
      </c>
      <c r="L37" t="s">
        <v>77</v>
      </c>
      <c r="M37" t="str">
        <f t="shared" si="2"/>
        <v>ABI</v>
      </c>
      <c r="P37">
        <v>22011094</v>
      </c>
      <c r="Q37" t="s">
        <v>557</v>
      </c>
      <c r="R37" t="s">
        <v>558</v>
      </c>
      <c r="S37">
        <f t="shared" si="3"/>
        <v>0</v>
      </c>
    </row>
    <row r="38" spans="1:19" ht="17.25" thickBot="1" x14ac:dyDescent="0.35">
      <c r="A38" s="317">
        <v>22004409</v>
      </c>
      <c r="B38" s="264" t="s">
        <v>551</v>
      </c>
      <c r="C38" s="264" t="s">
        <v>114</v>
      </c>
      <c r="D38" s="182">
        <v>8.85</v>
      </c>
      <c r="E38" s="183">
        <v>5.78</v>
      </c>
      <c r="F38" t="str">
        <f t="shared" si="0"/>
        <v>BAUMANN</v>
      </c>
      <c r="G38" t="str">
        <f t="shared" si="1"/>
        <v>BAUMANN</v>
      </c>
      <c r="J38" s="383">
        <v>22007414</v>
      </c>
      <c r="K38" t="s">
        <v>554</v>
      </c>
      <c r="L38" t="s">
        <v>82</v>
      </c>
      <c r="M38">
        <f t="shared" si="2"/>
        <v>8.44</v>
      </c>
      <c r="P38">
        <v>22012236</v>
      </c>
      <c r="Q38" t="s">
        <v>559</v>
      </c>
      <c r="R38" t="s">
        <v>560</v>
      </c>
      <c r="S38">
        <f t="shared" si="3"/>
        <v>11.25</v>
      </c>
    </row>
    <row r="39" spans="1:19" ht="17.25" thickBot="1" x14ac:dyDescent="0.35">
      <c r="A39" s="317">
        <v>22006991</v>
      </c>
      <c r="B39" s="258" t="s">
        <v>552</v>
      </c>
      <c r="C39" s="258" t="s">
        <v>358</v>
      </c>
      <c r="D39" s="182">
        <v>9</v>
      </c>
      <c r="E39" s="183">
        <v>8.89</v>
      </c>
      <c r="F39" t="str">
        <f t="shared" si="0"/>
        <v>BAUMLIN</v>
      </c>
      <c r="G39" t="str">
        <f t="shared" si="1"/>
        <v>BAUMLIN</v>
      </c>
      <c r="J39" s="383">
        <v>22002435</v>
      </c>
      <c r="K39" t="s">
        <v>37</v>
      </c>
      <c r="L39" t="s">
        <v>87</v>
      </c>
      <c r="M39">
        <f t="shared" si="2"/>
        <v>7.56</v>
      </c>
      <c r="P39">
        <v>22016921</v>
      </c>
      <c r="Q39" t="s">
        <v>561</v>
      </c>
      <c r="R39" t="s">
        <v>133</v>
      </c>
      <c r="S39">
        <f t="shared" si="3"/>
        <v>2.9</v>
      </c>
    </row>
    <row r="40" spans="1:19" ht="17.25" thickBot="1" x14ac:dyDescent="0.35">
      <c r="A40" s="317">
        <v>22013088</v>
      </c>
      <c r="B40" s="248" t="s">
        <v>553</v>
      </c>
      <c r="C40" s="248" t="s">
        <v>77</v>
      </c>
      <c r="D40" s="182">
        <v>0</v>
      </c>
      <c r="E40" s="183" t="s">
        <v>195</v>
      </c>
      <c r="F40" t="str">
        <f t="shared" si="0"/>
        <v>BEAUFORT</v>
      </c>
      <c r="G40" t="str">
        <f t="shared" si="1"/>
        <v>BEAUFORT</v>
      </c>
      <c r="J40" s="383">
        <v>22007989</v>
      </c>
      <c r="K40" t="s">
        <v>555</v>
      </c>
      <c r="L40" t="s">
        <v>556</v>
      </c>
      <c r="M40">
        <f t="shared" si="2"/>
        <v>6.22</v>
      </c>
      <c r="P40">
        <v>22014730</v>
      </c>
      <c r="Q40" t="s">
        <v>562</v>
      </c>
      <c r="R40" t="s">
        <v>563</v>
      </c>
      <c r="S40">
        <f t="shared" si="3"/>
        <v>14.6</v>
      </c>
    </row>
    <row r="41" spans="1:19" ht="17.25" thickBot="1" x14ac:dyDescent="0.35">
      <c r="A41" s="317">
        <v>22007414</v>
      </c>
      <c r="B41" s="252" t="s">
        <v>554</v>
      </c>
      <c r="C41" s="252" t="s">
        <v>82</v>
      </c>
      <c r="D41" s="182">
        <v>11.95</v>
      </c>
      <c r="E41" s="183">
        <v>8.44</v>
      </c>
      <c r="F41" t="str">
        <f t="shared" si="0"/>
        <v>BECHT</v>
      </c>
      <c r="G41" t="str">
        <f t="shared" si="1"/>
        <v>BECHT</v>
      </c>
      <c r="J41" s="383">
        <v>22011094</v>
      </c>
      <c r="K41" t="s">
        <v>557</v>
      </c>
      <c r="L41" t="s">
        <v>558</v>
      </c>
      <c r="M41">
        <f t="shared" si="2"/>
        <v>7.11</v>
      </c>
      <c r="P41">
        <v>21912101</v>
      </c>
      <c r="Q41" t="s">
        <v>38</v>
      </c>
      <c r="R41" t="s">
        <v>83</v>
      </c>
      <c r="S41">
        <f t="shared" si="3"/>
        <v>7.65</v>
      </c>
    </row>
    <row r="42" spans="1:19" ht="17.25" thickBot="1" x14ac:dyDescent="0.35">
      <c r="A42" s="317">
        <v>22002435</v>
      </c>
      <c r="B42" s="252" t="s">
        <v>37</v>
      </c>
      <c r="C42" s="252" t="s">
        <v>87</v>
      </c>
      <c r="D42" s="182">
        <v>8.1</v>
      </c>
      <c r="E42" s="183">
        <v>7.56</v>
      </c>
      <c r="F42" t="str">
        <f t="shared" si="0"/>
        <v>BECK</v>
      </c>
      <c r="G42" t="str">
        <f t="shared" si="1"/>
        <v>BECK</v>
      </c>
      <c r="J42" s="383">
        <v>22012236</v>
      </c>
      <c r="K42" t="s">
        <v>559</v>
      </c>
      <c r="L42" t="s">
        <v>560</v>
      </c>
      <c r="M42">
        <f t="shared" si="2"/>
        <v>7.11</v>
      </c>
      <c r="P42">
        <v>22012158</v>
      </c>
      <c r="Q42" t="s">
        <v>564</v>
      </c>
      <c r="R42" t="s">
        <v>132</v>
      </c>
      <c r="S42">
        <f t="shared" si="3"/>
        <v>9.65</v>
      </c>
    </row>
    <row r="43" spans="1:19" ht="17.25" thickBot="1" x14ac:dyDescent="0.35">
      <c r="A43" s="317">
        <v>22007989</v>
      </c>
      <c r="B43" s="248" t="s">
        <v>555</v>
      </c>
      <c r="C43" s="248" t="s">
        <v>556</v>
      </c>
      <c r="D43" s="182">
        <v>12.75</v>
      </c>
      <c r="E43" s="183">
        <v>6.22</v>
      </c>
      <c r="F43" t="str">
        <f t="shared" si="0"/>
        <v>BECKERT</v>
      </c>
      <c r="G43" t="str">
        <f t="shared" si="1"/>
        <v>BECKERT</v>
      </c>
      <c r="J43" s="383">
        <v>22016921</v>
      </c>
      <c r="K43" t="s">
        <v>561</v>
      </c>
      <c r="L43" t="s">
        <v>133</v>
      </c>
      <c r="M43">
        <f t="shared" si="2"/>
        <v>5.78</v>
      </c>
      <c r="P43">
        <v>22016127</v>
      </c>
      <c r="Q43" t="s">
        <v>565</v>
      </c>
      <c r="R43" t="s">
        <v>115</v>
      </c>
      <c r="S43">
        <f t="shared" si="3"/>
        <v>10.55</v>
      </c>
    </row>
    <row r="44" spans="1:19" ht="17.25" thickBot="1" x14ac:dyDescent="0.35">
      <c r="A44" s="317">
        <v>22011094</v>
      </c>
      <c r="B44" s="264" t="s">
        <v>557</v>
      </c>
      <c r="C44" s="264" t="s">
        <v>558</v>
      </c>
      <c r="D44" s="182">
        <v>0</v>
      </c>
      <c r="E44" s="183">
        <v>7.11</v>
      </c>
      <c r="F44" t="str">
        <f t="shared" si="0"/>
        <v>BELKHADIR</v>
      </c>
      <c r="G44" t="str">
        <f t="shared" si="1"/>
        <v>BELKHADIR</v>
      </c>
      <c r="J44" s="383">
        <v>22014730</v>
      </c>
      <c r="K44" t="s">
        <v>562</v>
      </c>
      <c r="L44" t="s">
        <v>563</v>
      </c>
      <c r="M44">
        <f t="shared" si="2"/>
        <v>3.56</v>
      </c>
      <c r="P44">
        <v>22013222</v>
      </c>
      <c r="Q44" t="s">
        <v>566</v>
      </c>
      <c r="R44" t="s">
        <v>31</v>
      </c>
      <c r="S44">
        <f t="shared" si="3"/>
        <v>15.1</v>
      </c>
    </row>
    <row r="45" spans="1:19" ht="17.25" thickBot="1" x14ac:dyDescent="0.35">
      <c r="A45" s="317">
        <v>22012236</v>
      </c>
      <c r="B45" s="296" t="s">
        <v>559</v>
      </c>
      <c r="C45" s="296" t="s">
        <v>560</v>
      </c>
      <c r="D45" s="182">
        <v>11.25</v>
      </c>
      <c r="E45" s="183">
        <v>7.11</v>
      </c>
      <c r="F45" t="str">
        <f t="shared" si="0"/>
        <v>BELLAHCENE</v>
      </c>
      <c r="G45" t="str">
        <f t="shared" si="1"/>
        <v>BELLAHCENE</v>
      </c>
      <c r="J45" s="383">
        <v>21912101</v>
      </c>
      <c r="K45" t="s">
        <v>38</v>
      </c>
      <c r="L45" t="s">
        <v>83</v>
      </c>
      <c r="M45">
        <f t="shared" si="2"/>
        <v>4</v>
      </c>
      <c r="P45">
        <v>22011544</v>
      </c>
      <c r="Q45" t="s">
        <v>567</v>
      </c>
      <c r="R45" t="s">
        <v>168</v>
      </c>
      <c r="S45">
        <f t="shared" si="3"/>
        <v>10.199999999999999</v>
      </c>
    </row>
    <row r="46" spans="1:19" ht="17.25" thickBot="1" x14ac:dyDescent="0.35">
      <c r="A46" s="317">
        <v>22016921</v>
      </c>
      <c r="B46" s="254" t="s">
        <v>561</v>
      </c>
      <c r="C46" s="254" t="s">
        <v>133</v>
      </c>
      <c r="D46" s="182">
        <v>2.9</v>
      </c>
      <c r="E46" s="183">
        <v>5.78</v>
      </c>
      <c r="F46" t="str">
        <f t="shared" si="0"/>
        <v>BELMADANI</v>
      </c>
      <c r="G46" t="str">
        <f t="shared" si="1"/>
        <v>BELMADANI</v>
      </c>
      <c r="J46" s="383">
        <v>21805273</v>
      </c>
      <c r="K46" t="s">
        <v>508</v>
      </c>
      <c r="L46" t="s">
        <v>509</v>
      </c>
      <c r="M46" t="str">
        <f t="shared" si="2"/>
        <v>ABI</v>
      </c>
      <c r="P46">
        <v>22006293</v>
      </c>
      <c r="Q46" t="s">
        <v>568</v>
      </c>
      <c r="R46" t="s">
        <v>94</v>
      </c>
      <c r="S46">
        <f t="shared" si="3"/>
        <v>10.95</v>
      </c>
    </row>
    <row r="47" spans="1:19" ht="17.25" thickBot="1" x14ac:dyDescent="0.35">
      <c r="A47" s="317">
        <v>22014730</v>
      </c>
      <c r="B47" s="248" t="s">
        <v>562</v>
      </c>
      <c r="C47" s="248" t="s">
        <v>563</v>
      </c>
      <c r="D47" s="182">
        <v>14.6</v>
      </c>
      <c r="E47" s="183">
        <v>3.56</v>
      </c>
      <c r="F47" t="str">
        <f t="shared" si="0"/>
        <v>BEN AMMAR</v>
      </c>
      <c r="G47" t="str">
        <f t="shared" si="1"/>
        <v>BEN AMMAR</v>
      </c>
      <c r="J47" s="383">
        <v>22012158</v>
      </c>
      <c r="K47" t="s">
        <v>564</v>
      </c>
      <c r="L47" t="s">
        <v>132</v>
      </c>
      <c r="M47">
        <f t="shared" si="2"/>
        <v>7.56</v>
      </c>
      <c r="P47">
        <v>22009042</v>
      </c>
      <c r="Q47" t="s">
        <v>569</v>
      </c>
      <c r="R47" t="s">
        <v>570</v>
      </c>
      <c r="S47">
        <f t="shared" si="3"/>
        <v>8.65</v>
      </c>
    </row>
    <row r="48" spans="1:19" ht="17.25" thickBot="1" x14ac:dyDescent="0.35">
      <c r="A48" s="317">
        <v>21912101</v>
      </c>
      <c r="B48" s="262" t="s">
        <v>38</v>
      </c>
      <c r="C48" s="262" t="s">
        <v>83</v>
      </c>
      <c r="D48" s="182">
        <v>7.65</v>
      </c>
      <c r="E48" s="183">
        <v>4</v>
      </c>
      <c r="F48" t="str">
        <f t="shared" si="0"/>
        <v>BENAALI</v>
      </c>
      <c r="G48" t="str">
        <f t="shared" si="1"/>
        <v>BENAALI</v>
      </c>
      <c r="J48" s="383">
        <v>22016127</v>
      </c>
      <c r="K48" t="s">
        <v>565</v>
      </c>
      <c r="L48" t="s">
        <v>115</v>
      </c>
      <c r="M48">
        <f t="shared" si="2"/>
        <v>3.56</v>
      </c>
      <c r="P48">
        <v>22004722</v>
      </c>
      <c r="Q48" t="s">
        <v>1758</v>
      </c>
      <c r="R48" t="s">
        <v>171</v>
      </c>
      <c r="S48" s="347" t="s">
        <v>1764</v>
      </c>
    </row>
    <row r="49" spans="1:19" ht="17.25" thickBot="1" x14ac:dyDescent="0.35">
      <c r="A49" s="317">
        <v>21805273</v>
      </c>
      <c r="B49" s="248" t="s">
        <v>508</v>
      </c>
      <c r="C49" s="248" t="s">
        <v>509</v>
      </c>
      <c r="D49" s="182">
        <v>12.45</v>
      </c>
      <c r="E49" s="183" t="s">
        <v>195</v>
      </c>
      <c r="F49" t="str">
        <f t="shared" si="0"/>
        <v>BENAZOUZ</v>
      </c>
      <c r="G49" t="e">
        <f t="shared" si="1"/>
        <v>#N/A</v>
      </c>
      <c r="J49" s="383">
        <v>22013222</v>
      </c>
      <c r="K49" t="s">
        <v>566</v>
      </c>
      <c r="L49" t="s">
        <v>31</v>
      </c>
      <c r="M49">
        <f t="shared" si="2"/>
        <v>8.44</v>
      </c>
      <c r="P49">
        <v>22005967</v>
      </c>
      <c r="Q49" t="s">
        <v>572</v>
      </c>
      <c r="R49" t="s">
        <v>573</v>
      </c>
      <c r="S49">
        <f t="shared" si="3"/>
        <v>9.5</v>
      </c>
    </row>
    <row r="50" spans="1:19" ht="17.25" thickBot="1" x14ac:dyDescent="0.35">
      <c r="A50" s="317">
        <v>22012158</v>
      </c>
      <c r="B50" s="258" t="s">
        <v>564</v>
      </c>
      <c r="C50" s="258" t="s">
        <v>132</v>
      </c>
      <c r="D50" s="182">
        <v>9.65</v>
      </c>
      <c r="E50" s="183">
        <v>7.56</v>
      </c>
      <c r="F50" t="str">
        <f t="shared" si="0"/>
        <v>BENCI</v>
      </c>
      <c r="G50" t="str">
        <f t="shared" si="1"/>
        <v>BENCI</v>
      </c>
      <c r="J50" s="383">
        <v>22011544</v>
      </c>
      <c r="K50" t="s">
        <v>567</v>
      </c>
      <c r="L50" t="s">
        <v>168</v>
      </c>
      <c r="M50">
        <f t="shared" si="2"/>
        <v>6.67</v>
      </c>
      <c r="P50">
        <v>22006995</v>
      </c>
      <c r="Q50" t="s">
        <v>574</v>
      </c>
      <c r="R50" t="s">
        <v>79</v>
      </c>
      <c r="S50">
        <f t="shared" si="3"/>
        <v>14</v>
      </c>
    </row>
    <row r="51" spans="1:19" ht="17.25" thickBot="1" x14ac:dyDescent="0.35">
      <c r="A51" s="317">
        <v>21800106</v>
      </c>
      <c r="B51" s="254" t="s">
        <v>510</v>
      </c>
      <c r="C51" s="254" t="s">
        <v>33</v>
      </c>
      <c r="D51" s="182">
        <v>11.2</v>
      </c>
      <c r="E51" s="183" t="s">
        <v>195</v>
      </c>
      <c r="F51" s="384" t="e">
        <f t="shared" si="0"/>
        <v>#N/A</v>
      </c>
      <c r="G51" t="e">
        <f t="shared" si="1"/>
        <v>#N/A</v>
      </c>
      <c r="J51" s="383">
        <v>22006293</v>
      </c>
      <c r="K51" t="s">
        <v>568</v>
      </c>
      <c r="L51" t="s">
        <v>94</v>
      </c>
      <c r="M51">
        <f t="shared" si="2"/>
        <v>10.220000000000001</v>
      </c>
      <c r="P51">
        <v>22010652</v>
      </c>
      <c r="Q51" t="s">
        <v>575</v>
      </c>
      <c r="R51" t="s">
        <v>576</v>
      </c>
      <c r="S51">
        <f t="shared" si="3"/>
        <v>9.1</v>
      </c>
    </row>
    <row r="52" spans="1:19" ht="17.25" thickBot="1" x14ac:dyDescent="0.35">
      <c r="A52" s="317">
        <v>22016127</v>
      </c>
      <c r="B52" s="262" t="s">
        <v>565</v>
      </c>
      <c r="C52" s="262" t="s">
        <v>115</v>
      </c>
      <c r="D52" s="182">
        <v>10.55</v>
      </c>
      <c r="E52" s="183">
        <v>3.56</v>
      </c>
      <c r="F52" t="str">
        <f t="shared" si="0"/>
        <v>BENRABAH</v>
      </c>
      <c r="G52" t="str">
        <f t="shared" si="1"/>
        <v>BENRABAH</v>
      </c>
      <c r="J52" s="383">
        <v>22009042</v>
      </c>
      <c r="K52" t="s">
        <v>569</v>
      </c>
      <c r="L52" t="s">
        <v>570</v>
      </c>
      <c r="M52">
        <f t="shared" si="2"/>
        <v>6.22</v>
      </c>
      <c r="P52">
        <v>22004957</v>
      </c>
      <c r="Q52" t="s">
        <v>577</v>
      </c>
      <c r="R52" t="s">
        <v>127</v>
      </c>
      <c r="S52">
        <f t="shared" si="3"/>
        <v>11.1</v>
      </c>
    </row>
    <row r="53" spans="1:19" ht="17.25" thickBot="1" x14ac:dyDescent="0.35">
      <c r="A53" s="317">
        <v>22013222</v>
      </c>
      <c r="B53" s="250" t="s">
        <v>566</v>
      </c>
      <c r="C53" s="250" t="s">
        <v>31</v>
      </c>
      <c r="D53" s="182">
        <v>15.1</v>
      </c>
      <c r="E53" s="183">
        <v>8.44</v>
      </c>
      <c r="F53" t="str">
        <f t="shared" si="0"/>
        <v>BENSE</v>
      </c>
      <c r="G53" t="str">
        <f t="shared" si="1"/>
        <v>BENSE</v>
      </c>
      <c r="J53" s="383">
        <v>22004722</v>
      </c>
      <c r="K53" t="s">
        <v>1758</v>
      </c>
      <c r="L53" t="s">
        <v>171</v>
      </c>
      <c r="M53">
        <f t="shared" si="2"/>
        <v>3.56</v>
      </c>
      <c r="P53">
        <v>22002444</v>
      </c>
      <c r="Q53" t="s">
        <v>235</v>
      </c>
      <c r="R53" t="s">
        <v>578</v>
      </c>
      <c r="S53">
        <f t="shared" si="3"/>
        <v>12.95</v>
      </c>
    </row>
    <row r="54" spans="1:19" ht="17.25" thickBot="1" x14ac:dyDescent="0.35">
      <c r="A54" s="317">
        <v>22011544</v>
      </c>
      <c r="B54" s="260" t="s">
        <v>567</v>
      </c>
      <c r="C54" s="260" t="s">
        <v>168</v>
      </c>
      <c r="D54" s="182">
        <v>10.199999999999999</v>
      </c>
      <c r="E54" s="183">
        <v>6.67</v>
      </c>
      <c r="F54" t="str">
        <f t="shared" si="0"/>
        <v>BERGÉ</v>
      </c>
      <c r="G54" t="str">
        <f t="shared" si="1"/>
        <v>BERGÉ</v>
      </c>
      <c r="J54" s="383">
        <v>22005967</v>
      </c>
      <c r="K54" t="s">
        <v>572</v>
      </c>
      <c r="L54" t="s">
        <v>573</v>
      </c>
      <c r="M54">
        <f t="shared" si="2"/>
        <v>6.67</v>
      </c>
      <c r="P54">
        <v>21715774</v>
      </c>
      <c r="Q54" t="s">
        <v>579</v>
      </c>
      <c r="R54" t="s">
        <v>89</v>
      </c>
      <c r="S54">
        <f t="shared" si="3"/>
        <v>11.35</v>
      </c>
    </row>
    <row r="55" spans="1:19" ht="17.25" thickBot="1" x14ac:dyDescent="0.35">
      <c r="A55" s="317">
        <v>22006293</v>
      </c>
      <c r="B55" s="254" t="s">
        <v>568</v>
      </c>
      <c r="C55" s="254" t="s">
        <v>94</v>
      </c>
      <c r="D55" s="182">
        <v>10.95</v>
      </c>
      <c r="E55" s="183">
        <v>10.220000000000001</v>
      </c>
      <c r="F55" t="str">
        <f t="shared" si="0"/>
        <v>BERNECKER</v>
      </c>
      <c r="G55" t="str">
        <f t="shared" si="1"/>
        <v>BERNECKER</v>
      </c>
      <c r="J55" s="383">
        <v>22006995</v>
      </c>
      <c r="K55" t="s">
        <v>574</v>
      </c>
      <c r="L55" t="s">
        <v>79</v>
      </c>
      <c r="M55">
        <f t="shared" si="2"/>
        <v>6.67</v>
      </c>
      <c r="P55">
        <v>22002979</v>
      </c>
      <c r="Q55" t="s">
        <v>580</v>
      </c>
      <c r="R55" t="s">
        <v>116</v>
      </c>
      <c r="S55">
        <f t="shared" si="3"/>
        <v>10.9</v>
      </c>
    </row>
    <row r="56" spans="1:19" ht="17.25" thickBot="1" x14ac:dyDescent="0.35">
      <c r="A56" s="317">
        <v>22009042</v>
      </c>
      <c r="B56" s="258" t="s">
        <v>569</v>
      </c>
      <c r="C56" s="258" t="s">
        <v>570</v>
      </c>
      <c r="D56" s="182">
        <v>8.65</v>
      </c>
      <c r="E56" s="183">
        <v>6.22</v>
      </c>
      <c r="F56" t="str">
        <f t="shared" si="0"/>
        <v>BILDSTEIN</v>
      </c>
      <c r="G56" t="str">
        <f t="shared" si="1"/>
        <v>BILDSTEIN</v>
      </c>
      <c r="J56" s="383">
        <v>22010652</v>
      </c>
      <c r="K56" t="s">
        <v>575</v>
      </c>
      <c r="L56" t="s">
        <v>576</v>
      </c>
      <c r="M56">
        <f t="shared" si="2"/>
        <v>2.67</v>
      </c>
      <c r="P56">
        <v>22006680</v>
      </c>
      <c r="Q56" t="s">
        <v>581</v>
      </c>
      <c r="R56" t="s">
        <v>87</v>
      </c>
      <c r="S56">
        <f t="shared" si="3"/>
        <v>9.15</v>
      </c>
    </row>
    <row r="57" spans="1:19" ht="33.75" thickBot="1" x14ac:dyDescent="0.35">
      <c r="A57" s="317">
        <v>22004722</v>
      </c>
      <c r="B57" s="262" t="s">
        <v>571</v>
      </c>
      <c r="C57" s="262" t="s">
        <v>171</v>
      </c>
      <c r="D57" s="182" t="s">
        <v>375</v>
      </c>
      <c r="E57" s="183">
        <v>3.56</v>
      </c>
      <c r="F57" t="str">
        <f t="shared" si="0"/>
        <v>BILGER--BERAUD</v>
      </c>
      <c r="G57" t="str">
        <f t="shared" si="1"/>
        <v>BILGER--BERAUD</v>
      </c>
      <c r="J57" s="383">
        <v>21911965</v>
      </c>
      <c r="K57" t="s">
        <v>234</v>
      </c>
      <c r="L57" t="s">
        <v>129</v>
      </c>
      <c r="M57" t="str">
        <f t="shared" si="2"/>
        <v>ABI</v>
      </c>
      <c r="P57">
        <v>22000549</v>
      </c>
      <c r="Q57" t="s">
        <v>237</v>
      </c>
      <c r="R57" t="s">
        <v>174</v>
      </c>
      <c r="S57">
        <f t="shared" si="3"/>
        <v>0</v>
      </c>
    </row>
    <row r="58" spans="1:19" ht="17.25" thickBot="1" x14ac:dyDescent="0.35">
      <c r="A58" s="317">
        <v>22005967</v>
      </c>
      <c r="B58" s="296" t="s">
        <v>572</v>
      </c>
      <c r="C58" s="296" t="s">
        <v>573</v>
      </c>
      <c r="D58" s="182">
        <v>9.5</v>
      </c>
      <c r="E58" s="183">
        <v>6.67</v>
      </c>
      <c r="F58" t="str">
        <f t="shared" si="0"/>
        <v>BIOT</v>
      </c>
      <c r="G58" t="str">
        <f t="shared" si="1"/>
        <v>BIOT</v>
      </c>
      <c r="J58" s="383">
        <v>22004957</v>
      </c>
      <c r="K58" t="s">
        <v>577</v>
      </c>
      <c r="L58" t="s">
        <v>127</v>
      </c>
      <c r="M58">
        <f t="shared" si="2"/>
        <v>7.56</v>
      </c>
      <c r="P58">
        <v>22011612</v>
      </c>
      <c r="Q58" t="s">
        <v>582</v>
      </c>
      <c r="R58" t="s">
        <v>583</v>
      </c>
      <c r="S58">
        <f t="shared" si="3"/>
        <v>8.4499999999999993</v>
      </c>
    </row>
    <row r="59" spans="1:19" ht="17.25" thickBot="1" x14ac:dyDescent="0.35">
      <c r="A59" s="317">
        <v>22006995</v>
      </c>
      <c r="B59" s="260" t="s">
        <v>574</v>
      </c>
      <c r="C59" s="260" t="s">
        <v>79</v>
      </c>
      <c r="D59" s="182">
        <v>14</v>
      </c>
      <c r="E59" s="183">
        <v>6.67</v>
      </c>
      <c r="F59" t="str">
        <f t="shared" si="0"/>
        <v>BLANCK</v>
      </c>
      <c r="G59" t="str">
        <f t="shared" si="1"/>
        <v>BLANCK</v>
      </c>
      <c r="J59" s="383">
        <v>22002444</v>
      </c>
      <c r="K59" t="s">
        <v>235</v>
      </c>
      <c r="L59" t="s">
        <v>578</v>
      </c>
      <c r="M59">
        <f t="shared" si="2"/>
        <v>6.67</v>
      </c>
      <c r="P59">
        <v>22007199</v>
      </c>
      <c r="Q59" t="s">
        <v>584</v>
      </c>
      <c r="R59" t="s">
        <v>94</v>
      </c>
      <c r="S59">
        <f t="shared" si="3"/>
        <v>8.5</v>
      </c>
    </row>
    <row r="60" spans="1:19" ht="17.25" thickBot="1" x14ac:dyDescent="0.35">
      <c r="A60" s="317">
        <v>22010652</v>
      </c>
      <c r="B60" s="260" t="s">
        <v>575</v>
      </c>
      <c r="C60" s="260" t="s">
        <v>576</v>
      </c>
      <c r="D60" s="182">
        <v>9.1</v>
      </c>
      <c r="E60" s="183">
        <v>2.67</v>
      </c>
      <c r="F60" t="str">
        <f t="shared" si="0"/>
        <v>BLAZEVIC</v>
      </c>
      <c r="G60" t="str">
        <f t="shared" si="1"/>
        <v>BLAZEVIC</v>
      </c>
      <c r="J60" s="383">
        <v>21715774</v>
      </c>
      <c r="K60" t="s">
        <v>579</v>
      </c>
      <c r="L60" t="s">
        <v>89</v>
      </c>
      <c r="M60">
        <f t="shared" si="2"/>
        <v>7.56</v>
      </c>
      <c r="P60">
        <v>22009581</v>
      </c>
      <c r="Q60" t="s">
        <v>585</v>
      </c>
      <c r="R60" t="s">
        <v>103</v>
      </c>
      <c r="S60">
        <f t="shared" si="3"/>
        <v>12.6</v>
      </c>
    </row>
    <row r="61" spans="1:19" ht="17.25" thickBot="1" x14ac:dyDescent="0.35">
      <c r="A61" s="317">
        <v>21911965</v>
      </c>
      <c r="B61" s="258" t="s">
        <v>234</v>
      </c>
      <c r="C61" s="258" t="s">
        <v>129</v>
      </c>
      <c r="D61" s="182">
        <v>10.6</v>
      </c>
      <c r="E61" s="183" t="s">
        <v>195</v>
      </c>
      <c r="F61" t="str">
        <f t="shared" si="0"/>
        <v>BLERIOT</v>
      </c>
      <c r="G61" t="e">
        <f t="shared" si="1"/>
        <v>#N/A</v>
      </c>
      <c r="J61" s="383">
        <v>22002979</v>
      </c>
      <c r="K61" t="s">
        <v>580</v>
      </c>
      <c r="L61" t="s">
        <v>116</v>
      </c>
      <c r="M61">
        <f t="shared" si="2"/>
        <v>7.11</v>
      </c>
      <c r="P61">
        <v>22008204</v>
      </c>
      <c r="Q61" t="s">
        <v>586</v>
      </c>
      <c r="R61" t="s">
        <v>587</v>
      </c>
      <c r="S61">
        <f t="shared" si="3"/>
        <v>10.9</v>
      </c>
    </row>
    <row r="62" spans="1:19" ht="17.25" thickBot="1" x14ac:dyDescent="0.35">
      <c r="A62" s="317">
        <v>22004957</v>
      </c>
      <c r="B62" s="296" t="s">
        <v>577</v>
      </c>
      <c r="C62" s="296" t="s">
        <v>127</v>
      </c>
      <c r="D62" s="182">
        <v>11.1</v>
      </c>
      <c r="E62" s="183">
        <v>7.56</v>
      </c>
      <c r="F62" t="str">
        <f t="shared" si="0"/>
        <v>BODENAN</v>
      </c>
      <c r="G62" t="str">
        <f t="shared" si="1"/>
        <v>BODENAN</v>
      </c>
      <c r="J62" s="383">
        <v>21804699</v>
      </c>
      <c r="K62" t="s">
        <v>236</v>
      </c>
      <c r="L62" t="s">
        <v>144</v>
      </c>
      <c r="M62">
        <f t="shared" si="2"/>
        <v>11.56</v>
      </c>
      <c r="P62">
        <v>22010666</v>
      </c>
      <c r="Q62" t="s">
        <v>588</v>
      </c>
      <c r="R62" t="s">
        <v>241</v>
      </c>
      <c r="S62" s="386">
        <v>12.063000000000001</v>
      </c>
    </row>
    <row r="63" spans="1:19" ht="17.25" thickBot="1" x14ac:dyDescent="0.35">
      <c r="A63" s="317">
        <v>22002444</v>
      </c>
      <c r="B63" s="258" t="s">
        <v>235</v>
      </c>
      <c r="C63" s="258" t="s">
        <v>578</v>
      </c>
      <c r="D63" s="182">
        <v>12.95</v>
      </c>
      <c r="E63" s="183">
        <v>6.67</v>
      </c>
      <c r="F63" t="str">
        <f t="shared" si="0"/>
        <v>BODIN</v>
      </c>
      <c r="G63" t="str">
        <f t="shared" si="1"/>
        <v>BODIN</v>
      </c>
      <c r="J63" s="383">
        <v>22006680</v>
      </c>
      <c r="K63" t="s">
        <v>581</v>
      </c>
      <c r="L63" t="s">
        <v>87</v>
      </c>
      <c r="M63">
        <f t="shared" si="2"/>
        <v>4.8899999999999997</v>
      </c>
      <c r="P63">
        <v>22009416</v>
      </c>
      <c r="Q63" t="s">
        <v>589</v>
      </c>
      <c r="R63" t="s">
        <v>556</v>
      </c>
      <c r="S63">
        <f t="shared" si="3"/>
        <v>10.65</v>
      </c>
    </row>
    <row r="64" spans="1:19" ht="17.25" thickBot="1" x14ac:dyDescent="0.35">
      <c r="A64" s="321">
        <v>21715774</v>
      </c>
      <c r="B64" s="352" t="s">
        <v>579</v>
      </c>
      <c r="C64" s="366" t="s">
        <v>89</v>
      </c>
      <c r="D64" s="182">
        <v>11.35</v>
      </c>
      <c r="E64" s="183">
        <v>7.56</v>
      </c>
      <c r="F64" t="str">
        <f t="shared" si="0"/>
        <v>BOECKEL</v>
      </c>
      <c r="G64" t="str">
        <f t="shared" si="1"/>
        <v>BOECKEL</v>
      </c>
      <c r="J64" s="383">
        <v>22000549</v>
      </c>
      <c r="K64" t="s">
        <v>237</v>
      </c>
      <c r="L64" t="s">
        <v>174</v>
      </c>
      <c r="M64" t="str">
        <f t="shared" si="2"/>
        <v>ABI</v>
      </c>
      <c r="P64">
        <v>21906418</v>
      </c>
      <c r="Q64" t="s">
        <v>590</v>
      </c>
      <c r="R64" t="s">
        <v>149</v>
      </c>
      <c r="S64">
        <f t="shared" si="3"/>
        <v>12.4</v>
      </c>
    </row>
    <row r="65" spans="1:19" ht="17.25" thickBot="1" x14ac:dyDescent="0.35">
      <c r="A65" s="317">
        <v>22002979</v>
      </c>
      <c r="B65" s="260" t="s">
        <v>580</v>
      </c>
      <c r="C65" s="260" t="s">
        <v>116</v>
      </c>
      <c r="D65" s="182">
        <v>10.9</v>
      </c>
      <c r="E65" s="183">
        <v>7.11</v>
      </c>
      <c r="F65" t="str">
        <f t="shared" si="0"/>
        <v>BOEGLIN</v>
      </c>
      <c r="G65" t="str">
        <f t="shared" si="1"/>
        <v>BOEGLIN</v>
      </c>
      <c r="J65" s="383">
        <v>22011612</v>
      </c>
      <c r="K65" t="s">
        <v>582</v>
      </c>
      <c r="L65" t="s">
        <v>583</v>
      </c>
      <c r="M65">
        <f t="shared" si="2"/>
        <v>4.4400000000000004</v>
      </c>
      <c r="P65">
        <v>22012782</v>
      </c>
      <c r="Q65" t="s">
        <v>591</v>
      </c>
      <c r="R65" t="s">
        <v>142</v>
      </c>
      <c r="S65" s="347" t="s">
        <v>1764</v>
      </c>
    </row>
    <row r="66" spans="1:19" ht="17.25" thickBot="1" x14ac:dyDescent="0.35">
      <c r="A66" s="317">
        <v>21804699</v>
      </c>
      <c r="B66" s="258" t="s">
        <v>236</v>
      </c>
      <c r="C66" s="258" t="s">
        <v>144</v>
      </c>
      <c r="D66" s="182">
        <v>10</v>
      </c>
      <c r="E66" s="183">
        <v>11.56</v>
      </c>
      <c r="F66" t="str">
        <f t="shared" ref="F66:F129" si="4">VLOOKUP(A66,$J$2:$K$595,2,FALSE)</f>
        <v>BOHN</v>
      </c>
      <c r="G66" t="e">
        <f t="shared" si="1"/>
        <v>#N/A</v>
      </c>
      <c r="J66" s="383">
        <v>22007199</v>
      </c>
      <c r="K66" t="s">
        <v>584</v>
      </c>
      <c r="L66" t="s">
        <v>94</v>
      </c>
      <c r="M66">
        <f t="shared" si="2"/>
        <v>5.78</v>
      </c>
      <c r="P66">
        <v>22010321</v>
      </c>
      <c r="Q66" t="s">
        <v>592</v>
      </c>
      <c r="R66" t="s">
        <v>593</v>
      </c>
      <c r="S66">
        <f t="shared" si="3"/>
        <v>12.7</v>
      </c>
    </row>
    <row r="67" spans="1:19" ht="17.25" thickBot="1" x14ac:dyDescent="0.35">
      <c r="A67" s="317">
        <v>22006680</v>
      </c>
      <c r="B67" s="250" t="s">
        <v>581</v>
      </c>
      <c r="C67" s="250" t="s">
        <v>87</v>
      </c>
      <c r="D67" s="182">
        <v>9.15</v>
      </c>
      <c r="E67" s="183">
        <v>4.8899999999999997</v>
      </c>
      <c r="F67" t="str">
        <f t="shared" si="4"/>
        <v>BOHONOS</v>
      </c>
      <c r="G67" t="str">
        <f t="shared" ref="G67:G130" si="5">VLOOKUP(A67,$P$2:$Q$595,2,FALSE)</f>
        <v>BOHONOS</v>
      </c>
      <c r="J67" s="383">
        <v>22009581</v>
      </c>
      <c r="K67" t="s">
        <v>585</v>
      </c>
      <c r="L67" t="s">
        <v>103</v>
      </c>
      <c r="M67">
        <f t="shared" ref="M67:M130" si="6">VLOOKUP(J67,$A$2:$E$602,5,FALSE)</f>
        <v>9.33</v>
      </c>
      <c r="P67">
        <v>22013329</v>
      </c>
      <c r="Q67" t="s">
        <v>595</v>
      </c>
      <c r="R67" t="s">
        <v>113</v>
      </c>
      <c r="S67">
        <f t="shared" ref="S67:S130" si="7">VLOOKUP(P67,$A$2:$E$602,4,FALSE)</f>
        <v>12.3</v>
      </c>
    </row>
    <row r="68" spans="1:19" ht="17.25" thickBot="1" x14ac:dyDescent="0.35">
      <c r="A68" s="317">
        <v>22000549</v>
      </c>
      <c r="B68" s="258" t="s">
        <v>237</v>
      </c>
      <c r="C68" s="258" t="s">
        <v>174</v>
      </c>
      <c r="D68" s="182">
        <v>0</v>
      </c>
      <c r="E68" s="183" t="s">
        <v>195</v>
      </c>
      <c r="F68" t="str">
        <f t="shared" si="4"/>
        <v>BOILEAU</v>
      </c>
      <c r="G68" t="str">
        <f t="shared" si="5"/>
        <v>BOILEAU</v>
      </c>
      <c r="J68" s="383">
        <v>22008204</v>
      </c>
      <c r="K68" t="s">
        <v>586</v>
      </c>
      <c r="L68" t="s">
        <v>587</v>
      </c>
      <c r="M68">
        <f t="shared" si="6"/>
        <v>6.67</v>
      </c>
      <c r="P68">
        <v>22005272</v>
      </c>
      <c r="Q68" t="s">
        <v>594</v>
      </c>
      <c r="R68" t="s">
        <v>189</v>
      </c>
      <c r="S68">
        <f t="shared" si="7"/>
        <v>14.15</v>
      </c>
    </row>
    <row r="69" spans="1:19" ht="17.25" thickBot="1" x14ac:dyDescent="0.35">
      <c r="A69" s="317">
        <v>22011612</v>
      </c>
      <c r="B69" s="248" t="s">
        <v>582</v>
      </c>
      <c r="C69" s="248" t="s">
        <v>583</v>
      </c>
      <c r="D69" s="182">
        <v>8.4499999999999993</v>
      </c>
      <c r="E69" s="183">
        <v>4.4400000000000004</v>
      </c>
      <c r="F69" t="str">
        <f t="shared" si="4"/>
        <v>BOILET</v>
      </c>
      <c r="G69" t="str">
        <f t="shared" si="5"/>
        <v>BOILET</v>
      </c>
      <c r="J69" s="383">
        <v>22010666</v>
      </c>
      <c r="K69" t="s">
        <v>588</v>
      </c>
      <c r="L69" t="s">
        <v>241</v>
      </c>
      <c r="M69">
        <f t="shared" si="6"/>
        <v>4.8899999999999997</v>
      </c>
      <c r="P69">
        <v>22010627</v>
      </c>
      <c r="Q69" t="s">
        <v>596</v>
      </c>
      <c r="R69" t="s">
        <v>138</v>
      </c>
      <c r="S69">
        <f t="shared" si="7"/>
        <v>8</v>
      </c>
    </row>
    <row r="70" spans="1:19" ht="17.25" thickBot="1" x14ac:dyDescent="0.35">
      <c r="A70" s="317">
        <v>22007199</v>
      </c>
      <c r="B70" s="264" t="s">
        <v>584</v>
      </c>
      <c r="C70" s="264" t="s">
        <v>94</v>
      </c>
      <c r="D70" s="182">
        <v>8.5</v>
      </c>
      <c r="E70" s="183">
        <v>5.78</v>
      </c>
      <c r="F70" t="str">
        <f t="shared" si="4"/>
        <v>BOLLINGER</v>
      </c>
      <c r="G70" t="str">
        <f t="shared" si="5"/>
        <v>BOLLINGER</v>
      </c>
      <c r="J70" s="383">
        <v>22009416</v>
      </c>
      <c r="K70" t="s">
        <v>589</v>
      </c>
      <c r="L70" t="s">
        <v>556</v>
      </c>
      <c r="M70">
        <f t="shared" si="6"/>
        <v>7.11</v>
      </c>
      <c r="P70">
        <v>22019828</v>
      </c>
      <c r="Q70" t="s">
        <v>597</v>
      </c>
      <c r="R70" t="s">
        <v>86</v>
      </c>
      <c r="S70">
        <f t="shared" si="7"/>
        <v>10.25</v>
      </c>
    </row>
    <row r="71" spans="1:19" ht="17.25" thickBot="1" x14ac:dyDescent="0.35">
      <c r="A71" s="317">
        <v>22009581</v>
      </c>
      <c r="B71" s="252" t="s">
        <v>585</v>
      </c>
      <c r="C71" s="252" t="s">
        <v>103</v>
      </c>
      <c r="D71" s="182">
        <v>12.6</v>
      </c>
      <c r="E71" s="183">
        <v>9.33</v>
      </c>
      <c r="F71" t="str">
        <f t="shared" si="4"/>
        <v>BONVICINI</v>
      </c>
      <c r="G71" t="str">
        <f t="shared" si="5"/>
        <v>BONVICINI</v>
      </c>
      <c r="J71" s="383">
        <v>21906418</v>
      </c>
      <c r="K71" t="s">
        <v>590</v>
      </c>
      <c r="L71" t="s">
        <v>149</v>
      </c>
      <c r="M71">
        <f t="shared" si="6"/>
        <v>10.67</v>
      </c>
      <c r="P71">
        <v>22011719</v>
      </c>
      <c r="Q71" t="s">
        <v>598</v>
      </c>
      <c r="R71" t="s">
        <v>232</v>
      </c>
      <c r="S71">
        <f t="shared" si="7"/>
        <v>9.15</v>
      </c>
    </row>
    <row r="72" spans="1:19" ht="17.25" thickBot="1" x14ac:dyDescent="0.35">
      <c r="A72" s="317">
        <v>22008204</v>
      </c>
      <c r="B72" s="252" t="s">
        <v>586</v>
      </c>
      <c r="C72" s="252" t="s">
        <v>587</v>
      </c>
      <c r="D72" s="182">
        <v>10.9</v>
      </c>
      <c r="E72" s="183">
        <v>6.67</v>
      </c>
      <c r="F72" t="str">
        <f t="shared" si="4"/>
        <v>BORTOLIN</v>
      </c>
      <c r="G72" t="str">
        <f t="shared" si="5"/>
        <v>BORTOLIN</v>
      </c>
      <c r="J72" s="383">
        <v>22012782</v>
      </c>
      <c r="K72" t="s">
        <v>591</v>
      </c>
      <c r="L72" t="s">
        <v>142</v>
      </c>
      <c r="M72">
        <f t="shared" si="6"/>
        <v>6.67</v>
      </c>
      <c r="P72">
        <v>22012423</v>
      </c>
      <c r="Q72" t="s">
        <v>242</v>
      </c>
      <c r="R72" t="s">
        <v>176</v>
      </c>
      <c r="S72">
        <f t="shared" si="7"/>
        <v>10.6</v>
      </c>
    </row>
    <row r="73" spans="1:19" ht="33.75" thickBot="1" x14ac:dyDescent="0.35">
      <c r="A73" s="317">
        <v>22010666</v>
      </c>
      <c r="B73" s="256" t="s">
        <v>588</v>
      </c>
      <c r="C73" s="256" t="s">
        <v>241</v>
      </c>
      <c r="D73" s="182">
        <v>12.0625</v>
      </c>
      <c r="E73" s="183">
        <v>4.8899999999999997</v>
      </c>
      <c r="F73" t="str">
        <f t="shared" si="4"/>
        <v>BOTOUMAMOU</v>
      </c>
      <c r="G73" t="str">
        <f t="shared" si="5"/>
        <v>BOTOUMAMOU</v>
      </c>
      <c r="J73" s="383">
        <v>22010321</v>
      </c>
      <c r="K73" t="s">
        <v>592</v>
      </c>
      <c r="L73" t="s">
        <v>593</v>
      </c>
      <c r="M73">
        <f t="shared" si="6"/>
        <v>6.22</v>
      </c>
      <c r="P73">
        <v>22002762</v>
      </c>
      <c r="Q73" t="s">
        <v>243</v>
      </c>
      <c r="R73" t="s">
        <v>138</v>
      </c>
      <c r="S73">
        <f t="shared" si="7"/>
        <v>13.35</v>
      </c>
    </row>
    <row r="74" spans="1:19" ht="33.75" thickBot="1" x14ac:dyDescent="0.35">
      <c r="A74" s="317">
        <v>22009416</v>
      </c>
      <c r="B74" s="264" t="s">
        <v>589</v>
      </c>
      <c r="C74" s="264" t="s">
        <v>556</v>
      </c>
      <c r="D74" s="182">
        <v>10.65</v>
      </c>
      <c r="E74" s="183">
        <v>7.11</v>
      </c>
      <c r="F74" t="str">
        <f t="shared" si="4"/>
        <v>BOUDEBOUDA</v>
      </c>
      <c r="G74" t="str">
        <f t="shared" si="5"/>
        <v>BOUDEBOUDA</v>
      </c>
      <c r="J74" s="383">
        <v>21906343</v>
      </c>
      <c r="K74" t="s">
        <v>239</v>
      </c>
      <c r="L74" t="s">
        <v>240</v>
      </c>
      <c r="M74">
        <f t="shared" si="6"/>
        <v>8</v>
      </c>
      <c r="P74">
        <v>22000303</v>
      </c>
      <c r="Q74" t="s">
        <v>599</v>
      </c>
      <c r="R74" t="s">
        <v>304</v>
      </c>
      <c r="S74">
        <f t="shared" si="7"/>
        <v>11.6</v>
      </c>
    </row>
    <row r="75" spans="1:19" ht="17.25" thickBot="1" x14ac:dyDescent="0.35">
      <c r="A75" s="317">
        <v>21906418</v>
      </c>
      <c r="B75" s="248" t="s">
        <v>590</v>
      </c>
      <c r="C75" s="248" t="s">
        <v>149</v>
      </c>
      <c r="D75" s="182">
        <v>12.4</v>
      </c>
      <c r="E75" s="183">
        <v>10.67</v>
      </c>
      <c r="F75" t="str">
        <f t="shared" si="4"/>
        <v>BOUDINET</v>
      </c>
      <c r="G75" t="str">
        <f t="shared" si="5"/>
        <v>BOUDINET</v>
      </c>
      <c r="J75" s="383">
        <v>22013329</v>
      </c>
      <c r="K75" t="s">
        <v>595</v>
      </c>
      <c r="L75" t="s">
        <v>113</v>
      </c>
      <c r="M75">
        <f t="shared" si="6"/>
        <v>5.33</v>
      </c>
      <c r="P75">
        <v>21903666</v>
      </c>
      <c r="Q75" t="s">
        <v>600</v>
      </c>
      <c r="R75" t="s">
        <v>167</v>
      </c>
      <c r="S75">
        <f t="shared" si="7"/>
        <v>7.6</v>
      </c>
    </row>
    <row r="76" spans="1:19" ht="17.25" thickBot="1" x14ac:dyDescent="0.35">
      <c r="A76" s="317">
        <v>22012782</v>
      </c>
      <c r="B76" s="260" t="s">
        <v>591</v>
      </c>
      <c r="C76" s="260" t="s">
        <v>142</v>
      </c>
      <c r="D76" s="182" t="s">
        <v>375</v>
      </c>
      <c r="E76" s="183">
        <v>6.67</v>
      </c>
      <c r="F76" t="str">
        <f t="shared" si="4"/>
        <v>BOUFFAY</v>
      </c>
      <c r="G76" t="str">
        <f t="shared" si="5"/>
        <v>BOUFFAY</v>
      </c>
      <c r="J76" s="383">
        <v>22005272</v>
      </c>
      <c r="K76" t="s">
        <v>594</v>
      </c>
      <c r="L76" t="s">
        <v>189</v>
      </c>
      <c r="M76">
        <f t="shared" si="6"/>
        <v>7.56</v>
      </c>
      <c r="P76">
        <v>22010121</v>
      </c>
      <c r="Q76" t="s">
        <v>601</v>
      </c>
      <c r="R76" t="s">
        <v>602</v>
      </c>
      <c r="S76">
        <f t="shared" si="7"/>
        <v>10.6</v>
      </c>
    </row>
    <row r="77" spans="1:19" ht="17.25" thickBot="1" x14ac:dyDescent="0.35">
      <c r="A77" s="317">
        <v>22010321</v>
      </c>
      <c r="B77" s="296" t="s">
        <v>592</v>
      </c>
      <c r="C77" s="296" t="s">
        <v>593</v>
      </c>
      <c r="D77" s="182">
        <v>12.7</v>
      </c>
      <c r="E77" s="183">
        <v>6.22</v>
      </c>
      <c r="F77" t="str">
        <f t="shared" si="4"/>
        <v>BOUILLET</v>
      </c>
      <c r="G77" t="str">
        <f t="shared" si="5"/>
        <v>BOUILLET</v>
      </c>
      <c r="J77" s="383">
        <v>22010627</v>
      </c>
      <c r="K77" t="s">
        <v>596</v>
      </c>
      <c r="L77" t="s">
        <v>138</v>
      </c>
      <c r="M77">
        <f t="shared" si="6"/>
        <v>4.4400000000000004</v>
      </c>
      <c r="P77">
        <v>22006631</v>
      </c>
      <c r="Q77" t="s">
        <v>603</v>
      </c>
      <c r="R77" t="s">
        <v>604</v>
      </c>
      <c r="S77">
        <f t="shared" si="7"/>
        <v>12</v>
      </c>
    </row>
    <row r="78" spans="1:19" ht="16.5" x14ac:dyDescent="0.3">
      <c r="A78" s="349">
        <v>21906343</v>
      </c>
      <c r="B78" s="354" t="s">
        <v>239</v>
      </c>
      <c r="C78" s="367" t="s">
        <v>240</v>
      </c>
      <c r="D78" s="182">
        <v>10.85</v>
      </c>
      <c r="E78" s="183">
        <v>8</v>
      </c>
      <c r="F78" t="str">
        <f t="shared" si="4"/>
        <v>BRACKROCK</v>
      </c>
      <c r="G78" t="e">
        <f t="shared" si="5"/>
        <v>#N/A</v>
      </c>
      <c r="J78" s="383">
        <v>22019828</v>
      </c>
      <c r="K78" t="s">
        <v>597</v>
      </c>
      <c r="L78" t="s">
        <v>86</v>
      </c>
      <c r="M78">
        <f t="shared" si="6"/>
        <v>5.78</v>
      </c>
      <c r="P78">
        <v>22005034</v>
      </c>
      <c r="Q78" t="s">
        <v>605</v>
      </c>
      <c r="R78" t="s">
        <v>127</v>
      </c>
      <c r="S78">
        <f t="shared" si="7"/>
        <v>13</v>
      </c>
    </row>
    <row r="79" spans="1:19" ht="17.25" thickBot="1" x14ac:dyDescent="0.35">
      <c r="A79" s="350">
        <v>22005272</v>
      </c>
      <c r="B79" s="358" t="s">
        <v>594</v>
      </c>
      <c r="C79" s="371" t="s">
        <v>189</v>
      </c>
      <c r="D79" s="380">
        <v>14.15</v>
      </c>
      <c r="E79" s="382">
        <v>7.56</v>
      </c>
      <c r="F79" t="str">
        <f t="shared" si="4"/>
        <v>BRIÈRE</v>
      </c>
      <c r="G79" t="str">
        <f t="shared" si="5"/>
        <v>BRIÈRE</v>
      </c>
      <c r="J79" s="383">
        <v>22011719</v>
      </c>
      <c r="K79" t="s">
        <v>598</v>
      </c>
      <c r="L79" t="s">
        <v>232</v>
      </c>
      <c r="M79">
        <f t="shared" si="6"/>
        <v>6.67</v>
      </c>
      <c r="P79">
        <v>22000556</v>
      </c>
      <c r="Q79" t="s">
        <v>606</v>
      </c>
      <c r="R79" t="s">
        <v>181</v>
      </c>
      <c r="S79">
        <f t="shared" si="7"/>
        <v>12.25</v>
      </c>
    </row>
    <row r="80" spans="1:19" ht="17.25" thickBot="1" x14ac:dyDescent="0.35">
      <c r="A80" s="317">
        <v>22013329</v>
      </c>
      <c r="B80" s="260" t="s">
        <v>595</v>
      </c>
      <c r="C80" s="260" t="s">
        <v>113</v>
      </c>
      <c r="D80" s="182">
        <v>12.3</v>
      </c>
      <c r="E80" s="183">
        <v>5.33</v>
      </c>
      <c r="F80" t="str">
        <f t="shared" si="4"/>
        <v>BRIOT</v>
      </c>
      <c r="G80" t="str">
        <f t="shared" si="5"/>
        <v>BRIOT</v>
      </c>
      <c r="J80" s="383">
        <v>22012423</v>
      </c>
      <c r="K80" t="s">
        <v>242</v>
      </c>
      <c r="L80" t="s">
        <v>176</v>
      </c>
      <c r="M80">
        <f t="shared" si="6"/>
        <v>8</v>
      </c>
      <c r="P80">
        <v>22007641</v>
      </c>
      <c r="Q80" t="s">
        <v>607</v>
      </c>
      <c r="R80" t="s">
        <v>156</v>
      </c>
      <c r="S80" s="347" t="s">
        <v>1764</v>
      </c>
    </row>
    <row r="81" spans="1:19" ht="17.25" thickBot="1" x14ac:dyDescent="0.35">
      <c r="A81" s="317">
        <v>22010627</v>
      </c>
      <c r="B81" s="262" t="s">
        <v>596</v>
      </c>
      <c r="C81" s="262" t="s">
        <v>138</v>
      </c>
      <c r="D81" s="182">
        <v>8</v>
      </c>
      <c r="E81" s="183">
        <v>4.4400000000000004</v>
      </c>
      <c r="F81" t="str">
        <f t="shared" si="4"/>
        <v>BRUCKER</v>
      </c>
      <c r="G81" t="str">
        <f t="shared" si="5"/>
        <v>BRUCKER</v>
      </c>
      <c r="J81" s="383">
        <v>22002762</v>
      </c>
      <c r="K81" t="s">
        <v>243</v>
      </c>
      <c r="L81" t="s">
        <v>138</v>
      </c>
      <c r="M81">
        <f t="shared" si="6"/>
        <v>7.56</v>
      </c>
      <c r="P81">
        <v>22013682</v>
      </c>
      <c r="Q81" t="s">
        <v>608</v>
      </c>
      <c r="R81" t="s">
        <v>88</v>
      </c>
      <c r="S81">
        <f t="shared" si="7"/>
        <v>12.55</v>
      </c>
    </row>
    <row r="82" spans="1:19" ht="17.25" thickBot="1" x14ac:dyDescent="0.35">
      <c r="A82" s="317">
        <v>22019828</v>
      </c>
      <c r="B82" s="296" t="s">
        <v>597</v>
      </c>
      <c r="C82" s="296" t="s">
        <v>86</v>
      </c>
      <c r="D82" s="182">
        <v>10.25</v>
      </c>
      <c r="E82" s="183">
        <v>5.78</v>
      </c>
      <c r="F82" t="str">
        <f t="shared" si="4"/>
        <v>BRUNING</v>
      </c>
      <c r="G82" t="str">
        <f t="shared" si="5"/>
        <v>BRUNING</v>
      </c>
      <c r="J82" s="383">
        <v>22000303</v>
      </c>
      <c r="K82" t="s">
        <v>599</v>
      </c>
      <c r="L82" t="s">
        <v>304</v>
      </c>
      <c r="M82">
        <f t="shared" si="6"/>
        <v>11.11</v>
      </c>
      <c r="P82">
        <v>21909354</v>
      </c>
      <c r="Q82" t="s">
        <v>244</v>
      </c>
      <c r="R82" t="s">
        <v>107</v>
      </c>
      <c r="S82" s="347" t="s">
        <v>1764</v>
      </c>
    </row>
    <row r="83" spans="1:19" ht="17.25" thickBot="1" x14ac:dyDescent="0.35">
      <c r="A83" s="317">
        <v>22011719</v>
      </c>
      <c r="B83" s="258" t="s">
        <v>598</v>
      </c>
      <c r="C83" s="258" t="s">
        <v>232</v>
      </c>
      <c r="D83" s="182">
        <v>9.15</v>
      </c>
      <c r="E83" s="183">
        <v>6.67</v>
      </c>
      <c r="F83" t="str">
        <f t="shared" si="4"/>
        <v>BUATOIS</v>
      </c>
      <c r="G83" t="str">
        <f t="shared" si="5"/>
        <v>BUATOIS</v>
      </c>
      <c r="J83" s="383">
        <v>21903666</v>
      </c>
      <c r="K83" t="s">
        <v>600</v>
      </c>
      <c r="L83" t="s">
        <v>167</v>
      </c>
      <c r="M83">
        <f t="shared" si="6"/>
        <v>6.22</v>
      </c>
      <c r="P83">
        <v>22010414</v>
      </c>
      <c r="Q83" t="s">
        <v>609</v>
      </c>
      <c r="R83" t="s">
        <v>128</v>
      </c>
      <c r="S83">
        <f t="shared" si="7"/>
        <v>9.1</v>
      </c>
    </row>
    <row r="84" spans="1:19" ht="17.25" thickBot="1" x14ac:dyDescent="0.35">
      <c r="A84" s="317">
        <v>22012423</v>
      </c>
      <c r="B84" s="256" t="s">
        <v>242</v>
      </c>
      <c r="C84" s="256" t="s">
        <v>176</v>
      </c>
      <c r="D84" s="182">
        <v>10.6</v>
      </c>
      <c r="E84" s="183">
        <v>8</v>
      </c>
      <c r="F84" t="str">
        <f t="shared" si="4"/>
        <v>BUR</v>
      </c>
      <c r="G84" t="str">
        <f t="shared" si="5"/>
        <v>BUR</v>
      </c>
      <c r="J84" s="383">
        <v>22010121</v>
      </c>
      <c r="K84" t="s">
        <v>601</v>
      </c>
      <c r="L84" t="s">
        <v>602</v>
      </c>
      <c r="M84">
        <f t="shared" si="6"/>
        <v>6.22</v>
      </c>
      <c r="P84">
        <v>22007447</v>
      </c>
      <c r="Q84" t="s">
        <v>609</v>
      </c>
      <c r="R84" t="s">
        <v>610</v>
      </c>
      <c r="S84">
        <f t="shared" si="7"/>
        <v>9.6999999999999993</v>
      </c>
    </row>
    <row r="85" spans="1:19" ht="17.25" thickBot="1" x14ac:dyDescent="0.35">
      <c r="A85" s="317">
        <v>22002762</v>
      </c>
      <c r="B85" s="252" t="s">
        <v>243</v>
      </c>
      <c r="C85" s="252" t="s">
        <v>138</v>
      </c>
      <c r="D85" s="182">
        <v>13.35</v>
      </c>
      <c r="E85" s="183">
        <v>7.56</v>
      </c>
      <c r="F85" t="str">
        <f t="shared" si="4"/>
        <v>BURGER</v>
      </c>
      <c r="G85" t="str">
        <f t="shared" si="5"/>
        <v>BURGER</v>
      </c>
      <c r="J85" s="383">
        <v>22006631</v>
      </c>
      <c r="K85" t="s">
        <v>603</v>
      </c>
      <c r="L85" t="s">
        <v>604</v>
      </c>
      <c r="M85">
        <f t="shared" si="6"/>
        <v>8.44</v>
      </c>
      <c r="P85">
        <v>22013517</v>
      </c>
      <c r="Q85" t="s">
        <v>609</v>
      </c>
      <c r="R85" t="s">
        <v>134</v>
      </c>
      <c r="S85" s="347" t="s">
        <v>1764</v>
      </c>
    </row>
    <row r="86" spans="1:19" ht="17.25" thickBot="1" x14ac:dyDescent="0.35">
      <c r="A86" s="317">
        <v>22000303</v>
      </c>
      <c r="B86" s="256" t="s">
        <v>599</v>
      </c>
      <c r="C86" s="256" t="s">
        <v>304</v>
      </c>
      <c r="D86" s="182">
        <v>11.6</v>
      </c>
      <c r="E86" s="183">
        <v>11.11</v>
      </c>
      <c r="F86" t="str">
        <f t="shared" si="4"/>
        <v>BUTZERIN</v>
      </c>
      <c r="G86" t="str">
        <f t="shared" si="5"/>
        <v>BUTZERIN</v>
      </c>
      <c r="J86" s="383">
        <v>22005034</v>
      </c>
      <c r="K86" t="s">
        <v>605</v>
      </c>
      <c r="L86" t="s">
        <v>127</v>
      </c>
      <c r="M86">
        <f t="shared" si="6"/>
        <v>8</v>
      </c>
      <c r="P86">
        <v>22011429</v>
      </c>
      <c r="Q86" t="s">
        <v>611</v>
      </c>
      <c r="R86" t="s">
        <v>612</v>
      </c>
      <c r="S86">
        <f t="shared" si="7"/>
        <v>3.1</v>
      </c>
    </row>
    <row r="87" spans="1:19" ht="17.25" thickBot="1" x14ac:dyDescent="0.35">
      <c r="A87" s="317">
        <v>21903666</v>
      </c>
      <c r="B87" s="252" t="s">
        <v>600</v>
      </c>
      <c r="C87" s="252" t="s">
        <v>167</v>
      </c>
      <c r="D87" s="182">
        <v>7.6</v>
      </c>
      <c r="E87" s="183">
        <v>6.22</v>
      </c>
      <c r="F87" t="str">
        <f t="shared" si="4"/>
        <v>CAMBON</v>
      </c>
      <c r="G87" t="str">
        <f t="shared" si="5"/>
        <v>CAMBON</v>
      </c>
      <c r="J87" s="383">
        <v>22000556</v>
      </c>
      <c r="K87" t="s">
        <v>606</v>
      </c>
      <c r="L87" t="s">
        <v>181</v>
      </c>
      <c r="M87">
        <f t="shared" si="6"/>
        <v>6.67</v>
      </c>
      <c r="P87">
        <v>22011261</v>
      </c>
      <c r="Q87" t="s">
        <v>613</v>
      </c>
      <c r="R87" t="s">
        <v>93</v>
      </c>
      <c r="S87">
        <f t="shared" si="7"/>
        <v>11.2</v>
      </c>
    </row>
    <row r="88" spans="1:19" ht="17.25" thickBot="1" x14ac:dyDescent="0.35">
      <c r="A88" s="317">
        <v>22010121</v>
      </c>
      <c r="B88" s="248" t="s">
        <v>601</v>
      </c>
      <c r="C88" s="248" t="s">
        <v>602</v>
      </c>
      <c r="D88" s="182">
        <v>10.6</v>
      </c>
      <c r="E88" s="183">
        <v>6.22</v>
      </c>
      <c r="F88" t="str">
        <f t="shared" si="4"/>
        <v>CANEVA</v>
      </c>
      <c r="G88" t="str">
        <f t="shared" si="5"/>
        <v>CANEVA</v>
      </c>
      <c r="J88" s="383">
        <v>22007641</v>
      </c>
      <c r="K88" t="s">
        <v>607</v>
      </c>
      <c r="L88" t="s">
        <v>156</v>
      </c>
      <c r="M88">
        <f t="shared" si="6"/>
        <v>6.67</v>
      </c>
      <c r="P88">
        <v>22006803</v>
      </c>
      <c r="Q88" t="s">
        <v>614</v>
      </c>
      <c r="R88" t="s">
        <v>115</v>
      </c>
      <c r="S88">
        <f t="shared" si="7"/>
        <v>14.2</v>
      </c>
    </row>
    <row r="89" spans="1:19" ht="17.25" thickBot="1" x14ac:dyDescent="0.35">
      <c r="A89" s="317">
        <v>22006631</v>
      </c>
      <c r="B89" s="258" t="s">
        <v>603</v>
      </c>
      <c r="C89" s="258" t="s">
        <v>604</v>
      </c>
      <c r="D89" s="182">
        <v>12</v>
      </c>
      <c r="E89" s="183">
        <v>8.44</v>
      </c>
      <c r="F89" t="str">
        <f t="shared" si="4"/>
        <v>CANINI</v>
      </c>
      <c r="G89" t="str">
        <f t="shared" si="5"/>
        <v>CANINI</v>
      </c>
      <c r="J89" s="383">
        <v>22013682</v>
      </c>
      <c r="K89" t="s">
        <v>608</v>
      </c>
      <c r="L89" t="s">
        <v>88</v>
      </c>
      <c r="M89">
        <f t="shared" si="6"/>
        <v>5.78</v>
      </c>
      <c r="P89">
        <v>22001339</v>
      </c>
      <c r="Q89" t="s">
        <v>615</v>
      </c>
      <c r="R89" t="s">
        <v>165</v>
      </c>
      <c r="S89" s="347" t="s">
        <v>1764</v>
      </c>
    </row>
    <row r="90" spans="1:19" ht="17.25" thickBot="1" x14ac:dyDescent="0.35">
      <c r="A90" s="317">
        <v>22005034</v>
      </c>
      <c r="B90" s="296" t="s">
        <v>605</v>
      </c>
      <c r="C90" s="296" t="s">
        <v>127</v>
      </c>
      <c r="D90" s="182">
        <v>13</v>
      </c>
      <c r="E90" s="183">
        <v>8</v>
      </c>
      <c r="F90" t="str">
        <f t="shared" si="4"/>
        <v>CARATELLA</v>
      </c>
      <c r="G90" t="str">
        <f t="shared" si="5"/>
        <v>CARATELLA</v>
      </c>
      <c r="J90" s="383">
        <v>21909354</v>
      </c>
      <c r="K90" t="s">
        <v>244</v>
      </c>
      <c r="L90" t="s">
        <v>107</v>
      </c>
      <c r="M90">
        <f t="shared" si="6"/>
        <v>7.56</v>
      </c>
      <c r="P90">
        <v>22013697</v>
      </c>
      <c r="Q90" t="s">
        <v>616</v>
      </c>
      <c r="R90" t="s">
        <v>77</v>
      </c>
      <c r="S90">
        <f t="shared" si="7"/>
        <v>12.65</v>
      </c>
    </row>
    <row r="91" spans="1:19" ht="17.25" thickBot="1" x14ac:dyDescent="0.35">
      <c r="A91" s="317">
        <v>22000556</v>
      </c>
      <c r="B91" s="258" t="s">
        <v>606</v>
      </c>
      <c r="C91" s="258" t="s">
        <v>181</v>
      </c>
      <c r="D91" s="182">
        <v>12.25</v>
      </c>
      <c r="E91" s="183">
        <v>6.67</v>
      </c>
      <c r="F91" t="str">
        <f t="shared" si="4"/>
        <v>CARON</v>
      </c>
      <c r="G91" t="str">
        <f t="shared" si="5"/>
        <v>CARON</v>
      </c>
      <c r="J91" s="383">
        <v>22010414</v>
      </c>
      <c r="K91" t="s">
        <v>609</v>
      </c>
      <c r="L91" t="s">
        <v>128</v>
      </c>
      <c r="M91">
        <f t="shared" si="6"/>
        <v>8</v>
      </c>
      <c r="P91">
        <v>22011696</v>
      </c>
      <c r="Q91" t="s">
        <v>619</v>
      </c>
      <c r="R91" t="s">
        <v>72</v>
      </c>
      <c r="S91">
        <f t="shared" si="7"/>
        <v>13</v>
      </c>
    </row>
    <row r="92" spans="1:19" ht="17.25" thickBot="1" x14ac:dyDescent="0.35">
      <c r="A92" s="317">
        <v>22007641</v>
      </c>
      <c r="B92" s="258" t="s">
        <v>607</v>
      </c>
      <c r="C92" s="258" t="s">
        <v>156</v>
      </c>
      <c r="D92" s="182" t="s">
        <v>375</v>
      </c>
      <c r="E92" s="183">
        <v>6.67</v>
      </c>
      <c r="F92" t="str">
        <f t="shared" si="4"/>
        <v>CAROZZA</v>
      </c>
      <c r="G92" t="str">
        <f t="shared" si="5"/>
        <v>CAROZZA</v>
      </c>
      <c r="J92" s="383">
        <v>22007447</v>
      </c>
      <c r="K92" t="s">
        <v>609</v>
      </c>
      <c r="L92" t="s">
        <v>610</v>
      </c>
      <c r="M92">
        <f t="shared" si="6"/>
        <v>3.11</v>
      </c>
      <c r="P92">
        <v>21909603</v>
      </c>
      <c r="Q92" t="s">
        <v>620</v>
      </c>
      <c r="R92" t="s">
        <v>621</v>
      </c>
      <c r="S92">
        <f t="shared" si="7"/>
        <v>13.9</v>
      </c>
    </row>
    <row r="93" spans="1:19" ht="17.25" thickBot="1" x14ac:dyDescent="0.35">
      <c r="A93" s="317">
        <v>22013682</v>
      </c>
      <c r="B93" s="264" t="s">
        <v>608</v>
      </c>
      <c r="C93" s="264" t="s">
        <v>88</v>
      </c>
      <c r="D93" s="182">
        <v>12.55</v>
      </c>
      <c r="E93" s="183">
        <v>5.78</v>
      </c>
      <c r="F93" t="str">
        <f t="shared" si="4"/>
        <v>CAUWET</v>
      </c>
      <c r="G93" t="str">
        <f t="shared" si="5"/>
        <v>CAUWET</v>
      </c>
      <c r="J93" s="383">
        <v>22013517</v>
      </c>
      <c r="K93" t="s">
        <v>609</v>
      </c>
      <c r="L93" t="s">
        <v>134</v>
      </c>
      <c r="M93">
        <f t="shared" si="6"/>
        <v>7.56</v>
      </c>
      <c r="P93">
        <v>22008508</v>
      </c>
      <c r="Q93" t="s">
        <v>622</v>
      </c>
      <c r="R93" t="s">
        <v>623</v>
      </c>
      <c r="S93">
        <f t="shared" si="7"/>
        <v>9.1</v>
      </c>
    </row>
    <row r="94" spans="1:19" ht="17.25" thickBot="1" x14ac:dyDescent="0.35">
      <c r="A94" s="317">
        <v>21909354</v>
      </c>
      <c r="B94" s="296" t="s">
        <v>244</v>
      </c>
      <c r="C94" s="296" t="s">
        <v>107</v>
      </c>
      <c r="D94" s="182" t="s">
        <v>375</v>
      </c>
      <c r="E94" s="183">
        <v>7.56</v>
      </c>
      <c r="F94" t="str">
        <f t="shared" si="4"/>
        <v>CAVALIERE</v>
      </c>
      <c r="G94" t="str">
        <f t="shared" si="5"/>
        <v>CAVALIERE</v>
      </c>
      <c r="J94" s="383">
        <v>22011429</v>
      </c>
      <c r="K94" t="s">
        <v>611</v>
      </c>
      <c r="L94" t="s">
        <v>612</v>
      </c>
      <c r="M94">
        <f t="shared" si="6"/>
        <v>6.22</v>
      </c>
      <c r="P94">
        <v>22009690</v>
      </c>
      <c r="Q94" t="s">
        <v>617</v>
      </c>
      <c r="R94" t="s">
        <v>618</v>
      </c>
      <c r="S94">
        <f t="shared" si="7"/>
        <v>11.5</v>
      </c>
    </row>
    <row r="95" spans="1:19" ht="17.25" thickBot="1" x14ac:dyDescent="0.35">
      <c r="A95" s="317">
        <v>22007447</v>
      </c>
      <c r="B95" s="264" t="s">
        <v>609</v>
      </c>
      <c r="C95" s="264" t="s">
        <v>610</v>
      </c>
      <c r="D95" s="182">
        <v>9.6999999999999993</v>
      </c>
      <c r="E95" s="183">
        <v>3.11</v>
      </c>
      <c r="F95" t="str">
        <f t="shared" si="4"/>
        <v>CENGIZ</v>
      </c>
      <c r="G95" t="str">
        <f t="shared" si="5"/>
        <v>CENGIZ</v>
      </c>
      <c r="J95" s="383">
        <v>22011261</v>
      </c>
      <c r="K95" t="s">
        <v>613</v>
      </c>
      <c r="L95" t="s">
        <v>93</v>
      </c>
      <c r="M95">
        <f t="shared" si="6"/>
        <v>5.78</v>
      </c>
      <c r="P95">
        <v>22004788</v>
      </c>
      <c r="Q95" t="s">
        <v>624</v>
      </c>
      <c r="R95" t="s">
        <v>150</v>
      </c>
      <c r="S95">
        <f t="shared" si="7"/>
        <v>12.15</v>
      </c>
    </row>
    <row r="96" spans="1:19" ht="17.25" thickBot="1" x14ac:dyDescent="0.35">
      <c r="A96" s="317">
        <v>22010414</v>
      </c>
      <c r="B96" s="248" t="s">
        <v>609</v>
      </c>
      <c r="C96" s="248" t="s">
        <v>128</v>
      </c>
      <c r="D96" s="182">
        <v>9.1</v>
      </c>
      <c r="E96" s="183">
        <v>8</v>
      </c>
      <c r="F96" t="str">
        <f t="shared" si="4"/>
        <v>CENGIZ</v>
      </c>
      <c r="G96" t="str">
        <f t="shared" si="5"/>
        <v>CENGIZ</v>
      </c>
      <c r="J96" s="383">
        <v>22006803</v>
      </c>
      <c r="K96" t="s">
        <v>614</v>
      </c>
      <c r="L96" t="s">
        <v>115</v>
      </c>
      <c r="M96">
        <f t="shared" si="6"/>
        <v>6.67</v>
      </c>
      <c r="P96">
        <v>21912913</v>
      </c>
      <c r="Q96" t="s">
        <v>246</v>
      </c>
      <c r="R96" t="s">
        <v>178</v>
      </c>
      <c r="S96">
        <f t="shared" si="7"/>
        <v>8.4499999999999993</v>
      </c>
    </row>
    <row r="97" spans="1:19" ht="17.25" thickBot="1" x14ac:dyDescent="0.35">
      <c r="A97" s="317">
        <v>22013517</v>
      </c>
      <c r="B97" s="250" t="s">
        <v>609</v>
      </c>
      <c r="C97" s="250" t="s">
        <v>134</v>
      </c>
      <c r="D97" s="182" t="s">
        <v>375</v>
      </c>
      <c r="E97" s="183">
        <v>7.56</v>
      </c>
      <c r="F97" t="str">
        <f t="shared" si="4"/>
        <v>CENGIZ</v>
      </c>
      <c r="G97" t="str">
        <f t="shared" si="5"/>
        <v>CENGIZ</v>
      </c>
      <c r="J97" s="383">
        <v>22001339</v>
      </c>
      <c r="K97" t="s">
        <v>615</v>
      </c>
      <c r="L97" t="s">
        <v>165</v>
      </c>
      <c r="M97">
        <f t="shared" si="6"/>
        <v>6.67</v>
      </c>
      <c r="P97">
        <v>22009421</v>
      </c>
      <c r="Q97" t="s">
        <v>625</v>
      </c>
      <c r="R97" t="s">
        <v>99</v>
      </c>
      <c r="S97">
        <f t="shared" si="7"/>
        <v>9.4</v>
      </c>
    </row>
    <row r="98" spans="1:19" ht="17.25" thickBot="1" x14ac:dyDescent="0.35">
      <c r="A98" s="317">
        <v>22011429</v>
      </c>
      <c r="B98" s="252" t="s">
        <v>611</v>
      </c>
      <c r="C98" s="252" t="s">
        <v>612</v>
      </c>
      <c r="D98" s="182">
        <v>3.1</v>
      </c>
      <c r="E98" s="183">
        <v>6.22</v>
      </c>
      <c r="F98" t="str">
        <f t="shared" si="4"/>
        <v>CETIN</v>
      </c>
      <c r="G98" t="str">
        <f t="shared" si="5"/>
        <v>CETIN</v>
      </c>
      <c r="J98" s="383">
        <v>22013697</v>
      </c>
      <c r="K98" t="s">
        <v>616</v>
      </c>
      <c r="L98" t="s">
        <v>77</v>
      </c>
      <c r="M98">
        <f t="shared" si="6"/>
        <v>8.89</v>
      </c>
      <c r="P98">
        <v>22011752</v>
      </c>
      <c r="Q98" t="s">
        <v>626</v>
      </c>
      <c r="R98" t="s">
        <v>167</v>
      </c>
      <c r="S98">
        <f t="shared" si="7"/>
        <v>12.4</v>
      </c>
    </row>
    <row r="99" spans="1:19" ht="17.25" thickBot="1" x14ac:dyDescent="0.35">
      <c r="A99" s="317">
        <v>22011261</v>
      </c>
      <c r="B99" s="262" t="s">
        <v>613</v>
      </c>
      <c r="C99" s="262" t="s">
        <v>93</v>
      </c>
      <c r="D99" s="182">
        <v>11.2</v>
      </c>
      <c r="E99" s="183">
        <v>5.78</v>
      </c>
      <c r="F99" t="str">
        <f t="shared" si="4"/>
        <v>CHAFRA</v>
      </c>
      <c r="G99" t="str">
        <f t="shared" si="5"/>
        <v>CHAFRA</v>
      </c>
      <c r="J99" s="383">
        <v>22011696</v>
      </c>
      <c r="K99" t="s">
        <v>619</v>
      </c>
      <c r="L99" t="s">
        <v>72</v>
      </c>
      <c r="M99">
        <f t="shared" si="6"/>
        <v>13.33</v>
      </c>
      <c r="P99">
        <v>22009700</v>
      </c>
      <c r="Q99" t="s">
        <v>627</v>
      </c>
      <c r="R99" t="s">
        <v>134</v>
      </c>
      <c r="S99">
        <f t="shared" si="7"/>
        <v>10.5</v>
      </c>
    </row>
    <row r="100" spans="1:19" ht="17.25" thickBot="1" x14ac:dyDescent="0.35">
      <c r="A100" s="317">
        <v>22006803</v>
      </c>
      <c r="B100" s="248" t="s">
        <v>614</v>
      </c>
      <c r="C100" s="248" t="s">
        <v>115</v>
      </c>
      <c r="D100" s="182">
        <v>14.2</v>
      </c>
      <c r="E100" s="183">
        <v>6.67</v>
      </c>
      <c r="F100" t="str">
        <f t="shared" si="4"/>
        <v>CHARLIER</v>
      </c>
      <c r="G100" t="str">
        <f t="shared" si="5"/>
        <v>CHARLIER</v>
      </c>
      <c r="J100" s="383">
        <v>21916423</v>
      </c>
      <c r="K100" t="s">
        <v>245</v>
      </c>
      <c r="L100" t="s">
        <v>169</v>
      </c>
      <c r="M100">
        <f t="shared" si="6"/>
        <v>5.78</v>
      </c>
      <c r="P100">
        <v>22008064</v>
      </c>
      <c r="Q100" t="s">
        <v>628</v>
      </c>
      <c r="R100" t="s">
        <v>76</v>
      </c>
      <c r="S100">
        <f t="shared" si="7"/>
        <v>9.75</v>
      </c>
    </row>
    <row r="101" spans="1:19" ht="17.25" thickBot="1" x14ac:dyDescent="0.35">
      <c r="A101" s="317">
        <v>22001339</v>
      </c>
      <c r="B101" s="296" t="s">
        <v>615</v>
      </c>
      <c r="C101" s="296" t="s">
        <v>165</v>
      </c>
      <c r="D101" s="182" t="s">
        <v>375</v>
      </c>
      <c r="E101" s="183">
        <v>6.67</v>
      </c>
      <c r="F101" t="str">
        <f t="shared" si="4"/>
        <v>CHARNAY</v>
      </c>
      <c r="G101" t="str">
        <f t="shared" si="5"/>
        <v>CHARNAY</v>
      </c>
      <c r="J101" s="383">
        <v>21909603</v>
      </c>
      <c r="K101" t="s">
        <v>620</v>
      </c>
      <c r="L101" t="s">
        <v>621</v>
      </c>
      <c r="M101">
        <f t="shared" si="6"/>
        <v>8.89</v>
      </c>
      <c r="P101">
        <v>22010027</v>
      </c>
      <c r="Q101" t="s">
        <v>629</v>
      </c>
      <c r="R101" t="s">
        <v>31</v>
      </c>
      <c r="S101">
        <f t="shared" si="7"/>
        <v>13.55</v>
      </c>
    </row>
    <row r="102" spans="1:19" ht="17.25" thickBot="1" x14ac:dyDescent="0.35">
      <c r="A102" s="317">
        <v>22013697</v>
      </c>
      <c r="B102" s="264" t="s">
        <v>616</v>
      </c>
      <c r="C102" s="264" t="s">
        <v>77</v>
      </c>
      <c r="D102" s="182">
        <v>12.65</v>
      </c>
      <c r="E102" s="183">
        <v>8.89</v>
      </c>
      <c r="F102" t="str">
        <f t="shared" si="4"/>
        <v>CHARRIER</v>
      </c>
      <c r="G102" t="str">
        <f t="shared" si="5"/>
        <v>CHARRIER</v>
      </c>
      <c r="J102" s="383">
        <v>22008508</v>
      </c>
      <c r="K102" t="s">
        <v>622</v>
      </c>
      <c r="L102" t="s">
        <v>623</v>
      </c>
      <c r="M102">
        <f t="shared" si="6"/>
        <v>5.78</v>
      </c>
      <c r="P102">
        <v>21902695</v>
      </c>
      <c r="Q102" t="s">
        <v>249</v>
      </c>
      <c r="R102" t="s">
        <v>129</v>
      </c>
      <c r="S102">
        <f t="shared" si="7"/>
        <v>9.4</v>
      </c>
    </row>
    <row r="103" spans="1:19" ht="17.25" thickBot="1" x14ac:dyDescent="0.35">
      <c r="A103" s="317">
        <v>22009690</v>
      </c>
      <c r="B103" s="256" t="s">
        <v>617</v>
      </c>
      <c r="C103" s="256" t="s">
        <v>618</v>
      </c>
      <c r="D103" s="182">
        <v>11.5</v>
      </c>
      <c r="E103" s="183">
        <v>5.33</v>
      </c>
      <c r="F103" t="str">
        <f t="shared" si="4"/>
        <v>CHÉNILCO</v>
      </c>
      <c r="G103" t="str">
        <f t="shared" si="5"/>
        <v>CHÉNILCO</v>
      </c>
      <c r="J103" s="383">
        <v>22009690</v>
      </c>
      <c r="K103" t="s">
        <v>617</v>
      </c>
      <c r="L103" t="s">
        <v>618</v>
      </c>
      <c r="M103">
        <f t="shared" si="6"/>
        <v>5.33</v>
      </c>
      <c r="P103">
        <v>22002970</v>
      </c>
      <c r="Q103" t="s">
        <v>630</v>
      </c>
      <c r="R103" t="s">
        <v>175</v>
      </c>
      <c r="S103">
        <f t="shared" si="7"/>
        <v>7.3</v>
      </c>
    </row>
    <row r="104" spans="1:19" ht="17.25" thickBot="1" x14ac:dyDescent="0.35">
      <c r="A104" s="317">
        <v>22011696</v>
      </c>
      <c r="B104" s="250" t="s">
        <v>619</v>
      </c>
      <c r="C104" s="250" t="s">
        <v>72</v>
      </c>
      <c r="D104" s="182">
        <v>13</v>
      </c>
      <c r="E104" s="183">
        <v>13.33</v>
      </c>
      <c r="F104" t="str">
        <f t="shared" si="4"/>
        <v>CHESNEAU</v>
      </c>
      <c r="G104" t="str">
        <f t="shared" si="5"/>
        <v>CHESNEAU</v>
      </c>
      <c r="J104" s="383">
        <v>22004788</v>
      </c>
      <c r="K104" t="s">
        <v>624</v>
      </c>
      <c r="L104" t="s">
        <v>150</v>
      </c>
      <c r="M104">
        <f t="shared" si="6"/>
        <v>8</v>
      </c>
      <c r="P104">
        <v>22010103</v>
      </c>
      <c r="Q104" t="s">
        <v>631</v>
      </c>
      <c r="R104" t="s">
        <v>632</v>
      </c>
      <c r="S104">
        <f t="shared" si="7"/>
        <v>10.9</v>
      </c>
    </row>
    <row r="105" spans="1:19" ht="17.25" thickBot="1" x14ac:dyDescent="0.35">
      <c r="A105" s="317">
        <v>21916423</v>
      </c>
      <c r="B105" s="256" t="s">
        <v>245</v>
      </c>
      <c r="C105" s="256" t="s">
        <v>169</v>
      </c>
      <c r="D105" s="182">
        <v>12.55</v>
      </c>
      <c r="E105" s="183">
        <v>5.78</v>
      </c>
      <c r="F105" t="str">
        <f t="shared" si="4"/>
        <v>CHEVALIER</v>
      </c>
      <c r="G105" t="e">
        <f t="shared" si="5"/>
        <v>#N/A</v>
      </c>
      <c r="J105" s="383">
        <v>21912913</v>
      </c>
      <c r="K105" t="s">
        <v>246</v>
      </c>
      <c r="L105" t="s">
        <v>178</v>
      </c>
      <c r="M105">
        <f t="shared" si="6"/>
        <v>8</v>
      </c>
      <c r="P105">
        <v>22007696</v>
      </c>
      <c r="Q105" t="s">
        <v>633</v>
      </c>
      <c r="R105" t="s">
        <v>634</v>
      </c>
      <c r="S105">
        <f t="shared" si="7"/>
        <v>0</v>
      </c>
    </row>
    <row r="106" spans="1:19" ht="17.25" thickBot="1" x14ac:dyDescent="0.35">
      <c r="A106" s="317">
        <v>21909603</v>
      </c>
      <c r="B106" s="256" t="s">
        <v>620</v>
      </c>
      <c r="C106" s="256" t="s">
        <v>621</v>
      </c>
      <c r="D106" s="182">
        <v>13.9</v>
      </c>
      <c r="E106" s="183">
        <v>8.89</v>
      </c>
      <c r="F106" t="str">
        <f t="shared" si="4"/>
        <v>CHION</v>
      </c>
      <c r="G106" t="str">
        <f t="shared" si="5"/>
        <v>CHION</v>
      </c>
      <c r="J106" s="383">
        <v>22009421</v>
      </c>
      <c r="K106" t="s">
        <v>625</v>
      </c>
      <c r="L106" t="s">
        <v>99</v>
      </c>
      <c r="M106">
        <f t="shared" si="6"/>
        <v>6.22</v>
      </c>
      <c r="P106">
        <v>22010179</v>
      </c>
      <c r="Q106" t="s">
        <v>636</v>
      </c>
      <c r="R106" t="s">
        <v>127</v>
      </c>
      <c r="S106">
        <f t="shared" si="7"/>
        <v>6.375</v>
      </c>
    </row>
    <row r="107" spans="1:19" ht="17.25" thickBot="1" x14ac:dyDescent="0.35">
      <c r="A107" s="317">
        <v>22008508</v>
      </c>
      <c r="B107" s="262" t="s">
        <v>622</v>
      </c>
      <c r="C107" s="262" t="s">
        <v>623</v>
      </c>
      <c r="D107" s="182">
        <v>9.1</v>
      </c>
      <c r="E107" s="183">
        <v>5.78</v>
      </c>
      <c r="F107" t="str">
        <f t="shared" si="4"/>
        <v>CHRISTMANN</v>
      </c>
      <c r="G107" t="str">
        <f t="shared" si="5"/>
        <v>CHRISTMANN</v>
      </c>
      <c r="J107" s="383">
        <v>22011752</v>
      </c>
      <c r="K107" t="s">
        <v>626</v>
      </c>
      <c r="L107" t="s">
        <v>167</v>
      </c>
      <c r="M107">
        <f t="shared" si="6"/>
        <v>6.22</v>
      </c>
      <c r="P107">
        <v>22012904</v>
      </c>
      <c r="Q107" t="s">
        <v>637</v>
      </c>
      <c r="R107" t="s">
        <v>638</v>
      </c>
      <c r="S107">
        <f t="shared" si="7"/>
        <v>11.35</v>
      </c>
    </row>
    <row r="108" spans="1:19" ht="17.25" thickBot="1" x14ac:dyDescent="0.35">
      <c r="A108" s="317">
        <v>22004788</v>
      </c>
      <c r="B108" s="264" t="s">
        <v>624</v>
      </c>
      <c r="C108" s="264" t="s">
        <v>150</v>
      </c>
      <c r="D108" s="182">
        <v>12.15</v>
      </c>
      <c r="E108" s="183">
        <v>8</v>
      </c>
      <c r="F108" t="str">
        <f t="shared" si="4"/>
        <v>CIANCI</v>
      </c>
      <c r="G108" t="str">
        <f t="shared" si="5"/>
        <v>CIANCI</v>
      </c>
      <c r="J108" s="383">
        <v>21906769</v>
      </c>
      <c r="K108" t="s">
        <v>247</v>
      </c>
      <c r="L108" t="s">
        <v>165</v>
      </c>
      <c r="M108">
        <f t="shared" si="6"/>
        <v>4.8899999999999997</v>
      </c>
      <c r="P108">
        <v>22003939</v>
      </c>
      <c r="Q108" t="s">
        <v>1759</v>
      </c>
      <c r="R108" t="s">
        <v>275</v>
      </c>
      <c r="S108">
        <f t="shared" si="7"/>
        <v>11.55</v>
      </c>
    </row>
    <row r="109" spans="1:19" ht="17.25" thickBot="1" x14ac:dyDescent="0.35">
      <c r="A109" s="317">
        <v>21912913</v>
      </c>
      <c r="B109" s="264" t="s">
        <v>246</v>
      </c>
      <c r="C109" s="264" t="s">
        <v>178</v>
      </c>
      <c r="D109" s="182">
        <v>8.4499999999999993</v>
      </c>
      <c r="E109" s="183">
        <v>8</v>
      </c>
      <c r="F109" t="str">
        <f t="shared" si="4"/>
        <v>CIANDRINI</v>
      </c>
      <c r="G109" t="str">
        <f t="shared" si="5"/>
        <v>CIANDRINI</v>
      </c>
      <c r="J109" s="383">
        <v>22009700</v>
      </c>
      <c r="K109" t="s">
        <v>627</v>
      </c>
      <c r="L109" t="s">
        <v>134</v>
      </c>
      <c r="M109">
        <f t="shared" si="6"/>
        <v>6.22</v>
      </c>
      <c r="P109">
        <v>21908423</v>
      </c>
      <c r="Q109" t="s">
        <v>251</v>
      </c>
      <c r="R109" t="s">
        <v>252</v>
      </c>
      <c r="S109">
        <f t="shared" si="7"/>
        <v>10.15</v>
      </c>
    </row>
    <row r="110" spans="1:19" ht="17.25" thickBot="1" x14ac:dyDescent="0.35">
      <c r="A110" s="317">
        <v>22009421</v>
      </c>
      <c r="B110" s="258" t="s">
        <v>625</v>
      </c>
      <c r="C110" s="258" t="s">
        <v>99</v>
      </c>
      <c r="D110" s="182">
        <v>9.4</v>
      </c>
      <c r="E110" s="183">
        <v>6.22</v>
      </c>
      <c r="F110" t="str">
        <f t="shared" si="4"/>
        <v>CLAUSS</v>
      </c>
      <c r="G110" t="str">
        <f t="shared" si="5"/>
        <v>CLAUSS</v>
      </c>
      <c r="J110" s="383">
        <v>21905853</v>
      </c>
      <c r="K110" t="s">
        <v>122</v>
      </c>
      <c r="L110" t="s">
        <v>248</v>
      </c>
      <c r="M110">
        <f t="shared" si="6"/>
        <v>8</v>
      </c>
      <c r="P110">
        <v>22010601</v>
      </c>
      <c r="Q110" t="s">
        <v>640</v>
      </c>
      <c r="R110" t="s">
        <v>165</v>
      </c>
      <c r="S110">
        <f t="shared" si="7"/>
        <v>12</v>
      </c>
    </row>
    <row r="111" spans="1:19" ht="17.25" thickBot="1" x14ac:dyDescent="0.35">
      <c r="A111" s="317">
        <v>22011752</v>
      </c>
      <c r="B111" s="258" t="s">
        <v>626</v>
      </c>
      <c r="C111" s="258" t="s">
        <v>167</v>
      </c>
      <c r="D111" s="182">
        <v>12.4</v>
      </c>
      <c r="E111" s="183">
        <v>6.22</v>
      </c>
      <c r="F111" t="str">
        <f t="shared" si="4"/>
        <v>CLISSON</v>
      </c>
      <c r="G111" t="str">
        <f t="shared" si="5"/>
        <v>CLISSON</v>
      </c>
      <c r="J111" s="383">
        <v>22008064</v>
      </c>
      <c r="K111" t="s">
        <v>628</v>
      </c>
      <c r="L111" t="s">
        <v>76</v>
      </c>
      <c r="M111">
        <f t="shared" si="6"/>
        <v>6.22</v>
      </c>
      <c r="P111">
        <v>22002239</v>
      </c>
      <c r="Q111" t="s">
        <v>635</v>
      </c>
      <c r="R111" t="s">
        <v>112</v>
      </c>
      <c r="S111">
        <f t="shared" si="7"/>
        <v>13.15</v>
      </c>
    </row>
    <row r="112" spans="1:19" ht="17.25" thickBot="1" x14ac:dyDescent="0.35">
      <c r="A112" s="317">
        <v>21906769</v>
      </c>
      <c r="B112" s="264" t="s">
        <v>247</v>
      </c>
      <c r="C112" s="264" t="s">
        <v>165</v>
      </c>
      <c r="D112" s="182">
        <v>10.050000000000001</v>
      </c>
      <c r="E112" s="183">
        <v>4.8899999999999997</v>
      </c>
      <c r="F112" t="str">
        <f t="shared" si="4"/>
        <v>COELHO</v>
      </c>
      <c r="G112" t="e">
        <f t="shared" si="5"/>
        <v>#N/A</v>
      </c>
      <c r="J112" s="383">
        <v>22010027</v>
      </c>
      <c r="K112" t="s">
        <v>629</v>
      </c>
      <c r="L112" t="s">
        <v>31</v>
      </c>
      <c r="M112">
        <f t="shared" si="6"/>
        <v>5.78</v>
      </c>
      <c r="P112">
        <v>22013112</v>
      </c>
      <c r="Q112" t="s">
        <v>641</v>
      </c>
      <c r="R112" t="s">
        <v>79</v>
      </c>
      <c r="S112">
        <f t="shared" si="7"/>
        <v>11.2</v>
      </c>
    </row>
    <row r="113" spans="1:19" ht="17.25" thickBot="1" x14ac:dyDescent="0.35">
      <c r="A113" s="317">
        <v>22009700</v>
      </c>
      <c r="B113" s="264" t="s">
        <v>627</v>
      </c>
      <c r="C113" s="264" t="s">
        <v>134</v>
      </c>
      <c r="D113" s="182">
        <v>10.5</v>
      </c>
      <c r="E113" s="183">
        <v>6.22</v>
      </c>
      <c r="F113" t="str">
        <f t="shared" si="4"/>
        <v>COFFRE</v>
      </c>
      <c r="G113" t="str">
        <f t="shared" si="5"/>
        <v>COFFRE</v>
      </c>
      <c r="J113" s="383">
        <v>21902695</v>
      </c>
      <c r="K113" t="s">
        <v>249</v>
      </c>
      <c r="L113" t="s">
        <v>129</v>
      </c>
      <c r="M113">
        <f t="shared" si="6"/>
        <v>8.89</v>
      </c>
      <c r="P113">
        <v>22003927</v>
      </c>
      <c r="Q113" t="s">
        <v>642</v>
      </c>
      <c r="R113" t="s">
        <v>643</v>
      </c>
      <c r="S113">
        <f t="shared" si="7"/>
        <v>0</v>
      </c>
    </row>
    <row r="114" spans="1:19" ht="17.25" thickBot="1" x14ac:dyDescent="0.35">
      <c r="A114" s="317">
        <v>21905853</v>
      </c>
      <c r="B114" s="264" t="s">
        <v>122</v>
      </c>
      <c r="C114" s="264" t="s">
        <v>248</v>
      </c>
      <c r="D114" s="182">
        <v>12.35</v>
      </c>
      <c r="E114" s="183">
        <v>8</v>
      </c>
      <c r="F114" t="str">
        <f t="shared" si="4"/>
        <v>COLIN</v>
      </c>
      <c r="G114" t="e">
        <f t="shared" si="5"/>
        <v>#N/A</v>
      </c>
      <c r="J114" s="383">
        <v>22002970</v>
      </c>
      <c r="K114" t="s">
        <v>630</v>
      </c>
      <c r="L114" t="s">
        <v>175</v>
      </c>
      <c r="M114">
        <f t="shared" si="6"/>
        <v>3.56</v>
      </c>
      <c r="P114">
        <v>22009325</v>
      </c>
      <c r="Q114" t="s">
        <v>644</v>
      </c>
      <c r="R114" t="s">
        <v>645</v>
      </c>
      <c r="S114">
        <f t="shared" si="7"/>
        <v>11.3</v>
      </c>
    </row>
    <row r="115" spans="1:19" ht="17.25" thickBot="1" x14ac:dyDescent="0.35">
      <c r="A115" s="317">
        <v>22008064</v>
      </c>
      <c r="B115" s="248" t="s">
        <v>628</v>
      </c>
      <c r="C115" s="248" t="s">
        <v>76</v>
      </c>
      <c r="D115" s="182">
        <v>9.75</v>
      </c>
      <c r="E115" s="183">
        <v>6.22</v>
      </c>
      <c r="F115" t="str">
        <f t="shared" si="4"/>
        <v>COLLE</v>
      </c>
      <c r="G115" t="str">
        <f t="shared" si="5"/>
        <v>COLLE</v>
      </c>
      <c r="J115" s="383">
        <v>22010103</v>
      </c>
      <c r="K115" t="s">
        <v>631</v>
      </c>
      <c r="L115" t="s">
        <v>632</v>
      </c>
      <c r="M115">
        <f t="shared" si="6"/>
        <v>9.7799999999999994</v>
      </c>
      <c r="P115">
        <v>22006753</v>
      </c>
      <c r="Q115" t="s">
        <v>646</v>
      </c>
      <c r="R115" t="s">
        <v>88</v>
      </c>
      <c r="S115">
        <f t="shared" si="7"/>
        <v>12</v>
      </c>
    </row>
    <row r="116" spans="1:19" ht="17.25" thickBot="1" x14ac:dyDescent="0.35">
      <c r="A116" s="317">
        <v>22010027</v>
      </c>
      <c r="B116" s="256" t="s">
        <v>629</v>
      </c>
      <c r="C116" s="256" t="s">
        <v>31</v>
      </c>
      <c r="D116" s="182">
        <v>13.55</v>
      </c>
      <c r="E116" s="183">
        <v>5.78</v>
      </c>
      <c r="F116" t="str">
        <f t="shared" si="4"/>
        <v>COMMUN</v>
      </c>
      <c r="G116" t="str">
        <f t="shared" si="5"/>
        <v>COMMUN</v>
      </c>
      <c r="J116" s="383">
        <v>22007696</v>
      </c>
      <c r="K116" t="s">
        <v>633</v>
      </c>
      <c r="L116" t="s">
        <v>634</v>
      </c>
      <c r="M116" t="str">
        <f t="shared" si="6"/>
        <v>ABI</v>
      </c>
      <c r="P116">
        <v>22004309</v>
      </c>
      <c r="Q116" t="s">
        <v>647</v>
      </c>
      <c r="R116" t="s">
        <v>145</v>
      </c>
      <c r="S116">
        <f t="shared" si="7"/>
        <v>7.6</v>
      </c>
    </row>
    <row r="117" spans="1:19" ht="17.25" thickBot="1" x14ac:dyDescent="0.35">
      <c r="A117" s="317">
        <v>21902695</v>
      </c>
      <c r="B117" s="262" t="s">
        <v>249</v>
      </c>
      <c r="C117" s="262" t="s">
        <v>129</v>
      </c>
      <c r="D117" s="182">
        <v>9.4</v>
      </c>
      <c r="E117" s="183">
        <v>8.89</v>
      </c>
      <c r="F117" t="str">
        <f t="shared" si="4"/>
        <v>CORDIER</v>
      </c>
      <c r="G117" t="str">
        <f t="shared" si="5"/>
        <v>CORDIER</v>
      </c>
      <c r="J117" s="383">
        <v>22010179</v>
      </c>
      <c r="K117" t="s">
        <v>636</v>
      </c>
      <c r="L117" t="s">
        <v>127</v>
      </c>
      <c r="M117">
        <f t="shared" si="6"/>
        <v>5.33</v>
      </c>
      <c r="P117">
        <v>22001914</v>
      </c>
      <c r="Q117" t="s">
        <v>648</v>
      </c>
      <c r="R117" t="s">
        <v>92</v>
      </c>
      <c r="S117">
        <f t="shared" si="7"/>
        <v>9.4</v>
      </c>
    </row>
    <row r="118" spans="1:19" ht="17.25" thickBot="1" x14ac:dyDescent="0.35">
      <c r="A118" s="317">
        <v>22002970</v>
      </c>
      <c r="B118" s="250" t="s">
        <v>630</v>
      </c>
      <c r="C118" s="250" t="s">
        <v>175</v>
      </c>
      <c r="D118" s="182">
        <v>7.3</v>
      </c>
      <c r="E118" s="183">
        <v>3.56</v>
      </c>
      <c r="F118" t="str">
        <f t="shared" si="4"/>
        <v>CORTES</v>
      </c>
      <c r="G118" t="str">
        <f t="shared" si="5"/>
        <v>CORTES</v>
      </c>
      <c r="J118" s="383">
        <v>22012904</v>
      </c>
      <c r="K118" t="s">
        <v>637</v>
      </c>
      <c r="L118" t="s">
        <v>638</v>
      </c>
      <c r="M118">
        <f t="shared" si="6"/>
        <v>11.56</v>
      </c>
      <c r="P118">
        <v>22013587</v>
      </c>
      <c r="Q118" t="s">
        <v>649</v>
      </c>
      <c r="R118" t="s">
        <v>650</v>
      </c>
      <c r="S118">
        <f t="shared" si="7"/>
        <v>11.25</v>
      </c>
    </row>
    <row r="119" spans="1:19" ht="17.25" thickBot="1" x14ac:dyDescent="0.35">
      <c r="A119" s="317">
        <v>22010103</v>
      </c>
      <c r="B119" s="260" t="s">
        <v>631</v>
      </c>
      <c r="C119" s="260" t="s">
        <v>632</v>
      </c>
      <c r="D119" s="182">
        <v>10.9</v>
      </c>
      <c r="E119" s="183">
        <v>9.7799999999999994</v>
      </c>
      <c r="F119" t="str">
        <f t="shared" si="4"/>
        <v>CORTICELLI</v>
      </c>
      <c r="G119" t="str">
        <f t="shared" si="5"/>
        <v>CORTICELLI</v>
      </c>
      <c r="J119" s="383">
        <v>22003939</v>
      </c>
      <c r="K119" t="s">
        <v>1759</v>
      </c>
      <c r="L119" t="s">
        <v>275</v>
      </c>
      <c r="M119">
        <f t="shared" si="6"/>
        <v>3.56</v>
      </c>
      <c r="P119">
        <v>22004825</v>
      </c>
      <c r="Q119" t="s">
        <v>651</v>
      </c>
      <c r="R119" t="s">
        <v>136</v>
      </c>
      <c r="S119">
        <f t="shared" si="7"/>
        <v>12.55</v>
      </c>
    </row>
    <row r="120" spans="1:19" ht="17.25" thickBot="1" x14ac:dyDescent="0.35">
      <c r="A120" s="317">
        <v>22007696</v>
      </c>
      <c r="B120" s="260" t="s">
        <v>633</v>
      </c>
      <c r="C120" s="260" t="s">
        <v>634</v>
      </c>
      <c r="D120" s="182">
        <v>0</v>
      </c>
      <c r="E120" s="183" t="s">
        <v>195</v>
      </c>
      <c r="F120" t="str">
        <f t="shared" si="4"/>
        <v>COSTA-CHAPEL</v>
      </c>
      <c r="G120" t="str">
        <f t="shared" si="5"/>
        <v>COSTA-CHAPEL</v>
      </c>
      <c r="J120" s="383">
        <v>21908423</v>
      </c>
      <c r="K120" t="s">
        <v>251</v>
      </c>
      <c r="L120" t="s">
        <v>252</v>
      </c>
      <c r="M120">
        <f t="shared" si="6"/>
        <v>5.78</v>
      </c>
      <c r="P120">
        <v>22001939</v>
      </c>
      <c r="Q120" t="s">
        <v>652</v>
      </c>
      <c r="R120" t="s">
        <v>98</v>
      </c>
      <c r="S120">
        <f t="shared" si="7"/>
        <v>13.8</v>
      </c>
    </row>
    <row r="121" spans="1:19" ht="17.25" thickBot="1" x14ac:dyDescent="0.35">
      <c r="A121" s="317">
        <v>22002239</v>
      </c>
      <c r="B121" s="256" t="s">
        <v>635</v>
      </c>
      <c r="C121" s="256" t="s">
        <v>112</v>
      </c>
      <c r="D121" s="182">
        <v>13.15</v>
      </c>
      <c r="E121" s="183">
        <v>8</v>
      </c>
      <c r="F121" t="str">
        <f t="shared" si="4"/>
        <v>CÔTE</v>
      </c>
      <c r="G121" t="str">
        <f t="shared" si="5"/>
        <v>CÔTE</v>
      </c>
      <c r="J121" s="383">
        <v>22010601</v>
      </c>
      <c r="K121" t="s">
        <v>640</v>
      </c>
      <c r="L121" t="s">
        <v>165</v>
      </c>
      <c r="M121">
        <f t="shared" si="6"/>
        <v>14.67</v>
      </c>
      <c r="P121">
        <v>22010720</v>
      </c>
      <c r="Q121" t="s">
        <v>653</v>
      </c>
      <c r="R121" t="s">
        <v>300</v>
      </c>
      <c r="S121">
        <f t="shared" si="7"/>
        <v>8.3000000000000007</v>
      </c>
    </row>
    <row r="122" spans="1:19" ht="17.25" thickBot="1" x14ac:dyDescent="0.35">
      <c r="A122" s="317">
        <v>22010179</v>
      </c>
      <c r="B122" s="252" t="s">
        <v>636</v>
      </c>
      <c r="C122" s="252" t="s">
        <v>127</v>
      </c>
      <c r="D122" s="182">
        <v>6.375</v>
      </c>
      <c r="E122" s="183">
        <v>5.33</v>
      </c>
      <c r="F122" t="str">
        <f t="shared" si="4"/>
        <v>COULPIED</v>
      </c>
      <c r="G122" t="str">
        <f t="shared" si="5"/>
        <v>COULPIED</v>
      </c>
      <c r="J122" s="383">
        <v>22002239</v>
      </c>
      <c r="K122" t="s">
        <v>635</v>
      </c>
      <c r="L122" t="s">
        <v>112</v>
      </c>
      <c r="M122">
        <f t="shared" si="6"/>
        <v>8</v>
      </c>
      <c r="P122">
        <v>22010613</v>
      </c>
      <c r="Q122" t="s">
        <v>654</v>
      </c>
      <c r="R122" t="s">
        <v>655</v>
      </c>
      <c r="S122">
        <f t="shared" si="7"/>
        <v>10.45</v>
      </c>
    </row>
    <row r="123" spans="1:19" ht="17.25" thickBot="1" x14ac:dyDescent="0.35">
      <c r="A123" s="317">
        <v>22012904</v>
      </c>
      <c r="B123" s="254" t="s">
        <v>637</v>
      </c>
      <c r="C123" s="254" t="s">
        <v>638</v>
      </c>
      <c r="D123" s="182">
        <v>11.35</v>
      </c>
      <c r="E123" s="183">
        <v>11.56</v>
      </c>
      <c r="F123" t="str">
        <f t="shared" si="4"/>
        <v>COURTOIS</v>
      </c>
      <c r="G123" t="str">
        <f t="shared" si="5"/>
        <v>COURTOIS</v>
      </c>
      <c r="J123" s="383">
        <v>22013112</v>
      </c>
      <c r="K123" t="s">
        <v>641</v>
      </c>
      <c r="L123" t="s">
        <v>79</v>
      </c>
      <c r="M123">
        <f t="shared" si="6"/>
        <v>6.67</v>
      </c>
      <c r="P123">
        <v>22009617</v>
      </c>
      <c r="Q123" t="s">
        <v>656</v>
      </c>
      <c r="R123" t="s">
        <v>657</v>
      </c>
      <c r="S123" s="386">
        <v>11.563000000000001</v>
      </c>
    </row>
    <row r="124" spans="1:19" ht="17.25" thickBot="1" x14ac:dyDescent="0.35">
      <c r="A124" s="317">
        <v>22003939</v>
      </c>
      <c r="B124" s="252" t="s">
        <v>639</v>
      </c>
      <c r="C124" s="252" t="s">
        <v>275</v>
      </c>
      <c r="D124" s="182">
        <v>11.55</v>
      </c>
      <c r="E124" s="183">
        <v>3.56</v>
      </c>
      <c r="F124" t="str">
        <f t="shared" si="4"/>
        <v>CROS--FABRE</v>
      </c>
      <c r="G124" t="str">
        <f t="shared" si="5"/>
        <v>CROS--FABRE</v>
      </c>
      <c r="J124" s="383">
        <v>22003927</v>
      </c>
      <c r="K124" t="s">
        <v>642</v>
      </c>
      <c r="L124" t="s">
        <v>643</v>
      </c>
      <c r="M124" t="str">
        <f t="shared" si="6"/>
        <v>ABI</v>
      </c>
      <c r="P124">
        <v>22007459</v>
      </c>
      <c r="Q124" t="s">
        <v>658</v>
      </c>
      <c r="R124" t="s">
        <v>143</v>
      </c>
      <c r="S124" s="347" t="s">
        <v>1764</v>
      </c>
    </row>
    <row r="125" spans="1:19" ht="17.25" thickBot="1" x14ac:dyDescent="0.35">
      <c r="A125" s="317">
        <v>21908423</v>
      </c>
      <c r="B125" s="262" t="s">
        <v>251</v>
      </c>
      <c r="C125" s="262" t="s">
        <v>252</v>
      </c>
      <c r="D125" s="182">
        <v>10.15</v>
      </c>
      <c r="E125" s="183">
        <v>5.78</v>
      </c>
      <c r="F125" t="str">
        <f t="shared" si="4"/>
        <v>CURPEN</v>
      </c>
      <c r="G125" t="str">
        <f t="shared" si="5"/>
        <v>CURPEN</v>
      </c>
      <c r="J125" s="383">
        <v>22009325</v>
      </c>
      <c r="K125" t="s">
        <v>644</v>
      </c>
      <c r="L125" t="s">
        <v>645</v>
      </c>
      <c r="M125">
        <f t="shared" si="6"/>
        <v>6.22</v>
      </c>
      <c r="P125">
        <v>22003137</v>
      </c>
      <c r="Q125" t="s">
        <v>255</v>
      </c>
      <c r="R125" t="s">
        <v>32</v>
      </c>
      <c r="S125">
        <f t="shared" si="7"/>
        <v>14.75</v>
      </c>
    </row>
    <row r="126" spans="1:19" ht="17.25" thickBot="1" x14ac:dyDescent="0.35">
      <c r="A126" s="317">
        <v>22010601</v>
      </c>
      <c r="B126" s="296" t="s">
        <v>640</v>
      </c>
      <c r="C126" s="296" t="s">
        <v>165</v>
      </c>
      <c r="D126" s="182">
        <v>12</v>
      </c>
      <c r="E126" s="183">
        <v>14.67</v>
      </c>
      <c r="F126" t="str">
        <f t="shared" si="4"/>
        <v>CUVELIER</v>
      </c>
      <c r="G126" t="str">
        <f t="shared" si="5"/>
        <v>CUVELIER</v>
      </c>
      <c r="J126" s="383">
        <v>22006753</v>
      </c>
      <c r="K126" t="s">
        <v>646</v>
      </c>
      <c r="L126" t="s">
        <v>88</v>
      </c>
      <c r="M126">
        <f t="shared" si="6"/>
        <v>6.67</v>
      </c>
      <c r="P126">
        <v>22009721</v>
      </c>
      <c r="Q126" t="s">
        <v>659</v>
      </c>
      <c r="R126" t="s">
        <v>166</v>
      </c>
      <c r="S126">
        <f t="shared" si="7"/>
        <v>10.95</v>
      </c>
    </row>
    <row r="127" spans="1:19" ht="17.25" thickBot="1" x14ac:dyDescent="0.35">
      <c r="A127" s="317">
        <v>22013112</v>
      </c>
      <c r="B127" s="260" t="s">
        <v>641</v>
      </c>
      <c r="C127" s="260" t="s">
        <v>79</v>
      </c>
      <c r="D127" s="182">
        <v>11.2</v>
      </c>
      <c r="E127" s="183">
        <v>6.67</v>
      </c>
      <c r="F127" t="str">
        <f t="shared" si="4"/>
        <v>DA COSTA</v>
      </c>
      <c r="G127" t="str">
        <f t="shared" si="5"/>
        <v>DA COSTA</v>
      </c>
      <c r="J127" s="383">
        <v>22004309</v>
      </c>
      <c r="K127" t="s">
        <v>647</v>
      </c>
      <c r="L127" t="s">
        <v>145</v>
      </c>
      <c r="M127">
        <f t="shared" si="6"/>
        <v>9.33</v>
      </c>
      <c r="P127">
        <v>22003116</v>
      </c>
      <c r="Q127" t="s">
        <v>660</v>
      </c>
      <c r="R127" t="s">
        <v>108</v>
      </c>
      <c r="S127">
        <f t="shared" si="7"/>
        <v>13.05</v>
      </c>
    </row>
    <row r="128" spans="1:19" ht="17.25" thickBot="1" x14ac:dyDescent="0.35">
      <c r="A128" s="317">
        <v>22003927</v>
      </c>
      <c r="B128" s="277" t="s">
        <v>642</v>
      </c>
      <c r="C128" s="278" t="s">
        <v>643</v>
      </c>
      <c r="D128" s="182">
        <v>0</v>
      </c>
      <c r="E128" s="183" t="s">
        <v>195</v>
      </c>
      <c r="F128" t="str">
        <f t="shared" si="4"/>
        <v>DA SILVA</v>
      </c>
      <c r="G128" t="str">
        <f t="shared" si="5"/>
        <v>DA SILVA</v>
      </c>
      <c r="J128" s="383">
        <v>22001914</v>
      </c>
      <c r="K128" t="s">
        <v>648</v>
      </c>
      <c r="L128" t="s">
        <v>92</v>
      </c>
      <c r="M128">
        <f t="shared" si="6"/>
        <v>6.22</v>
      </c>
      <c r="P128">
        <v>22012299</v>
      </c>
      <c r="Q128" t="s">
        <v>661</v>
      </c>
      <c r="R128" t="s">
        <v>662</v>
      </c>
      <c r="S128">
        <f t="shared" si="7"/>
        <v>8.65</v>
      </c>
    </row>
    <row r="129" spans="1:19" ht="17.25" thickBot="1" x14ac:dyDescent="0.35">
      <c r="A129" s="317">
        <v>22009325</v>
      </c>
      <c r="B129" s="296" t="s">
        <v>644</v>
      </c>
      <c r="C129" s="296" t="s">
        <v>645</v>
      </c>
      <c r="D129" s="182">
        <v>11.3</v>
      </c>
      <c r="E129" s="183">
        <v>6.22</v>
      </c>
      <c r="F129" t="str">
        <f t="shared" si="4"/>
        <v>DABROWSKI</v>
      </c>
      <c r="G129" t="str">
        <f t="shared" si="5"/>
        <v>DABROWSKI</v>
      </c>
      <c r="J129" s="383">
        <v>22013587</v>
      </c>
      <c r="K129" t="s">
        <v>649</v>
      </c>
      <c r="L129" t="s">
        <v>650</v>
      </c>
      <c r="M129">
        <f t="shared" si="6"/>
        <v>8</v>
      </c>
      <c r="P129">
        <v>22008633</v>
      </c>
      <c r="Q129" t="s">
        <v>663</v>
      </c>
      <c r="R129" t="s">
        <v>303</v>
      </c>
      <c r="S129">
        <f t="shared" si="7"/>
        <v>8.5</v>
      </c>
    </row>
    <row r="130" spans="1:19" ht="17.25" thickBot="1" x14ac:dyDescent="0.35">
      <c r="A130" s="321">
        <v>22006753</v>
      </c>
      <c r="B130" s="260" t="s">
        <v>646</v>
      </c>
      <c r="C130" s="260" t="s">
        <v>88</v>
      </c>
      <c r="D130" s="182">
        <v>12</v>
      </c>
      <c r="E130" s="183">
        <v>6.67</v>
      </c>
      <c r="F130" t="str">
        <f t="shared" ref="F130:F193" si="8">VLOOKUP(A130,$J$2:$K$595,2,FALSE)</f>
        <v>DAVIOT</v>
      </c>
      <c r="G130" t="str">
        <f t="shared" si="5"/>
        <v>DAVIOT</v>
      </c>
      <c r="J130" s="383">
        <v>22004825</v>
      </c>
      <c r="K130" t="s">
        <v>651</v>
      </c>
      <c r="L130" t="s">
        <v>136</v>
      </c>
      <c r="M130">
        <f t="shared" si="6"/>
        <v>8</v>
      </c>
      <c r="P130">
        <v>22006901</v>
      </c>
      <c r="Q130" t="s">
        <v>664</v>
      </c>
      <c r="R130" t="s">
        <v>665</v>
      </c>
      <c r="S130">
        <f t="shared" si="7"/>
        <v>14.05</v>
      </c>
    </row>
    <row r="131" spans="1:19" ht="17.25" thickBot="1" x14ac:dyDescent="0.35">
      <c r="A131" s="317">
        <v>22004309</v>
      </c>
      <c r="B131" s="254" t="s">
        <v>647</v>
      </c>
      <c r="C131" s="254" t="s">
        <v>145</v>
      </c>
      <c r="D131" s="182">
        <v>7.6</v>
      </c>
      <c r="E131" s="183">
        <v>9.33</v>
      </c>
      <c r="F131" t="str">
        <f t="shared" si="8"/>
        <v>DE OLIVEIRA</v>
      </c>
      <c r="G131" t="str">
        <f t="shared" ref="G131:G194" si="9">VLOOKUP(A131,$P$2:$Q$595,2,FALSE)</f>
        <v>DE OLIVEIRA</v>
      </c>
      <c r="J131" s="383">
        <v>22001939</v>
      </c>
      <c r="K131" t="s">
        <v>652</v>
      </c>
      <c r="L131" t="s">
        <v>98</v>
      </c>
      <c r="M131">
        <f t="shared" ref="M131:M194" si="10">VLOOKUP(J131,$A$2:$E$602,5,FALSE)</f>
        <v>8.89</v>
      </c>
      <c r="P131">
        <v>22000529</v>
      </c>
      <c r="Q131" t="s">
        <v>664</v>
      </c>
      <c r="R131" t="s">
        <v>666</v>
      </c>
      <c r="S131">
        <f t="shared" ref="S131:S194" si="11">VLOOKUP(P131,$A$2:$E$602,4,FALSE)</f>
        <v>13.25</v>
      </c>
    </row>
    <row r="132" spans="1:19" ht="17.25" thickBot="1" x14ac:dyDescent="0.35">
      <c r="A132" s="317">
        <v>22001914</v>
      </c>
      <c r="B132" s="248" t="s">
        <v>648</v>
      </c>
      <c r="C132" s="248" t="s">
        <v>92</v>
      </c>
      <c r="D132" s="182">
        <v>9.4</v>
      </c>
      <c r="E132" s="183">
        <v>6.22</v>
      </c>
      <c r="F132" t="str">
        <f t="shared" si="8"/>
        <v>DECOOL</v>
      </c>
      <c r="G132" t="str">
        <f t="shared" si="9"/>
        <v>DECOOL</v>
      </c>
      <c r="J132" s="383">
        <v>22010720</v>
      </c>
      <c r="K132" t="s">
        <v>653</v>
      </c>
      <c r="L132" t="s">
        <v>300</v>
      </c>
      <c r="M132">
        <f t="shared" si="10"/>
        <v>4.8899999999999997</v>
      </c>
      <c r="P132">
        <v>22013896</v>
      </c>
      <c r="Q132" t="s">
        <v>667</v>
      </c>
      <c r="R132" t="s">
        <v>668</v>
      </c>
      <c r="S132">
        <f t="shared" si="11"/>
        <v>0</v>
      </c>
    </row>
    <row r="133" spans="1:19" ht="17.25" thickBot="1" x14ac:dyDescent="0.35">
      <c r="A133" s="317">
        <v>22013587</v>
      </c>
      <c r="B133" s="258" t="s">
        <v>649</v>
      </c>
      <c r="C133" s="258" t="s">
        <v>650</v>
      </c>
      <c r="D133" s="182">
        <v>11.25</v>
      </c>
      <c r="E133" s="183">
        <v>8</v>
      </c>
      <c r="F133" t="str">
        <f t="shared" si="8"/>
        <v>DELLOUE</v>
      </c>
      <c r="G133" t="str">
        <f t="shared" si="9"/>
        <v>DELLOUE</v>
      </c>
      <c r="J133" s="383">
        <v>22010613</v>
      </c>
      <c r="K133" t="s">
        <v>654</v>
      </c>
      <c r="L133" t="s">
        <v>655</v>
      </c>
      <c r="M133">
        <f t="shared" si="10"/>
        <v>6.22</v>
      </c>
      <c r="P133">
        <v>22016183</v>
      </c>
      <c r="Q133" t="s">
        <v>669</v>
      </c>
      <c r="R133" t="s">
        <v>101</v>
      </c>
      <c r="S133">
        <f t="shared" si="11"/>
        <v>0</v>
      </c>
    </row>
    <row r="134" spans="1:19" ht="17.25" thickBot="1" x14ac:dyDescent="0.35">
      <c r="A134" s="317">
        <v>22004825</v>
      </c>
      <c r="B134" s="252" t="s">
        <v>651</v>
      </c>
      <c r="C134" s="252" t="s">
        <v>136</v>
      </c>
      <c r="D134" s="182">
        <v>12.55</v>
      </c>
      <c r="E134" s="183">
        <v>8</v>
      </c>
      <c r="F134" t="str">
        <f t="shared" si="8"/>
        <v>DELRUE</v>
      </c>
      <c r="G134" t="str">
        <f t="shared" si="9"/>
        <v>DELRUE</v>
      </c>
      <c r="J134" s="383">
        <v>22009617</v>
      </c>
      <c r="K134" t="s">
        <v>656</v>
      </c>
      <c r="L134" t="s">
        <v>657</v>
      </c>
      <c r="M134">
        <f t="shared" si="10"/>
        <v>8.89</v>
      </c>
      <c r="P134">
        <v>22007767</v>
      </c>
      <c r="Q134" t="s">
        <v>670</v>
      </c>
      <c r="R134" t="s">
        <v>127</v>
      </c>
      <c r="S134">
        <f t="shared" si="11"/>
        <v>11.75</v>
      </c>
    </row>
    <row r="135" spans="1:19" ht="17.25" thickBot="1" x14ac:dyDescent="0.35">
      <c r="A135" s="317">
        <v>22001939</v>
      </c>
      <c r="B135" s="250" t="s">
        <v>652</v>
      </c>
      <c r="C135" s="250" t="s">
        <v>98</v>
      </c>
      <c r="D135" s="182">
        <v>13.8</v>
      </c>
      <c r="E135" s="183">
        <v>8.89</v>
      </c>
      <c r="F135" t="str">
        <f t="shared" si="8"/>
        <v>DEMUTH</v>
      </c>
      <c r="G135" t="str">
        <f t="shared" si="9"/>
        <v>DEMUTH</v>
      </c>
      <c r="J135" s="383">
        <v>22007459</v>
      </c>
      <c r="K135" t="s">
        <v>658</v>
      </c>
      <c r="L135" t="s">
        <v>143</v>
      </c>
      <c r="M135">
        <f t="shared" si="10"/>
        <v>1.78</v>
      </c>
      <c r="P135">
        <v>22006827</v>
      </c>
      <c r="Q135" t="s">
        <v>671</v>
      </c>
      <c r="R135" t="s">
        <v>137</v>
      </c>
      <c r="S135">
        <f t="shared" si="11"/>
        <v>10.45</v>
      </c>
    </row>
    <row r="136" spans="1:19" ht="33.75" thickBot="1" x14ac:dyDescent="0.35">
      <c r="A136" s="317">
        <v>22010720</v>
      </c>
      <c r="B136" s="250" t="s">
        <v>653</v>
      </c>
      <c r="C136" s="250" t="s">
        <v>300</v>
      </c>
      <c r="D136" s="182">
        <v>8.3000000000000007</v>
      </c>
      <c r="E136" s="183">
        <v>4.8899999999999997</v>
      </c>
      <c r="F136" t="str">
        <f t="shared" si="8"/>
        <v>DERRENDINGER</v>
      </c>
      <c r="G136" t="str">
        <f t="shared" si="9"/>
        <v>DERRENDINGER</v>
      </c>
      <c r="J136" s="383">
        <v>22003137</v>
      </c>
      <c r="K136" t="s">
        <v>255</v>
      </c>
      <c r="L136" t="s">
        <v>32</v>
      </c>
      <c r="M136">
        <f t="shared" si="10"/>
        <v>8.44</v>
      </c>
      <c r="P136">
        <v>21908713</v>
      </c>
      <c r="Q136" t="s">
        <v>257</v>
      </c>
      <c r="R136" t="s">
        <v>258</v>
      </c>
      <c r="S136">
        <f t="shared" si="11"/>
        <v>11.65</v>
      </c>
    </row>
    <row r="137" spans="1:19" ht="17.25" thickBot="1" x14ac:dyDescent="0.35">
      <c r="A137" s="317">
        <v>22010613</v>
      </c>
      <c r="B137" s="248" t="s">
        <v>654</v>
      </c>
      <c r="C137" s="248" t="s">
        <v>655</v>
      </c>
      <c r="D137" s="182">
        <v>10.45</v>
      </c>
      <c r="E137" s="183">
        <v>6.22</v>
      </c>
      <c r="F137" t="str">
        <f t="shared" si="8"/>
        <v>DESJARDINS</v>
      </c>
      <c r="G137" t="str">
        <f t="shared" si="9"/>
        <v>DESJARDINS</v>
      </c>
      <c r="J137" s="383">
        <v>22009721</v>
      </c>
      <c r="K137" t="s">
        <v>659</v>
      </c>
      <c r="L137" t="s">
        <v>166</v>
      </c>
      <c r="M137">
        <f t="shared" si="10"/>
        <v>9.33</v>
      </c>
      <c r="P137">
        <v>22010734</v>
      </c>
      <c r="Q137" t="s">
        <v>672</v>
      </c>
      <c r="R137" t="s">
        <v>283</v>
      </c>
      <c r="S137">
        <f t="shared" si="11"/>
        <v>9.6999999999999993</v>
      </c>
    </row>
    <row r="138" spans="1:19" ht="17.25" thickBot="1" x14ac:dyDescent="0.35">
      <c r="A138" s="317">
        <v>22009617</v>
      </c>
      <c r="B138" s="250" t="s">
        <v>656</v>
      </c>
      <c r="C138" s="250" t="s">
        <v>657</v>
      </c>
      <c r="D138" s="182">
        <v>11.5625</v>
      </c>
      <c r="E138" s="183">
        <v>8.89</v>
      </c>
      <c r="F138" t="str">
        <f t="shared" si="8"/>
        <v>DESMONS</v>
      </c>
      <c r="G138" t="str">
        <f t="shared" si="9"/>
        <v>DESMONS</v>
      </c>
      <c r="J138" s="383">
        <v>22003116</v>
      </c>
      <c r="K138" t="s">
        <v>660</v>
      </c>
      <c r="L138" t="s">
        <v>108</v>
      </c>
      <c r="M138">
        <f t="shared" si="10"/>
        <v>8</v>
      </c>
      <c r="P138">
        <v>22003789</v>
      </c>
      <c r="Q138" t="s">
        <v>673</v>
      </c>
      <c r="R138" t="s">
        <v>72</v>
      </c>
      <c r="S138">
        <f t="shared" si="11"/>
        <v>11.7</v>
      </c>
    </row>
    <row r="139" spans="1:19" ht="17.25" thickBot="1" x14ac:dyDescent="0.35">
      <c r="A139" s="317">
        <v>22007459</v>
      </c>
      <c r="B139" s="254" t="s">
        <v>658</v>
      </c>
      <c r="C139" s="254" t="s">
        <v>143</v>
      </c>
      <c r="D139" s="182" t="s">
        <v>375</v>
      </c>
      <c r="E139" s="183">
        <v>1.78</v>
      </c>
      <c r="F139" t="str">
        <f t="shared" si="8"/>
        <v>DESTEFANIS</v>
      </c>
      <c r="G139" t="str">
        <f t="shared" si="9"/>
        <v>DESTEFANIS</v>
      </c>
      <c r="J139" s="383">
        <v>22012299</v>
      </c>
      <c r="K139" t="s">
        <v>661</v>
      </c>
      <c r="L139" t="s">
        <v>662</v>
      </c>
      <c r="M139">
        <f t="shared" si="10"/>
        <v>4.8899999999999997</v>
      </c>
      <c r="P139">
        <v>22002381</v>
      </c>
      <c r="Q139" t="s">
        <v>674</v>
      </c>
      <c r="R139" t="s">
        <v>675</v>
      </c>
      <c r="S139">
        <f t="shared" si="11"/>
        <v>12.7</v>
      </c>
    </row>
    <row r="140" spans="1:19" ht="17.25" thickBot="1" x14ac:dyDescent="0.35">
      <c r="A140" s="317">
        <v>22003137</v>
      </c>
      <c r="B140" s="296" t="s">
        <v>255</v>
      </c>
      <c r="C140" s="296" t="s">
        <v>32</v>
      </c>
      <c r="D140" s="182">
        <v>14.75</v>
      </c>
      <c r="E140" s="183">
        <v>8.44</v>
      </c>
      <c r="F140" t="str">
        <f t="shared" si="8"/>
        <v>DEUSCHER</v>
      </c>
      <c r="G140" t="str">
        <f t="shared" si="9"/>
        <v>DEUSCHER</v>
      </c>
      <c r="J140" s="383">
        <v>22008633</v>
      </c>
      <c r="K140" t="s">
        <v>663</v>
      </c>
      <c r="L140" t="s">
        <v>303</v>
      </c>
      <c r="M140">
        <f t="shared" si="10"/>
        <v>4.4400000000000004</v>
      </c>
      <c r="P140">
        <v>22005391</v>
      </c>
      <c r="Q140" t="s">
        <v>676</v>
      </c>
      <c r="R140" t="s">
        <v>677</v>
      </c>
      <c r="S140">
        <f t="shared" si="11"/>
        <v>7</v>
      </c>
    </row>
    <row r="141" spans="1:19" ht="17.25" thickBot="1" x14ac:dyDescent="0.35">
      <c r="A141" s="317">
        <v>22009721</v>
      </c>
      <c r="B141" s="258" t="s">
        <v>659</v>
      </c>
      <c r="C141" s="258" t="s">
        <v>166</v>
      </c>
      <c r="D141" s="182">
        <v>10.95</v>
      </c>
      <c r="E141" s="183">
        <v>9.33</v>
      </c>
      <c r="F141" t="str">
        <f t="shared" si="8"/>
        <v>DEVINAST</v>
      </c>
      <c r="G141" t="str">
        <f t="shared" si="9"/>
        <v>DEVINAST</v>
      </c>
      <c r="J141" s="383">
        <v>22006901</v>
      </c>
      <c r="K141" t="s">
        <v>664</v>
      </c>
      <c r="L141" t="s">
        <v>665</v>
      </c>
      <c r="M141">
        <f t="shared" si="10"/>
        <v>9.33</v>
      </c>
      <c r="P141">
        <v>22000406</v>
      </c>
      <c r="Q141" t="s">
        <v>678</v>
      </c>
      <c r="R141" t="s">
        <v>679</v>
      </c>
      <c r="S141">
        <f t="shared" si="11"/>
        <v>11.4</v>
      </c>
    </row>
    <row r="142" spans="1:19" ht="17.25" thickBot="1" x14ac:dyDescent="0.35">
      <c r="A142" s="317">
        <v>22003116</v>
      </c>
      <c r="B142" s="250" t="s">
        <v>660</v>
      </c>
      <c r="C142" s="250" t="s">
        <v>108</v>
      </c>
      <c r="D142" s="182">
        <v>13.05</v>
      </c>
      <c r="E142" s="183">
        <v>8</v>
      </c>
      <c r="F142" t="str">
        <f t="shared" si="8"/>
        <v>DHENNE</v>
      </c>
      <c r="G142" t="str">
        <f t="shared" si="9"/>
        <v>DHENNE</v>
      </c>
      <c r="J142" s="383">
        <v>22000529</v>
      </c>
      <c r="K142" t="s">
        <v>664</v>
      </c>
      <c r="L142" t="s">
        <v>666</v>
      </c>
      <c r="M142">
        <f t="shared" si="10"/>
        <v>8.44</v>
      </c>
      <c r="P142">
        <v>22007492</v>
      </c>
      <c r="Q142" t="s">
        <v>678</v>
      </c>
      <c r="R142" t="s">
        <v>680</v>
      </c>
      <c r="S142">
        <f t="shared" si="11"/>
        <v>12.55</v>
      </c>
    </row>
    <row r="143" spans="1:19" ht="17.25" thickBot="1" x14ac:dyDescent="0.35">
      <c r="A143" s="317">
        <v>22012299</v>
      </c>
      <c r="B143" s="248" t="s">
        <v>661</v>
      </c>
      <c r="C143" s="248" t="s">
        <v>662</v>
      </c>
      <c r="D143" s="182">
        <v>8.65</v>
      </c>
      <c r="E143" s="183">
        <v>4.8899999999999997</v>
      </c>
      <c r="F143" t="str">
        <f t="shared" si="8"/>
        <v>DIAW</v>
      </c>
      <c r="G143" t="str">
        <f t="shared" si="9"/>
        <v>DIAW</v>
      </c>
      <c r="J143" s="383">
        <v>22013896</v>
      </c>
      <c r="K143" t="s">
        <v>667</v>
      </c>
      <c r="L143" t="s">
        <v>668</v>
      </c>
      <c r="M143" t="str">
        <f t="shared" si="10"/>
        <v>ABI</v>
      </c>
      <c r="P143">
        <v>22011960</v>
      </c>
      <c r="Q143" t="s">
        <v>681</v>
      </c>
      <c r="R143" t="s">
        <v>118</v>
      </c>
      <c r="S143">
        <f t="shared" si="11"/>
        <v>13.4</v>
      </c>
    </row>
    <row r="144" spans="1:19" ht="17.25" thickBot="1" x14ac:dyDescent="0.35">
      <c r="A144" s="317">
        <v>22008633</v>
      </c>
      <c r="B144" s="250" t="s">
        <v>663</v>
      </c>
      <c r="C144" s="250" t="s">
        <v>303</v>
      </c>
      <c r="D144" s="182">
        <v>8.5</v>
      </c>
      <c r="E144" s="183">
        <v>4.4400000000000004</v>
      </c>
      <c r="F144" t="str">
        <f t="shared" si="8"/>
        <v>DIB</v>
      </c>
      <c r="G144" t="str">
        <f t="shared" si="9"/>
        <v>DIB</v>
      </c>
      <c r="J144" s="383">
        <v>22016183</v>
      </c>
      <c r="K144" t="s">
        <v>669</v>
      </c>
      <c r="L144" t="s">
        <v>101</v>
      </c>
      <c r="M144">
        <f t="shared" si="10"/>
        <v>8</v>
      </c>
      <c r="P144">
        <v>22017562</v>
      </c>
      <c r="Q144" t="s">
        <v>682</v>
      </c>
      <c r="R144" t="s">
        <v>683</v>
      </c>
      <c r="S144">
        <f t="shared" si="11"/>
        <v>13.55</v>
      </c>
    </row>
    <row r="145" spans="1:19" ht="17.25" thickBot="1" x14ac:dyDescent="0.35">
      <c r="A145" s="317">
        <v>22000529</v>
      </c>
      <c r="B145" s="262" t="s">
        <v>664</v>
      </c>
      <c r="C145" s="262" t="s">
        <v>666</v>
      </c>
      <c r="D145" s="182">
        <v>13.25</v>
      </c>
      <c r="E145" s="183">
        <v>8.44</v>
      </c>
      <c r="F145" t="str">
        <f t="shared" si="8"/>
        <v>DIDIER</v>
      </c>
      <c r="G145" t="str">
        <f t="shared" si="9"/>
        <v>DIDIER</v>
      </c>
      <c r="J145" s="383">
        <v>22007767</v>
      </c>
      <c r="K145" t="s">
        <v>670</v>
      </c>
      <c r="L145" t="s">
        <v>127</v>
      </c>
      <c r="M145">
        <f t="shared" si="10"/>
        <v>5.78</v>
      </c>
      <c r="P145">
        <v>22010830</v>
      </c>
      <c r="Q145" t="s">
        <v>684</v>
      </c>
      <c r="R145" t="s">
        <v>685</v>
      </c>
      <c r="S145">
        <f t="shared" si="11"/>
        <v>11.6</v>
      </c>
    </row>
    <row r="146" spans="1:19" ht="17.25" thickBot="1" x14ac:dyDescent="0.35">
      <c r="A146" s="317">
        <v>22006901</v>
      </c>
      <c r="B146" s="262" t="s">
        <v>664</v>
      </c>
      <c r="C146" s="262" t="s">
        <v>665</v>
      </c>
      <c r="D146" s="182">
        <v>14.05</v>
      </c>
      <c r="E146" s="183">
        <v>9.33</v>
      </c>
      <c r="F146" t="str">
        <f t="shared" si="8"/>
        <v>DIDIER</v>
      </c>
      <c r="G146" t="str">
        <f t="shared" si="9"/>
        <v>DIDIER</v>
      </c>
      <c r="J146" s="383">
        <v>21903726</v>
      </c>
      <c r="K146" t="s">
        <v>256</v>
      </c>
      <c r="L146" t="s">
        <v>94</v>
      </c>
      <c r="M146">
        <f t="shared" si="10"/>
        <v>3.56</v>
      </c>
      <c r="P146">
        <v>22005658</v>
      </c>
      <c r="Q146" t="s">
        <v>686</v>
      </c>
      <c r="R146" t="s">
        <v>88</v>
      </c>
      <c r="S146" s="347" t="s">
        <v>1764</v>
      </c>
    </row>
    <row r="147" spans="1:19" ht="17.25" thickBot="1" x14ac:dyDescent="0.35">
      <c r="A147" s="317">
        <v>22013896</v>
      </c>
      <c r="B147" s="262" t="s">
        <v>667</v>
      </c>
      <c r="C147" s="262" t="s">
        <v>668</v>
      </c>
      <c r="D147" s="182">
        <v>0</v>
      </c>
      <c r="E147" s="183" t="s">
        <v>195</v>
      </c>
      <c r="F147" t="str">
        <f t="shared" si="8"/>
        <v>DIEBOLD</v>
      </c>
      <c r="G147" t="str">
        <f t="shared" si="9"/>
        <v>DIEBOLD</v>
      </c>
      <c r="J147" s="383">
        <v>22006827</v>
      </c>
      <c r="K147" t="s">
        <v>671</v>
      </c>
      <c r="L147" t="s">
        <v>137</v>
      </c>
      <c r="M147">
        <f t="shared" si="10"/>
        <v>6.67</v>
      </c>
      <c r="P147">
        <v>22005759</v>
      </c>
      <c r="Q147" t="s">
        <v>687</v>
      </c>
      <c r="R147" t="s">
        <v>688</v>
      </c>
      <c r="S147">
        <f t="shared" si="11"/>
        <v>10.4</v>
      </c>
    </row>
    <row r="148" spans="1:19" ht="17.25" thickBot="1" x14ac:dyDescent="0.35">
      <c r="A148" s="317">
        <v>22016183</v>
      </c>
      <c r="B148" s="262" t="s">
        <v>669</v>
      </c>
      <c r="C148" s="262" t="s">
        <v>101</v>
      </c>
      <c r="D148" s="182">
        <v>0</v>
      </c>
      <c r="E148" s="183">
        <v>8</v>
      </c>
      <c r="F148" t="str">
        <f t="shared" si="8"/>
        <v>DIEHL</v>
      </c>
      <c r="G148" t="str">
        <f t="shared" si="9"/>
        <v>DIEHL</v>
      </c>
      <c r="J148" s="383">
        <v>21908713</v>
      </c>
      <c r="K148" t="s">
        <v>257</v>
      </c>
      <c r="L148" t="s">
        <v>258</v>
      </c>
      <c r="M148">
        <f t="shared" si="10"/>
        <v>8</v>
      </c>
      <c r="P148">
        <v>22004342</v>
      </c>
      <c r="Q148" t="s">
        <v>689</v>
      </c>
      <c r="R148" t="s">
        <v>690</v>
      </c>
      <c r="S148">
        <f t="shared" si="11"/>
        <v>11.3</v>
      </c>
    </row>
    <row r="149" spans="1:19" ht="17.25" thickBot="1" x14ac:dyDescent="0.35">
      <c r="A149" s="317">
        <v>22007767</v>
      </c>
      <c r="B149" s="248" t="s">
        <v>670</v>
      </c>
      <c r="C149" s="248" t="s">
        <v>127</v>
      </c>
      <c r="D149" s="182">
        <v>11.75</v>
      </c>
      <c r="E149" s="183">
        <v>5.78</v>
      </c>
      <c r="F149" t="str">
        <f t="shared" si="8"/>
        <v>DIRINGER</v>
      </c>
      <c r="G149" t="str">
        <f t="shared" si="9"/>
        <v>DIRINGER</v>
      </c>
      <c r="J149" s="383">
        <v>22010734</v>
      </c>
      <c r="K149" t="s">
        <v>672</v>
      </c>
      <c r="L149" t="s">
        <v>283</v>
      </c>
      <c r="M149">
        <f t="shared" si="10"/>
        <v>4.8899999999999997</v>
      </c>
      <c r="P149">
        <v>22015982</v>
      </c>
      <c r="Q149" t="s">
        <v>691</v>
      </c>
      <c r="R149" t="s">
        <v>692</v>
      </c>
      <c r="S149">
        <f t="shared" si="11"/>
        <v>10.199999999999999</v>
      </c>
    </row>
    <row r="150" spans="1:19" ht="17.25" thickBot="1" x14ac:dyDescent="0.35">
      <c r="A150" s="317">
        <v>21903726</v>
      </c>
      <c r="B150" s="256" t="s">
        <v>256</v>
      </c>
      <c r="C150" s="256" t="s">
        <v>94</v>
      </c>
      <c r="D150" s="182">
        <v>12</v>
      </c>
      <c r="E150" s="183">
        <v>3.56</v>
      </c>
      <c r="F150" t="str">
        <f t="shared" si="8"/>
        <v>DIRRINGER</v>
      </c>
      <c r="G150" t="e">
        <f t="shared" si="9"/>
        <v>#N/A</v>
      </c>
      <c r="J150" s="383">
        <v>22003789</v>
      </c>
      <c r="K150" t="s">
        <v>673</v>
      </c>
      <c r="L150" t="s">
        <v>72</v>
      </c>
      <c r="M150">
        <f t="shared" si="10"/>
        <v>11.56</v>
      </c>
      <c r="P150">
        <v>22007464</v>
      </c>
      <c r="Q150" t="s">
        <v>693</v>
      </c>
      <c r="R150" t="s">
        <v>89</v>
      </c>
      <c r="S150">
        <f t="shared" si="11"/>
        <v>12.15</v>
      </c>
    </row>
    <row r="151" spans="1:19" ht="17.25" thickBot="1" x14ac:dyDescent="0.35">
      <c r="A151" s="317">
        <v>22006827</v>
      </c>
      <c r="B151" s="296" t="s">
        <v>671</v>
      </c>
      <c r="C151" s="296" t="s">
        <v>137</v>
      </c>
      <c r="D151" s="182">
        <v>10.45</v>
      </c>
      <c r="E151" s="183">
        <v>6.67</v>
      </c>
      <c r="F151" t="str">
        <f t="shared" si="8"/>
        <v>DJORDJEVIC</v>
      </c>
      <c r="G151" t="str">
        <f t="shared" si="9"/>
        <v>DJORDJEVIC</v>
      </c>
      <c r="J151" s="383">
        <v>21912560</v>
      </c>
      <c r="K151" t="s">
        <v>259</v>
      </c>
      <c r="L151" t="s">
        <v>107</v>
      </c>
      <c r="M151">
        <f t="shared" si="10"/>
        <v>9.7799999999999994</v>
      </c>
      <c r="P151">
        <v>22007265</v>
      </c>
      <c r="Q151" t="s">
        <v>694</v>
      </c>
      <c r="R151" t="s">
        <v>695</v>
      </c>
      <c r="S151">
        <f t="shared" si="11"/>
        <v>12.6</v>
      </c>
    </row>
    <row r="152" spans="1:19" ht="17.25" thickBot="1" x14ac:dyDescent="0.35">
      <c r="A152" s="317">
        <v>21908713</v>
      </c>
      <c r="B152" s="248" t="s">
        <v>257</v>
      </c>
      <c r="C152" s="248" t="s">
        <v>258</v>
      </c>
      <c r="D152" s="182">
        <v>11.65</v>
      </c>
      <c r="E152" s="183">
        <v>8</v>
      </c>
      <c r="F152" t="str">
        <f t="shared" si="8"/>
        <v>DOGAN</v>
      </c>
      <c r="G152" t="str">
        <f t="shared" si="9"/>
        <v>DOGAN</v>
      </c>
      <c r="J152" s="383">
        <v>22002381</v>
      </c>
      <c r="K152" t="s">
        <v>674</v>
      </c>
      <c r="L152" t="s">
        <v>675</v>
      </c>
      <c r="M152">
        <f t="shared" si="10"/>
        <v>7.11</v>
      </c>
      <c r="P152">
        <v>22009293</v>
      </c>
      <c r="Q152" t="s">
        <v>696</v>
      </c>
      <c r="R152" t="s">
        <v>348</v>
      </c>
      <c r="S152" s="347" t="s">
        <v>1764</v>
      </c>
    </row>
    <row r="153" spans="1:19" ht="17.25" thickBot="1" x14ac:dyDescent="0.35">
      <c r="A153" s="317">
        <v>22010734</v>
      </c>
      <c r="B153" s="258" t="s">
        <v>672</v>
      </c>
      <c r="C153" s="258" t="s">
        <v>283</v>
      </c>
      <c r="D153" s="182">
        <v>9.6999999999999993</v>
      </c>
      <c r="E153" s="183">
        <v>4.8899999999999997</v>
      </c>
      <c r="F153" t="str">
        <f t="shared" si="8"/>
        <v>DOLIS</v>
      </c>
      <c r="G153" t="str">
        <f t="shared" si="9"/>
        <v>DOLIS</v>
      </c>
      <c r="J153" s="383">
        <v>22005391</v>
      </c>
      <c r="K153" t="s">
        <v>676</v>
      </c>
      <c r="L153" t="s">
        <v>677</v>
      </c>
      <c r="M153">
        <f t="shared" si="10"/>
        <v>8.89</v>
      </c>
      <c r="P153">
        <v>22011348</v>
      </c>
      <c r="Q153" t="s">
        <v>697</v>
      </c>
      <c r="R153" t="s">
        <v>79</v>
      </c>
      <c r="S153">
        <f t="shared" si="11"/>
        <v>11.75</v>
      </c>
    </row>
    <row r="154" spans="1:19" ht="17.25" thickBot="1" x14ac:dyDescent="0.35">
      <c r="A154" s="317">
        <v>22003789</v>
      </c>
      <c r="B154" s="260" t="s">
        <v>673</v>
      </c>
      <c r="C154" s="260" t="s">
        <v>72</v>
      </c>
      <c r="D154" s="182">
        <v>11.7</v>
      </c>
      <c r="E154" s="183">
        <v>11.56</v>
      </c>
      <c r="F154" t="str">
        <f t="shared" si="8"/>
        <v>DORER</v>
      </c>
      <c r="G154" t="str">
        <f t="shared" si="9"/>
        <v>DORER</v>
      </c>
      <c r="J154" s="383">
        <v>22000406</v>
      </c>
      <c r="K154" t="s">
        <v>678</v>
      </c>
      <c r="L154" t="s">
        <v>679</v>
      </c>
      <c r="M154">
        <f t="shared" si="10"/>
        <v>3.56</v>
      </c>
      <c r="P154">
        <v>22009120</v>
      </c>
      <c r="Q154" t="s">
        <v>698</v>
      </c>
      <c r="R154" t="s">
        <v>110</v>
      </c>
      <c r="S154">
        <f t="shared" si="11"/>
        <v>0</v>
      </c>
    </row>
    <row r="155" spans="1:19" ht="17.25" thickBot="1" x14ac:dyDescent="0.35">
      <c r="A155" s="317">
        <v>21912560</v>
      </c>
      <c r="B155" s="252" t="s">
        <v>259</v>
      </c>
      <c r="C155" s="252" t="s">
        <v>107</v>
      </c>
      <c r="D155" s="182">
        <v>12.2</v>
      </c>
      <c r="E155" s="183">
        <v>9.7799999999999994</v>
      </c>
      <c r="F155" t="str">
        <f t="shared" si="8"/>
        <v>DORIATH</v>
      </c>
      <c r="G155" t="e">
        <f t="shared" si="9"/>
        <v>#N/A</v>
      </c>
      <c r="J155" s="383">
        <v>22007492</v>
      </c>
      <c r="K155" t="s">
        <v>678</v>
      </c>
      <c r="L155" t="s">
        <v>680</v>
      </c>
      <c r="M155">
        <f t="shared" si="10"/>
        <v>8.44</v>
      </c>
      <c r="P155">
        <v>22015623</v>
      </c>
      <c r="Q155" t="s">
        <v>699</v>
      </c>
      <c r="R155" t="s">
        <v>31</v>
      </c>
      <c r="S155">
        <f t="shared" si="11"/>
        <v>8.75</v>
      </c>
    </row>
    <row r="156" spans="1:19" ht="17.25" thickBot="1" x14ac:dyDescent="0.35">
      <c r="A156" s="317">
        <v>22002381</v>
      </c>
      <c r="B156" s="262" t="s">
        <v>674</v>
      </c>
      <c r="C156" s="262" t="s">
        <v>675</v>
      </c>
      <c r="D156" s="182">
        <v>12.7</v>
      </c>
      <c r="E156" s="183">
        <v>7.11</v>
      </c>
      <c r="F156" t="str">
        <f t="shared" si="8"/>
        <v>DRIOUACH</v>
      </c>
      <c r="G156" t="str">
        <f t="shared" si="9"/>
        <v>DRIOUACH</v>
      </c>
      <c r="J156" s="383">
        <v>21905145</v>
      </c>
      <c r="K156" t="s">
        <v>262</v>
      </c>
      <c r="L156" t="s">
        <v>263</v>
      </c>
      <c r="M156">
        <f t="shared" si="10"/>
        <v>4.4400000000000004</v>
      </c>
      <c r="P156">
        <v>22016133</v>
      </c>
      <c r="Q156" t="s">
        <v>700</v>
      </c>
      <c r="R156" t="s">
        <v>317</v>
      </c>
      <c r="S156" s="347" t="s">
        <v>1764</v>
      </c>
    </row>
    <row r="157" spans="1:19" ht="17.25" thickBot="1" x14ac:dyDescent="0.35">
      <c r="A157" s="317">
        <v>22005391</v>
      </c>
      <c r="B157" s="258" t="s">
        <v>676</v>
      </c>
      <c r="C157" s="258" t="s">
        <v>677</v>
      </c>
      <c r="D157" s="182">
        <v>7</v>
      </c>
      <c r="E157" s="183">
        <v>8.89</v>
      </c>
      <c r="F157" t="str">
        <f t="shared" si="8"/>
        <v>DUDEK</v>
      </c>
      <c r="G157" t="str">
        <f t="shared" si="9"/>
        <v>DUDEK</v>
      </c>
      <c r="J157" s="383">
        <v>22011960</v>
      </c>
      <c r="K157" t="s">
        <v>681</v>
      </c>
      <c r="L157" t="s">
        <v>118</v>
      </c>
      <c r="M157">
        <f t="shared" si="10"/>
        <v>4.8899999999999997</v>
      </c>
      <c r="P157">
        <v>22000977</v>
      </c>
      <c r="Q157" t="s">
        <v>701</v>
      </c>
      <c r="R157" t="s">
        <v>188</v>
      </c>
      <c r="S157">
        <f t="shared" si="11"/>
        <v>12.85</v>
      </c>
    </row>
    <row r="158" spans="1:19" ht="17.25" thickBot="1" x14ac:dyDescent="0.35">
      <c r="A158" s="317">
        <v>22000406</v>
      </c>
      <c r="B158" s="248" t="s">
        <v>678</v>
      </c>
      <c r="C158" s="248" t="s">
        <v>679</v>
      </c>
      <c r="D158" s="182">
        <v>11.4</v>
      </c>
      <c r="E158" s="183">
        <v>3.56</v>
      </c>
      <c r="F158" t="str">
        <f t="shared" si="8"/>
        <v>DUPONT</v>
      </c>
      <c r="G158" t="str">
        <f t="shared" si="9"/>
        <v>DUPONT</v>
      </c>
      <c r="J158" s="383">
        <v>22017562</v>
      </c>
      <c r="K158" t="s">
        <v>682</v>
      </c>
      <c r="L158" t="s">
        <v>683</v>
      </c>
      <c r="M158">
        <f t="shared" si="10"/>
        <v>9.33</v>
      </c>
      <c r="P158">
        <v>22011103</v>
      </c>
      <c r="Q158" t="s">
        <v>702</v>
      </c>
      <c r="R158" t="s">
        <v>703</v>
      </c>
      <c r="S158">
        <f t="shared" si="11"/>
        <v>10.75</v>
      </c>
    </row>
    <row r="159" spans="1:19" ht="16.5" x14ac:dyDescent="0.3">
      <c r="A159" s="349">
        <v>22007492</v>
      </c>
      <c r="B159" s="354" t="s">
        <v>678</v>
      </c>
      <c r="C159" s="367" t="s">
        <v>680</v>
      </c>
      <c r="D159" s="182">
        <v>12.55</v>
      </c>
      <c r="E159" s="183">
        <v>8.44</v>
      </c>
      <c r="F159" t="str">
        <f t="shared" si="8"/>
        <v>DUPONT</v>
      </c>
      <c r="G159" t="str">
        <f t="shared" si="9"/>
        <v>DUPONT</v>
      </c>
      <c r="J159" s="383">
        <v>22010830</v>
      </c>
      <c r="K159" t="s">
        <v>684</v>
      </c>
      <c r="L159" t="s">
        <v>685</v>
      </c>
      <c r="M159">
        <f t="shared" si="10"/>
        <v>5.33</v>
      </c>
      <c r="P159">
        <v>21902329</v>
      </c>
      <c r="Q159" t="s">
        <v>270</v>
      </c>
      <c r="R159" t="s">
        <v>267</v>
      </c>
      <c r="S159">
        <f t="shared" si="11"/>
        <v>13.45</v>
      </c>
    </row>
    <row r="160" spans="1:19" ht="17.25" thickBot="1" x14ac:dyDescent="0.35">
      <c r="A160" s="350">
        <v>21905145</v>
      </c>
      <c r="B160" s="361" t="s">
        <v>262</v>
      </c>
      <c r="C160" s="374" t="s">
        <v>263</v>
      </c>
      <c r="D160" s="380">
        <v>13.3</v>
      </c>
      <c r="E160" s="382">
        <v>4.4400000000000004</v>
      </c>
      <c r="F160" t="str">
        <f t="shared" si="8"/>
        <v>DUPUITS</v>
      </c>
      <c r="G160" t="e">
        <f t="shared" si="9"/>
        <v>#N/A</v>
      </c>
      <c r="J160" s="383">
        <v>22005658</v>
      </c>
      <c r="K160" t="s">
        <v>686</v>
      </c>
      <c r="L160" t="s">
        <v>88</v>
      </c>
      <c r="M160">
        <f t="shared" si="10"/>
        <v>5.33</v>
      </c>
      <c r="P160">
        <v>22003888</v>
      </c>
      <c r="Q160" t="s">
        <v>704</v>
      </c>
      <c r="R160" t="s">
        <v>329</v>
      </c>
      <c r="S160">
        <f t="shared" si="11"/>
        <v>11.25</v>
      </c>
    </row>
    <row r="161" spans="1:19" ht="17.25" thickBot="1" x14ac:dyDescent="0.35">
      <c r="A161" s="317">
        <v>22011960</v>
      </c>
      <c r="B161" s="254" t="s">
        <v>681</v>
      </c>
      <c r="C161" s="254" t="s">
        <v>118</v>
      </c>
      <c r="D161" s="182">
        <v>13.4</v>
      </c>
      <c r="E161" s="183">
        <v>4.8899999999999997</v>
      </c>
      <c r="F161" t="str">
        <f t="shared" si="8"/>
        <v>DUQUE</v>
      </c>
      <c r="G161" t="str">
        <f t="shared" si="9"/>
        <v>DUQUE</v>
      </c>
      <c r="J161" s="383">
        <v>22005759</v>
      </c>
      <c r="K161" t="s">
        <v>687</v>
      </c>
      <c r="L161" t="s">
        <v>688</v>
      </c>
      <c r="M161">
        <f t="shared" si="10"/>
        <v>5.78</v>
      </c>
      <c r="P161">
        <v>22014775</v>
      </c>
      <c r="Q161" t="s">
        <v>705</v>
      </c>
      <c r="R161" t="s">
        <v>231</v>
      </c>
      <c r="S161">
        <f t="shared" si="11"/>
        <v>0</v>
      </c>
    </row>
    <row r="162" spans="1:19" ht="17.25" thickBot="1" x14ac:dyDescent="0.35">
      <c r="A162" s="317">
        <v>22017562</v>
      </c>
      <c r="B162" s="258" t="s">
        <v>682</v>
      </c>
      <c r="C162" s="258" t="s">
        <v>683</v>
      </c>
      <c r="D162" s="182">
        <v>13.55</v>
      </c>
      <c r="E162" s="183">
        <v>9.33</v>
      </c>
      <c r="F162" t="str">
        <f t="shared" si="8"/>
        <v>DURAND</v>
      </c>
      <c r="G162" t="str">
        <f t="shared" si="9"/>
        <v>DURAND</v>
      </c>
      <c r="J162" s="383">
        <v>22004342</v>
      </c>
      <c r="K162" t="s">
        <v>689</v>
      </c>
      <c r="L162" t="s">
        <v>690</v>
      </c>
      <c r="M162">
        <f t="shared" si="10"/>
        <v>4</v>
      </c>
      <c r="P162">
        <v>22002944</v>
      </c>
      <c r="Q162" t="s">
        <v>706</v>
      </c>
      <c r="R162" t="s">
        <v>88</v>
      </c>
      <c r="S162">
        <f t="shared" si="11"/>
        <v>11.85</v>
      </c>
    </row>
    <row r="163" spans="1:19" ht="50.25" thickBot="1" x14ac:dyDescent="0.35">
      <c r="A163" s="317">
        <v>22010830</v>
      </c>
      <c r="B163" s="256" t="s">
        <v>684</v>
      </c>
      <c r="C163" s="256" t="s">
        <v>685</v>
      </c>
      <c r="D163" s="182">
        <v>11.6</v>
      </c>
      <c r="E163" s="183">
        <v>5.33</v>
      </c>
      <c r="F163" t="str">
        <f t="shared" si="8"/>
        <v>DURANTON-KATCHAVENDA</v>
      </c>
      <c r="G163" t="str">
        <f t="shared" si="9"/>
        <v>DURANTON-KATCHAVENDA</v>
      </c>
      <c r="J163" s="383">
        <v>22015982</v>
      </c>
      <c r="K163" t="s">
        <v>691</v>
      </c>
      <c r="L163" t="s">
        <v>692</v>
      </c>
      <c r="M163">
        <f t="shared" si="10"/>
        <v>3.56</v>
      </c>
      <c r="P163">
        <v>22013296</v>
      </c>
      <c r="Q163" t="s">
        <v>707</v>
      </c>
      <c r="R163" t="s">
        <v>30</v>
      </c>
      <c r="S163" s="386">
        <v>10.333</v>
      </c>
    </row>
    <row r="164" spans="1:19" ht="17.25" thickBot="1" x14ac:dyDescent="0.35">
      <c r="A164" s="317">
        <v>22005658</v>
      </c>
      <c r="B164" s="250" t="s">
        <v>686</v>
      </c>
      <c r="C164" s="250" t="s">
        <v>88</v>
      </c>
      <c r="D164" s="182" t="s">
        <v>375</v>
      </c>
      <c r="E164" s="183">
        <v>5.33</v>
      </c>
      <c r="F164" t="str">
        <f t="shared" si="8"/>
        <v>DUSEHU</v>
      </c>
      <c r="G164" t="str">
        <f t="shared" si="9"/>
        <v>DUSEHU</v>
      </c>
      <c r="J164" s="383">
        <v>21908962</v>
      </c>
      <c r="K164" t="s">
        <v>264</v>
      </c>
      <c r="L164" t="s">
        <v>77</v>
      </c>
      <c r="M164">
        <f t="shared" si="10"/>
        <v>7.11</v>
      </c>
      <c r="P164">
        <v>22010238</v>
      </c>
      <c r="Q164" t="s">
        <v>708</v>
      </c>
      <c r="R164" t="s">
        <v>709</v>
      </c>
      <c r="S164">
        <f t="shared" si="11"/>
        <v>9.65</v>
      </c>
    </row>
    <row r="165" spans="1:19" ht="17.25" thickBot="1" x14ac:dyDescent="0.35">
      <c r="A165" s="317">
        <v>22005759</v>
      </c>
      <c r="B165" s="258" t="s">
        <v>687</v>
      </c>
      <c r="C165" s="258" t="s">
        <v>688</v>
      </c>
      <c r="D165" s="182">
        <v>10.4</v>
      </c>
      <c r="E165" s="183">
        <v>5.78</v>
      </c>
      <c r="F165" t="str">
        <f t="shared" si="8"/>
        <v>DUTREIL</v>
      </c>
      <c r="G165" t="str">
        <f t="shared" si="9"/>
        <v>DUTREIL</v>
      </c>
      <c r="J165" s="383">
        <v>21911820</v>
      </c>
      <c r="K165" t="s">
        <v>265</v>
      </c>
      <c r="L165" t="s">
        <v>266</v>
      </c>
      <c r="M165">
        <f t="shared" si="10"/>
        <v>4.4400000000000004</v>
      </c>
      <c r="P165">
        <v>22005243</v>
      </c>
      <c r="Q165" t="s">
        <v>710</v>
      </c>
      <c r="R165" t="s">
        <v>124</v>
      </c>
      <c r="S165">
        <f t="shared" si="11"/>
        <v>12.95</v>
      </c>
    </row>
    <row r="166" spans="1:19" ht="33.75" thickBot="1" x14ac:dyDescent="0.35">
      <c r="A166" s="317">
        <v>22004342</v>
      </c>
      <c r="B166" s="264" t="s">
        <v>689</v>
      </c>
      <c r="C166" s="264" t="s">
        <v>690</v>
      </c>
      <c r="D166" s="182">
        <v>11.3</v>
      </c>
      <c r="E166" s="183">
        <v>4</v>
      </c>
      <c r="F166" t="str">
        <f t="shared" si="8"/>
        <v>EBANGA BABOGA</v>
      </c>
      <c r="G166" t="str">
        <f t="shared" si="9"/>
        <v>EBANGA BABOGA</v>
      </c>
      <c r="J166" s="383">
        <v>22007464</v>
      </c>
      <c r="K166" t="s">
        <v>693</v>
      </c>
      <c r="L166" t="s">
        <v>89</v>
      </c>
      <c r="M166">
        <f t="shared" si="10"/>
        <v>7.56</v>
      </c>
      <c r="P166">
        <v>22009484</v>
      </c>
      <c r="Q166" t="s">
        <v>711</v>
      </c>
      <c r="R166" t="s">
        <v>78</v>
      </c>
      <c r="S166">
        <f t="shared" si="11"/>
        <v>9.25</v>
      </c>
    </row>
    <row r="167" spans="1:19" ht="17.25" thickBot="1" x14ac:dyDescent="0.35">
      <c r="A167" s="317">
        <v>21818705</v>
      </c>
      <c r="B167" s="254" t="s">
        <v>512</v>
      </c>
      <c r="C167" s="254" t="s">
        <v>133</v>
      </c>
      <c r="D167" s="182">
        <v>12.7</v>
      </c>
      <c r="E167" s="183" t="s">
        <v>195</v>
      </c>
      <c r="F167" s="384" t="e">
        <f t="shared" si="8"/>
        <v>#N/A</v>
      </c>
      <c r="G167" t="e">
        <f t="shared" si="9"/>
        <v>#N/A</v>
      </c>
      <c r="J167" s="383">
        <v>22007265</v>
      </c>
      <c r="K167" t="s">
        <v>694</v>
      </c>
      <c r="L167" t="s">
        <v>695</v>
      </c>
      <c r="M167">
        <f t="shared" si="10"/>
        <v>3.56</v>
      </c>
      <c r="P167">
        <v>22003720</v>
      </c>
      <c r="Q167" t="s">
        <v>712</v>
      </c>
      <c r="R167" t="s">
        <v>88</v>
      </c>
      <c r="S167">
        <f t="shared" si="11"/>
        <v>8.8000000000000007</v>
      </c>
    </row>
    <row r="168" spans="1:19" ht="17.25" thickBot="1" x14ac:dyDescent="0.35">
      <c r="A168" s="317">
        <v>22015982</v>
      </c>
      <c r="B168" s="258" t="s">
        <v>691</v>
      </c>
      <c r="C168" s="258" t="s">
        <v>692</v>
      </c>
      <c r="D168" s="182">
        <v>10.199999999999999</v>
      </c>
      <c r="E168" s="183">
        <v>3.56</v>
      </c>
      <c r="F168" t="str">
        <f t="shared" si="8"/>
        <v>EHLERS</v>
      </c>
      <c r="G168" t="str">
        <f t="shared" si="9"/>
        <v>EHLERS</v>
      </c>
      <c r="J168" s="383">
        <v>22009293</v>
      </c>
      <c r="K168" t="s">
        <v>696</v>
      </c>
      <c r="L168" t="s">
        <v>348</v>
      </c>
      <c r="M168">
        <f t="shared" si="10"/>
        <v>9.33</v>
      </c>
      <c r="P168">
        <v>21905701</v>
      </c>
      <c r="Q168" t="s">
        <v>713</v>
      </c>
      <c r="R168" t="s">
        <v>287</v>
      </c>
      <c r="S168">
        <f t="shared" si="11"/>
        <v>9.6999999999999993</v>
      </c>
    </row>
    <row r="169" spans="1:19" ht="17.25" thickBot="1" x14ac:dyDescent="0.35">
      <c r="A169" s="317">
        <v>21908962</v>
      </c>
      <c r="B169" s="248" t="s">
        <v>264</v>
      </c>
      <c r="C169" s="248" t="s">
        <v>77</v>
      </c>
      <c r="D169" s="182">
        <v>12.5</v>
      </c>
      <c r="E169" s="183">
        <v>7.11</v>
      </c>
      <c r="F169" t="str">
        <f t="shared" si="8"/>
        <v>EHRBURGER</v>
      </c>
      <c r="G169" t="e">
        <f t="shared" si="9"/>
        <v>#N/A</v>
      </c>
      <c r="J169" s="383">
        <v>22011348</v>
      </c>
      <c r="K169" t="s">
        <v>697</v>
      </c>
      <c r="L169" t="s">
        <v>79</v>
      </c>
      <c r="M169">
        <f t="shared" si="10"/>
        <v>8</v>
      </c>
      <c r="P169">
        <v>22006465</v>
      </c>
      <c r="Q169" t="s">
        <v>272</v>
      </c>
      <c r="R169" t="s">
        <v>124</v>
      </c>
      <c r="S169" s="347" t="s">
        <v>1764</v>
      </c>
    </row>
    <row r="170" spans="1:19" ht="17.25" thickBot="1" x14ac:dyDescent="0.35">
      <c r="A170" s="317">
        <v>21911820</v>
      </c>
      <c r="B170" s="258" t="s">
        <v>265</v>
      </c>
      <c r="C170" s="258" t="s">
        <v>266</v>
      </c>
      <c r="D170" s="182">
        <v>12.95</v>
      </c>
      <c r="E170" s="183">
        <v>4.4400000000000004</v>
      </c>
      <c r="F170" t="str">
        <f t="shared" si="8"/>
        <v>EHRHARD</v>
      </c>
      <c r="G170" t="e">
        <f t="shared" si="9"/>
        <v>#N/A</v>
      </c>
      <c r="J170" s="383">
        <v>22009120</v>
      </c>
      <c r="K170" t="s">
        <v>698</v>
      </c>
      <c r="L170" t="s">
        <v>110</v>
      </c>
      <c r="M170" t="str">
        <f t="shared" si="10"/>
        <v>ABI</v>
      </c>
      <c r="P170">
        <v>22015504</v>
      </c>
      <c r="Q170" t="s">
        <v>714</v>
      </c>
      <c r="R170" t="s">
        <v>253</v>
      </c>
      <c r="S170">
        <f t="shared" si="11"/>
        <v>11.15</v>
      </c>
    </row>
    <row r="171" spans="1:19" ht="17.25" thickBot="1" x14ac:dyDescent="0.35">
      <c r="A171" s="317">
        <v>22007464</v>
      </c>
      <c r="B171" s="250" t="s">
        <v>693</v>
      </c>
      <c r="C171" s="250" t="s">
        <v>89</v>
      </c>
      <c r="D171" s="182">
        <v>12.15</v>
      </c>
      <c r="E171" s="183">
        <v>7.56</v>
      </c>
      <c r="F171" t="str">
        <f t="shared" si="8"/>
        <v>EHSAN ZIAH</v>
      </c>
      <c r="G171" t="str">
        <f t="shared" si="9"/>
        <v>EHSAN ZIAH</v>
      </c>
      <c r="J171" s="383">
        <v>21902291</v>
      </c>
      <c r="K171" t="s">
        <v>268</v>
      </c>
      <c r="L171" t="s">
        <v>269</v>
      </c>
      <c r="M171">
        <f t="shared" si="10"/>
        <v>4.8899999999999997</v>
      </c>
      <c r="P171">
        <v>21911857</v>
      </c>
      <c r="Q171" t="s">
        <v>715</v>
      </c>
      <c r="R171" t="s">
        <v>186</v>
      </c>
      <c r="S171">
        <f t="shared" si="11"/>
        <v>0</v>
      </c>
    </row>
    <row r="172" spans="1:19" ht="17.25" thickBot="1" x14ac:dyDescent="0.35">
      <c r="A172" s="317">
        <v>22007265</v>
      </c>
      <c r="B172" s="256" t="s">
        <v>694</v>
      </c>
      <c r="C172" s="256" t="s">
        <v>695</v>
      </c>
      <c r="D172" s="182">
        <v>12.6</v>
      </c>
      <c r="E172" s="183">
        <v>3.56</v>
      </c>
      <c r="F172" t="str">
        <f t="shared" si="8"/>
        <v>EL IDRISSI</v>
      </c>
      <c r="G172" t="str">
        <f t="shared" si="9"/>
        <v>EL IDRISSI</v>
      </c>
      <c r="J172" s="383">
        <v>22015623</v>
      </c>
      <c r="K172" t="s">
        <v>699</v>
      </c>
      <c r="L172" t="s">
        <v>31</v>
      </c>
      <c r="M172">
        <f t="shared" si="10"/>
        <v>6.67</v>
      </c>
      <c r="P172">
        <v>22009399</v>
      </c>
      <c r="Q172" t="s">
        <v>716</v>
      </c>
      <c r="R172" t="s">
        <v>160</v>
      </c>
      <c r="S172">
        <f t="shared" si="11"/>
        <v>10.7</v>
      </c>
    </row>
    <row r="173" spans="1:19" ht="17.25" thickBot="1" x14ac:dyDescent="0.35">
      <c r="A173" s="317">
        <v>22009293</v>
      </c>
      <c r="B173" s="262" t="s">
        <v>696</v>
      </c>
      <c r="C173" s="262" t="s">
        <v>348</v>
      </c>
      <c r="D173" s="182" t="s">
        <v>375</v>
      </c>
      <c r="E173" s="183">
        <v>9.33</v>
      </c>
      <c r="F173" t="str">
        <f t="shared" si="8"/>
        <v>ENDERLIN</v>
      </c>
      <c r="G173" t="str">
        <f t="shared" si="9"/>
        <v>ENDERLIN</v>
      </c>
      <c r="J173" s="383">
        <v>22016133</v>
      </c>
      <c r="K173" t="s">
        <v>700</v>
      </c>
      <c r="L173" t="s">
        <v>317</v>
      </c>
      <c r="M173">
        <f t="shared" si="10"/>
        <v>8.44</v>
      </c>
      <c r="P173">
        <v>22015781</v>
      </c>
      <c r="Q173" t="s">
        <v>717</v>
      </c>
      <c r="R173" t="s">
        <v>152</v>
      </c>
      <c r="S173">
        <f t="shared" si="11"/>
        <v>14.6</v>
      </c>
    </row>
    <row r="174" spans="1:19" ht="17.25" thickBot="1" x14ac:dyDescent="0.35">
      <c r="A174" s="317">
        <v>22011348</v>
      </c>
      <c r="B174" s="256" t="s">
        <v>697</v>
      </c>
      <c r="C174" s="256" t="s">
        <v>79</v>
      </c>
      <c r="D174" s="182">
        <v>11.75</v>
      </c>
      <c r="E174" s="183">
        <v>8</v>
      </c>
      <c r="F174" t="str">
        <f t="shared" si="8"/>
        <v>ENGELMANN</v>
      </c>
      <c r="G174" t="str">
        <f t="shared" si="9"/>
        <v>ENGELMANN</v>
      </c>
      <c r="J174" s="383">
        <v>22000977</v>
      </c>
      <c r="K174" t="s">
        <v>701</v>
      </c>
      <c r="L174" t="s">
        <v>188</v>
      </c>
      <c r="M174">
        <f t="shared" si="10"/>
        <v>7.11</v>
      </c>
      <c r="P174">
        <v>22006628</v>
      </c>
      <c r="Q174" t="s">
        <v>717</v>
      </c>
      <c r="R174" t="s">
        <v>718</v>
      </c>
      <c r="S174">
        <f t="shared" si="11"/>
        <v>4.55</v>
      </c>
    </row>
    <row r="175" spans="1:19" ht="17.25" thickBot="1" x14ac:dyDescent="0.35">
      <c r="A175" s="317">
        <v>22009120</v>
      </c>
      <c r="B175" s="248" t="s">
        <v>698</v>
      </c>
      <c r="C175" s="248" t="s">
        <v>110</v>
      </c>
      <c r="D175" s="182">
        <v>0</v>
      </c>
      <c r="E175" s="183" t="s">
        <v>195</v>
      </c>
      <c r="F175" t="str">
        <f t="shared" si="8"/>
        <v>ERNEWEIN</v>
      </c>
      <c r="G175" t="str">
        <f t="shared" si="9"/>
        <v>ERNEWEIN</v>
      </c>
      <c r="J175" s="383">
        <v>22011103</v>
      </c>
      <c r="K175" t="s">
        <v>702</v>
      </c>
      <c r="L175" t="s">
        <v>703</v>
      </c>
      <c r="M175">
        <f t="shared" si="10"/>
        <v>7.11</v>
      </c>
      <c r="P175">
        <v>22002234</v>
      </c>
      <c r="Q175" t="s">
        <v>719</v>
      </c>
      <c r="R175" t="s">
        <v>97</v>
      </c>
      <c r="S175">
        <f t="shared" si="11"/>
        <v>9.0500000000000007</v>
      </c>
    </row>
    <row r="176" spans="1:19" ht="33.75" thickBot="1" x14ac:dyDescent="0.35">
      <c r="A176" s="317">
        <v>21902291</v>
      </c>
      <c r="B176" s="248" t="s">
        <v>268</v>
      </c>
      <c r="C176" s="248" t="s">
        <v>269</v>
      </c>
      <c r="D176" s="182">
        <v>11.3</v>
      </c>
      <c r="E176" s="183">
        <v>4.8899999999999997</v>
      </c>
      <c r="F176" t="str">
        <f t="shared" si="8"/>
        <v>ESTEVES DA SILVA</v>
      </c>
      <c r="G176" t="e">
        <f t="shared" si="9"/>
        <v>#N/A</v>
      </c>
      <c r="J176" s="383">
        <v>21902329</v>
      </c>
      <c r="K176" t="s">
        <v>270</v>
      </c>
      <c r="L176" t="s">
        <v>267</v>
      </c>
      <c r="M176">
        <f t="shared" si="10"/>
        <v>12</v>
      </c>
      <c r="P176">
        <v>22010909</v>
      </c>
      <c r="Q176" t="s">
        <v>273</v>
      </c>
      <c r="R176" t="s">
        <v>720</v>
      </c>
      <c r="S176">
        <f t="shared" si="11"/>
        <v>0</v>
      </c>
    </row>
    <row r="177" spans="1:19" ht="17.25" thickBot="1" x14ac:dyDescent="0.35">
      <c r="A177" s="317">
        <v>22015623</v>
      </c>
      <c r="B177" s="260" t="s">
        <v>699</v>
      </c>
      <c r="C177" s="260" t="s">
        <v>31</v>
      </c>
      <c r="D177" s="182">
        <v>8.75</v>
      </c>
      <c r="E177" s="183">
        <v>6.67</v>
      </c>
      <c r="F177" t="str">
        <f t="shared" si="8"/>
        <v>ESTIOT</v>
      </c>
      <c r="G177" t="str">
        <f t="shared" si="9"/>
        <v>ESTIOT</v>
      </c>
      <c r="J177" s="383">
        <v>22003888</v>
      </c>
      <c r="K177" t="s">
        <v>704</v>
      </c>
      <c r="L177" t="s">
        <v>329</v>
      </c>
      <c r="M177">
        <f t="shared" si="10"/>
        <v>7.11</v>
      </c>
      <c r="P177">
        <v>22007155</v>
      </c>
      <c r="Q177" t="s">
        <v>721</v>
      </c>
      <c r="R177" t="s">
        <v>90</v>
      </c>
      <c r="S177">
        <f t="shared" si="11"/>
        <v>11.7</v>
      </c>
    </row>
    <row r="178" spans="1:19" ht="17.25" thickBot="1" x14ac:dyDescent="0.35">
      <c r="A178" s="317">
        <v>22016133</v>
      </c>
      <c r="B178" s="254" t="s">
        <v>700</v>
      </c>
      <c r="C178" s="254" t="s">
        <v>317</v>
      </c>
      <c r="D178" s="182" t="s">
        <v>375</v>
      </c>
      <c r="E178" s="183">
        <v>8.44</v>
      </c>
      <c r="F178" t="str">
        <f t="shared" si="8"/>
        <v>EUGENIE</v>
      </c>
      <c r="G178" t="str">
        <f t="shared" si="9"/>
        <v>EUGENIE</v>
      </c>
      <c r="J178" s="383">
        <v>21910990</v>
      </c>
      <c r="K178" t="s">
        <v>271</v>
      </c>
      <c r="L178" t="s">
        <v>136</v>
      </c>
      <c r="M178" t="str">
        <f t="shared" si="10"/>
        <v>ABI</v>
      </c>
      <c r="P178">
        <v>22006683</v>
      </c>
      <c r="Q178" t="s">
        <v>86</v>
      </c>
      <c r="R178" t="s">
        <v>511</v>
      </c>
      <c r="S178">
        <f t="shared" si="11"/>
        <v>12.1</v>
      </c>
    </row>
    <row r="179" spans="1:19" ht="17.25" thickBot="1" x14ac:dyDescent="0.35">
      <c r="A179" s="317">
        <v>22000977</v>
      </c>
      <c r="B179" s="250" t="s">
        <v>701</v>
      </c>
      <c r="C179" s="250" t="s">
        <v>188</v>
      </c>
      <c r="D179" s="182">
        <v>12.85</v>
      </c>
      <c r="E179" s="183">
        <v>7.11</v>
      </c>
      <c r="F179" t="str">
        <f t="shared" si="8"/>
        <v>FABER</v>
      </c>
      <c r="G179" t="str">
        <f t="shared" si="9"/>
        <v>FABER</v>
      </c>
      <c r="J179" s="383">
        <v>22014775</v>
      </c>
      <c r="K179" t="s">
        <v>705</v>
      </c>
      <c r="L179" t="s">
        <v>231</v>
      </c>
      <c r="M179" t="str">
        <f t="shared" si="10"/>
        <v>ABI</v>
      </c>
      <c r="P179">
        <v>22014858</v>
      </c>
      <c r="Q179" t="s">
        <v>722</v>
      </c>
      <c r="R179" t="s">
        <v>723</v>
      </c>
      <c r="S179">
        <f t="shared" si="11"/>
        <v>9.85</v>
      </c>
    </row>
    <row r="180" spans="1:19" ht="17.25" thickBot="1" x14ac:dyDescent="0.35">
      <c r="A180" s="317">
        <v>22011103</v>
      </c>
      <c r="B180" s="260" t="s">
        <v>702</v>
      </c>
      <c r="C180" s="260" t="s">
        <v>703</v>
      </c>
      <c r="D180" s="182">
        <v>10.75</v>
      </c>
      <c r="E180" s="183">
        <v>7.11</v>
      </c>
      <c r="F180" t="str">
        <f t="shared" si="8"/>
        <v>FAGOT</v>
      </c>
      <c r="G180" t="str">
        <f t="shared" si="9"/>
        <v>FAGOT</v>
      </c>
      <c r="J180" s="383">
        <v>22002944</v>
      </c>
      <c r="K180" t="s">
        <v>706</v>
      </c>
      <c r="L180" t="s">
        <v>88</v>
      </c>
      <c r="M180">
        <f t="shared" si="10"/>
        <v>10.67</v>
      </c>
      <c r="P180">
        <v>22008973</v>
      </c>
      <c r="Q180" t="s">
        <v>724</v>
      </c>
      <c r="R180" t="s">
        <v>99</v>
      </c>
      <c r="S180">
        <f t="shared" si="11"/>
        <v>6</v>
      </c>
    </row>
    <row r="181" spans="1:19" ht="17.25" thickBot="1" x14ac:dyDescent="0.35">
      <c r="A181" s="317">
        <v>21902329</v>
      </c>
      <c r="B181" s="252" t="s">
        <v>270</v>
      </c>
      <c r="C181" s="252" t="s">
        <v>267</v>
      </c>
      <c r="D181" s="182">
        <v>13.45</v>
      </c>
      <c r="E181" s="183">
        <v>12</v>
      </c>
      <c r="F181" t="str">
        <f t="shared" si="8"/>
        <v>FALLAH</v>
      </c>
      <c r="G181" t="str">
        <f t="shared" si="9"/>
        <v>FALLAH</v>
      </c>
      <c r="J181" s="383">
        <v>22013296</v>
      </c>
      <c r="K181" t="s">
        <v>707</v>
      </c>
      <c r="L181" t="s">
        <v>30</v>
      </c>
      <c r="M181">
        <f t="shared" si="10"/>
        <v>4.4400000000000004</v>
      </c>
      <c r="P181">
        <v>22007348</v>
      </c>
      <c r="Q181" t="s">
        <v>725</v>
      </c>
      <c r="R181" t="s">
        <v>124</v>
      </c>
      <c r="S181">
        <f t="shared" si="11"/>
        <v>12.35</v>
      </c>
    </row>
    <row r="182" spans="1:19" ht="17.25" thickBot="1" x14ac:dyDescent="0.35">
      <c r="A182" s="317">
        <v>22003888</v>
      </c>
      <c r="B182" s="252" t="s">
        <v>704</v>
      </c>
      <c r="C182" s="252" t="s">
        <v>329</v>
      </c>
      <c r="D182" s="182">
        <v>11.25</v>
      </c>
      <c r="E182" s="183">
        <v>7.11</v>
      </c>
      <c r="F182" t="str">
        <f t="shared" si="8"/>
        <v>FARADON</v>
      </c>
      <c r="G182" t="str">
        <f t="shared" si="9"/>
        <v>FARADON</v>
      </c>
      <c r="J182" s="383">
        <v>22010238</v>
      </c>
      <c r="K182" t="s">
        <v>708</v>
      </c>
      <c r="L182" t="s">
        <v>709</v>
      </c>
      <c r="M182">
        <f t="shared" si="10"/>
        <v>5.78</v>
      </c>
      <c r="P182">
        <v>22007491</v>
      </c>
      <c r="Q182" t="s">
        <v>726</v>
      </c>
      <c r="R182" t="s">
        <v>145</v>
      </c>
      <c r="S182">
        <f t="shared" si="11"/>
        <v>10.65</v>
      </c>
    </row>
    <row r="183" spans="1:19" ht="17.25" thickBot="1" x14ac:dyDescent="0.35">
      <c r="A183" s="317">
        <v>21910990</v>
      </c>
      <c r="B183" s="248" t="s">
        <v>271</v>
      </c>
      <c r="C183" s="248" t="s">
        <v>121</v>
      </c>
      <c r="D183" s="182">
        <v>11.25</v>
      </c>
      <c r="E183" s="183" t="s">
        <v>195</v>
      </c>
      <c r="F183" t="str">
        <f t="shared" si="8"/>
        <v>FAUSSER</v>
      </c>
      <c r="G183" t="e">
        <f t="shared" si="9"/>
        <v>#N/A</v>
      </c>
      <c r="J183" s="383">
        <v>22005243</v>
      </c>
      <c r="K183" t="s">
        <v>710</v>
      </c>
      <c r="L183" t="s">
        <v>124</v>
      </c>
      <c r="M183">
        <f t="shared" si="10"/>
        <v>7.56</v>
      </c>
      <c r="P183">
        <v>22005291</v>
      </c>
      <c r="Q183" t="s">
        <v>727</v>
      </c>
      <c r="R183" t="s">
        <v>77</v>
      </c>
      <c r="S183" s="386">
        <v>12.063000000000001</v>
      </c>
    </row>
    <row r="184" spans="1:19" ht="17.25" thickBot="1" x14ac:dyDescent="0.35">
      <c r="A184" s="317">
        <v>22014775</v>
      </c>
      <c r="B184" s="252" t="s">
        <v>705</v>
      </c>
      <c r="C184" s="252" t="s">
        <v>231</v>
      </c>
      <c r="D184" s="182">
        <v>0</v>
      </c>
      <c r="E184" s="183" t="s">
        <v>195</v>
      </c>
      <c r="F184" t="str">
        <f t="shared" si="8"/>
        <v>FERCHICHI</v>
      </c>
      <c r="G184" t="str">
        <f t="shared" si="9"/>
        <v>FERCHICHI</v>
      </c>
      <c r="J184" s="383">
        <v>22009484</v>
      </c>
      <c r="K184" t="s">
        <v>711</v>
      </c>
      <c r="L184" t="s">
        <v>78</v>
      </c>
      <c r="M184">
        <f t="shared" si="10"/>
        <v>6.22</v>
      </c>
      <c r="P184">
        <v>22000493</v>
      </c>
      <c r="Q184" t="s">
        <v>728</v>
      </c>
      <c r="R184" t="s">
        <v>729</v>
      </c>
      <c r="S184">
        <f t="shared" si="11"/>
        <v>11.6</v>
      </c>
    </row>
    <row r="185" spans="1:19" ht="17.25" thickBot="1" x14ac:dyDescent="0.35">
      <c r="A185" s="317">
        <v>22002944</v>
      </c>
      <c r="B185" s="260" t="s">
        <v>706</v>
      </c>
      <c r="C185" s="260" t="s">
        <v>88</v>
      </c>
      <c r="D185" s="182">
        <v>11.85</v>
      </c>
      <c r="E185" s="183">
        <v>10.67</v>
      </c>
      <c r="F185" t="str">
        <f t="shared" si="8"/>
        <v>FERROUDJ</v>
      </c>
      <c r="G185" t="str">
        <f t="shared" si="9"/>
        <v>FERROUDJ</v>
      </c>
      <c r="J185" s="383">
        <v>22003720</v>
      </c>
      <c r="K185" t="s">
        <v>712</v>
      </c>
      <c r="L185" t="s">
        <v>88</v>
      </c>
      <c r="M185">
        <f t="shared" si="10"/>
        <v>8.44</v>
      </c>
      <c r="P185">
        <v>22006645</v>
      </c>
      <c r="Q185" t="s">
        <v>730</v>
      </c>
      <c r="R185" t="s">
        <v>79</v>
      </c>
      <c r="S185" s="347" t="s">
        <v>1764</v>
      </c>
    </row>
    <row r="186" spans="1:19" ht="17.25" thickBot="1" x14ac:dyDescent="0.35">
      <c r="A186" s="317">
        <v>22013296</v>
      </c>
      <c r="B186" s="264" t="s">
        <v>707</v>
      </c>
      <c r="C186" s="264" t="s">
        <v>30</v>
      </c>
      <c r="D186" s="182">
        <v>10.333333333333334</v>
      </c>
      <c r="E186" s="183">
        <v>4.4400000000000004</v>
      </c>
      <c r="F186" t="str">
        <f t="shared" si="8"/>
        <v>FERUZI</v>
      </c>
      <c r="G186" t="str">
        <f t="shared" si="9"/>
        <v>FERUZI</v>
      </c>
      <c r="J186" s="383">
        <v>21905701</v>
      </c>
      <c r="K186" t="s">
        <v>713</v>
      </c>
      <c r="L186" t="s">
        <v>287</v>
      </c>
      <c r="M186">
        <f t="shared" si="10"/>
        <v>5.33</v>
      </c>
      <c r="P186">
        <v>22012195</v>
      </c>
      <c r="Q186" t="s">
        <v>731</v>
      </c>
      <c r="R186" t="s">
        <v>297</v>
      </c>
      <c r="S186">
        <f t="shared" si="11"/>
        <v>9.4</v>
      </c>
    </row>
    <row r="187" spans="1:19" ht="17.25" thickBot="1" x14ac:dyDescent="0.35">
      <c r="A187" s="317">
        <v>22010238</v>
      </c>
      <c r="B187" s="296" t="s">
        <v>708</v>
      </c>
      <c r="C187" s="296" t="s">
        <v>709</v>
      </c>
      <c r="D187" s="182">
        <v>9.65</v>
      </c>
      <c r="E187" s="183">
        <v>5.78</v>
      </c>
      <c r="F187" t="str">
        <f t="shared" si="8"/>
        <v>FEUERSTEIN</v>
      </c>
      <c r="G187" t="str">
        <f t="shared" si="9"/>
        <v>FEUERSTEIN</v>
      </c>
      <c r="J187" s="383">
        <v>22006465</v>
      </c>
      <c r="K187" t="s">
        <v>272</v>
      </c>
      <c r="L187" t="s">
        <v>124</v>
      </c>
      <c r="M187">
        <f t="shared" si="10"/>
        <v>7.11</v>
      </c>
      <c r="P187">
        <v>22007509</v>
      </c>
      <c r="Q187" t="s">
        <v>732</v>
      </c>
      <c r="R187" t="s">
        <v>87</v>
      </c>
      <c r="S187">
        <f t="shared" si="11"/>
        <v>9.0500000000000007</v>
      </c>
    </row>
    <row r="188" spans="1:19" ht="17.25" thickBot="1" x14ac:dyDescent="0.35">
      <c r="A188" s="317">
        <v>22005243</v>
      </c>
      <c r="B188" s="264" t="s">
        <v>710</v>
      </c>
      <c r="C188" s="264" t="s">
        <v>124</v>
      </c>
      <c r="D188" s="182">
        <v>12.95</v>
      </c>
      <c r="E188" s="183">
        <v>7.56</v>
      </c>
      <c r="F188" t="str">
        <f t="shared" si="8"/>
        <v>FITTE</v>
      </c>
      <c r="G188" t="str">
        <f t="shared" si="9"/>
        <v>FITTE</v>
      </c>
      <c r="J188" s="383">
        <v>22015504</v>
      </c>
      <c r="K188" t="s">
        <v>714</v>
      </c>
      <c r="L188" t="s">
        <v>253</v>
      </c>
      <c r="M188">
        <f t="shared" si="10"/>
        <v>8</v>
      </c>
      <c r="P188">
        <v>22009882</v>
      </c>
      <c r="Q188" t="s">
        <v>733</v>
      </c>
      <c r="R188" t="s">
        <v>734</v>
      </c>
      <c r="S188">
        <f t="shared" si="11"/>
        <v>12.1</v>
      </c>
    </row>
    <row r="189" spans="1:19" ht="17.25" thickBot="1" x14ac:dyDescent="0.35">
      <c r="A189" s="317">
        <v>22009484</v>
      </c>
      <c r="B189" s="248" t="s">
        <v>711</v>
      </c>
      <c r="C189" s="248" t="s">
        <v>78</v>
      </c>
      <c r="D189" s="182">
        <v>9.25</v>
      </c>
      <c r="E189" s="183">
        <v>6.22</v>
      </c>
      <c r="F189" t="str">
        <f t="shared" si="8"/>
        <v>FOECHTERLE</v>
      </c>
      <c r="G189" t="str">
        <f t="shared" si="9"/>
        <v>FOECHTERLE</v>
      </c>
      <c r="J189" s="383">
        <v>21911857</v>
      </c>
      <c r="K189" t="s">
        <v>715</v>
      </c>
      <c r="L189" t="s">
        <v>186</v>
      </c>
      <c r="M189">
        <f t="shared" si="10"/>
        <v>6.22</v>
      </c>
      <c r="P189">
        <v>22014393</v>
      </c>
      <c r="Q189" t="s">
        <v>146</v>
      </c>
      <c r="R189" t="s">
        <v>230</v>
      </c>
      <c r="S189">
        <f t="shared" si="11"/>
        <v>10.199999999999999</v>
      </c>
    </row>
    <row r="190" spans="1:19" ht="17.25" thickBot="1" x14ac:dyDescent="0.35">
      <c r="A190" s="317">
        <v>22003720</v>
      </c>
      <c r="B190" s="250" t="s">
        <v>712</v>
      </c>
      <c r="C190" s="250" t="s">
        <v>88</v>
      </c>
      <c r="D190" s="182">
        <v>8.8000000000000007</v>
      </c>
      <c r="E190" s="183">
        <v>8.44</v>
      </c>
      <c r="F190" t="str">
        <f t="shared" si="8"/>
        <v>FORTHOFFER</v>
      </c>
      <c r="G190" t="str">
        <f t="shared" si="9"/>
        <v>FORTHOFFER</v>
      </c>
      <c r="J190" s="383">
        <v>22009399</v>
      </c>
      <c r="K190" t="s">
        <v>716</v>
      </c>
      <c r="L190" t="s">
        <v>160</v>
      </c>
      <c r="M190">
        <f t="shared" si="10"/>
        <v>6.22</v>
      </c>
      <c r="P190">
        <v>21910700</v>
      </c>
      <c r="Q190" t="s">
        <v>281</v>
      </c>
      <c r="R190" t="s">
        <v>282</v>
      </c>
      <c r="S190">
        <f t="shared" si="11"/>
        <v>9.85</v>
      </c>
    </row>
    <row r="191" spans="1:19" ht="17.25" thickBot="1" x14ac:dyDescent="0.35">
      <c r="A191" s="317">
        <v>21905701</v>
      </c>
      <c r="B191" s="248" t="s">
        <v>713</v>
      </c>
      <c r="C191" s="248" t="s">
        <v>287</v>
      </c>
      <c r="D191" s="182">
        <v>9.6999999999999993</v>
      </c>
      <c r="E191" s="183">
        <v>5.33</v>
      </c>
      <c r="F191" t="str">
        <f t="shared" si="8"/>
        <v>FRANCIS</v>
      </c>
      <c r="G191" t="str">
        <f t="shared" si="9"/>
        <v>FRANCIS</v>
      </c>
      <c r="J191" s="383">
        <v>22015781</v>
      </c>
      <c r="K191" t="s">
        <v>717</v>
      </c>
      <c r="L191" t="s">
        <v>152</v>
      </c>
      <c r="M191">
        <f t="shared" si="10"/>
        <v>8</v>
      </c>
      <c r="P191">
        <v>22004474</v>
      </c>
      <c r="Q191" t="s">
        <v>735</v>
      </c>
      <c r="R191" t="s">
        <v>145</v>
      </c>
      <c r="S191">
        <f t="shared" si="11"/>
        <v>6.3</v>
      </c>
    </row>
    <row r="192" spans="1:19" ht="17.25" thickBot="1" x14ac:dyDescent="0.35">
      <c r="A192" s="317">
        <v>22006465</v>
      </c>
      <c r="B192" s="262" t="s">
        <v>272</v>
      </c>
      <c r="C192" s="262" t="s">
        <v>124</v>
      </c>
      <c r="D192" s="182" t="s">
        <v>375</v>
      </c>
      <c r="E192" s="183">
        <v>7.11</v>
      </c>
      <c r="F192" t="str">
        <f t="shared" si="8"/>
        <v>FUCHS</v>
      </c>
      <c r="G192" t="str">
        <f t="shared" si="9"/>
        <v>FUCHS</v>
      </c>
      <c r="J192" s="383">
        <v>22006628</v>
      </c>
      <c r="K192" t="s">
        <v>717</v>
      </c>
      <c r="L192" t="s">
        <v>718</v>
      </c>
      <c r="M192">
        <f t="shared" si="10"/>
        <v>5.33</v>
      </c>
      <c r="P192">
        <v>22000872</v>
      </c>
      <c r="Q192" t="s">
        <v>736</v>
      </c>
      <c r="R192" t="s">
        <v>126</v>
      </c>
      <c r="S192">
        <f t="shared" si="11"/>
        <v>10</v>
      </c>
    </row>
    <row r="193" spans="1:19" ht="17.25" thickBot="1" x14ac:dyDescent="0.35">
      <c r="A193" s="317">
        <v>22015504</v>
      </c>
      <c r="B193" s="248" t="s">
        <v>714</v>
      </c>
      <c r="C193" s="248" t="s">
        <v>253</v>
      </c>
      <c r="D193" s="182">
        <v>11.15</v>
      </c>
      <c r="E193" s="183">
        <v>8</v>
      </c>
      <c r="F193" t="str">
        <f t="shared" si="8"/>
        <v>GABOR</v>
      </c>
      <c r="G193" t="str">
        <f t="shared" si="9"/>
        <v>GABOR</v>
      </c>
      <c r="J193" s="383">
        <v>22002234</v>
      </c>
      <c r="K193" t="s">
        <v>719</v>
      </c>
      <c r="L193" t="s">
        <v>97</v>
      </c>
      <c r="M193">
        <f t="shared" si="10"/>
        <v>6.22</v>
      </c>
      <c r="P193">
        <v>22008152</v>
      </c>
      <c r="Q193" t="s">
        <v>737</v>
      </c>
      <c r="R193" t="s">
        <v>738</v>
      </c>
      <c r="S193" s="347" t="s">
        <v>1764</v>
      </c>
    </row>
    <row r="194" spans="1:19" ht="17.25" thickBot="1" x14ac:dyDescent="0.35">
      <c r="A194" s="317">
        <v>21911857</v>
      </c>
      <c r="B194" s="256" t="s">
        <v>715</v>
      </c>
      <c r="C194" s="256" t="s">
        <v>186</v>
      </c>
      <c r="D194" s="182">
        <v>0</v>
      </c>
      <c r="E194" s="183">
        <v>6.22</v>
      </c>
      <c r="F194" t="str">
        <f t="shared" ref="F194:F257" si="12">VLOOKUP(A194,$J$2:$K$595,2,FALSE)</f>
        <v>GAGNIER</v>
      </c>
      <c r="G194" t="str">
        <f t="shared" si="9"/>
        <v>GAGNIER</v>
      </c>
      <c r="J194" s="383">
        <v>22010909</v>
      </c>
      <c r="K194" t="s">
        <v>273</v>
      </c>
      <c r="L194" t="s">
        <v>720</v>
      </c>
      <c r="M194" t="str">
        <f t="shared" si="10"/>
        <v>ABI</v>
      </c>
      <c r="P194">
        <v>22003828</v>
      </c>
      <c r="Q194" t="s">
        <v>739</v>
      </c>
      <c r="R194" t="s">
        <v>250</v>
      </c>
      <c r="S194">
        <f t="shared" si="11"/>
        <v>9.5500000000000007</v>
      </c>
    </row>
    <row r="195" spans="1:19" ht="17.25" thickBot="1" x14ac:dyDescent="0.35">
      <c r="A195" s="317">
        <v>22009399</v>
      </c>
      <c r="B195" s="252" t="s">
        <v>716</v>
      </c>
      <c r="C195" s="252" t="s">
        <v>160</v>
      </c>
      <c r="D195" s="182">
        <v>10.7</v>
      </c>
      <c r="E195" s="183">
        <v>6.22</v>
      </c>
      <c r="F195" t="str">
        <f t="shared" si="12"/>
        <v>GALLIATH</v>
      </c>
      <c r="G195" t="str">
        <f t="shared" ref="G195:G258" si="13">VLOOKUP(A195,$P$2:$Q$595,2,FALSE)</f>
        <v>GALLIATH</v>
      </c>
      <c r="J195" s="383">
        <v>22007155</v>
      </c>
      <c r="K195" t="s">
        <v>721</v>
      </c>
      <c r="L195" t="s">
        <v>90</v>
      </c>
      <c r="M195">
        <f t="shared" ref="M195:M258" si="14">VLOOKUP(J195,$A$2:$E$602,5,FALSE)</f>
        <v>8.44</v>
      </c>
      <c r="P195">
        <v>22009554</v>
      </c>
      <c r="Q195" t="s">
        <v>740</v>
      </c>
      <c r="R195" t="s">
        <v>741</v>
      </c>
      <c r="S195">
        <f t="shared" ref="S195:S258" si="15">VLOOKUP(P195,$A$2:$E$602,4,FALSE)</f>
        <v>13</v>
      </c>
    </row>
    <row r="196" spans="1:19" ht="17.25" thickBot="1" x14ac:dyDescent="0.35">
      <c r="A196" s="321">
        <v>22006628</v>
      </c>
      <c r="B196" s="280" t="s">
        <v>717</v>
      </c>
      <c r="C196" s="281" t="s">
        <v>718</v>
      </c>
      <c r="D196" s="182">
        <v>4.55</v>
      </c>
      <c r="E196" s="183">
        <v>5.33</v>
      </c>
      <c r="F196" t="str">
        <f t="shared" si="12"/>
        <v>GANGLOFF</v>
      </c>
      <c r="G196" t="str">
        <f t="shared" si="13"/>
        <v>GANGLOFF</v>
      </c>
      <c r="J196" s="383">
        <v>22006683</v>
      </c>
      <c r="K196" t="s">
        <v>86</v>
      </c>
      <c r="L196" t="s">
        <v>511</v>
      </c>
      <c r="M196">
        <f t="shared" si="14"/>
        <v>8</v>
      </c>
      <c r="P196">
        <v>22017431</v>
      </c>
      <c r="Q196" t="s">
        <v>742</v>
      </c>
      <c r="R196" t="s">
        <v>743</v>
      </c>
      <c r="S196">
        <f t="shared" si="15"/>
        <v>7.1</v>
      </c>
    </row>
    <row r="197" spans="1:19" ht="17.25" thickBot="1" x14ac:dyDescent="0.35">
      <c r="A197" s="317">
        <v>22015781</v>
      </c>
      <c r="B197" s="262" t="s">
        <v>717</v>
      </c>
      <c r="C197" s="262" t="s">
        <v>152</v>
      </c>
      <c r="D197" s="182">
        <v>14.6</v>
      </c>
      <c r="E197" s="183">
        <v>8</v>
      </c>
      <c r="F197" t="str">
        <f t="shared" si="12"/>
        <v>GANGLOFF</v>
      </c>
      <c r="G197" t="str">
        <f t="shared" si="13"/>
        <v>GANGLOFF</v>
      </c>
      <c r="J197" s="383">
        <v>22014858</v>
      </c>
      <c r="K197" t="s">
        <v>722</v>
      </c>
      <c r="L197" t="s">
        <v>723</v>
      </c>
      <c r="M197">
        <f t="shared" si="14"/>
        <v>10.220000000000001</v>
      </c>
      <c r="P197">
        <v>22007847</v>
      </c>
      <c r="Q197" t="s">
        <v>286</v>
      </c>
      <c r="R197" t="s">
        <v>267</v>
      </c>
      <c r="S197">
        <f t="shared" si="15"/>
        <v>11</v>
      </c>
    </row>
    <row r="198" spans="1:19" ht="17.25" thickBot="1" x14ac:dyDescent="0.35">
      <c r="A198" s="317">
        <v>22002234</v>
      </c>
      <c r="B198" s="296" t="s">
        <v>719</v>
      </c>
      <c r="C198" s="296" t="s">
        <v>97</v>
      </c>
      <c r="D198" s="182">
        <v>9.0500000000000007</v>
      </c>
      <c r="E198" s="183">
        <v>6.22</v>
      </c>
      <c r="F198" t="str">
        <f t="shared" si="12"/>
        <v>GARCIA</v>
      </c>
      <c r="G198" t="str">
        <f t="shared" si="13"/>
        <v>GARCIA</v>
      </c>
      <c r="J198" s="383">
        <v>22008973</v>
      </c>
      <c r="K198" t="s">
        <v>724</v>
      </c>
      <c r="L198" t="s">
        <v>99</v>
      </c>
      <c r="M198">
        <f t="shared" si="14"/>
        <v>5.33</v>
      </c>
      <c r="P198">
        <v>22005241</v>
      </c>
      <c r="Q198" t="s">
        <v>286</v>
      </c>
      <c r="R198" t="s">
        <v>303</v>
      </c>
      <c r="S198">
        <f t="shared" si="15"/>
        <v>11.25</v>
      </c>
    </row>
    <row r="199" spans="1:19" ht="17.25" thickBot="1" x14ac:dyDescent="0.35">
      <c r="A199" s="317">
        <v>22010909</v>
      </c>
      <c r="B199" s="260" t="s">
        <v>273</v>
      </c>
      <c r="C199" s="260" t="s">
        <v>720</v>
      </c>
      <c r="D199" s="182">
        <v>0</v>
      </c>
      <c r="E199" s="183" t="s">
        <v>195</v>
      </c>
      <c r="F199" t="str">
        <f t="shared" si="12"/>
        <v>GARGULAK</v>
      </c>
      <c r="G199" t="str">
        <f t="shared" si="13"/>
        <v>GARGULAK</v>
      </c>
      <c r="J199" s="383">
        <v>22007348</v>
      </c>
      <c r="K199" t="s">
        <v>725</v>
      </c>
      <c r="L199" t="s">
        <v>124</v>
      </c>
      <c r="M199">
        <f t="shared" si="14"/>
        <v>8.89</v>
      </c>
      <c r="P199">
        <v>22011967</v>
      </c>
      <c r="Q199" t="s">
        <v>744</v>
      </c>
      <c r="R199" t="s">
        <v>75</v>
      </c>
      <c r="S199">
        <f t="shared" si="15"/>
        <v>12.65</v>
      </c>
    </row>
    <row r="200" spans="1:19" ht="17.25" thickBot="1" x14ac:dyDescent="0.35">
      <c r="A200" s="317">
        <v>22007155</v>
      </c>
      <c r="B200" s="264" t="s">
        <v>721</v>
      </c>
      <c r="C200" s="264" t="s">
        <v>90</v>
      </c>
      <c r="D200" s="182">
        <v>11.7</v>
      </c>
      <c r="E200" s="183">
        <v>8.44</v>
      </c>
      <c r="F200" t="str">
        <f t="shared" si="12"/>
        <v>GAUCKLER</v>
      </c>
      <c r="G200" t="str">
        <f t="shared" si="13"/>
        <v>GAUCKLER</v>
      </c>
      <c r="J200" s="383">
        <v>22007491</v>
      </c>
      <c r="K200" t="s">
        <v>726</v>
      </c>
      <c r="L200" t="s">
        <v>145</v>
      </c>
      <c r="M200">
        <f t="shared" si="14"/>
        <v>6.22</v>
      </c>
      <c r="P200">
        <v>22001847</v>
      </c>
      <c r="Q200" t="s">
        <v>745</v>
      </c>
      <c r="R200" t="s">
        <v>746</v>
      </c>
      <c r="S200">
        <f t="shared" si="15"/>
        <v>9.5</v>
      </c>
    </row>
    <row r="201" spans="1:19" ht="17.25" thickBot="1" x14ac:dyDescent="0.35">
      <c r="A201" s="317">
        <v>22006683</v>
      </c>
      <c r="B201" s="260" t="s">
        <v>86</v>
      </c>
      <c r="C201" s="260" t="s">
        <v>511</v>
      </c>
      <c r="D201" s="182">
        <v>12.1</v>
      </c>
      <c r="E201" s="183">
        <v>8</v>
      </c>
      <c r="F201" t="str">
        <f t="shared" si="12"/>
        <v>GAUTHIER</v>
      </c>
      <c r="G201" t="str">
        <f t="shared" si="13"/>
        <v>GAUTHIER</v>
      </c>
      <c r="J201" s="383">
        <v>22005291</v>
      </c>
      <c r="K201" t="s">
        <v>727</v>
      </c>
      <c r="L201" t="s">
        <v>77</v>
      </c>
      <c r="M201">
        <f t="shared" si="14"/>
        <v>6.22</v>
      </c>
      <c r="P201">
        <v>22008860</v>
      </c>
      <c r="Q201" t="s">
        <v>747</v>
      </c>
      <c r="R201" t="s">
        <v>82</v>
      </c>
      <c r="S201">
        <f t="shared" si="15"/>
        <v>10.4</v>
      </c>
    </row>
    <row r="202" spans="1:19" ht="17.25" thickBot="1" x14ac:dyDescent="0.35">
      <c r="A202" s="317">
        <v>22014858</v>
      </c>
      <c r="B202" s="252" t="s">
        <v>722</v>
      </c>
      <c r="C202" s="252" t="s">
        <v>723</v>
      </c>
      <c r="D202" s="182">
        <v>9.85</v>
      </c>
      <c r="E202" s="183">
        <v>10.220000000000001</v>
      </c>
      <c r="F202" t="str">
        <f t="shared" si="12"/>
        <v>GERMAIN</v>
      </c>
      <c r="G202" t="str">
        <f t="shared" si="13"/>
        <v>GERMAIN</v>
      </c>
      <c r="J202" s="383">
        <v>22000493</v>
      </c>
      <c r="K202" t="s">
        <v>728</v>
      </c>
      <c r="L202" t="s">
        <v>729</v>
      </c>
      <c r="M202">
        <f t="shared" si="14"/>
        <v>4.4400000000000004</v>
      </c>
      <c r="P202">
        <v>22004032</v>
      </c>
      <c r="Q202" t="s">
        <v>748</v>
      </c>
      <c r="R202" t="s">
        <v>155</v>
      </c>
      <c r="S202">
        <f t="shared" si="15"/>
        <v>17</v>
      </c>
    </row>
    <row r="203" spans="1:19" ht="17.25" thickBot="1" x14ac:dyDescent="0.35">
      <c r="A203" s="317">
        <v>22008973</v>
      </c>
      <c r="B203" s="250" t="s">
        <v>724</v>
      </c>
      <c r="C203" s="250" t="s">
        <v>99</v>
      </c>
      <c r="D203" s="182">
        <v>6</v>
      </c>
      <c r="E203" s="183">
        <v>5.33</v>
      </c>
      <c r="F203" t="str">
        <f t="shared" si="12"/>
        <v>GEROME</v>
      </c>
      <c r="G203" t="str">
        <f t="shared" si="13"/>
        <v>GEROME</v>
      </c>
      <c r="J203" s="383">
        <v>21911479</v>
      </c>
      <c r="K203" t="s">
        <v>274</v>
      </c>
      <c r="L203" t="s">
        <v>129</v>
      </c>
      <c r="M203">
        <f t="shared" si="14"/>
        <v>8</v>
      </c>
      <c r="P203">
        <v>22014146</v>
      </c>
      <c r="Q203" t="s">
        <v>748</v>
      </c>
      <c r="R203" t="s">
        <v>31</v>
      </c>
      <c r="S203">
        <f t="shared" si="15"/>
        <v>12.25</v>
      </c>
    </row>
    <row r="204" spans="1:19" ht="17.25" thickBot="1" x14ac:dyDescent="0.35">
      <c r="A204" s="317">
        <v>22007348</v>
      </c>
      <c r="B204" s="296" t="s">
        <v>725</v>
      </c>
      <c r="C204" s="296" t="s">
        <v>124</v>
      </c>
      <c r="D204" s="182">
        <v>12.35</v>
      </c>
      <c r="E204" s="183">
        <v>8.89</v>
      </c>
      <c r="F204" t="str">
        <f t="shared" si="12"/>
        <v>GERTHOFFER</v>
      </c>
      <c r="G204" t="str">
        <f t="shared" si="13"/>
        <v>GERTHOFFER</v>
      </c>
      <c r="J204" s="383">
        <v>21916446</v>
      </c>
      <c r="K204" t="s">
        <v>277</v>
      </c>
      <c r="L204" t="s">
        <v>162</v>
      </c>
      <c r="M204">
        <f t="shared" si="14"/>
        <v>4</v>
      </c>
      <c r="P204">
        <v>22003815</v>
      </c>
      <c r="Q204" t="s">
        <v>749</v>
      </c>
      <c r="R204" t="s">
        <v>116</v>
      </c>
      <c r="S204">
        <f t="shared" si="15"/>
        <v>12.6</v>
      </c>
    </row>
    <row r="205" spans="1:19" ht="17.25" thickBot="1" x14ac:dyDescent="0.35">
      <c r="A205" s="317">
        <v>22007491</v>
      </c>
      <c r="B205" s="248" t="s">
        <v>726</v>
      </c>
      <c r="C205" s="248" t="s">
        <v>145</v>
      </c>
      <c r="D205" s="182">
        <v>10.65</v>
      </c>
      <c r="E205" s="183">
        <v>6.22</v>
      </c>
      <c r="F205" t="str">
        <f t="shared" si="12"/>
        <v>GLASSMANN</v>
      </c>
      <c r="G205" t="str">
        <f t="shared" si="13"/>
        <v>GLASSMANN</v>
      </c>
      <c r="J205" s="383">
        <v>22006645</v>
      </c>
      <c r="K205" t="s">
        <v>730</v>
      </c>
      <c r="L205" t="s">
        <v>79</v>
      </c>
      <c r="M205">
        <f t="shared" si="14"/>
        <v>9.33</v>
      </c>
      <c r="P205">
        <v>21823346</v>
      </c>
      <c r="Q205" t="s">
        <v>750</v>
      </c>
      <c r="R205" t="s">
        <v>101</v>
      </c>
      <c r="S205">
        <f t="shared" si="15"/>
        <v>11.5</v>
      </c>
    </row>
    <row r="206" spans="1:19" ht="17.25" thickBot="1" x14ac:dyDescent="0.35">
      <c r="A206" s="317">
        <v>22005291</v>
      </c>
      <c r="B206" s="254" t="s">
        <v>727</v>
      </c>
      <c r="C206" s="254" t="s">
        <v>77</v>
      </c>
      <c r="D206" s="182">
        <v>12.0625</v>
      </c>
      <c r="E206" s="183">
        <v>6.22</v>
      </c>
      <c r="F206" t="str">
        <f t="shared" si="12"/>
        <v>GOEHRY</v>
      </c>
      <c r="G206" t="str">
        <f t="shared" si="13"/>
        <v>GOEHRY</v>
      </c>
      <c r="J206" s="383">
        <v>22012195</v>
      </c>
      <c r="K206" t="s">
        <v>731</v>
      </c>
      <c r="L206" t="s">
        <v>297</v>
      </c>
      <c r="M206">
        <f t="shared" si="14"/>
        <v>8.89</v>
      </c>
      <c r="P206">
        <v>22002819</v>
      </c>
      <c r="Q206" t="s">
        <v>751</v>
      </c>
      <c r="R206" t="s">
        <v>254</v>
      </c>
      <c r="S206">
        <f t="shared" si="15"/>
        <v>10</v>
      </c>
    </row>
    <row r="207" spans="1:19" ht="17.25" thickBot="1" x14ac:dyDescent="0.35">
      <c r="A207" s="317">
        <v>22000493</v>
      </c>
      <c r="B207" s="256" t="s">
        <v>728</v>
      </c>
      <c r="C207" s="256" t="s">
        <v>729</v>
      </c>
      <c r="D207" s="182">
        <v>11.6</v>
      </c>
      <c r="E207" s="183">
        <v>4.4400000000000004</v>
      </c>
      <c r="F207" t="str">
        <f t="shared" si="12"/>
        <v>GOEPFERT</v>
      </c>
      <c r="G207" t="str">
        <f t="shared" si="13"/>
        <v>GOEPFERT</v>
      </c>
      <c r="J207" s="383">
        <v>21816050</v>
      </c>
      <c r="K207" t="s">
        <v>278</v>
      </c>
      <c r="L207" t="s">
        <v>279</v>
      </c>
      <c r="M207" t="str">
        <f t="shared" si="14"/>
        <v>ABI</v>
      </c>
      <c r="P207">
        <v>22005207</v>
      </c>
      <c r="Q207" t="s">
        <v>288</v>
      </c>
      <c r="R207" t="s">
        <v>752</v>
      </c>
      <c r="S207">
        <f t="shared" si="15"/>
        <v>13.4</v>
      </c>
    </row>
    <row r="208" spans="1:19" ht="17.25" thickBot="1" x14ac:dyDescent="0.35">
      <c r="A208" s="317">
        <v>21911479</v>
      </c>
      <c r="B208" s="248" t="s">
        <v>274</v>
      </c>
      <c r="C208" s="248" t="s">
        <v>129</v>
      </c>
      <c r="D208" s="182">
        <v>11.15</v>
      </c>
      <c r="E208" s="183">
        <v>8</v>
      </c>
      <c r="F208" t="str">
        <f t="shared" si="12"/>
        <v>GOETTMANN</v>
      </c>
      <c r="G208" t="e">
        <f t="shared" si="13"/>
        <v>#N/A</v>
      </c>
      <c r="J208" s="383">
        <v>22007509</v>
      </c>
      <c r="K208" t="s">
        <v>732</v>
      </c>
      <c r="L208" t="s">
        <v>87</v>
      </c>
      <c r="M208">
        <f t="shared" si="14"/>
        <v>4</v>
      </c>
      <c r="P208">
        <v>22009641</v>
      </c>
      <c r="Q208" t="s">
        <v>753</v>
      </c>
      <c r="R208" t="s">
        <v>754</v>
      </c>
      <c r="S208">
        <f t="shared" si="15"/>
        <v>8.65</v>
      </c>
    </row>
    <row r="209" spans="1:19" ht="17.25" thickBot="1" x14ac:dyDescent="0.35">
      <c r="A209" s="317">
        <v>21916446</v>
      </c>
      <c r="B209" s="252" t="s">
        <v>277</v>
      </c>
      <c r="C209" s="252" t="s">
        <v>162</v>
      </c>
      <c r="D209" s="182">
        <v>11.88</v>
      </c>
      <c r="E209" s="183">
        <v>4</v>
      </c>
      <c r="F209" t="str">
        <f t="shared" si="12"/>
        <v>GRADIT</v>
      </c>
      <c r="G209" t="e">
        <f t="shared" si="13"/>
        <v>#N/A</v>
      </c>
      <c r="J209" s="383">
        <v>22009882</v>
      </c>
      <c r="K209" t="s">
        <v>733</v>
      </c>
      <c r="L209" t="s">
        <v>734</v>
      </c>
      <c r="M209">
        <f t="shared" si="14"/>
        <v>5.78</v>
      </c>
      <c r="P209">
        <v>21810312</v>
      </c>
      <c r="Q209" t="s">
        <v>755</v>
      </c>
      <c r="R209" t="s">
        <v>99</v>
      </c>
      <c r="S209" s="386">
        <v>12.313000000000001</v>
      </c>
    </row>
    <row r="210" spans="1:19" ht="17.25" thickBot="1" x14ac:dyDescent="0.35">
      <c r="A210" s="317">
        <v>22006645</v>
      </c>
      <c r="B210" s="264" t="s">
        <v>730</v>
      </c>
      <c r="C210" s="264" t="s">
        <v>79</v>
      </c>
      <c r="D210" s="182" t="s">
        <v>375</v>
      </c>
      <c r="E210" s="183">
        <v>9.33</v>
      </c>
      <c r="F210" t="str">
        <f t="shared" si="12"/>
        <v>GRAESSEL</v>
      </c>
      <c r="G210" t="str">
        <f t="shared" si="13"/>
        <v>GRAESSEL</v>
      </c>
      <c r="J210" s="383">
        <v>21914241</v>
      </c>
      <c r="K210" t="s">
        <v>280</v>
      </c>
      <c r="L210" t="s">
        <v>172</v>
      </c>
      <c r="M210">
        <f t="shared" si="14"/>
        <v>8</v>
      </c>
      <c r="P210">
        <v>22006955</v>
      </c>
      <c r="Q210" t="s">
        <v>756</v>
      </c>
      <c r="R210" t="s">
        <v>137</v>
      </c>
      <c r="S210">
        <f t="shared" si="15"/>
        <v>12.7</v>
      </c>
    </row>
    <row r="211" spans="1:19" ht="17.25" thickBot="1" x14ac:dyDescent="0.35">
      <c r="A211" s="317">
        <v>22012195</v>
      </c>
      <c r="B211" s="248" t="s">
        <v>731</v>
      </c>
      <c r="C211" s="248" t="s">
        <v>297</v>
      </c>
      <c r="D211" s="182">
        <v>9.4</v>
      </c>
      <c r="E211" s="183">
        <v>8.89</v>
      </c>
      <c r="F211" t="str">
        <f t="shared" si="12"/>
        <v>GRAICHE</v>
      </c>
      <c r="G211" t="str">
        <f t="shared" si="13"/>
        <v>GRAICHE</v>
      </c>
      <c r="J211" s="383">
        <v>22014393</v>
      </c>
      <c r="K211" t="s">
        <v>146</v>
      </c>
      <c r="L211" t="s">
        <v>230</v>
      </c>
      <c r="M211">
        <f t="shared" si="14"/>
        <v>5.78</v>
      </c>
      <c r="P211">
        <v>22012822</v>
      </c>
      <c r="Q211" t="s">
        <v>757</v>
      </c>
      <c r="R211" t="s">
        <v>112</v>
      </c>
      <c r="S211">
        <f t="shared" si="15"/>
        <v>11.5</v>
      </c>
    </row>
    <row r="212" spans="1:19" ht="17.25" thickBot="1" x14ac:dyDescent="0.35">
      <c r="A212" s="317">
        <v>21816050</v>
      </c>
      <c r="B212" s="264" t="s">
        <v>278</v>
      </c>
      <c r="C212" s="264" t="s">
        <v>279</v>
      </c>
      <c r="D212" s="182">
        <v>11</v>
      </c>
      <c r="E212" s="183" t="s">
        <v>195</v>
      </c>
      <c r="F212" t="str">
        <f t="shared" si="12"/>
        <v>GRANADOS</v>
      </c>
      <c r="G212" t="e">
        <f t="shared" si="13"/>
        <v>#N/A</v>
      </c>
      <c r="J212" s="383">
        <v>21910700</v>
      </c>
      <c r="K212" t="s">
        <v>281</v>
      </c>
      <c r="L212" t="s">
        <v>282</v>
      </c>
      <c r="M212">
        <f t="shared" si="14"/>
        <v>8.44</v>
      </c>
      <c r="P212">
        <v>21814960</v>
      </c>
      <c r="Q212" t="s">
        <v>153</v>
      </c>
      <c r="R212" t="s">
        <v>149</v>
      </c>
      <c r="S212">
        <f t="shared" si="15"/>
        <v>11.55</v>
      </c>
    </row>
    <row r="213" spans="1:19" ht="17.25" thickBot="1" x14ac:dyDescent="0.35">
      <c r="A213" s="317">
        <v>22007509</v>
      </c>
      <c r="B213" s="260" t="s">
        <v>732</v>
      </c>
      <c r="C213" s="260" t="s">
        <v>87</v>
      </c>
      <c r="D213" s="182">
        <v>9.0500000000000007</v>
      </c>
      <c r="E213" s="183">
        <v>4</v>
      </c>
      <c r="F213" t="str">
        <f t="shared" si="12"/>
        <v>GRAUFFEL</v>
      </c>
      <c r="G213" t="str">
        <f t="shared" si="13"/>
        <v>GRAUFFEL</v>
      </c>
      <c r="J213" s="383">
        <v>22004474</v>
      </c>
      <c r="K213" t="s">
        <v>735</v>
      </c>
      <c r="L213" t="s">
        <v>145</v>
      </c>
      <c r="M213">
        <f t="shared" si="14"/>
        <v>5.78</v>
      </c>
      <c r="P213">
        <v>22007485</v>
      </c>
      <c r="Q213" t="s">
        <v>758</v>
      </c>
      <c r="R213" t="s">
        <v>81</v>
      </c>
      <c r="S213">
        <f t="shared" si="15"/>
        <v>10.5</v>
      </c>
    </row>
    <row r="214" spans="1:19" ht="17.25" thickBot="1" x14ac:dyDescent="0.35">
      <c r="A214" s="317">
        <v>22009882</v>
      </c>
      <c r="B214" s="248" t="s">
        <v>733</v>
      </c>
      <c r="C214" s="248" t="s">
        <v>734</v>
      </c>
      <c r="D214" s="182">
        <v>12.1</v>
      </c>
      <c r="E214" s="183">
        <v>5.78</v>
      </c>
      <c r="F214" t="str">
        <f t="shared" si="12"/>
        <v>GREINER</v>
      </c>
      <c r="G214" t="str">
        <f t="shared" si="13"/>
        <v>GREINER</v>
      </c>
      <c r="J214" s="383">
        <v>22000872</v>
      </c>
      <c r="K214" t="s">
        <v>736</v>
      </c>
      <c r="L214" t="s">
        <v>126</v>
      </c>
      <c r="M214">
        <f t="shared" si="14"/>
        <v>7.56</v>
      </c>
      <c r="P214">
        <v>21907124</v>
      </c>
      <c r="Q214" t="s">
        <v>289</v>
      </c>
      <c r="R214" t="s">
        <v>172</v>
      </c>
      <c r="S214">
        <f t="shared" si="15"/>
        <v>8.75</v>
      </c>
    </row>
    <row r="215" spans="1:19" ht="17.25" thickBot="1" x14ac:dyDescent="0.35">
      <c r="A215" s="317">
        <v>21914241</v>
      </c>
      <c r="B215" s="296" t="s">
        <v>280</v>
      </c>
      <c r="C215" s="296" t="s">
        <v>172</v>
      </c>
      <c r="D215" s="182">
        <v>10.6</v>
      </c>
      <c r="E215" s="183">
        <v>8</v>
      </c>
      <c r="F215" t="str">
        <f t="shared" si="12"/>
        <v>GRELING</v>
      </c>
      <c r="G215" t="e">
        <f t="shared" si="13"/>
        <v>#N/A</v>
      </c>
      <c r="J215" s="383">
        <v>22008152</v>
      </c>
      <c r="K215" t="s">
        <v>737</v>
      </c>
      <c r="L215" t="s">
        <v>738</v>
      </c>
      <c r="M215">
        <f t="shared" si="14"/>
        <v>2.67</v>
      </c>
      <c r="P215">
        <v>22007973</v>
      </c>
      <c r="Q215" t="s">
        <v>289</v>
      </c>
      <c r="R215" t="s">
        <v>114</v>
      </c>
      <c r="S215">
        <f t="shared" si="15"/>
        <v>11.1</v>
      </c>
    </row>
    <row r="216" spans="1:19" ht="17.25" thickBot="1" x14ac:dyDescent="0.35">
      <c r="A216" s="317">
        <v>22014393</v>
      </c>
      <c r="B216" s="254" t="s">
        <v>146</v>
      </c>
      <c r="C216" s="254" t="s">
        <v>230</v>
      </c>
      <c r="D216" s="182">
        <v>10.199999999999999</v>
      </c>
      <c r="E216" s="183">
        <v>5.78</v>
      </c>
      <c r="F216" t="str">
        <f t="shared" si="12"/>
        <v>GROSS</v>
      </c>
      <c r="G216" t="str">
        <f t="shared" si="13"/>
        <v>GROSS</v>
      </c>
      <c r="J216" s="383">
        <v>21901993</v>
      </c>
      <c r="K216" t="s">
        <v>285</v>
      </c>
      <c r="L216" t="s">
        <v>109</v>
      </c>
      <c r="M216">
        <f t="shared" si="14"/>
        <v>6.67</v>
      </c>
      <c r="P216">
        <v>22005146</v>
      </c>
      <c r="Q216" t="s">
        <v>759</v>
      </c>
      <c r="R216" t="s">
        <v>76</v>
      </c>
      <c r="S216">
        <f t="shared" si="15"/>
        <v>11.3</v>
      </c>
    </row>
    <row r="217" spans="1:19" ht="33.75" thickBot="1" x14ac:dyDescent="0.35">
      <c r="A217" s="317">
        <v>21910700</v>
      </c>
      <c r="B217" s="248" t="s">
        <v>281</v>
      </c>
      <c r="C217" s="248" t="s">
        <v>282</v>
      </c>
      <c r="D217" s="182">
        <v>9.85</v>
      </c>
      <c r="E217" s="183">
        <v>8.44</v>
      </c>
      <c r="F217" t="str">
        <f t="shared" si="12"/>
        <v>GRUBER-BOURADA</v>
      </c>
      <c r="G217" t="str">
        <f t="shared" si="13"/>
        <v>GRUBER-BOURADA</v>
      </c>
      <c r="J217" s="383">
        <v>22003828</v>
      </c>
      <c r="K217" t="s">
        <v>739</v>
      </c>
      <c r="L217" t="s">
        <v>250</v>
      </c>
      <c r="M217">
        <f t="shared" si="14"/>
        <v>8</v>
      </c>
      <c r="P217">
        <v>22004047</v>
      </c>
      <c r="Q217" t="s">
        <v>760</v>
      </c>
      <c r="R217" t="s">
        <v>87</v>
      </c>
      <c r="S217">
        <f t="shared" si="15"/>
        <v>10.85</v>
      </c>
    </row>
    <row r="218" spans="1:19" ht="17.25" thickBot="1" x14ac:dyDescent="0.35">
      <c r="A218" s="317">
        <v>22004474</v>
      </c>
      <c r="B218" s="248" t="s">
        <v>735</v>
      </c>
      <c r="C218" s="248" t="s">
        <v>145</v>
      </c>
      <c r="D218" s="182">
        <v>6.3</v>
      </c>
      <c r="E218" s="183">
        <v>5.78</v>
      </c>
      <c r="F218" t="str">
        <f t="shared" si="12"/>
        <v>GUILLARD</v>
      </c>
      <c r="G218" t="str">
        <f t="shared" si="13"/>
        <v>GUILLARD</v>
      </c>
      <c r="J218" s="383">
        <v>22009554</v>
      </c>
      <c r="K218" t="s">
        <v>740</v>
      </c>
      <c r="L218" t="s">
        <v>741</v>
      </c>
      <c r="M218">
        <f t="shared" si="14"/>
        <v>7.11</v>
      </c>
      <c r="P218">
        <v>22002500</v>
      </c>
      <c r="Q218" t="s">
        <v>761</v>
      </c>
      <c r="R218" t="s">
        <v>762</v>
      </c>
      <c r="S218">
        <f t="shared" si="15"/>
        <v>13.95</v>
      </c>
    </row>
    <row r="219" spans="1:19" ht="17.25" thickBot="1" x14ac:dyDescent="0.35">
      <c r="A219" s="317">
        <v>22000872</v>
      </c>
      <c r="B219" s="254" t="s">
        <v>736</v>
      </c>
      <c r="C219" s="254" t="s">
        <v>126</v>
      </c>
      <c r="D219" s="182">
        <v>10</v>
      </c>
      <c r="E219" s="183">
        <v>7.56</v>
      </c>
      <c r="F219" t="str">
        <f t="shared" si="12"/>
        <v>GUINOT</v>
      </c>
      <c r="G219" t="str">
        <f t="shared" si="13"/>
        <v>GUINOT</v>
      </c>
      <c r="J219" s="383">
        <v>22017431</v>
      </c>
      <c r="K219" t="s">
        <v>742</v>
      </c>
      <c r="L219" t="s">
        <v>743</v>
      </c>
      <c r="M219" t="str">
        <f t="shared" si="14"/>
        <v>ABI</v>
      </c>
      <c r="P219">
        <v>22022262</v>
      </c>
      <c r="Q219" t="s">
        <v>1760</v>
      </c>
      <c r="R219" t="s">
        <v>75</v>
      </c>
      <c r="S219" t="e">
        <f t="shared" si="15"/>
        <v>#N/A</v>
      </c>
    </row>
    <row r="220" spans="1:19" ht="17.25" thickBot="1" x14ac:dyDescent="0.35">
      <c r="A220" s="317">
        <v>22008152</v>
      </c>
      <c r="B220" s="262" t="s">
        <v>737</v>
      </c>
      <c r="C220" s="262" t="s">
        <v>738</v>
      </c>
      <c r="D220" s="182" t="s">
        <v>375</v>
      </c>
      <c r="E220" s="183">
        <v>2.67</v>
      </c>
      <c r="F220" t="str">
        <f t="shared" si="12"/>
        <v>GÜNES</v>
      </c>
      <c r="G220" t="str">
        <f t="shared" si="13"/>
        <v>GÜNES</v>
      </c>
      <c r="J220" s="383">
        <v>22007847</v>
      </c>
      <c r="K220" t="s">
        <v>286</v>
      </c>
      <c r="L220" t="s">
        <v>267</v>
      </c>
      <c r="M220">
        <f t="shared" si="14"/>
        <v>4.8899999999999997</v>
      </c>
      <c r="P220">
        <v>22009593</v>
      </c>
      <c r="Q220" t="s">
        <v>763</v>
      </c>
      <c r="R220" t="s">
        <v>36</v>
      </c>
      <c r="S220">
        <f t="shared" si="15"/>
        <v>14.1</v>
      </c>
    </row>
    <row r="221" spans="1:19" ht="17.25" thickBot="1" x14ac:dyDescent="0.35">
      <c r="A221" s="317">
        <v>21901993</v>
      </c>
      <c r="B221" s="248" t="s">
        <v>285</v>
      </c>
      <c r="C221" s="248" t="s">
        <v>109</v>
      </c>
      <c r="D221" s="182">
        <v>11.95</v>
      </c>
      <c r="E221" s="183">
        <v>6.67</v>
      </c>
      <c r="F221" t="str">
        <f t="shared" si="12"/>
        <v>HAEGELE</v>
      </c>
      <c r="G221" t="e">
        <f t="shared" si="13"/>
        <v>#N/A</v>
      </c>
      <c r="J221" s="383">
        <v>22005241</v>
      </c>
      <c r="K221" t="s">
        <v>286</v>
      </c>
      <c r="L221" t="s">
        <v>303</v>
      </c>
      <c r="M221">
        <f t="shared" si="14"/>
        <v>10.220000000000001</v>
      </c>
      <c r="P221">
        <v>22005470</v>
      </c>
      <c r="Q221" t="s">
        <v>764</v>
      </c>
      <c r="R221" t="s">
        <v>148</v>
      </c>
      <c r="S221" s="347" t="s">
        <v>1764</v>
      </c>
    </row>
    <row r="222" spans="1:19" ht="17.25" thickBot="1" x14ac:dyDescent="0.35">
      <c r="A222" s="317">
        <v>22003828</v>
      </c>
      <c r="B222" s="252" t="s">
        <v>739</v>
      </c>
      <c r="C222" s="252" t="s">
        <v>250</v>
      </c>
      <c r="D222" s="182">
        <v>9.5500000000000007</v>
      </c>
      <c r="E222" s="183">
        <v>8</v>
      </c>
      <c r="F222" t="str">
        <f t="shared" si="12"/>
        <v>HAENSEL</v>
      </c>
      <c r="G222" t="str">
        <f t="shared" si="13"/>
        <v>HAENSEL</v>
      </c>
      <c r="J222" s="383">
        <v>22011967</v>
      </c>
      <c r="K222" t="s">
        <v>744</v>
      </c>
      <c r="L222" t="s">
        <v>75</v>
      </c>
      <c r="M222">
        <f t="shared" si="14"/>
        <v>5.78</v>
      </c>
      <c r="P222">
        <v>22006214</v>
      </c>
      <c r="Q222" t="s">
        <v>765</v>
      </c>
      <c r="R222" t="s">
        <v>766</v>
      </c>
      <c r="S222">
        <f t="shared" si="15"/>
        <v>10.55</v>
      </c>
    </row>
    <row r="223" spans="1:19" ht="17.25" thickBot="1" x14ac:dyDescent="0.35">
      <c r="A223" s="317">
        <v>22009554</v>
      </c>
      <c r="B223" s="296" t="s">
        <v>740</v>
      </c>
      <c r="C223" s="296" t="s">
        <v>741</v>
      </c>
      <c r="D223" s="182">
        <v>13</v>
      </c>
      <c r="E223" s="183">
        <v>7.11</v>
      </c>
      <c r="F223" t="str">
        <f t="shared" si="12"/>
        <v>HAESSIG</v>
      </c>
      <c r="G223" t="str">
        <f t="shared" si="13"/>
        <v>HAESSIG</v>
      </c>
      <c r="J223" s="383">
        <v>22001847</v>
      </c>
      <c r="K223" t="s">
        <v>745</v>
      </c>
      <c r="L223" t="s">
        <v>746</v>
      </c>
      <c r="M223">
        <f t="shared" si="14"/>
        <v>7.11</v>
      </c>
      <c r="P223">
        <v>21904109</v>
      </c>
      <c r="Q223" t="s">
        <v>767</v>
      </c>
      <c r="R223" t="s">
        <v>140</v>
      </c>
      <c r="S223">
        <f t="shared" si="15"/>
        <v>10.4</v>
      </c>
    </row>
    <row r="224" spans="1:19" ht="17.25" thickBot="1" x14ac:dyDescent="0.35">
      <c r="A224" s="317">
        <v>22017431</v>
      </c>
      <c r="B224" s="260" t="s">
        <v>742</v>
      </c>
      <c r="C224" s="260" t="s">
        <v>743</v>
      </c>
      <c r="D224" s="182">
        <v>7.1</v>
      </c>
      <c r="E224" s="183" t="s">
        <v>195</v>
      </c>
      <c r="F224" t="str">
        <f t="shared" si="12"/>
        <v>HAMON SERVAL</v>
      </c>
      <c r="G224" t="str">
        <f t="shared" si="13"/>
        <v>HAMON SERVAL</v>
      </c>
      <c r="J224" s="383">
        <v>22008860</v>
      </c>
      <c r="K224" t="s">
        <v>747</v>
      </c>
      <c r="L224" t="s">
        <v>82</v>
      </c>
      <c r="M224">
        <f t="shared" si="14"/>
        <v>6.67</v>
      </c>
      <c r="P224">
        <v>22006758</v>
      </c>
      <c r="Q224" t="s">
        <v>768</v>
      </c>
      <c r="R224" t="s">
        <v>769</v>
      </c>
      <c r="S224">
        <f t="shared" si="15"/>
        <v>13.3</v>
      </c>
    </row>
    <row r="225" spans="1:19" ht="17.25" thickBot="1" x14ac:dyDescent="0.35">
      <c r="A225" s="317">
        <v>22005241</v>
      </c>
      <c r="B225" s="254" t="s">
        <v>286</v>
      </c>
      <c r="C225" s="254" t="s">
        <v>303</v>
      </c>
      <c r="D225" s="182">
        <v>11.25</v>
      </c>
      <c r="E225" s="183">
        <v>10.220000000000001</v>
      </c>
      <c r="F225" t="str">
        <f t="shared" si="12"/>
        <v>HAMZA</v>
      </c>
      <c r="G225" t="str">
        <f t="shared" si="13"/>
        <v>HAMZA</v>
      </c>
      <c r="J225" s="383">
        <v>22004032</v>
      </c>
      <c r="K225" t="s">
        <v>748</v>
      </c>
      <c r="L225" t="s">
        <v>155</v>
      </c>
      <c r="M225">
        <f t="shared" si="14"/>
        <v>6.22</v>
      </c>
      <c r="P225">
        <v>22017360</v>
      </c>
      <c r="Q225" t="s">
        <v>770</v>
      </c>
      <c r="R225" t="s">
        <v>771</v>
      </c>
      <c r="S225">
        <f t="shared" si="15"/>
        <v>10.65</v>
      </c>
    </row>
    <row r="226" spans="1:19" ht="17.25" thickBot="1" x14ac:dyDescent="0.35">
      <c r="A226" s="317">
        <v>22007847</v>
      </c>
      <c r="B226" s="258" t="s">
        <v>286</v>
      </c>
      <c r="C226" s="258" t="s">
        <v>267</v>
      </c>
      <c r="D226" s="182">
        <v>11</v>
      </c>
      <c r="E226" s="183">
        <v>4.8899999999999997</v>
      </c>
      <c r="F226" t="str">
        <f t="shared" si="12"/>
        <v>HAMZA</v>
      </c>
      <c r="G226" t="str">
        <f t="shared" si="13"/>
        <v>HAMZA</v>
      </c>
      <c r="J226" s="383">
        <v>22014146</v>
      </c>
      <c r="K226" t="s">
        <v>748</v>
      </c>
      <c r="L226" t="s">
        <v>31</v>
      </c>
      <c r="M226">
        <f t="shared" si="14"/>
        <v>4.4400000000000004</v>
      </c>
      <c r="P226">
        <v>22012861</v>
      </c>
      <c r="Q226" t="s">
        <v>772</v>
      </c>
      <c r="R226" t="s">
        <v>773</v>
      </c>
      <c r="S226">
        <f t="shared" si="15"/>
        <v>9.9499999999999993</v>
      </c>
    </row>
    <row r="227" spans="1:19" ht="17.25" thickBot="1" x14ac:dyDescent="0.35">
      <c r="A227" s="317">
        <v>22011967</v>
      </c>
      <c r="B227" s="258" t="s">
        <v>744</v>
      </c>
      <c r="C227" s="258" t="s">
        <v>75</v>
      </c>
      <c r="D227" s="182">
        <v>12.65</v>
      </c>
      <c r="E227" s="183">
        <v>5.78</v>
      </c>
      <c r="F227" t="str">
        <f t="shared" si="12"/>
        <v>HANSJACOB</v>
      </c>
      <c r="G227" t="str">
        <f t="shared" si="13"/>
        <v>HANSJACOB</v>
      </c>
      <c r="J227" s="383">
        <v>22003815</v>
      </c>
      <c r="K227" t="s">
        <v>749</v>
      </c>
      <c r="L227" t="s">
        <v>116</v>
      </c>
      <c r="M227">
        <f t="shared" si="14"/>
        <v>8.44</v>
      </c>
      <c r="P227">
        <v>22009082</v>
      </c>
      <c r="Q227" t="s">
        <v>774</v>
      </c>
      <c r="R227" t="s">
        <v>152</v>
      </c>
      <c r="S227">
        <f t="shared" si="15"/>
        <v>12.9</v>
      </c>
    </row>
    <row r="228" spans="1:19" ht="17.25" thickBot="1" x14ac:dyDescent="0.35">
      <c r="A228" s="317">
        <v>22001847</v>
      </c>
      <c r="B228" s="256" t="s">
        <v>745</v>
      </c>
      <c r="C228" s="256" t="s">
        <v>746</v>
      </c>
      <c r="D228" s="182">
        <v>9.5</v>
      </c>
      <c r="E228" s="183">
        <v>7.11</v>
      </c>
      <c r="F228" t="str">
        <f t="shared" si="12"/>
        <v>HARB</v>
      </c>
      <c r="G228" t="str">
        <f t="shared" si="13"/>
        <v>HARB</v>
      </c>
      <c r="J228" s="383">
        <v>21823346</v>
      </c>
      <c r="K228" t="s">
        <v>750</v>
      </c>
      <c r="L228" t="s">
        <v>101</v>
      </c>
      <c r="M228">
        <f t="shared" si="14"/>
        <v>7.11</v>
      </c>
      <c r="P228">
        <v>22004416</v>
      </c>
      <c r="Q228" t="s">
        <v>775</v>
      </c>
      <c r="R228" t="s">
        <v>174</v>
      </c>
      <c r="S228">
        <f t="shared" si="15"/>
        <v>12</v>
      </c>
    </row>
    <row r="229" spans="1:19" ht="17.25" thickBot="1" x14ac:dyDescent="0.35">
      <c r="A229" s="317">
        <v>22008860</v>
      </c>
      <c r="B229" s="254" t="s">
        <v>747</v>
      </c>
      <c r="C229" s="254" t="s">
        <v>82</v>
      </c>
      <c r="D229" s="182">
        <v>10.4</v>
      </c>
      <c r="E229" s="183">
        <v>6.67</v>
      </c>
      <c r="F229" t="str">
        <f t="shared" si="12"/>
        <v>HASENFRATZ</v>
      </c>
      <c r="G229" t="str">
        <f t="shared" si="13"/>
        <v>HASENFRATZ</v>
      </c>
      <c r="J229" s="383">
        <v>22002819</v>
      </c>
      <c r="K229" t="s">
        <v>751</v>
      </c>
      <c r="L229" t="s">
        <v>254</v>
      </c>
      <c r="M229">
        <f t="shared" si="14"/>
        <v>8.44</v>
      </c>
      <c r="P229">
        <v>22003389</v>
      </c>
      <c r="Q229" t="s">
        <v>776</v>
      </c>
      <c r="R229" t="s">
        <v>118</v>
      </c>
      <c r="S229">
        <f t="shared" si="15"/>
        <v>13.85</v>
      </c>
    </row>
    <row r="230" spans="1:19" ht="17.25" thickBot="1" x14ac:dyDescent="0.35">
      <c r="A230" s="317">
        <v>22004032</v>
      </c>
      <c r="B230" s="252" t="s">
        <v>748</v>
      </c>
      <c r="C230" s="252" t="s">
        <v>155</v>
      </c>
      <c r="D230" s="182">
        <v>17</v>
      </c>
      <c r="E230" s="183">
        <v>6.22</v>
      </c>
      <c r="F230" t="str">
        <f t="shared" si="12"/>
        <v>HAUMESSER</v>
      </c>
      <c r="G230" t="str">
        <f t="shared" si="13"/>
        <v>HAUMESSER</v>
      </c>
      <c r="J230" s="383">
        <v>21906820</v>
      </c>
      <c r="K230" t="s">
        <v>288</v>
      </c>
      <c r="L230" t="s">
        <v>139</v>
      </c>
      <c r="M230">
        <f t="shared" si="14"/>
        <v>6.67</v>
      </c>
      <c r="P230">
        <v>22004473</v>
      </c>
      <c r="Q230" t="s">
        <v>777</v>
      </c>
      <c r="R230" t="s">
        <v>125</v>
      </c>
      <c r="S230">
        <f t="shared" si="15"/>
        <v>11.55</v>
      </c>
    </row>
    <row r="231" spans="1:19" ht="17.25" thickBot="1" x14ac:dyDescent="0.35">
      <c r="A231" s="317">
        <v>22014146</v>
      </c>
      <c r="B231" s="256" t="s">
        <v>748</v>
      </c>
      <c r="C231" s="256" t="s">
        <v>31</v>
      </c>
      <c r="D231" s="182">
        <v>12.25</v>
      </c>
      <c r="E231" s="183">
        <v>4.4400000000000004</v>
      </c>
      <c r="F231" t="str">
        <f t="shared" si="12"/>
        <v>HAUMESSER</v>
      </c>
      <c r="G231" t="str">
        <f t="shared" si="13"/>
        <v>HAUMESSER</v>
      </c>
      <c r="J231" s="383">
        <v>22005207</v>
      </c>
      <c r="K231" t="s">
        <v>288</v>
      </c>
      <c r="L231" t="s">
        <v>752</v>
      </c>
      <c r="M231">
        <f t="shared" si="14"/>
        <v>9.33</v>
      </c>
      <c r="P231">
        <v>22011756</v>
      </c>
      <c r="Q231" t="s">
        <v>778</v>
      </c>
      <c r="R231" t="s">
        <v>94</v>
      </c>
      <c r="S231">
        <f t="shared" si="15"/>
        <v>8.75</v>
      </c>
    </row>
    <row r="232" spans="1:19" ht="17.25" thickBot="1" x14ac:dyDescent="0.35">
      <c r="A232" s="317">
        <v>22003815</v>
      </c>
      <c r="B232" s="252" t="s">
        <v>749</v>
      </c>
      <c r="C232" s="252" t="s">
        <v>116</v>
      </c>
      <c r="D232" s="182">
        <v>12.6</v>
      </c>
      <c r="E232" s="183">
        <v>8.44</v>
      </c>
      <c r="F232" t="str">
        <f t="shared" si="12"/>
        <v>HAUSWALD</v>
      </c>
      <c r="G232" t="str">
        <f t="shared" si="13"/>
        <v>HAUSWALD</v>
      </c>
      <c r="J232" s="383">
        <v>22009641</v>
      </c>
      <c r="K232" t="s">
        <v>753</v>
      </c>
      <c r="L232" t="s">
        <v>754</v>
      </c>
      <c r="M232">
        <f t="shared" si="14"/>
        <v>7.56</v>
      </c>
      <c r="P232">
        <v>22013977</v>
      </c>
      <c r="Q232" t="s">
        <v>779</v>
      </c>
      <c r="R232" t="s">
        <v>117</v>
      </c>
      <c r="S232">
        <f t="shared" si="15"/>
        <v>11.05</v>
      </c>
    </row>
    <row r="233" spans="1:19" ht="17.25" thickBot="1" x14ac:dyDescent="0.35">
      <c r="A233" s="317">
        <v>21823346</v>
      </c>
      <c r="B233" s="248" t="s">
        <v>750</v>
      </c>
      <c r="C233" s="248" t="s">
        <v>101</v>
      </c>
      <c r="D233" s="182">
        <v>11.5</v>
      </c>
      <c r="E233" s="183">
        <v>7.11</v>
      </c>
      <c r="F233" t="str">
        <f t="shared" si="12"/>
        <v>HECK</v>
      </c>
      <c r="G233" t="str">
        <f t="shared" si="13"/>
        <v>HECK</v>
      </c>
      <c r="J233" s="383">
        <v>21810312</v>
      </c>
      <c r="K233" t="s">
        <v>755</v>
      </c>
      <c r="L233" t="s">
        <v>99</v>
      </c>
      <c r="M233">
        <f t="shared" si="14"/>
        <v>8.44</v>
      </c>
      <c r="P233">
        <v>22000848</v>
      </c>
      <c r="Q233" t="s">
        <v>780</v>
      </c>
      <c r="R233" t="s">
        <v>168</v>
      </c>
      <c r="S233">
        <f t="shared" si="15"/>
        <v>11.25</v>
      </c>
    </row>
    <row r="234" spans="1:19" ht="17.25" thickBot="1" x14ac:dyDescent="0.35">
      <c r="A234" s="317">
        <v>22002819</v>
      </c>
      <c r="B234" s="252" t="s">
        <v>751</v>
      </c>
      <c r="C234" s="252" t="s">
        <v>254</v>
      </c>
      <c r="D234" s="182">
        <v>10</v>
      </c>
      <c r="E234" s="183">
        <v>8.44</v>
      </c>
      <c r="F234" t="str">
        <f t="shared" si="12"/>
        <v>HECKEL</v>
      </c>
      <c r="G234" t="str">
        <f t="shared" si="13"/>
        <v>HECKEL</v>
      </c>
      <c r="J234" s="383">
        <v>22006955</v>
      </c>
      <c r="K234" t="s">
        <v>756</v>
      </c>
      <c r="L234" t="s">
        <v>137</v>
      </c>
      <c r="M234">
        <f t="shared" si="14"/>
        <v>12</v>
      </c>
      <c r="P234">
        <v>22001511</v>
      </c>
      <c r="Q234" t="s">
        <v>781</v>
      </c>
      <c r="R234" t="s">
        <v>79</v>
      </c>
      <c r="S234">
        <f t="shared" si="15"/>
        <v>11.9</v>
      </c>
    </row>
    <row r="235" spans="1:19" ht="17.25" thickBot="1" x14ac:dyDescent="0.35">
      <c r="A235" s="317">
        <v>21906820</v>
      </c>
      <c r="B235" s="250" t="s">
        <v>288</v>
      </c>
      <c r="C235" s="250" t="s">
        <v>139</v>
      </c>
      <c r="D235" s="182">
        <v>11.3</v>
      </c>
      <c r="E235" s="183">
        <v>6.67</v>
      </c>
      <c r="F235" t="str">
        <f t="shared" si="12"/>
        <v>HECKMANN</v>
      </c>
      <c r="G235" t="e">
        <f t="shared" si="13"/>
        <v>#N/A</v>
      </c>
      <c r="J235" s="383">
        <v>22012822</v>
      </c>
      <c r="K235" t="s">
        <v>757</v>
      </c>
      <c r="L235" t="s">
        <v>112</v>
      </c>
      <c r="M235">
        <f t="shared" si="14"/>
        <v>8</v>
      </c>
      <c r="P235">
        <v>22004352</v>
      </c>
      <c r="Q235" t="s">
        <v>782</v>
      </c>
      <c r="R235" t="s">
        <v>783</v>
      </c>
      <c r="S235" s="347" t="s">
        <v>1764</v>
      </c>
    </row>
    <row r="236" spans="1:19" ht="17.25" thickBot="1" x14ac:dyDescent="0.35">
      <c r="A236" s="317">
        <v>22005207</v>
      </c>
      <c r="B236" s="256" t="s">
        <v>288</v>
      </c>
      <c r="C236" s="256" t="s">
        <v>752</v>
      </c>
      <c r="D236" s="182">
        <v>13.4</v>
      </c>
      <c r="E236" s="183">
        <v>9.33</v>
      </c>
      <c r="F236" t="str">
        <f t="shared" si="12"/>
        <v>HECKMANN</v>
      </c>
      <c r="G236" t="str">
        <f t="shared" si="13"/>
        <v>HECKMANN</v>
      </c>
      <c r="J236" s="383">
        <v>21814960</v>
      </c>
      <c r="K236" t="s">
        <v>153</v>
      </c>
      <c r="L236" t="s">
        <v>149</v>
      </c>
      <c r="M236">
        <f t="shared" si="14"/>
        <v>7.56</v>
      </c>
      <c r="P236">
        <v>22010640</v>
      </c>
      <c r="Q236" t="s">
        <v>784</v>
      </c>
      <c r="R236" t="s">
        <v>785</v>
      </c>
      <c r="S236">
        <f t="shared" si="15"/>
        <v>7.8</v>
      </c>
    </row>
    <row r="237" spans="1:19" ht="17.25" thickBot="1" x14ac:dyDescent="0.35">
      <c r="A237" s="317">
        <v>22009641</v>
      </c>
      <c r="B237" s="252" t="s">
        <v>753</v>
      </c>
      <c r="C237" s="252" t="s">
        <v>754</v>
      </c>
      <c r="D237" s="182">
        <v>8.65</v>
      </c>
      <c r="E237" s="183">
        <v>7.56</v>
      </c>
      <c r="F237" t="str">
        <f t="shared" si="12"/>
        <v>HEDIDI</v>
      </c>
      <c r="G237" t="str">
        <f t="shared" si="13"/>
        <v>HEDIDI</v>
      </c>
      <c r="J237" s="383">
        <v>22007485</v>
      </c>
      <c r="K237" t="s">
        <v>758</v>
      </c>
      <c r="L237" t="s">
        <v>81</v>
      </c>
      <c r="M237">
        <f t="shared" si="14"/>
        <v>6.67</v>
      </c>
      <c r="P237">
        <v>22010995</v>
      </c>
      <c r="Q237" t="s">
        <v>786</v>
      </c>
      <c r="R237" t="s">
        <v>102</v>
      </c>
      <c r="S237">
        <f t="shared" si="15"/>
        <v>11.05</v>
      </c>
    </row>
    <row r="238" spans="1:19" ht="17.25" thickBot="1" x14ac:dyDescent="0.35">
      <c r="A238" s="317">
        <v>21810312</v>
      </c>
      <c r="B238" s="260" t="s">
        <v>755</v>
      </c>
      <c r="C238" s="260" t="s">
        <v>99</v>
      </c>
      <c r="D238" s="182">
        <v>12.3125</v>
      </c>
      <c r="E238" s="183">
        <v>8.44</v>
      </c>
      <c r="F238" t="str">
        <f t="shared" si="12"/>
        <v>HELMER</v>
      </c>
      <c r="G238" t="str">
        <f t="shared" si="13"/>
        <v>HELMER</v>
      </c>
      <c r="J238" s="383">
        <v>21907124</v>
      </c>
      <c r="K238" t="s">
        <v>289</v>
      </c>
      <c r="L238" t="s">
        <v>172</v>
      </c>
      <c r="M238">
        <f t="shared" si="14"/>
        <v>4</v>
      </c>
      <c r="P238">
        <v>22004211</v>
      </c>
      <c r="Q238" t="s">
        <v>787</v>
      </c>
      <c r="R238" t="s">
        <v>788</v>
      </c>
      <c r="S238">
        <f t="shared" si="15"/>
        <v>10.3</v>
      </c>
    </row>
    <row r="239" spans="1:19" ht="17.25" thickBot="1" x14ac:dyDescent="0.35">
      <c r="A239" s="317">
        <v>22006955</v>
      </c>
      <c r="B239" s="262" t="s">
        <v>756</v>
      </c>
      <c r="C239" s="262" t="s">
        <v>137</v>
      </c>
      <c r="D239" s="182">
        <v>12.7</v>
      </c>
      <c r="E239" s="183">
        <v>12</v>
      </c>
      <c r="F239" t="str">
        <f t="shared" si="12"/>
        <v>HERNANDEZ</v>
      </c>
      <c r="G239" t="str">
        <f t="shared" si="13"/>
        <v>HERNANDEZ</v>
      </c>
      <c r="J239" s="383">
        <v>22007973</v>
      </c>
      <c r="K239" t="s">
        <v>289</v>
      </c>
      <c r="L239" t="s">
        <v>114</v>
      </c>
      <c r="M239">
        <f t="shared" si="14"/>
        <v>6.67</v>
      </c>
      <c r="P239">
        <v>22002267</v>
      </c>
      <c r="Q239" t="s">
        <v>250</v>
      </c>
      <c r="R239" t="s">
        <v>127</v>
      </c>
      <c r="S239">
        <f t="shared" si="15"/>
        <v>11.5</v>
      </c>
    </row>
    <row r="240" spans="1:19" ht="17.25" thickBot="1" x14ac:dyDescent="0.35">
      <c r="A240" s="317">
        <v>22012822</v>
      </c>
      <c r="B240" s="248" t="s">
        <v>757</v>
      </c>
      <c r="C240" s="248" t="s">
        <v>112</v>
      </c>
      <c r="D240" s="182">
        <v>11.5</v>
      </c>
      <c r="E240" s="183">
        <v>8</v>
      </c>
      <c r="F240" t="str">
        <f t="shared" si="12"/>
        <v>HERQUÉ</v>
      </c>
      <c r="G240" t="str">
        <f t="shared" si="13"/>
        <v>HERQUÉ</v>
      </c>
      <c r="J240" s="383">
        <v>22005146</v>
      </c>
      <c r="K240" t="s">
        <v>759</v>
      </c>
      <c r="L240" t="s">
        <v>76</v>
      </c>
      <c r="M240">
        <f t="shared" si="14"/>
        <v>11.56</v>
      </c>
      <c r="P240">
        <v>22001627</v>
      </c>
      <c r="Q240" t="s">
        <v>789</v>
      </c>
      <c r="R240" t="s">
        <v>790</v>
      </c>
      <c r="S240">
        <f t="shared" si="15"/>
        <v>8.85</v>
      </c>
    </row>
    <row r="241" spans="1:19" ht="17.25" thickBot="1" x14ac:dyDescent="0.35">
      <c r="A241" s="317">
        <v>21814960</v>
      </c>
      <c r="B241" s="305" t="s">
        <v>153</v>
      </c>
      <c r="C241" s="305" t="s">
        <v>149</v>
      </c>
      <c r="D241" s="182">
        <v>11.55</v>
      </c>
      <c r="E241" s="183">
        <v>7.56</v>
      </c>
      <c r="F241" t="str">
        <f t="shared" si="12"/>
        <v>HERR</v>
      </c>
      <c r="G241" t="str">
        <f t="shared" si="13"/>
        <v>HERR</v>
      </c>
      <c r="J241" s="383">
        <v>22004047</v>
      </c>
      <c r="K241" t="s">
        <v>760</v>
      </c>
      <c r="L241" t="s">
        <v>87</v>
      </c>
      <c r="M241">
        <f t="shared" si="14"/>
        <v>4.8899999999999997</v>
      </c>
      <c r="P241">
        <v>22002602</v>
      </c>
      <c r="Q241" t="s">
        <v>791</v>
      </c>
      <c r="R241" t="s">
        <v>792</v>
      </c>
      <c r="S241">
        <f t="shared" si="15"/>
        <v>11.65</v>
      </c>
    </row>
    <row r="242" spans="1:19" ht="16.5" x14ac:dyDescent="0.3">
      <c r="A242" s="349">
        <v>22007485</v>
      </c>
      <c r="B242" s="355" t="s">
        <v>758</v>
      </c>
      <c r="C242" s="368" t="s">
        <v>81</v>
      </c>
      <c r="D242" s="182">
        <v>10.5</v>
      </c>
      <c r="E242" s="183">
        <v>6.67</v>
      </c>
      <c r="F242" t="str">
        <f t="shared" si="12"/>
        <v>HERRGOTT</v>
      </c>
      <c r="G242" t="str">
        <f t="shared" si="13"/>
        <v>HERRGOTT</v>
      </c>
      <c r="J242" s="383">
        <v>22002500</v>
      </c>
      <c r="K242" t="s">
        <v>761</v>
      </c>
      <c r="L242" t="s">
        <v>762</v>
      </c>
      <c r="M242">
        <f t="shared" si="14"/>
        <v>8</v>
      </c>
      <c r="P242">
        <v>22014863</v>
      </c>
      <c r="Q242" t="s">
        <v>295</v>
      </c>
      <c r="R242" t="s">
        <v>126</v>
      </c>
      <c r="S242">
        <f t="shared" si="15"/>
        <v>11</v>
      </c>
    </row>
    <row r="243" spans="1:19" ht="17.25" thickBot="1" x14ac:dyDescent="0.35">
      <c r="A243" s="350">
        <v>21907124</v>
      </c>
      <c r="B243" s="363" t="s">
        <v>289</v>
      </c>
      <c r="C243" s="376" t="s">
        <v>172</v>
      </c>
      <c r="D243" s="380">
        <v>8.75</v>
      </c>
      <c r="E243" s="382">
        <v>4</v>
      </c>
      <c r="F243" t="str">
        <f t="shared" si="12"/>
        <v>HERRMANN</v>
      </c>
      <c r="G243" t="str">
        <f t="shared" si="13"/>
        <v>HERRMANN</v>
      </c>
      <c r="J243" s="383">
        <v>22022262</v>
      </c>
      <c r="K243" t="s">
        <v>1760</v>
      </c>
      <c r="L243" t="s">
        <v>75</v>
      </c>
      <c r="M243" s="385" t="s">
        <v>195</v>
      </c>
      <c r="P243">
        <v>22010605</v>
      </c>
      <c r="Q243" t="s">
        <v>793</v>
      </c>
      <c r="R243" t="s">
        <v>794</v>
      </c>
      <c r="S243">
        <f t="shared" si="15"/>
        <v>10.65</v>
      </c>
    </row>
    <row r="244" spans="1:19" ht="17.25" thickBot="1" x14ac:dyDescent="0.35">
      <c r="A244" s="317">
        <v>22007973</v>
      </c>
      <c r="B244" s="248" t="s">
        <v>289</v>
      </c>
      <c r="C244" s="248" t="s">
        <v>114</v>
      </c>
      <c r="D244" s="182">
        <v>11.1</v>
      </c>
      <c r="E244" s="183">
        <v>6.67</v>
      </c>
      <c r="F244" t="str">
        <f t="shared" si="12"/>
        <v>HERRMANN</v>
      </c>
      <c r="G244" t="str">
        <f t="shared" si="13"/>
        <v>HERRMANN</v>
      </c>
      <c r="J244" s="383">
        <v>22009593</v>
      </c>
      <c r="K244" t="s">
        <v>763</v>
      </c>
      <c r="L244" t="s">
        <v>36</v>
      </c>
      <c r="M244">
        <f t="shared" si="14"/>
        <v>5.78</v>
      </c>
      <c r="P244">
        <v>22001927</v>
      </c>
      <c r="Q244" t="s">
        <v>795</v>
      </c>
      <c r="R244" t="s">
        <v>108</v>
      </c>
      <c r="S244">
        <f t="shared" si="15"/>
        <v>11.05</v>
      </c>
    </row>
    <row r="245" spans="1:19" ht="17.25" thickBot="1" x14ac:dyDescent="0.35">
      <c r="A245" s="317">
        <v>22005146</v>
      </c>
      <c r="B245" s="252" t="s">
        <v>759</v>
      </c>
      <c r="C245" s="252" t="s">
        <v>76</v>
      </c>
      <c r="D245" s="182">
        <v>11.3</v>
      </c>
      <c r="E245" s="183">
        <v>11.56</v>
      </c>
      <c r="F245" t="str">
        <f t="shared" si="12"/>
        <v>HERTER</v>
      </c>
      <c r="G245" t="str">
        <f t="shared" si="13"/>
        <v>HERTER</v>
      </c>
      <c r="J245" s="383">
        <v>22005470</v>
      </c>
      <c r="K245" t="s">
        <v>764</v>
      </c>
      <c r="L245" t="s">
        <v>148</v>
      </c>
      <c r="M245" t="str">
        <f t="shared" si="14"/>
        <v>ABI</v>
      </c>
      <c r="P245">
        <v>22001333</v>
      </c>
      <c r="Q245" t="s">
        <v>796</v>
      </c>
      <c r="R245" t="s">
        <v>232</v>
      </c>
      <c r="S245">
        <f t="shared" si="15"/>
        <v>12.3</v>
      </c>
    </row>
    <row r="246" spans="1:19" ht="17.25" thickBot="1" x14ac:dyDescent="0.35">
      <c r="A246" s="317">
        <v>22004047</v>
      </c>
      <c r="B246" s="256" t="s">
        <v>760</v>
      </c>
      <c r="C246" s="256" t="s">
        <v>87</v>
      </c>
      <c r="D246" s="182">
        <v>10.85</v>
      </c>
      <c r="E246" s="183">
        <v>4.8899999999999997</v>
      </c>
      <c r="F246" t="str">
        <f t="shared" si="12"/>
        <v>HESSMANN</v>
      </c>
      <c r="G246" t="str">
        <f t="shared" si="13"/>
        <v>HESSMANN</v>
      </c>
      <c r="J246" s="383">
        <v>22006214</v>
      </c>
      <c r="K246" t="s">
        <v>765</v>
      </c>
      <c r="L246" t="s">
        <v>766</v>
      </c>
      <c r="M246">
        <f t="shared" si="14"/>
        <v>7.56</v>
      </c>
      <c r="P246">
        <v>22013302</v>
      </c>
      <c r="Q246" t="s">
        <v>797</v>
      </c>
      <c r="R246" t="s">
        <v>798</v>
      </c>
      <c r="S246">
        <f t="shared" si="15"/>
        <v>0</v>
      </c>
    </row>
    <row r="247" spans="1:19" ht="17.25" thickBot="1" x14ac:dyDescent="0.35">
      <c r="A247" s="317">
        <v>22002500</v>
      </c>
      <c r="B247" s="254" t="s">
        <v>761</v>
      </c>
      <c r="C247" s="254" t="s">
        <v>762</v>
      </c>
      <c r="D247" s="182">
        <v>13.95</v>
      </c>
      <c r="E247" s="183">
        <v>8</v>
      </c>
      <c r="F247" t="str">
        <f t="shared" si="12"/>
        <v>HEUGEL</v>
      </c>
      <c r="G247" t="str">
        <f t="shared" si="13"/>
        <v>HEUGEL</v>
      </c>
      <c r="J247" s="383">
        <v>21904109</v>
      </c>
      <c r="K247" t="s">
        <v>767</v>
      </c>
      <c r="L247" t="s">
        <v>140</v>
      </c>
      <c r="M247">
        <f t="shared" si="14"/>
        <v>6.67</v>
      </c>
      <c r="P247">
        <v>22002112</v>
      </c>
      <c r="Q247" t="s">
        <v>799</v>
      </c>
      <c r="R247" t="s">
        <v>800</v>
      </c>
      <c r="S247">
        <f t="shared" si="15"/>
        <v>11</v>
      </c>
    </row>
    <row r="248" spans="1:19" ht="17.25" thickBot="1" x14ac:dyDescent="0.35">
      <c r="A248" s="317">
        <v>22009593</v>
      </c>
      <c r="B248" s="260" t="s">
        <v>763</v>
      </c>
      <c r="C248" s="260" t="s">
        <v>36</v>
      </c>
      <c r="D248" s="182">
        <v>14.1</v>
      </c>
      <c r="E248" s="183">
        <v>5.78</v>
      </c>
      <c r="F248" t="str">
        <f t="shared" si="12"/>
        <v>HIRSCHMULLER</v>
      </c>
      <c r="G248" t="str">
        <f t="shared" si="13"/>
        <v>HIRSCHMULLER</v>
      </c>
      <c r="J248" s="383">
        <v>22006758</v>
      </c>
      <c r="K248" t="s">
        <v>768</v>
      </c>
      <c r="L248" t="s">
        <v>769</v>
      </c>
      <c r="M248">
        <f t="shared" si="14"/>
        <v>6.67</v>
      </c>
      <c r="P248">
        <v>22014733</v>
      </c>
      <c r="Q248" t="s">
        <v>801</v>
      </c>
      <c r="R248" t="s">
        <v>802</v>
      </c>
      <c r="S248">
        <f t="shared" si="15"/>
        <v>10.1</v>
      </c>
    </row>
    <row r="249" spans="1:19" ht="17.25" thickBot="1" x14ac:dyDescent="0.35">
      <c r="A249" s="317">
        <v>22005470</v>
      </c>
      <c r="B249" s="264" t="s">
        <v>764</v>
      </c>
      <c r="C249" s="264" t="s">
        <v>148</v>
      </c>
      <c r="D249" s="182" t="s">
        <v>375</v>
      </c>
      <c r="E249" s="183" t="s">
        <v>195</v>
      </c>
      <c r="F249" t="str">
        <f t="shared" si="12"/>
        <v>HOARAU</v>
      </c>
      <c r="G249" t="str">
        <f t="shared" si="13"/>
        <v>HOARAU</v>
      </c>
      <c r="J249" s="383">
        <v>22017360</v>
      </c>
      <c r="K249" t="s">
        <v>770</v>
      </c>
      <c r="L249" t="s">
        <v>771</v>
      </c>
      <c r="M249">
        <f t="shared" si="14"/>
        <v>9.33</v>
      </c>
      <c r="P249">
        <v>22010714</v>
      </c>
      <c r="Q249" t="s">
        <v>803</v>
      </c>
      <c r="R249" t="s">
        <v>104</v>
      </c>
      <c r="S249">
        <f t="shared" si="15"/>
        <v>11.8</v>
      </c>
    </row>
    <row r="250" spans="1:19" ht="17.25" thickBot="1" x14ac:dyDescent="0.35">
      <c r="A250" s="317">
        <v>22006214</v>
      </c>
      <c r="B250" s="248" t="s">
        <v>765</v>
      </c>
      <c r="C250" s="248" t="s">
        <v>766</v>
      </c>
      <c r="D250" s="182">
        <v>10.55</v>
      </c>
      <c r="E250" s="183">
        <v>7.56</v>
      </c>
      <c r="F250" t="str">
        <f t="shared" si="12"/>
        <v>HOEFLER</v>
      </c>
      <c r="G250" t="str">
        <f t="shared" si="13"/>
        <v>HOEFLER</v>
      </c>
      <c r="J250" s="383">
        <v>22012861</v>
      </c>
      <c r="K250" t="s">
        <v>772</v>
      </c>
      <c r="L250" t="s">
        <v>773</v>
      </c>
      <c r="M250">
        <f t="shared" si="14"/>
        <v>7.11</v>
      </c>
      <c r="P250">
        <v>22004113</v>
      </c>
      <c r="Q250" t="s">
        <v>804</v>
      </c>
      <c r="R250" t="s">
        <v>78</v>
      </c>
      <c r="S250">
        <f t="shared" si="15"/>
        <v>12.45</v>
      </c>
    </row>
    <row r="251" spans="1:19" ht="17.25" thickBot="1" x14ac:dyDescent="0.35">
      <c r="A251" s="317">
        <v>21904109</v>
      </c>
      <c r="B251" s="248" t="s">
        <v>767</v>
      </c>
      <c r="C251" s="248" t="s">
        <v>140</v>
      </c>
      <c r="D251" s="182">
        <v>10.4</v>
      </c>
      <c r="E251" s="183">
        <v>6.67</v>
      </c>
      <c r="F251" t="str">
        <f t="shared" si="12"/>
        <v>HOH</v>
      </c>
      <c r="G251" t="str">
        <f t="shared" si="13"/>
        <v>HOH</v>
      </c>
      <c r="J251" s="383">
        <v>22009082</v>
      </c>
      <c r="K251" t="s">
        <v>774</v>
      </c>
      <c r="L251" t="s">
        <v>152</v>
      </c>
      <c r="M251">
        <f t="shared" si="14"/>
        <v>8.89</v>
      </c>
      <c r="P251">
        <v>22000672</v>
      </c>
      <c r="Q251" t="s">
        <v>805</v>
      </c>
      <c r="R251" t="s">
        <v>96</v>
      </c>
      <c r="S251">
        <f t="shared" si="15"/>
        <v>13.5</v>
      </c>
    </row>
    <row r="252" spans="1:19" ht="33.75" thickBot="1" x14ac:dyDescent="0.35">
      <c r="A252" s="317">
        <v>22006758</v>
      </c>
      <c r="B252" s="264" t="s">
        <v>768</v>
      </c>
      <c r="C252" s="264" t="s">
        <v>769</v>
      </c>
      <c r="D252" s="182">
        <v>13.3</v>
      </c>
      <c r="E252" s="183">
        <v>6.67</v>
      </c>
      <c r="F252" t="str">
        <f t="shared" si="12"/>
        <v>HORBER</v>
      </c>
      <c r="G252" t="str">
        <f t="shared" si="13"/>
        <v>HORBER</v>
      </c>
      <c r="J252" s="383">
        <v>22004416</v>
      </c>
      <c r="K252" t="s">
        <v>775</v>
      </c>
      <c r="L252" t="s">
        <v>174</v>
      </c>
      <c r="M252">
        <f t="shared" si="14"/>
        <v>5.33</v>
      </c>
      <c r="P252">
        <v>22001122</v>
      </c>
      <c r="Q252" t="s">
        <v>805</v>
      </c>
      <c r="R252" t="s">
        <v>148</v>
      </c>
      <c r="S252">
        <f t="shared" si="15"/>
        <v>10.15</v>
      </c>
    </row>
    <row r="253" spans="1:19" ht="17.25" thickBot="1" x14ac:dyDescent="0.35">
      <c r="A253" s="317">
        <v>22017360</v>
      </c>
      <c r="B253" s="262" t="s">
        <v>770</v>
      </c>
      <c r="C253" s="262" t="s">
        <v>771</v>
      </c>
      <c r="D253" s="182">
        <v>10.65</v>
      </c>
      <c r="E253" s="183">
        <v>9.33</v>
      </c>
      <c r="F253" t="str">
        <f t="shared" si="12"/>
        <v>HUBAULT</v>
      </c>
      <c r="G253" t="str">
        <f t="shared" si="13"/>
        <v>HUBAULT</v>
      </c>
      <c r="J253" s="383">
        <v>21910789</v>
      </c>
      <c r="K253" t="s">
        <v>290</v>
      </c>
      <c r="L253" t="s">
        <v>82</v>
      </c>
      <c r="M253">
        <f t="shared" si="14"/>
        <v>4.4400000000000004</v>
      </c>
      <c r="P253">
        <v>22017548</v>
      </c>
      <c r="Q253" t="s">
        <v>806</v>
      </c>
      <c r="R253" t="s">
        <v>807</v>
      </c>
      <c r="S253">
        <f t="shared" si="15"/>
        <v>8</v>
      </c>
    </row>
    <row r="254" spans="1:19" ht="17.25" thickBot="1" x14ac:dyDescent="0.35">
      <c r="A254" s="317">
        <v>22012861</v>
      </c>
      <c r="B254" s="258" t="s">
        <v>772</v>
      </c>
      <c r="C254" s="258" t="s">
        <v>773</v>
      </c>
      <c r="D254" s="182">
        <v>9.9499999999999993</v>
      </c>
      <c r="E254" s="183">
        <v>7.11</v>
      </c>
      <c r="F254" t="str">
        <f t="shared" si="12"/>
        <v>HUMMEL</v>
      </c>
      <c r="G254" t="str">
        <f t="shared" si="13"/>
        <v>HUMMEL</v>
      </c>
      <c r="J254" s="383">
        <v>22003389</v>
      </c>
      <c r="K254" t="s">
        <v>776</v>
      </c>
      <c r="L254" t="s">
        <v>118</v>
      </c>
      <c r="M254">
        <f t="shared" si="14"/>
        <v>11.11</v>
      </c>
      <c r="P254">
        <v>21916114</v>
      </c>
      <c r="Q254" t="s">
        <v>1761</v>
      </c>
      <c r="R254" t="s">
        <v>1762</v>
      </c>
      <c r="S254" t="e">
        <f t="shared" si="15"/>
        <v>#N/A</v>
      </c>
    </row>
    <row r="255" spans="1:19" ht="17.25" thickBot="1" x14ac:dyDescent="0.35">
      <c r="A255" s="317">
        <v>22009082</v>
      </c>
      <c r="B255" s="248" t="s">
        <v>774</v>
      </c>
      <c r="C255" s="248" t="s">
        <v>152</v>
      </c>
      <c r="D255" s="182">
        <v>12.9</v>
      </c>
      <c r="E255" s="183">
        <v>8.89</v>
      </c>
      <c r="F255" t="str">
        <f t="shared" si="12"/>
        <v>HUSER</v>
      </c>
      <c r="G255" t="str">
        <f t="shared" si="13"/>
        <v>HUSER</v>
      </c>
      <c r="J255" s="383">
        <v>22004473</v>
      </c>
      <c r="K255" t="s">
        <v>777</v>
      </c>
      <c r="L255" t="s">
        <v>125</v>
      </c>
      <c r="M255">
        <f t="shared" si="14"/>
        <v>7.56</v>
      </c>
      <c r="P255">
        <v>22007664</v>
      </c>
      <c r="Q255" t="s">
        <v>808</v>
      </c>
      <c r="R255" t="s">
        <v>809</v>
      </c>
      <c r="S255">
        <f t="shared" si="15"/>
        <v>9.65</v>
      </c>
    </row>
    <row r="256" spans="1:19" ht="17.25" thickBot="1" x14ac:dyDescent="0.35">
      <c r="A256" s="317">
        <v>22004416</v>
      </c>
      <c r="B256" s="262" t="s">
        <v>775</v>
      </c>
      <c r="C256" s="262" t="s">
        <v>174</v>
      </c>
      <c r="D256" s="182">
        <v>12</v>
      </c>
      <c r="E256" s="183">
        <v>5.33</v>
      </c>
      <c r="F256" t="str">
        <f t="shared" si="12"/>
        <v>HUVÉ</v>
      </c>
      <c r="G256" t="str">
        <f t="shared" si="13"/>
        <v>HUVÉ</v>
      </c>
      <c r="J256" s="383">
        <v>22011756</v>
      </c>
      <c r="K256" t="s">
        <v>778</v>
      </c>
      <c r="L256" t="s">
        <v>94</v>
      </c>
      <c r="M256">
        <f t="shared" si="14"/>
        <v>6.22</v>
      </c>
      <c r="P256">
        <v>22017076</v>
      </c>
      <c r="Q256" t="s">
        <v>808</v>
      </c>
      <c r="R256" t="s">
        <v>166</v>
      </c>
      <c r="S256">
        <f t="shared" si="15"/>
        <v>10.75</v>
      </c>
    </row>
    <row r="257" spans="1:19" ht="17.25" thickBot="1" x14ac:dyDescent="0.35">
      <c r="A257" s="317">
        <v>21910789</v>
      </c>
      <c r="B257" s="260" t="s">
        <v>290</v>
      </c>
      <c r="C257" s="260" t="s">
        <v>82</v>
      </c>
      <c r="D257" s="182">
        <v>12</v>
      </c>
      <c r="E257" s="183">
        <v>4.4400000000000004</v>
      </c>
      <c r="F257" t="str">
        <f t="shared" si="12"/>
        <v>ILTIS</v>
      </c>
      <c r="G257" t="e">
        <f t="shared" si="13"/>
        <v>#N/A</v>
      </c>
      <c r="J257" s="383">
        <v>22013977</v>
      </c>
      <c r="K257" t="s">
        <v>779</v>
      </c>
      <c r="L257" t="s">
        <v>117</v>
      </c>
      <c r="M257">
        <f t="shared" si="14"/>
        <v>11.11</v>
      </c>
      <c r="P257">
        <v>22004751</v>
      </c>
      <c r="Q257" t="s">
        <v>810</v>
      </c>
      <c r="R257" t="s">
        <v>136</v>
      </c>
      <c r="S257">
        <f t="shared" si="15"/>
        <v>11.55</v>
      </c>
    </row>
    <row r="258" spans="1:19" ht="17.25" thickBot="1" x14ac:dyDescent="0.35">
      <c r="A258" s="317">
        <v>22003389</v>
      </c>
      <c r="B258" s="296" t="s">
        <v>776</v>
      </c>
      <c r="C258" s="296" t="s">
        <v>118</v>
      </c>
      <c r="D258" s="182">
        <v>13.85</v>
      </c>
      <c r="E258" s="183">
        <v>11.11</v>
      </c>
      <c r="F258" t="str">
        <f t="shared" ref="F258:F321" si="16">VLOOKUP(A258,$J$2:$K$595,2,FALSE)</f>
        <v>ISEL</v>
      </c>
      <c r="G258" t="str">
        <f t="shared" si="13"/>
        <v>ISEL</v>
      </c>
      <c r="J258" s="383">
        <v>21908495</v>
      </c>
      <c r="K258" t="s">
        <v>291</v>
      </c>
      <c r="L258" t="s">
        <v>175</v>
      </c>
      <c r="M258">
        <f t="shared" si="14"/>
        <v>8.44</v>
      </c>
      <c r="P258">
        <v>22005281</v>
      </c>
      <c r="Q258" t="s">
        <v>811</v>
      </c>
      <c r="R258" t="s">
        <v>77</v>
      </c>
      <c r="S258">
        <f t="shared" si="15"/>
        <v>12.65</v>
      </c>
    </row>
    <row r="259" spans="1:19" ht="17.25" thickBot="1" x14ac:dyDescent="0.35">
      <c r="A259" s="317">
        <v>22004473</v>
      </c>
      <c r="B259" s="258" t="s">
        <v>777</v>
      </c>
      <c r="C259" s="258" t="s">
        <v>125</v>
      </c>
      <c r="D259" s="182">
        <v>11.55</v>
      </c>
      <c r="E259" s="183">
        <v>7.56</v>
      </c>
      <c r="F259" t="str">
        <f t="shared" si="16"/>
        <v>ISINGER</v>
      </c>
      <c r="G259" t="str">
        <f t="shared" ref="G259:G322" si="17">VLOOKUP(A259,$P$2:$Q$595,2,FALSE)</f>
        <v>ISINGER</v>
      </c>
      <c r="J259" s="383">
        <v>22000848</v>
      </c>
      <c r="K259" t="s">
        <v>780</v>
      </c>
      <c r="L259" t="s">
        <v>168</v>
      </c>
      <c r="M259">
        <f t="shared" ref="M259:M322" si="18">VLOOKUP(J259,$A$2:$E$602,5,FALSE)</f>
        <v>8.44</v>
      </c>
      <c r="P259">
        <v>22021204</v>
      </c>
      <c r="Q259" t="s">
        <v>812</v>
      </c>
      <c r="R259" t="s">
        <v>94</v>
      </c>
      <c r="S259">
        <f t="shared" ref="S259:S321" si="19">VLOOKUP(P259,$A$2:$E$602,4,FALSE)</f>
        <v>0</v>
      </c>
    </row>
    <row r="260" spans="1:19" ht="17.25" thickBot="1" x14ac:dyDescent="0.35">
      <c r="A260" s="317">
        <v>22011756</v>
      </c>
      <c r="B260" s="250" t="s">
        <v>778</v>
      </c>
      <c r="C260" s="250" t="s">
        <v>94</v>
      </c>
      <c r="D260" s="182">
        <v>8.75</v>
      </c>
      <c r="E260" s="183">
        <v>6.22</v>
      </c>
      <c r="F260" t="str">
        <f t="shared" si="16"/>
        <v>JAEGER</v>
      </c>
      <c r="G260" t="str">
        <f t="shared" si="17"/>
        <v>JAEGER</v>
      </c>
      <c r="J260" s="383">
        <v>22001511</v>
      </c>
      <c r="K260" t="s">
        <v>781</v>
      </c>
      <c r="L260" t="s">
        <v>79</v>
      </c>
      <c r="M260">
        <f t="shared" si="18"/>
        <v>6.67</v>
      </c>
      <c r="P260">
        <v>22005623</v>
      </c>
      <c r="Q260" t="s">
        <v>813</v>
      </c>
      <c r="R260" t="s">
        <v>814</v>
      </c>
      <c r="S260" s="347" t="s">
        <v>1764</v>
      </c>
    </row>
    <row r="261" spans="1:19" ht="17.25" thickBot="1" x14ac:dyDescent="0.35">
      <c r="A261" s="317">
        <v>22013977</v>
      </c>
      <c r="B261" s="260" t="s">
        <v>779</v>
      </c>
      <c r="C261" s="260" t="s">
        <v>117</v>
      </c>
      <c r="D261" s="182">
        <v>11.05</v>
      </c>
      <c r="E261" s="183">
        <v>11.11</v>
      </c>
      <c r="F261" t="str">
        <f t="shared" si="16"/>
        <v>JAHIC</v>
      </c>
      <c r="G261" t="str">
        <f t="shared" si="17"/>
        <v>JAHIC</v>
      </c>
      <c r="J261" s="383">
        <v>22004352</v>
      </c>
      <c r="K261" t="s">
        <v>782</v>
      </c>
      <c r="L261" t="s">
        <v>783</v>
      </c>
      <c r="M261">
        <f t="shared" si="18"/>
        <v>4</v>
      </c>
      <c r="P261">
        <v>22009622</v>
      </c>
      <c r="Q261" t="s">
        <v>299</v>
      </c>
      <c r="R261" t="s">
        <v>170</v>
      </c>
      <c r="S261">
        <f t="shared" si="19"/>
        <v>9.4499999999999993</v>
      </c>
    </row>
    <row r="262" spans="1:19" ht="17.25" thickBot="1" x14ac:dyDescent="0.35">
      <c r="A262" s="321">
        <v>21908495</v>
      </c>
      <c r="B262" s="277" t="s">
        <v>291</v>
      </c>
      <c r="C262" s="278" t="s">
        <v>175</v>
      </c>
      <c r="D262" s="182">
        <v>12.88</v>
      </c>
      <c r="E262" s="183">
        <v>8.44</v>
      </c>
      <c r="F262" t="str">
        <f t="shared" si="16"/>
        <v>JAKOB</v>
      </c>
      <c r="G262" t="e">
        <f t="shared" si="17"/>
        <v>#N/A</v>
      </c>
      <c r="J262" s="383">
        <v>22010640</v>
      </c>
      <c r="K262" t="s">
        <v>784</v>
      </c>
      <c r="L262" t="s">
        <v>785</v>
      </c>
      <c r="M262">
        <f t="shared" si="18"/>
        <v>6.67</v>
      </c>
      <c r="P262">
        <v>22005110</v>
      </c>
      <c r="Q262" t="s">
        <v>815</v>
      </c>
      <c r="R262" t="s">
        <v>89</v>
      </c>
      <c r="S262">
        <f t="shared" si="19"/>
        <v>10.55</v>
      </c>
    </row>
    <row r="263" spans="1:19" ht="17.25" thickBot="1" x14ac:dyDescent="0.35">
      <c r="A263" s="317">
        <v>22000848</v>
      </c>
      <c r="B263" s="274" t="s">
        <v>780</v>
      </c>
      <c r="C263" s="275" t="s">
        <v>168</v>
      </c>
      <c r="D263" s="182">
        <v>11.25</v>
      </c>
      <c r="E263" s="183">
        <v>8.44</v>
      </c>
      <c r="F263" t="str">
        <f t="shared" si="16"/>
        <v>JANNEST</v>
      </c>
      <c r="G263" t="str">
        <f t="shared" si="17"/>
        <v>JANNEST</v>
      </c>
      <c r="J263" s="383">
        <v>22010995</v>
      </c>
      <c r="K263" t="s">
        <v>786</v>
      </c>
      <c r="L263" t="s">
        <v>102</v>
      </c>
      <c r="M263">
        <f t="shared" si="18"/>
        <v>8.89</v>
      </c>
      <c r="P263">
        <v>22002342</v>
      </c>
      <c r="Q263" t="s">
        <v>39</v>
      </c>
      <c r="R263" t="s">
        <v>29</v>
      </c>
      <c r="S263">
        <f t="shared" si="19"/>
        <v>11.75</v>
      </c>
    </row>
    <row r="264" spans="1:19" ht="17.25" thickBot="1" x14ac:dyDescent="0.35">
      <c r="A264" s="317">
        <v>22001511</v>
      </c>
      <c r="B264" s="258" t="s">
        <v>781</v>
      </c>
      <c r="C264" s="258" t="s">
        <v>79</v>
      </c>
      <c r="D264" s="182">
        <v>11.9</v>
      </c>
      <c r="E264" s="183">
        <v>6.67</v>
      </c>
      <c r="F264" t="str">
        <f t="shared" si="16"/>
        <v>JANON</v>
      </c>
      <c r="G264" t="str">
        <f t="shared" si="17"/>
        <v>JANON</v>
      </c>
      <c r="J264" s="383">
        <v>22004211</v>
      </c>
      <c r="K264" t="s">
        <v>787</v>
      </c>
      <c r="L264" t="s">
        <v>788</v>
      </c>
      <c r="M264">
        <f t="shared" si="18"/>
        <v>8</v>
      </c>
      <c r="P264">
        <v>22004175</v>
      </c>
      <c r="Q264" t="s">
        <v>816</v>
      </c>
      <c r="R264" t="s">
        <v>817</v>
      </c>
      <c r="S264">
        <f t="shared" si="19"/>
        <v>11.45</v>
      </c>
    </row>
    <row r="265" spans="1:19" ht="17.25" thickBot="1" x14ac:dyDescent="0.35">
      <c r="A265" s="317">
        <v>22004352</v>
      </c>
      <c r="B265" s="248" t="s">
        <v>782</v>
      </c>
      <c r="C265" s="248" t="s">
        <v>783</v>
      </c>
      <c r="D265" s="182" t="s">
        <v>375</v>
      </c>
      <c r="E265" s="183">
        <v>4</v>
      </c>
      <c r="F265" t="str">
        <f t="shared" si="16"/>
        <v>JAVINDE</v>
      </c>
      <c r="G265" t="str">
        <f t="shared" si="17"/>
        <v>JAVINDE</v>
      </c>
      <c r="J265" s="383">
        <v>22002267</v>
      </c>
      <c r="K265" t="s">
        <v>250</v>
      </c>
      <c r="L265" t="s">
        <v>127</v>
      </c>
      <c r="M265">
        <f t="shared" si="18"/>
        <v>10.67</v>
      </c>
      <c r="P265">
        <v>22005762</v>
      </c>
      <c r="Q265" t="s">
        <v>818</v>
      </c>
      <c r="R265" t="s">
        <v>188</v>
      </c>
      <c r="S265">
        <f t="shared" si="19"/>
        <v>12.5</v>
      </c>
    </row>
    <row r="266" spans="1:19" ht="17.25" thickBot="1" x14ac:dyDescent="0.35">
      <c r="A266" s="317">
        <v>22010640</v>
      </c>
      <c r="B266" s="260" t="s">
        <v>784</v>
      </c>
      <c r="C266" s="260" t="s">
        <v>785</v>
      </c>
      <c r="D266" s="182">
        <v>7.8</v>
      </c>
      <c r="E266" s="183">
        <v>6.67</v>
      </c>
      <c r="F266" t="str">
        <f t="shared" si="16"/>
        <v>JEAN DIT CADET</v>
      </c>
      <c r="G266" t="str">
        <f t="shared" si="17"/>
        <v>JEAN DIT CADET</v>
      </c>
      <c r="J266" s="383">
        <v>21906317</v>
      </c>
      <c r="K266" t="s">
        <v>157</v>
      </c>
      <c r="L266" t="s">
        <v>75</v>
      </c>
      <c r="M266">
        <f t="shared" si="18"/>
        <v>8</v>
      </c>
      <c r="P266">
        <v>22006994</v>
      </c>
      <c r="Q266" t="s">
        <v>819</v>
      </c>
      <c r="R266" t="s">
        <v>144</v>
      </c>
      <c r="S266">
        <f t="shared" si="19"/>
        <v>0</v>
      </c>
    </row>
    <row r="267" spans="1:19" ht="17.25" thickBot="1" x14ac:dyDescent="0.35">
      <c r="A267" s="317">
        <v>22010995</v>
      </c>
      <c r="B267" s="260" t="s">
        <v>786</v>
      </c>
      <c r="C267" s="260" t="s">
        <v>102</v>
      </c>
      <c r="D267" s="182">
        <v>11.05</v>
      </c>
      <c r="E267" s="183">
        <v>8.89</v>
      </c>
      <c r="F267" t="str">
        <f t="shared" si="16"/>
        <v>JEANNINGROS</v>
      </c>
      <c r="G267" t="str">
        <f t="shared" si="17"/>
        <v>JEANNINGROS</v>
      </c>
      <c r="J267" s="383">
        <v>22001627</v>
      </c>
      <c r="K267" t="s">
        <v>789</v>
      </c>
      <c r="L267" t="s">
        <v>790</v>
      </c>
      <c r="M267">
        <f t="shared" si="18"/>
        <v>5.33</v>
      </c>
      <c r="P267">
        <v>21906441</v>
      </c>
      <c r="Q267" t="s">
        <v>820</v>
      </c>
      <c r="R267" t="s">
        <v>120</v>
      </c>
      <c r="S267">
        <f t="shared" si="19"/>
        <v>12.9</v>
      </c>
    </row>
    <row r="268" spans="1:19" ht="17.25" thickBot="1" x14ac:dyDescent="0.35">
      <c r="A268" s="317">
        <v>22004211</v>
      </c>
      <c r="B268" s="250" t="s">
        <v>787</v>
      </c>
      <c r="C268" s="250" t="s">
        <v>788</v>
      </c>
      <c r="D268" s="182">
        <v>10.3</v>
      </c>
      <c r="E268" s="183">
        <v>8</v>
      </c>
      <c r="F268" t="str">
        <f t="shared" si="16"/>
        <v>JEHL</v>
      </c>
      <c r="G268" t="str">
        <f t="shared" si="17"/>
        <v>JEHL</v>
      </c>
      <c r="J268" s="383">
        <v>22002602</v>
      </c>
      <c r="K268" t="s">
        <v>791</v>
      </c>
      <c r="L268" t="s">
        <v>792</v>
      </c>
      <c r="M268">
        <f t="shared" si="18"/>
        <v>3.11</v>
      </c>
      <c r="P268">
        <v>22005794</v>
      </c>
      <c r="Q268" t="s">
        <v>823</v>
      </c>
      <c r="R268" t="s">
        <v>110</v>
      </c>
      <c r="S268">
        <f t="shared" si="19"/>
        <v>12</v>
      </c>
    </row>
    <row r="269" spans="1:19" ht="17.25" thickBot="1" x14ac:dyDescent="0.35">
      <c r="A269" s="317">
        <v>22002267</v>
      </c>
      <c r="B269" s="250" t="s">
        <v>250</v>
      </c>
      <c r="C269" s="250" t="s">
        <v>127</v>
      </c>
      <c r="D269" s="182">
        <v>11.5</v>
      </c>
      <c r="E269" s="183">
        <v>10.67</v>
      </c>
      <c r="F269" t="str">
        <f t="shared" si="16"/>
        <v>JORDAN</v>
      </c>
      <c r="G269" t="str">
        <f t="shared" si="17"/>
        <v>JORDAN</v>
      </c>
      <c r="J269" s="383">
        <v>21902283</v>
      </c>
      <c r="K269" t="s">
        <v>294</v>
      </c>
      <c r="L269" t="s">
        <v>287</v>
      </c>
      <c r="M269">
        <f t="shared" si="18"/>
        <v>6.22</v>
      </c>
      <c r="P269">
        <v>22007143</v>
      </c>
      <c r="Q269" t="s">
        <v>824</v>
      </c>
      <c r="R269" t="s">
        <v>825</v>
      </c>
      <c r="S269">
        <f t="shared" si="19"/>
        <v>13</v>
      </c>
    </row>
    <row r="270" spans="1:19" ht="17.25" thickBot="1" x14ac:dyDescent="0.35">
      <c r="A270" s="317">
        <v>21906317</v>
      </c>
      <c r="B270" s="248" t="s">
        <v>157</v>
      </c>
      <c r="C270" s="248" t="s">
        <v>75</v>
      </c>
      <c r="D270" s="182">
        <v>10.75</v>
      </c>
      <c r="E270" s="183">
        <v>8</v>
      </c>
      <c r="F270" t="str">
        <f t="shared" si="16"/>
        <v>JUNG</v>
      </c>
      <c r="G270" t="e">
        <f t="shared" si="17"/>
        <v>#N/A</v>
      </c>
      <c r="J270" s="383">
        <v>22014863</v>
      </c>
      <c r="K270" t="s">
        <v>295</v>
      </c>
      <c r="L270" t="s">
        <v>126</v>
      </c>
      <c r="M270">
        <f t="shared" si="18"/>
        <v>6.67</v>
      </c>
      <c r="P270">
        <v>22016064</v>
      </c>
      <c r="Q270" t="s">
        <v>40</v>
      </c>
      <c r="R270" t="s">
        <v>826</v>
      </c>
      <c r="S270">
        <f t="shared" si="19"/>
        <v>5.9</v>
      </c>
    </row>
    <row r="271" spans="1:19" ht="17.25" thickBot="1" x14ac:dyDescent="0.35">
      <c r="A271" s="317">
        <v>22001627</v>
      </c>
      <c r="B271" s="252" t="s">
        <v>789</v>
      </c>
      <c r="C271" s="252" t="s">
        <v>790</v>
      </c>
      <c r="D271" s="182">
        <v>8.85</v>
      </c>
      <c r="E271" s="183">
        <v>5.33</v>
      </c>
      <c r="F271" t="str">
        <f t="shared" si="16"/>
        <v>KABAOGLU</v>
      </c>
      <c r="G271" t="str">
        <f t="shared" si="17"/>
        <v>KABAOGLU</v>
      </c>
      <c r="J271" s="383">
        <v>22010605</v>
      </c>
      <c r="K271" t="s">
        <v>793</v>
      </c>
      <c r="L271" t="s">
        <v>794</v>
      </c>
      <c r="M271">
        <f t="shared" si="18"/>
        <v>8</v>
      </c>
      <c r="P271">
        <v>22008790</v>
      </c>
      <c r="Q271" t="s">
        <v>827</v>
      </c>
      <c r="R271" t="s">
        <v>828</v>
      </c>
      <c r="S271">
        <f t="shared" si="19"/>
        <v>8.4</v>
      </c>
    </row>
    <row r="272" spans="1:19" ht="17.25" thickBot="1" x14ac:dyDescent="0.35">
      <c r="A272" s="317">
        <v>21911757</v>
      </c>
      <c r="B272" s="262" t="s">
        <v>292</v>
      </c>
      <c r="C272" s="262" t="s">
        <v>293</v>
      </c>
      <c r="D272" s="182">
        <v>12.95</v>
      </c>
      <c r="E272" s="183" t="s">
        <v>195</v>
      </c>
      <c r="F272" s="384" t="e">
        <f t="shared" si="16"/>
        <v>#N/A</v>
      </c>
      <c r="G272" t="e">
        <f t="shared" si="17"/>
        <v>#N/A</v>
      </c>
      <c r="J272" s="383">
        <v>22001927</v>
      </c>
      <c r="K272" t="s">
        <v>795</v>
      </c>
      <c r="L272" t="s">
        <v>108</v>
      </c>
      <c r="M272">
        <f t="shared" si="18"/>
        <v>7.11</v>
      </c>
      <c r="P272">
        <v>22006242</v>
      </c>
      <c r="Q272" t="s">
        <v>829</v>
      </c>
      <c r="R272" t="s">
        <v>830</v>
      </c>
      <c r="S272">
        <f t="shared" si="19"/>
        <v>13.35</v>
      </c>
    </row>
    <row r="273" spans="1:19" ht="17.25" thickBot="1" x14ac:dyDescent="0.35">
      <c r="A273" s="317">
        <v>22002602</v>
      </c>
      <c r="B273" s="262" t="s">
        <v>791</v>
      </c>
      <c r="C273" s="262" t="s">
        <v>792</v>
      </c>
      <c r="D273" s="182">
        <v>11.65</v>
      </c>
      <c r="E273" s="183">
        <v>3.11</v>
      </c>
      <c r="F273" t="str">
        <f t="shared" si="16"/>
        <v>KARA</v>
      </c>
      <c r="G273" t="str">
        <f t="shared" si="17"/>
        <v>KARA</v>
      </c>
      <c r="J273" s="383">
        <v>21912076</v>
      </c>
      <c r="K273" t="s">
        <v>158</v>
      </c>
      <c r="L273" t="s">
        <v>296</v>
      </c>
      <c r="M273">
        <f t="shared" si="18"/>
        <v>7.11</v>
      </c>
      <c r="P273">
        <v>22000928</v>
      </c>
      <c r="Q273" t="s">
        <v>831</v>
      </c>
      <c r="R273" t="s">
        <v>102</v>
      </c>
      <c r="S273">
        <f t="shared" si="19"/>
        <v>13.85</v>
      </c>
    </row>
    <row r="274" spans="1:19" ht="17.25" thickBot="1" x14ac:dyDescent="0.35">
      <c r="A274" s="317">
        <v>21902283</v>
      </c>
      <c r="B274" s="250" t="s">
        <v>294</v>
      </c>
      <c r="C274" s="250" t="s">
        <v>287</v>
      </c>
      <c r="D274" s="182">
        <v>11.6</v>
      </c>
      <c r="E274" s="183">
        <v>6.22</v>
      </c>
      <c r="F274" t="str">
        <f t="shared" si="16"/>
        <v>KARDOUH</v>
      </c>
      <c r="G274" t="e">
        <f t="shared" si="17"/>
        <v>#N/A</v>
      </c>
      <c r="J274" s="383">
        <v>22001333</v>
      </c>
      <c r="K274" t="s">
        <v>796</v>
      </c>
      <c r="L274" t="s">
        <v>232</v>
      </c>
      <c r="M274">
        <f t="shared" si="18"/>
        <v>4.4400000000000004</v>
      </c>
      <c r="P274">
        <v>21910023</v>
      </c>
      <c r="Q274" t="s">
        <v>163</v>
      </c>
      <c r="R274" t="s">
        <v>305</v>
      </c>
      <c r="S274" s="347" t="s">
        <v>1764</v>
      </c>
    </row>
    <row r="275" spans="1:19" ht="17.25" thickBot="1" x14ac:dyDescent="0.35">
      <c r="A275" s="317">
        <v>22014863</v>
      </c>
      <c r="B275" s="264" t="s">
        <v>295</v>
      </c>
      <c r="C275" s="264" t="s">
        <v>126</v>
      </c>
      <c r="D275" s="182">
        <v>11</v>
      </c>
      <c r="E275" s="183">
        <v>6.67</v>
      </c>
      <c r="F275" t="str">
        <f t="shared" si="16"/>
        <v>KASPER</v>
      </c>
      <c r="G275" t="str">
        <f t="shared" si="17"/>
        <v>KASPER</v>
      </c>
      <c r="J275" s="383">
        <v>22013302</v>
      </c>
      <c r="K275" t="s">
        <v>797</v>
      </c>
      <c r="L275" t="s">
        <v>798</v>
      </c>
      <c r="M275" t="str">
        <f t="shared" si="18"/>
        <v>ABI</v>
      </c>
      <c r="P275">
        <v>22005124</v>
      </c>
      <c r="Q275" t="s">
        <v>832</v>
      </c>
      <c r="R275" t="s">
        <v>118</v>
      </c>
      <c r="S275">
        <f t="shared" si="19"/>
        <v>13.25</v>
      </c>
    </row>
    <row r="276" spans="1:19" ht="17.25" thickBot="1" x14ac:dyDescent="0.35">
      <c r="A276" s="317">
        <v>22010605</v>
      </c>
      <c r="B276" s="262" t="s">
        <v>793</v>
      </c>
      <c r="C276" s="262" t="s">
        <v>794</v>
      </c>
      <c r="D276" s="182">
        <v>10.65</v>
      </c>
      <c r="E276" s="183">
        <v>8</v>
      </c>
      <c r="F276" t="str">
        <f t="shared" si="16"/>
        <v>KAUFFMANN</v>
      </c>
      <c r="G276" t="str">
        <f t="shared" si="17"/>
        <v>KAUFFMANN</v>
      </c>
      <c r="J276" s="383">
        <v>22002112</v>
      </c>
      <c r="K276" t="s">
        <v>799</v>
      </c>
      <c r="L276" t="s">
        <v>800</v>
      </c>
      <c r="M276">
        <f t="shared" si="18"/>
        <v>4.8899999999999997</v>
      </c>
      <c r="P276">
        <v>22016691</v>
      </c>
      <c r="Q276" t="s">
        <v>833</v>
      </c>
      <c r="R276" t="s">
        <v>834</v>
      </c>
      <c r="S276">
        <f t="shared" si="19"/>
        <v>11.25</v>
      </c>
    </row>
    <row r="277" spans="1:19" ht="17.25" thickBot="1" x14ac:dyDescent="0.35">
      <c r="A277" s="317">
        <v>22001927</v>
      </c>
      <c r="B277" s="264" t="s">
        <v>795</v>
      </c>
      <c r="C277" s="264" t="s">
        <v>108</v>
      </c>
      <c r="D277" s="182">
        <v>11.05</v>
      </c>
      <c r="E277" s="183">
        <v>7.11</v>
      </c>
      <c r="F277" t="str">
        <f t="shared" si="16"/>
        <v>KEIFLIN</v>
      </c>
      <c r="G277" t="str">
        <f t="shared" si="17"/>
        <v>KEIFLIN</v>
      </c>
      <c r="J277" s="383">
        <v>22014733</v>
      </c>
      <c r="K277" t="s">
        <v>801</v>
      </c>
      <c r="L277" t="s">
        <v>802</v>
      </c>
      <c r="M277">
        <f t="shared" si="18"/>
        <v>5.78</v>
      </c>
      <c r="P277">
        <v>22011110</v>
      </c>
      <c r="Q277" t="s">
        <v>835</v>
      </c>
      <c r="R277" t="s">
        <v>836</v>
      </c>
      <c r="S277">
        <f t="shared" si="19"/>
        <v>12.65</v>
      </c>
    </row>
    <row r="278" spans="1:19" ht="17.25" thickBot="1" x14ac:dyDescent="0.35">
      <c r="A278" s="317">
        <v>21912076</v>
      </c>
      <c r="B278" s="248" t="s">
        <v>158</v>
      </c>
      <c r="C278" s="248" t="s">
        <v>296</v>
      </c>
      <c r="D278" s="182">
        <v>11.5</v>
      </c>
      <c r="E278" s="183">
        <v>7.11</v>
      </c>
      <c r="F278" t="str">
        <f t="shared" si="16"/>
        <v>KELLER</v>
      </c>
      <c r="G278" t="e">
        <f t="shared" si="17"/>
        <v>#N/A</v>
      </c>
      <c r="J278" s="383">
        <v>22010714</v>
      </c>
      <c r="K278" t="s">
        <v>803</v>
      </c>
      <c r="L278" t="s">
        <v>104</v>
      </c>
      <c r="M278">
        <f t="shared" si="18"/>
        <v>8.44</v>
      </c>
      <c r="P278">
        <v>22009343</v>
      </c>
      <c r="Q278" t="s">
        <v>837</v>
      </c>
      <c r="R278" t="s">
        <v>838</v>
      </c>
      <c r="S278">
        <f t="shared" si="19"/>
        <v>11.15</v>
      </c>
    </row>
    <row r="279" spans="1:19" ht="17.25" thickBot="1" x14ac:dyDescent="0.35">
      <c r="A279" s="317">
        <v>22001333</v>
      </c>
      <c r="B279" s="252" t="s">
        <v>796</v>
      </c>
      <c r="C279" s="252" t="s">
        <v>232</v>
      </c>
      <c r="D279" s="182">
        <v>12.3</v>
      </c>
      <c r="E279" s="183">
        <v>4.4400000000000004</v>
      </c>
      <c r="F279" t="str">
        <f t="shared" si="16"/>
        <v>KELLNER</v>
      </c>
      <c r="G279" t="str">
        <f t="shared" si="17"/>
        <v>KELLNER</v>
      </c>
      <c r="J279" s="383">
        <v>22004113</v>
      </c>
      <c r="K279" t="s">
        <v>804</v>
      </c>
      <c r="L279" t="s">
        <v>78</v>
      </c>
      <c r="M279">
        <f t="shared" si="18"/>
        <v>5.33</v>
      </c>
      <c r="P279">
        <v>22000966</v>
      </c>
      <c r="Q279" t="s">
        <v>839</v>
      </c>
      <c r="R279" t="s">
        <v>668</v>
      </c>
      <c r="S279">
        <f t="shared" si="19"/>
        <v>14.05</v>
      </c>
    </row>
    <row r="280" spans="1:19" ht="17.25" thickBot="1" x14ac:dyDescent="0.35">
      <c r="A280" s="317">
        <v>22013302</v>
      </c>
      <c r="B280" s="260" t="s">
        <v>797</v>
      </c>
      <c r="C280" s="260" t="s">
        <v>798</v>
      </c>
      <c r="D280" s="182">
        <v>0</v>
      </c>
      <c r="E280" s="183" t="s">
        <v>195</v>
      </c>
      <c r="F280" t="str">
        <f t="shared" si="16"/>
        <v>KESKIN</v>
      </c>
      <c r="G280" t="str">
        <f t="shared" si="17"/>
        <v>KESKIN</v>
      </c>
      <c r="J280" s="383">
        <v>22000672</v>
      </c>
      <c r="K280" t="s">
        <v>805</v>
      </c>
      <c r="L280" t="s">
        <v>96</v>
      </c>
      <c r="M280">
        <f t="shared" si="18"/>
        <v>10.220000000000001</v>
      </c>
      <c r="P280">
        <v>22008776</v>
      </c>
      <c r="Q280" t="s">
        <v>840</v>
      </c>
      <c r="R280" t="s">
        <v>108</v>
      </c>
      <c r="S280">
        <f t="shared" si="19"/>
        <v>10.75</v>
      </c>
    </row>
    <row r="281" spans="1:19" ht="17.25" thickBot="1" x14ac:dyDescent="0.35">
      <c r="A281" s="317">
        <v>22002112</v>
      </c>
      <c r="B281" s="248" t="s">
        <v>799</v>
      </c>
      <c r="C281" s="248" t="s">
        <v>800</v>
      </c>
      <c r="D281" s="182">
        <v>11</v>
      </c>
      <c r="E281" s="183">
        <v>4.8899999999999997</v>
      </c>
      <c r="F281" t="str">
        <f t="shared" si="16"/>
        <v>KHEMIS</v>
      </c>
      <c r="G281" t="str">
        <f t="shared" si="17"/>
        <v>KHEMIS</v>
      </c>
      <c r="J281" s="383">
        <v>22001122</v>
      </c>
      <c r="K281" t="s">
        <v>805</v>
      </c>
      <c r="L281" t="s">
        <v>148</v>
      </c>
      <c r="M281">
        <f t="shared" si="18"/>
        <v>7.11</v>
      </c>
      <c r="P281">
        <v>22008657</v>
      </c>
      <c r="Q281" t="s">
        <v>841</v>
      </c>
      <c r="R281" t="s">
        <v>842</v>
      </c>
      <c r="S281">
        <f t="shared" si="19"/>
        <v>0</v>
      </c>
    </row>
    <row r="282" spans="1:19" ht="17.25" thickBot="1" x14ac:dyDescent="0.35">
      <c r="A282" s="317">
        <v>22014733</v>
      </c>
      <c r="B282" s="260" t="s">
        <v>801</v>
      </c>
      <c r="C282" s="260" t="s">
        <v>802</v>
      </c>
      <c r="D282" s="182">
        <v>10.1</v>
      </c>
      <c r="E282" s="183">
        <v>5.78</v>
      </c>
      <c r="F282" t="str">
        <f t="shared" si="16"/>
        <v>KHODIKHUZHAEV</v>
      </c>
      <c r="G282" t="str">
        <f t="shared" si="17"/>
        <v>KHODIKHUZHAEV</v>
      </c>
      <c r="J282" s="383">
        <v>22017548</v>
      </c>
      <c r="K282" t="s">
        <v>806</v>
      </c>
      <c r="L282" t="s">
        <v>807</v>
      </c>
      <c r="M282">
        <f t="shared" si="18"/>
        <v>4</v>
      </c>
      <c r="P282">
        <v>22004508</v>
      </c>
      <c r="Q282" t="s">
        <v>843</v>
      </c>
      <c r="R282" t="s">
        <v>77</v>
      </c>
      <c r="S282">
        <f t="shared" si="19"/>
        <v>10.199999999999999</v>
      </c>
    </row>
    <row r="283" spans="1:19" ht="17.25" thickBot="1" x14ac:dyDescent="0.35">
      <c r="A283" s="317">
        <v>22010714</v>
      </c>
      <c r="B283" s="260" t="s">
        <v>803</v>
      </c>
      <c r="C283" s="260" t="s">
        <v>104</v>
      </c>
      <c r="D283" s="182">
        <v>11.8</v>
      </c>
      <c r="E283" s="183">
        <v>8.44</v>
      </c>
      <c r="F283" t="str">
        <f t="shared" si="16"/>
        <v>KIBLER</v>
      </c>
      <c r="G283" t="str">
        <f t="shared" si="17"/>
        <v>KIBLER</v>
      </c>
      <c r="J283" s="383">
        <v>21916114</v>
      </c>
      <c r="K283" t="s">
        <v>1761</v>
      </c>
      <c r="L283" t="s">
        <v>1762</v>
      </c>
      <c r="M283" s="385" t="s">
        <v>195</v>
      </c>
      <c r="P283">
        <v>22009329</v>
      </c>
      <c r="Q283" t="s">
        <v>844</v>
      </c>
      <c r="R283" t="s">
        <v>845</v>
      </c>
      <c r="S283">
        <f t="shared" si="19"/>
        <v>14</v>
      </c>
    </row>
    <row r="284" spans="1:19" ht="17.25" thickBot="1" x14ac:dyDescent="0.35">
      <c r="A284" s="317">
        <v>22004113</v>
      </c>
      <c r="B284" s="264" t="s">
        <v>804</v>
      </c>
      <c r="C284" s="264" t="s">
        <v>78</v>
      </c>
      <c r="D284" s="182">
        <v>12.45</v>
      </c>
      <c r="E284" s="183">
        <v>5.33</v>
      </c>
      <c r="F284" t="str">
        <f t="shared" si="16"/>
        <v>KIECHEL</v>
      </c>
      <c r="G284" t="str">
        <f t="shared" si="17"/>
        <v>KIECHEL</v>
      </c>
      <c r="J284" s="383">
        <v>22007664</v>
      </c>
      <c r="K284" t="s">
        <v>808</v>
      </c>
      <c r="L284" t="s">
        <v>809</v>
      </c>
      <c r="M284">
        <f t="shared" si="18"/>
        <v>7.56</v>
      </c>
      <c r="P284">
        <v>22002385</v>
      </c>
      <c r="Q284" t="s">
        <v>846</v>
      </c>
      <c r="R284" t="s">
        <v>130</v>
      </c>
      <c r="S284">
        <f t="shared" si="19"/>
        <v>10.55</v>
      </c>
    </row>
    <row r="285" spans="1:19" ht="17.25" thickBot="1" x14ac:dyDescent="0.35">
      <c r="A285" s="317">
        <v>22000672</v>
      </c>
      <c r="B285" s="250" t="s">
        <v>805</v>
      </c>
      <c r="C285" s="250" t="s">
        <v>96</v>
      </c>
      <c r="D285" s="182">
        <v>13.5</v>
      </c>
      <c r="E285" s="183">
        <v>10.220000000000001</v>
      </c>
      <c r="F285" t="str">
        <f t="shared" si="16"/>
        <v>KIEFFER</v>
      </c>
      <c r="G285" t="str">
        <f t="shared" si="17"/>
        <v>KIEFFER</v>
      </c>
      <c r="J285" s="383">
        <v>22017076</v>
      </c>
      <c r="K285" t="s">
        <v>808</v>
      </c>
      <c r="L285" t="s">
        <v>166</v>
      </c>
      <c r="M285">
        <f t="shared" si="18"/>
        <v>6.67</v>
      </c>
      <c r="P285">
        <v>21912572</v>
      </c>
      <c r="Q285" t="s">
        <v>307</v>
      </c>
      <c r="R285" t="s">
        <v>308</v>
      </c>
      <c r="S285">
        <f t="shared" si="19"/>
        <v>8.8000000000000007</v>
      </c>
    </row>
    <row r="286" spans="1:19" ht="17.25" thickBot="1" x14ac:dyDescent="0.35">
      <c r="A286" s="317">
        <v>22001122</v>
      </c>
      <c r="B286" s="252" t="s">
        <v>805</v>
      </c>
      <c r="C286" s="252" t="s">
        <v>148</v>
      </c>
      <c r="D286" s="182">
        <v>10.15</v>
      </c>
      <c r="E286" s="183">
        <v>7.11</v>
      </c>
      <c r="F286" t="str">
        <f t="shared" si="16"/>
        <v>KIEFFER</v>
      </c>
      <c r="G286" t="str">
        <f t="shared" si="17"/>
        <v>KIEFFER</v>
      </c>
      <c r="J286" s="383">
        <v>22004751</v>
      </c>
      <c r="K286" t="s">
        <v>810</v>
      </c>
      <c r="L286" t="s">
        <v>136</v>
      </c>
      <c r="M286">
        <f t="shared" si="18"/>
        <v>7.11</v>
      </c>
      <c r="P286">
        <v>22007361</v>
      </c>
      <c r="Q286" t="s">
        <v>164</v>
      </c>
      <c r="R286" t="s">
        <v>77</v>
      </c>
      <c r="S286">
        <f t="shared" si="19"/>
        <v>11.35</v>
      </c>
    </row>
    <row r="287" spans="1:19" ht="17.25" thickBot="1" x14ac:dyDescent="0.35">
      <c r="A287" s="317">
        <v>22017548</v>
      </c>
      <c r="B287" s="248" t="s">
        <v>806</v>
      </c>
      <c r="C287" s="248" t="s">
        <v>807</v>
      </c>
      <c r="D287" s="182">
        <v>8</v>
      </c>
      <c r="E287" s="183">
        <v>4</v>
      </c>
      <c r="F287" t="str">
        <f t="shared" si="16"/>
        <v>KILIC</v>
      </c>
      <c r="G287" t="str">
        <f t="shared" si="17"/>
        <v>KILIC</v>
      </c>
      <c r="J287" s="383">
        <v>22005281</v>
      </c>
      <c r="K287" t="s">
        <v>811</v>
      </c>
      <c r="L287" t="s">
        <v>77</v>
      </c>
      <c r="M287">
        <f t="shared" si="18"/>
        <v>7.11</v>
      </c>
      <c r="P287">
        <v>22013263</v>
      </c>
      <c r="Q287" t="s">
        <v>847</v>
      </c>
      <c r="R287" t="s">
        <v>152</v>
      </c>
      <c r="S287">
        <f t="shared" si="19"/>
        <v>10</v>
      </c>
    </row>
    <row r="288" spans="1:19" ht="17.25" thickBot="1" x14ac:dyDescent="0.35">
      <c r="A288" s="317">
        <v>22007664</v>
      </c>
      <c r="B288" s="264" t="s">
        <v>808</v>
      </c>
      <c r="C288" s="264" t="s">
        <v>809</v>
      </c>
      <c r="D288" s="182">
        <v>9.65</v>
      </c>
      <c r="E288" s="183">
        <v>7.56</v>
      </c>
      <c r="F288" t="str">
        <f t="shared" si="16"/>
        <v>KLEIN</v>
      </c>
      <c r="G288" t="str">
        <f t="shared" si="17"/>
        <v>KLEIN</v>
      </c>
      <c r="J288" s="383">
        <v>22021204</v>
      </c>
      <c r="K288" t="s">
        <v>812</v>
      </c>
      <c r="L288" t="s">
        <v>94</v>
      </c>
      <c r="M288">
        <f t="shared" si="18"/>
        <v>7.11</v>
      </c>
      <c r="P288">
        <v>22004274</v>
      </c>
      <c r="Q288" t="s">
        <v>309</v>
      </c>
      <c r="R288" t="s">
        <v>848</v>
      </c>
      <c r="S288">
        <f t="shared" si="19"/>
        <v>11.45</v>
      </c>
    </row>
    <row r="289" spans="1:19" ht="17.25" thickBot="1" x14ac:dyDescent="0.35">
      <c r="A289" s="317">
        <v>22017076</v>
      </c>
      <c r="B289" s="250" t="s">
        <v>808</v>
      </c>
      <c r="C289" s="250" t="s">
        <v>166</v>
      </c>
      <c r="D289" s="182">
        <v>10.75</v>
      </c>
      <c r="E289" s="183">
        <v>6.67</v>
      </c>
      <c r="F289" t="str">
        <f t="shared" si="16"/>
        <v>KLEIN</v>
      </c>
      <c r="G289" t="str">
        <f t="shared" si="17"/>
        <v>KLEIN</v>
      </c>
      <c r="J289" s="383">
        <v>22005623</v>
      </c>
      <c r="K289" t="s">
        <v>813</v>
      </c>
      <c r="L289" t="s">
        <v>814</v>
      </c>
      <c r="M289">
        <f t="shared" si="18"/>
        <v>4.4400000000000004</v>
      </c>
      <c r="P289">
        <v>22005429</v>
      </c>
      <c r="Q289" t="s">
        <v>309</v>
      </c>
      <c r="R289" t="s">
        <v>97</v>
      </c>
      <c r="S289">
        <f t="shared" si="19"/>
        <v>10.6</v>
      </c>
    </row>
    <row r="290" spans="1:19" ht="17.25" thickBot="1" x14ac:dyDescent="0.35">
      <c r="A290" s="317">
        <v>22004751</v>
      </c>
      <c r="B290" s="262" t="s">
        <v>810</v>
      </c>
      <c r="C290" s="262" t="s">
        <v>136</v>
      </c>
      <c r="D290" s="182">
        <v>11.55</v>
      </c>
      <c r="E290" s="183">
        <v>7.11</v>
      </c>
      <c r="F290" t="str">
        <f t="shared" si="16"/>
        <v>KLEINMANN</v>
      </c>
      <c r="G290" t="str">
        <f t="shared" si="17"/>
        <v>KLEINMANN</v>
      </c>
      <c r="J290" s="383">
        <v>22009622</v>
      </c>
      <c r="K290" t="s">
        <v>299</v>
      </c>
      <c r="L290" t="s">
        <v>170</v>
      </c>
      <c r="M290">
        <f t="shared" si="18"/>
        <v>4.4400000000000004</v>
      </c>
      <c r="P290">
        <v>22005085</v>
      </c>
      <c r="Q290" t="s">
        <v>849</v>
      </c>
      <c r="R290" t="s">
        <v>145</v>
      </c>
      <c r="S290">
        <f t="shared" si="19"/>
        <v>14.5</v>
      </c>
    </row>
    <row r="291" spans="1:19" ht="17.25" thickBot="1" x14ac:dyDescent="0.35">
      <c r="A291" s="317">
        <v>22005281</v>
      </c>
      <c r="B291" s="256" t="s">
        <v>811</v>
      </c>
      <c r="C291" s="256" t="s">
        <v>77</v>
      </c>
      <c r="D291" s="182">
        <v>12.65</v>
      </c>
      <c r="E291" s="183">
        <v>7.11</v>
      </c>
      <c r="F291" t="str">
        <f t="shared" si="16"/>
        <v>KLINK</v>
      </c>
      <c r="G291" t="str">
        <f t="shared" si="17"/>
        <v>KLINK</v>
      </c>
      <c r="J291" s="383">
        <v>22005110</v>
      </c>
      <c r="K291" t="s">
        <v>815</v>
      </c>
      <c r="L291" t="s">
        <v>89</v>
      </c>
      <c r="M291">
        <f t="shared" si="18"/>
        <v>6.22</v>
      </c>
      <c r="P291">
        <v>22005752</v>
      </c>
      <c r="Q291" t="s">
        <v>850</v>
      </c>
      <c r="R291" t="s">
        <v>186</v>
      </c>
      <c r="S291">
        <f t="shared" si="19"/>
        <v>9.8000000000000007</v>
      </c>
    </row>
    <row r="292" spans="1:19" ht="17.25" thickBot="1" x14ac:dyDescent="0.35">
      <c r="A292" s="317">
        <v>22021204</v>
      </c>
      <c r="B292" s="262" t="s">
        <v>812</v>
      </c>
      <c r="C292" s="262" t="s">
        <v>94</v>
      </c>
      <c r="D292" s="182">
        <v>0</v>
      </c>
      <c r="E292" s="183">
        <v>7.11</v>
      </c>
      <c r="F292" t="str">
        <f t="shared" si="16"/>
        <v>KNOPF</v>
      </c>
      <c r="G292" t="str">
        <f t="shared" si="17"/>
        <v>KNOPF</v>
      </c>
      <c r="J292" s="383">
        <v>22002342</v>
      </c>
      <c r="K292" t="s">
        <v>39</v>
      </c>
      <c r="L292" t="s">
        <v>29</v>
      </c>
      <c r="M292">
        <f t="shared" si="18"/>
        <v>6.67</v>
      </c>
      <c r="P292">
        <v>22002681</v>
      </c>
      <c r="Q292" t="s">
        <v>851</v>
      </c>
      <c r="R292" t="s">
        <v>147</v>
      </c>
      <c r="S292" s="347" t="s">
        <v>1764</v>
      </c>
    </row>
    <row r="293" spans="1:19" ht="17.25" thickBot="1" x14ac:dyDescent="0.35">
      <c r="A293" s="317">
        <v>22005623</v>
      </c>
      <c r="B293" s="256" t="s">
        <v>813</v>
      </c>
      <c r="C293" s="256" t="s">
        <v>814</v>
      </c>
      <c r="D293" s="182" t="s">
        <v>375</v>
      </c>
      <c r="E293" s="183">
        <v>4.4400000000000004</v>
      </c>
      <c r="F293" t="str">
        <f t="shared" si="16"/>
        <v>KNOPPERS</v>
      </c>
      <c r="G293" t="str">
        <f t="shared" si="17"/>
        <v>KNOPPERS</v>
      </c>
      <c r="J293" s="383">
        <v>22004175</v>
      </c>
      <c r="K293" t="s">
        <v>816</v>
      </c>
      <c r="L293" t="s">
        <v>817</v>
      </c>
      <c r="M293">
        <f t="shared" si="18"/>
        <v>5.78</v>
      </c>
      <c r="P293">
        <v>22004099</v>
      </c>
      <c r="Q293" t="s">
        <v>852</v>
      </c>
      <c r="R293" t="s">
        <v>260</v>
      </c>
      <c r="S293">
        <f t="shared" si="19"/>
        <v>10.7</v>
      </c>
    </row>
    <row r="294" spans="1:19" ht="17.25" thickBot="1" x14ac:dyDescent="0.35">
      <c r="A294" s="317">
        <v>22009622</v>
      </c>
      <c r="B294" s="262" t="s">
        <v>299</v>
      </c>
      <c r="C294" s="262" t="s">
        <v>170</v>
      </c>
      <c r="D294" s="182">
        <v>9.4499999999999993</v>
      </c>
      <c r="E294" s="183">
        <v>4.4400000000000004</v>
      </c>
      <c r="F294" t="str">
        <f t="shared" si="16"/>
        <v>KOENIG</v>
      </c>
      <c r="G294" t="str">
        <f t="shared" si="17"/>
        <v>KOENIG</v>
      </c>
      <c r="J294" s="383">
        <v>22005762</v>
      </c>
      <c r="K294" t="s">
        <v>818</v>
      </c>
      <c r="L294" t="s">
        <v>188</v>
      </c>
      <c r="M294">
        <f t="shared" si="18"/>
        <v>9.33</v>
      </c>
      <c r="P294">
        <v>22011340</v>
      </c>
      <c r="Q294" t="s">
        <v>853</v>
      </c>
      <c r="R294" t="s">
        <v>854</v>
      </c>
      <c r="S294">
        <f t="shared" si="19"/>
        <v>5.2</v>
      </c>
    </row>
    <row r="295" spans="1:19" ht="17.25" thickBot="1" x14ac:dyDescent="0.35">
      <c r="A295" s="317">
        <v>22005110</v>
      </c>
      <c r="B295" s="248" t="s">
        <v>815</v>
      </c>
      <c r="C295" s="248" t="s">
        <v>89</v>
      </c>
      <c r="D295" s="182">
        <v>10.55</v>
      </c>
      <c r="E295" s="183">
        <v>6.22</v>
      </c>
      <c r="F295" t="str">
        <f t="shared" si="16"/>
        <v>KOERCKEL</v>
      </c>
      <c r="G295" t="str">
        <f t="shared" si="17"/>
        <v>KOERCKEL</v>
      </c>
      <c r="J295" s="383">
        <v>22006994</v>
      </c>
      <c r="K295" t="s">
        <v>819</v>
      </c>
      <c r="L295" t="s">
        <v>144</v>
      </c>
      <c r="M295">
        <f t="shared" si="18"/>
        <v>4.4400000000000004</v>
      </c>
      <c r="P295">
        <v>22002647</v>
      </c>
      <c r="Q295" t="s">
        <v>853</v>
      </c>
      <c r="R295" t="s">
        <v>318</v>
      </c>
      <c r="S295">
        <f t="shared" si="19"/>
        <v>12.8</v>
      </c>
    </row>
    <row r="296" spans="1:19" ht="17.25" thickBot="1" x14ac:dyDescent="0.35">
      <c r="A296" s="317">
        <v>22002342</v>
      </c>
      <c r="B296" s="254" t="s">
        <v>39</v>
      </c>
      <c r="C296" s="254" t="s">
        <v>29</v>
      </c>
      <c r="D296" s="182">
        <v>11.75</v>
      </c>
      <c r="E296" s="183">
        <v>6.67</v>
      </c>
      <c r="F296" t="str">
        <f t="shared" si="16"/>
        <v>KOPFF</v>
      </c>
      <c r="G296" t="str">
        <f t="shared" si="17"/>
        <v>KOPFF</v>
      </c>
      <c r="J296" s="383">
        <v>21906441</v>
      </c>
      <c r="K296" t="s">
        <v>820</v>
      </c>
      <c r="L296" t="s">
        <v>120</v>
      </c>
      <c r="M296">
        <f t="shared" si="18"/>
        <v>7.11</v>
      </c>
      <c r="P296">
        <v>22001471</v>
      </c>
      <c r="Q296" t="s">
        <v>855</v>
      </c>
      <c r="R296" t="s">
        <v>856</v>
      </c>
      <c r="S296">
        <f t="shared" si="19"/>
        <v>13.2</v>
      </c>
    </row>
    <row r="297" spans="1:19" ht="17.25" thickBot="1" x14ac:dyDescent="0.35">
      <c r="A297" s="317">
        <v>22004175</v>
      </c>
      <c r="B297" s="252" t="s">
        <v>816</v>
      </c>
      <c r="C297" s="252" t="s">
        <v>817</v>
      </c>
      <c r="D297" s="182">
        <v>11.45</v>
      </c>
      <c r="E297" s="183">
        <v>5.78</v>
      </c>
      <c r="F297" t="str">
        <f t="shared" si="16"/>
        <v>KOUADJIA</v>
      </c>
      <c r="G297" t="str">
        <f t="shared" si="17"/>
        <v>KOUADJIA</v>
      </c>
      <c r="J297" s="383">
        <v>22005794</v>
      </c>
      <c r="K297" t="s">
        <v>823</v>
      </c>
      <c r="L297" t="s">
        <v>110</v>
      </c>
      <c r="M297">
        <f t="shared" si="18"/>
        <v>9.33</v>
      </c>
      <c r="P297">
        <v>22004441</v>
      </c>
      <c r="Q297" t="s">
        <v>857</v>
      </c>
      <c r="R297" t="s">
        <v>123</v>
      </c>
      <c r="S297">
        <f t="shared" si="19"/>
        <v>10.95</v>
      </c>
    </row>
    <row r="298" spans="1:19" ht="17.25" thickBot="1" x14ac:dyDescent="0.35">
      <c r="A298" s="317">
        <v>22005762</v>
      </c>
      <c r="B298" s="248" t="s">
        <v>818</v>
      </c>
      <c r="C298" s="248" t="s">
        <v>188</v>
      </c>
      <c r="D298" s="182">
        <v>12.5</v>
      </c>
      <c r="E298" s="183">
        <v>9.33</v>
      </c>
      <c r="F298" t="str">
        <f t="shared" si="16"/>
        <v>KRAUTH</v>
      </c>
      <c r="G298" t="str">
        <f t="shared" si="17"/>
        <v>KRAUTH</v>
      </c>
      <c r="J298" s="383">
        <v>22007143</v>
      </c>
      <c r="K298" t="s">
        <v>824</v>
      </c>
      <c r="L298" t="s">
        <v>825</v>
      </c>
      <c r="M298">
        <f t="shared" si="18"/>
        <v>9.7799999999999994</v>
      </c>
      <c r="P298">
        <v>22011354</v>
      </c>
      <c r="Q298" t="s">
        <v>858</v>
      </c>
      <c r="R298" t="s">
        <v>301</v>
      </c>
      <c r="S298">
        <f t="shared" si="19"/>
        <v>13.75</v>
      </c>
    </row>
    <row r="299" spans="1:19" ht="17.25" thickBot="1" x14ac:dyDescent="0.35">
      <c r="A299" s="317">
        <v>22006994</v>
      </c>
      <c r="B299" s="296" t="s">
        <v>819</v>
      </c>
      <c r="C299" s="296" t="s">
        <v>144</v>
      </c>
      <c r="D299" s="182">
        <v>0</v>
      </c>
      <c r="E299" s="183">
        <v>4.4400000000000004</v>
      </c>
      <c r="F299" t="str">
        <f t="shared" si="16"/>
        <v>KREMER</v>
      </c>
      <c r="G299" t="str">
        <f t="shared" si="17"/>
        <v>KREMER</v>
      </c>
      <c r="J299" s="383">
        <v>22016064</v>
      </c>
      <c r="K299" t="s">
        <v>40</v>
      </c>
      <c r="L299" t="s">
        <v>826</v>
      </c>
      <c r="M299">
        <f t="shared" si="18"/>
        <v>5.33</v>
      </c>
      <c r="P299">
        <v>21913775</v>
      </c>
      <c r="Q299" t="s">
        <v>313</v>
      </c>
      <c r="R299" t="s">
        <v>77</v>
      </c>
      <c r="S299">
        <f t="shared" si="19"/>
        <v>7.8</v>
      </c>
    </row>
    <row r="300" spans="1:19" ht="17.25" thickBot="1" x14ac:dyDescent="0.35">
      <c r="A300" s="317">
        <v>21906441</v>
      </c>
      <c r="B300" s="252" t="s">
        <v>820</v>
      </c>
      <c r="C300" s="252" t="s">
        <v>120</v>
      </c>
      <c r="D300" s="182">
        <v>12.9</v>
      </c>
      <c r="E300" s="183">
        <v>7.11</v>
      </c>
      <c r="F300" t="str">
        <f t="shared" si="16"/>
        <v>KRETZ</v>
      </c>
      <c r="G300" t="str">
        <f t="shared" si="17"/>
        <v>KRETZ</v>
      </c>
      <c r="J300" s="383">
        <v>22008790</v>
      </c>
      <c r="K300" t="s">
        <v>827</v>
      </c>
      <c r="L300" t="s">
        <v>828</v>
      </c>
      <c r="M300">
        <f t="shared" si="18"/>
        <v>7.11</v>
      </c>
      <c r="P300">
        <v>22005922</v>
      </c>
      <c r="Q300" t="s">
        <v>859</v>
      </c>
      <c r="R300" t="s">
        <v>519</v>
      </c>
      <c r="S300">
        <f t="shared" si="19"/>
        <v>7.5</v>
      </c>
    </row>
    <row r="301" spans="1:19" ht="17.25" thickBot="1" x14ac:dyDescent="0.35">
      <c r="A301" s="317">
        <v>22012023</v>
      </c>
      <c r="B301" s="252" t="s">
        <v>821</v>
      </c>
      <c r="C301" s="252" t="s">
        <v>822</v>
      </c>
      <c r="D301" s="182">
        <v>0</v>
      </c>
      <c r="E301" s="183" t="s">
        <v>195</v>
      </c>
      <c r="F301" s="384" t="e">
        <f t="shared" si="16"/>
        <v>#N/A</v>
      </c>
      <c r="G301" t="e">
        <f t="shared" si="17"/>
        <v>#N/A</v>
      </c>
      <c r="J301" s="383">
        <v>22006242</v>
      </c>
      <c r="K301" t="s">
        <v>829</v>
      </c>
      <c r="L301" t="s">
        <v>830</v>
      </c>
      <c r="M301">
        <f t="shared" si="18"/>
        <v>8</v>
      </c>
      <c r="P301">
        <v>21905079</v>
      </c>
      <c r="Q301" t="s">
        <v>860</v>
      </c>
      <c r="R301" t="s">
        <v>861</v>
      </c>
      <c r="S301">
        <f t="shared" si="19"/>
        <v>10.125</v>
      </c>
    </row>
    <row r="302" spans="1:19" ht="17.25" thickBot="1" x14ac:dyDescent="0.35">
      <c r="A302" s="317">
        <v>22005794</v>
      </c>
      <c r="B302" s="248" t="s">
        <v>823</v>
      </c>
      <c r="C302" s="248" t="s">
        <v>110</v>
      </c>
      <c r="D302" s="182">
        <v>12</v>
      </c>
      <c r="E302" s="183">
        <v>9.33</v>
      </c>
      <c r="F302" t="str">
        <f t="shared" si="16"/>
        <v>KRUMEICH</v>
      </c>
      <c r="G302" t="str">
        <f t="shared" si="17"/>
        <v>KRUMEICH</v>
      </c>
      <c r="J302" s="383">
        <v>22000928</v>
      </c>
      <c r="K302" t="s">
        <v>831</v>
      </c>
      <c r="L302" t="s">
        <v>102</v>
      </c>
      <c r="M302">
        <f t="shared" si="18"/>
        <v>5.78</v>
      </c>
      <c r="P302">
        <v>22013728</v>
      </c>
      <c r="Q302" t="s">
        <v>862</v>
      </c>
      <c r="R302" t="s">
        <v>152</v>
      </c>
      <c r="S302" s="347" t="s">
        <v>1764</v>
      </c>
    </row>
    <row r="303" spans="1:19" ht="17.25" thickBot="1" x14ac:dyDescent="0.35">
      <c r="A303" s="317">
        <v>22007143</v>
      </c>
      <c r="B303" s="258" t="s">
        <v>824</v>
      </c>
      <c r="C303" s="258" t="s">
        <v>825</v>
      </c>
      <c r="D303" s="182">
        <v>13</v>
      </c>
      <c r="E303" s="183">
        <v>9.7799999999999994</v>
      </c>
      <c r="F303" t="str">
        <f t="shared" si="16"/>
        <v>KUHM</v>
      </c>
      <c r="G303" t="str">
        <f t="shared" si="17"/>
        <v>KUHM</v>
      </c>
      <c r="J303" s="383">
        <v>21910023</v>
      </c>
      <c r="K303" t="s">
        <v>163</v>
      </c>
      <c r="L303" t="s">
        <v>305</v>
      </c>
      <c r="M303">
        <f t="shared" si="18"/>
        <v>6.22</v>
      </c>
      <c r="P303">
        <v>22003811</v>
      </c>
      <c r="Q303" t="s">
        <v>863</v>
      </c>
      <c r="R303" t="s">
        <v>77</v>
      </c>
      <c r="S303">
        <f t="shared" si="19"/>
        <v>12</v>
      </c>
    </row>
    <row r="304" spans="1:19" ht="17.25" thickBot="1" x14ac:dyDescent="0.35">
      <c r="A304" s="317">
        <v>22016064</v>
      </c>
      <c r="B304" s="264" t="s">
        <v>40</v>
      </c>
      <c r="C304" s="264" t="s">
        <v>826</v>
      </c>
      <c r="D304" s="182">
        <v>5.9</v>
      </c>
      <c r="E304" s="183">
        <v>5.33</v>
      </c>
      <c r="F304" t="str">
        <f t="shared" si="16"/>
        <v>KUHN</v>
      </c>
      <c r="G304" t="str">
        <f t="shared" si="17"/>
        <v>KUHN</v>
      </c>
      <c r="J304" s="383">
        <v>22005124</v>
      </c>
      <c r="K304" t="s">
        <v>832</v>
      </c>
      <c r="L304" t="s">
        <v>118</v>
      </c>
      <c r="M304">
        <f t="shared" si="18"/>
        <v>9.33</v>
      </c>
      <c r="P304">
        <v>22010527</v>
      </c>
      <c r="Q304" t="s">
        <v>864</v>
      </c>
      <c r="R304" t="s">
        <v>865</v>
      </c>
      <c r="S304">
        <f t="shared" si="19"/>
        <v>5.9</v>
      </c>
    </row>
    <row r="305" spans="1:19" ht="17.25" thickBot="1" x14ac:dyDescent="0.35">
      <c r="A305" s="317">
        <v>22008790</v>
      </c>
      <c r="B305" s="248" t="s">
        <v>827</v>
      </c>
      <c r="C305" s="248" t="s">
        <v>828</v>
      </c>
      <c r="D305" s="182">
        <v>8.4</v>
      </c>
      <c r="E305" s="183">
        <v>7.11</v>
      </c>
      <c r="F305" t="str">
        <f t="shared" si="16"/>
        <v>LACREUSE</v>
      </c>
      <c r="G305" t="str">
        <f t="shared" si="17"/>
        <v>LACREUSE</v>
      </c>
      <c r="J305" s="383">
        <v>22016691</v>
      </c>
      <c r="K305" t="s">
        <v>833</v>
      </c>
      <c r="L305" t="s">
        <v>834</v>
      </c>
      <c r="M305">
        <f t="shared" si="18"/>
        <v>6.67</v>
      </c>
      <c r="P305">
        <v>21702942</v>
      </c>
      <c r="Q305" t="s">
        <v>316</v>
      </c>
      <c r="R305" t="s">
        <v>110</v>
      </c>
      <c r="S305">
        <f t="shared" si="19"/>
        <v>8.8000000000000007</v>
      </c>
    </row>
    <row r="306" spans="1:19" ht="17.25" thickBot="1" x14ac:dyDescent="0.35">
      <c r="A306" s="317">
        <v>21913781</v>
      </c>
      <c r="B306" s="254" t="s">
        <v>302</v>
      </c>
      <c r="C306" s="254" t="s">
        <v>303</v>
      </c>
      <c r="D306" s="182">
        <v>11.15</v>
      </c>
      <c r="E306" s="183">
        <v>5.33</v>
      </c>
      <c r="F306" t="str">
        <f t="shared" si="16"/>
        <v>LAÏB</v>
      </c>
      <c r="G306" t="e">
        <f t="shared" si="17"/>
        <v>#N/A</v>
      </c>
      <c r="J306" s="383">
        <v>21804092</v>
      </c>
      <c r="K306" t="s">
        <v>306</v>
      </c>
      <c r="L306" t="s">
        <v>31</v>
      </c>
      <c r="M306">
        <f t="shared" si="18"/>
        <v>6.22</v>
      </c>
      <c r="P306">
        <v>22013061</v>
      </c>
      <c r="Q306" t="s">
        <v>866</v>
      </c>
      <c r="R306" t="s">
        <v>31</v>
      </c>
      <c r="S306">
        <f t="shared" si="19"/>
        <v>14.85</v>
      </c>
    </row>
    <row r="307" spans="1:19" ht="33.75" thickBot="1" x14ac:dyDescent="0.35">
      <c r="A307" s="317">
        <v>22006242</v>
      </c>
      <c r="B307" s="256" t="s">
        <v>829</v>
      </c>
      <c r="C307" s="256" t="s">
        <v>830</v>
      </c>
      <c r="D307" s="182">
        <v>13.35</v>
      </c>
      <c r="E307" s="183">
        <v>8</v>
      </c>
      <c r="F307" t="str">
        <f t="shared" si="16"/>
        <v>LAINE</v>
      </c>
      <c r="G307" t="str">
        <f t="shared" si="17"/>
        <v>LAINE</v>
      </c>
      <c r="J307" s="383">
        <v>22011110</v>
      </c>
      <c r="K307" t="s">
        <v>835</v>
      </c>
      <c r="L307" t="s">
        <v>836</v>
      </c>
      <c r="M307">
        <f t="shared" si="18"/>
        <v>8.44</v>
      </c>
      <c r="P307">
        <v>22000712</v>
      </c>
      <c r="Q307" t="s">
        <v>867</v>
      </c>
      <c r="R307" t="s">
        <v>141</v>
      </c>
      <c r="S307">
        <f t="shared" si="19"/>
        <v>11.4</v>
      </c>
    </row>
    <row r="308" spans="1:19" ht="17.25" thickBot="1" x14ac:dyDescent="0.35">
      <c r="A308" s="317">
        <v>22000928</v>
      </c>
      <c r="B308" s="248" t="s">
        <v>831</v>
      </c>
      <c r="C308" s="248" t="s">
        <v>102</v>
      </c>
      <c r="D308" s="182">
        <v>13.85</v>
      </c>
      <c r="E308" s="183">
        <v>5.78</v>
      </c>
      <c r="F308" t="str">
        <f t="shared" si="16"/>
        <v>LAMBOUR</v>
      </c>
      <c r="G308" t="str">
        <f t="shared" si="17"/>
        <v>LAMBOUR</v>
      </c>
      <c r="J308" s="383">
        <v>22009343</v>
      </c>
      <c r="K308" t="s">
        <v>837</v>
      </c>
      <c r="L308" t="s">
        <v>838</v>
      </c>
      <c r="M308">
        <f t="shared" si="18"/>
        <v>3.56</v>
      </c>
      <c r="P308">
        <v>22005358</v>
      </c>
      <c r="Q308" t="s">
        <v>868</v>
      </c>
      <c r="R308" t="s">
        <v>869</v>
      </c>
      <c r="S308">
        <f t="shared" si="19"/>
        <v>13.7</v>
      </c>
    </row>
    <row r="309" spans="1:19" ht="17.25" thickBot="1" x14ac:dyDescent="0.35">
      <c r="A309" s="317">
        <v>21910023</v>
      </c>
      <c r="B309" s="264" t="s">
        <v>163</v>
      </c>
      <c r="C309" s="264" t="s">
        <v>305</v>
      </c>
      <c r="D309" s="182" t="s">
        <v>375</v>
      </c>
      <c r="E309" s="183">
        <v>6.22</v>
      </c>
      <c r="F309" t="str">
        <f t="shared" si="16"/>
        <v>LAMI</v>
      </c>
      <c r="G309" t="str">
        <f t="shared" si="17"/>
        <v>LAMI</v>
      </c>
      <c r="J309" s="383">
        <v>22000966</v>
      </c>
      <c r="K309" t="s">
        <v>839</v>
      </c>
      <c r="L309" t="s">
        <v>668</v>
      </c>
      <c r="M309">
        <f t="shared" si="18"/>
        <v>7.56</v>
      </c>
      <c r="P309">
        <v>22000706</v>
      </c>
      <c r="Q309" t="s">
        <v>41</v>
      </c>
      <c r="R309" t="s">
        <v>870</v>
      </c>
      <c r="S309">
        <f t="shared" si="19"/>
        <v>5.95</v>
      </c>
    </row>
    <row r="310" spans="1:19" ht="17.25" thickBot="1" x14ac:dyDescent="0.35">
      <c r="A310" s="317">
        <v>22005124</v>
      </c>
      <c r="B310" s="256" t="s">
        <v>832</v>
      </c>
      <c r="C310" s="256" t="s">
        <v>118</v>
      </c>
      <c r="D310" s="182">
        <v>13.25</v>
      </c>
      <c r="E310" s="183">
        <v>9.33</v>
      </c>
      <c r="F310" t="str">
        <f t="shared" si="16"/>
        <v>LANDOIS</v>
      </c>
      <c r="G310" t="str">
        <f t="shared" si="17"/>
        <v>LANDOIS</v>
      </c>
      <c r="J310" s="383">
        <v>21913781</v>
      </c>
      <c r="K310" t="s">
        <v>302</v>
      </c>
      <c r="L310" t="s">
        <v>303</v>
      </c>
      <c r="M310">
        <f t="shared" si="18"/>
        <v>5.33</v>
      </c>
      <c r="P310">
        <v>22009081</v>
      </c>
      <c r="Q310" t="s">
        <v>871</v>
      </c>
      <c r="R310" t="s">
        <v>220</v>
      </c>
      <c r="S310">
        <f t="shared" si="19"/>
        <v>8.1999999999999993</v>
      </c>
    </row>
    <row r="311" spans="1:19" ht="17.25" thickBot="1" x14ac:dyDescent="0.35">
      <c r="A311" s="317">
        <v>22016691</v>
      </c>
      <c r="B311" s="262" t="s">
        <v>833</v>
      </c>
      <c r="C311" s="262" t="s">
        <v>834</v>
      </c>
      <c r="D311" s="182">
        <v>11.25</v>
      </c>
      <c r="E311" s="183">
        <v>6.67</v>
      </c>
      <c r="F311" t="str">
        <f t="shared" si="16"/>
        <v>LANDOLFO</v>
      </c>
      <c r="G311" t="str">
        <f t="shared" si="17"/>
        <v>LANDOLFO</v>
      </c>
      <c r="J311" s="383">
        <v>22008776</v>
      </c>
      <c r="K311" t="s">
        <v>840</v>
      </c>
      <c r="L311" t="s">
        <v>108</v>
      </c>
      <c r="M311">
        <f t="shared" si="18"/>
        <v>5.78</v>
      </c>
      <c r="P311">
        <v>22003788</v>
      </c>
      <c r="Q311" t="s">
        <v>872</v>
      </c>
      <c r="R311" t="s">
        <v>531</v>
      </c>
      <c r="S311" s="347" t="s">
        <v>1764</v>
      </c>
    </row>
    <row r="312" spans="1:19" ht="17.25" thickBot="1" x14ac:dyDescent="0.35">
      <c r="A312" s="317">
        <v>21804092</v>
      </c>
      <c r="B312" s="248" t="s">
        <v>306</v>
      </c>
      <c r="C312" s="248" t="s">
        <v>31</v>
      </c>
      <c r="D312" s="182">
        <v>12.15</v>
      </c>
      <c r="E312" s="183">
        <v>6.22</v>
      </c>
      <c r="F312" t="str">
        <f t="shared" si="16"/>
        <v>LARDINAIS</v>
      </c>
      <c r="G312" t="e">
        <f t="shared" si="17"/>
        <v>#N/A</v>
      </c>
      <c r="J312" s="383">
        <v>22008657</v>
      </c>
      <c r="K312" t="s">
        <v>841</v>
      </c>
      <c r="L312" t="s">
        <v>842</v>
      </c>
      <c r="M312" t="str">
        <f t="shared" si="18"/>
        <v>ABI</v>
      </c>
      <c r="P312">
        <v>22009423</v>
      </c>
      <c r="Q312" t="s">
        <v>873</v>
      </c>
      <c r="R312" t="s">
        <v>874</v>
      </c>
      <c r="S312">
        <f t="shared" si="19"/>
        <v>10.050000000000001</v>
      </c>
    </row>
    <row r="313" spans="1:19" ht="17.25" thickBot="1" x14ac:dyDescent="0.35">
      <c r="A313" s="317">
        <v>22011110</v>
      </c>
      <c r="B313" s="248" t="s">
        <v>835</v>
      </c>
      <c r="C313" s="248" t="s">
        <v>836</v>
      </c>
      <c r="D313" s="182">
        <v>12.65</v>
      </c>
      <c r="E313" s="183">
        <v>8.44</v>
      </c>
      <c r="F313" t="str">
        <f t="shared" si="16"/>
        <v>LAUER</v>
      </c>
      <c r="G313" t="str">
        <f t="shared" si="17"/>
        <v>LAUER</v>
      </c>
      <c r="J313" s="383">
        <v>22004508</v>
      </c>
      <c r="K313" t="s">
        <v>843</v>
      </c>
      <c r="L313" t="s">
        <v>77</v>
      </c>
      <c r="M313">
        <f t="shared" si="18"/>
        <v>5.33</v>
      </c>
      <c r="P313">
        <v>22012825</v>
      </c>
      <c r="Q313" t="s">
        <v>875</v>
      </c>
      <c r="R313" t="s">
        <v>876</v>
      </c>
      <c r="S313">
        <f t="shared" si="19"/>
        <v>14.3</v>
      </c>
    </row>
    <row r="314" spans="1:19" ht="17.25" thickBot="1" x14ac:dyDescent="0.35">
      <c r="A314" s="317">
        <v>22009343</v>
      </c>
      <c r="B314" s="264" t="s">
        <v>837</v>
      </c>
      <c r="C314" s="264" t="s">
        <v>838</v>
      </c>
      <c r="D314" s="182">
        <v>11.15</v>
      </c>
      <c r="E314" s="183">
        <v>3.56</v>
      </c>
      <c r="F314" t="str">
        <f t="shared" si="16"/>
        <v>LAZRAQUE</v>
      </c>
      <c r="G314" t="str">
        <f t="shared" si="17"/>
        <v>LAZRAQUE</v>
      </c>
      <c r="J314" s="383">
        <v>22009329</v>
      </c>
      <c r="K314" t="s">
        <v>844</v>
      </c>
      <c r="L314" t="s">
        <v>845</v>
      </c>
      <c r="M314">
        <f t="shared" si="18"/>
        <v>9.7799999999999994</v>
      </c>
      <c r="P314">
        <v>22004369</v>
      </c>
      <c r="Q314" t="s">
        <v>877</v>
      </c>
      <c r="R314" t="s">
        <v>138</v>
      </c>
      <c r="S314">
        <f t="shared" si="19"/>
        <v>12.65</v>
      </c>
    </row>
    <row r="315" spans="1:19" ht="17.25" thickBot="1" x14ac:dyDescent="0.35">
      <c r="A315" s="317">
        <v>22000966</v>
      </c>
      <c r="B315" s="250" t="s">
        <v>839</v>
      </c>
      <c r="C315" s="250" t="s">
        <v>668</v>
      </c>
      <c r="D315" s="182">
        <v>14.05</v>
      </c>
      <c r="E315" s="183">
        <v>7.56</v>
      </c>
      <c r="F315" t="str">
        <f t="shared" si="16"/>
        <v>LAZZARONI</v>
      </c>
      <c r="G315" t="str">
        <f t="shared" si="17"/>
        <v>LAZZARONI</v>
      </c>
      <c r="J315" s="383">
        <v>22002385</v>
      </c>
      <c r="K315" t="s">
        <v>846</v>
      </c>
      <c r="L315" t="s">
        <v>130</v>
      </c>
      <c r="M315">
        <f t="shared" si="18"/>
        <v>6.22</v>
      </c>
      <c r="P315">
        <v>22002343</v>
      </c>
      <c r="Q315" t="s">
        <v>878</v>
      </c>
      <c r="R315" t="s">
        <v>650</v>
      </c>
      <c r="S315">
        <f t="shared" si="19"/>
        <v>10.95</v>
      </c>
    </row>
    <row r="316" spans="1:19" ht="17.25" thickBot="1" x14ac:dyDescent="0.35">
      <c r="A316" s="317">
        <v>22008776</v>
      </c>
      <c r="B316" s="258" t="s">
        <v>840</v>
      </c>
      <c r="C316" s="258" t="s">
        <v>108</v>
      </c>
      <c r="D316" s="182">
        <v>10.75</v>
      </c>
      <c r="E316" s="183">
        <v>5.78</v>
      </c>
      <c r="F316" t="str">
        <f t="shared" si="16"/>
        <v>LE CALVE</v>
      </c>
      <c r="G316" t="str">
        <f t="shared" si="17"/>
        <v>LE CALVE</v>
      </c>
      <c r="J316" s="383">
        <v>21912572</v>
      </c>
      <c r="K316" t="s">
        <v>307</v>
      </c>
      <c r="L316" t="s">
        <v>308</v>
      </c>
      <c r="M316">
        <f t="shared" si="18"/>
        <v>6.67</v>
      </c>
      <c r="P316">
        <v>22013616</v>
      </c>
      <c r="Q316" t="s">
        <v>879</v>
      </c>
      <c r="R316" t="s">
        <v>880</v>
      </c>
      <c r="S316">
        <f t="shared" si="19"/>
        <v>6.3</v>
      </c>
    </row>
    <row r="317" spans="1:19" ht="17.25" thickBot="1" x14ac:dyDescent="0.35">
      <c r="A317" s="317">
        <v>22008657</v>
      </c>
      <c r="B317" s="262" t="s">
        <v>841</v>
      </c>
      <c r="C317" s="262" t="s">
        <v>842</v>
      </c>
      <c r="D317" s="182">
        <v>0</v>
      </c>
      <c r="E317" s="183" t="s">
        <v>195</v>
      </c>
      <c r="F317" t="str">
        <f t="shared" si="16"/>
        <v>LE CALVÉ</v>
      </c>
      <c r="G317" t="str">
        <f t="shared" si="17"/>
        <v>LE CALVÉ</v>
      </c>
      <c r="J317" s="383">
        <v>22007361</v>
      </c>
      <c r="K317" t="s">
        <v>164</v>
      </c>
      <c r="L317" t="s">
        <v>77</v>
      </c>
      <c r="M317">
        <f t="shared" si="18"/>
        <v>8.44</v>
      </c>
      <c r="P317">
        <v>22011532</v>
      </c>
      <c r="Q317" t="s">
        <v>881</v>
      </c>
      <c r="R317" t="s">
        <v>86</v>
      </c>
      <c r="S317">
        <f t="shared" si="19"/>
        <v>12.35</v>
      </c>
    </row>
    <row r="318" spans="1:19" ht="17.25" thickBot="1" x14ac:dyDescent="0.35">
      <c r="A318" s="317">
        <v>22004508</v>
      </c>
      <c r="B318" s="248" t="s">
        <v>843</v>
      </c>
      <c r="C318" s="248" t="s">
        <v>77</v>
      </c>
      <c r="D318" s="182">
        <v>10.199999999999999</v>
      </c>
      <c r="E318" s="183">
        <v>5.33</v>
      </c>
      <c r="F318" t="str">
        <f t="shared" si="16"/>
        <v>LE LOUET</v>
      </c>
      <c r="G318" t="str">
        <f t="shared" si="17"/>
        <v>LE LOUET</v>
      </c>
      <c r="J318" s="383">
        <v>22013263</v>
      </c>
      <c r="K318" t="s">
        <v>847</v>
      </c>
      <c r="L318" t="s">
        <v>152</v>
      </c>
      <c r="M318">
        <f t="shared" si="18"/>
        <v>5.78</v>
      </c>
      <c r="P318">
        <v>22014354</v>
      </c>
      <c r="Q318" t="s">
        <v>882</v>
      </c>
      <c r="R318" t="s">
        <v>104</v>
      </c>
      <c r="S318">
        <f t="shared" si="19"/>
        <v>13.85</v>
      </c>
    </row>
    <row r="319" spans="1:19" ht="17.25" thickBot="1" x14ac:dyDescent="0.35">
      <c r="A319" s="317">
        <v>22009329</v>
      </c>
      <c r="B319" s="262" t="s">
        <v>844</v>
      </c>
      <c r="C319" s="262" t="s">
        <v>845</v>
      </c>
      <c r="D319" s="182">
        <v>14</v>
      </c>
      <c r="E319" s="183">
        <v>9.7799999999999994</v>
      </c>
      <c r="F319" t="str">
        <f t="shared" si="16"/>
        <v>LE TERRIER</v>
      </c>
      <c r="G319" t="str">
        <f t="shared" si="17"/>
        <v>LE TERRIER</v>
      </c>
      <c r="J319" s="383">
        <v>22004274</v>
      </c>
      <c r="K319" t="s">
        <v>309</v>
      </c>
      <c r="L319" t="s">
        <v>848</v>
      </c>
      <c r="M319">
        <f t="shared" si="18"/>
        <v>7.56</v>
      </c>
      <c r="P319">
        <v>22011096</v>
      </c>
      <c r="Q319" t="s">
        <v>883</v>
      </c>
      <c r="R319" t="s">
        <v>884</v>
      </c>
      <c r="S319">
        <f t="shared" si="19"/>
        <v>8.25</v>
      </c>
    </row>
    <row r="320" spans="1:19" ht="17.25" thickBot="1" x14ac:dyDescent="0.35">
      <c r="A320" s="317">
        <v>22002385</v>
      </c>
      <c r="B320" s="262" t="s">
        <v>846</v>
      </c>
      <c r="C320" s="262" t="s">
        <v>130</v>
      </c>
      <c r="D320" s="182">
        <v>10.55</v>
      </c>
      <c r="E320" s="183">
        <v>6.22</v>
      </c>
      <c r="F320" t="str">
        <f t="shared" si="16"/>
        <v>LEAUTAUD</v>
      </c>
      <c r="G320" t="str">
        <f t="shared" si="17"/>
        <v>LEAUTAUD</v>
      </c>
      <c r="J320" s="383">
        <v>22005429</v>
      </c>
      <c r="K320" t="s">
        <v>309</v>
      </c>
      <c r="L320" t="s">
        <v>97</v>
      </c>
      <c r="M320">
        <f t="shared" si="18"/>
        <v>7.11</v>
      </c>
      <c r="P320">
        <v>22012585</v>
      </c>
      <c r="Q320" t="s">
        <v>885</v>
      </c>
      <c r="R320" t="s">
        <v>886</v>
      </c>
      <c r="S320">
        <f t="shared" si="19"/>
        <v>12.75</v>
      </c>
    </row>
    <row r="321" spans="1:19" ht="17.25" thickBot="1" x14ac:dyDescent="0.35">
      <c r="A321" s="317">
        <v>21912572</v>
      </c>
      <c r="B321" s="262" t="s">
        <v>307</v>
      </c>
      <c r="C321" s="262" t="s">
        <v>308</v>
      </c>
      <c r="D321" s="182">
        <v>8.8000000000000007</v>
      </c>
      <c r="E321" s="183">
        <v>6.67</v>
      </c>
      <c r="F321" t="str">
        <f t="shared" si="16"/>
        <v>LEBEL</v>
      </c>
      <c r="G321" t="str">
        <f t="shared" si="17"/>
        <v>LEBEL</v>
      </c>
      <c r="J321" s="383">
        <v>22005085</v>
      </c>
      <c r="K321" t="s">
        <v>849</v>
      </c>
      <c r="L321" t="s">
        <v>145</v>
      </c>
      <c r="M321">
        <f t="shared" si="18"/>
        <v>8.89</v>
      </c>
      <c r="P321">
        <v>22009890</v>
      </c>
      <c r="Q321" t="s">
        <v>36</v>
      </c>
      <c r="R321" t="s">
        <v>372</v>
      </c>
      <c r="S321">
        <f t="shared" si="19"/>
        <v>12.3</v>
      </c>
    </row>
    <row r="322" spans="1:19" ht="17.25" thickBot="1" x14ac:dyDescent="0.35">
      <c r="A322" s="317">
        <v>22007361</v>
      </c>
      <c r="B322" s="258" t="s">
        <v>164</v>
      </c>
      <c r="C322" s="258" t="s">
        <v>77</v>
      </c>
      <c r="D322" s="182">
        <v>11.35</v>
      </c>
      <c r="E322" s="183">
        <v>8.44</v>
      </c>
      <c r="F322" t="str">
        <f t="shared" ref="F322:F385" si="20">VLOOKUP(A322,$J$2:$K$595,2,FALSE)</f>
        <v>LEBLANC</v>
      </c>
      <c r="G322" t="str">
        <f t="shared" si="17"/>
        <v>LEBLANC</v>
      </c>
      <c r="J322" s="383">
        <v>22005752</v>
      </c>
      <c r="K322" t="s">
        <v>850</v>
      </c>
      <c r="L322" t="s">
        <v>186</v>
      </c>
      <c r="M322">
        <f t="shared" si="18"/>
        <v>5.78</v>
      </c>
      <c r="P322">
        <v>22013089</v>
      </c>
      <c r="Q322" t="s">
        <v>889</v>
      </c>
      <c r="R322" t="s">
        <v>300</v>
      </c>
      <c r="S322" s="386">
        <v>11.333</v>
      </c>
    </row>
    <row r="323" spans="1:19" ht="16.5" x14ac:dyDescent="0.3">
      <c r="A323" s="349">
        <v>22013263</v>
      </c>
      <c r="B323" s="365" t="s">
        <v>847</v>
      </c>
      <c r="C323" s="378" t="s">
        <v>152</v>
      </c>
      <c r="D323" s="182">
        <v>10</v>
      </c>
      <c r="E323" s="183">
        <v>5.78</v>
      </c>
      <c r="F323" t="str">
        <f t="shared" si="20"/>
        <v>LECCE</v>
      </c>
      <c r="G323" t="str">
        <f t="shared" ref="G323:G386" si="21">VLOOKUP(A323,$P$2:$Q$595,2,FALSE)</f>
        <v>LECCE</v>
      </c>
      <c r="J323" s="383">
        <v>22002681</v>
      </c>
      <c r="K323" t="s">
        <v>851</v>
      </c>
      <c r="L323" t="s">
        <v>147</v>
      </c>
      <c r="M323">
        <f t="shared" ref="M323:M386" si="22">VLOOKUP(J323,$A$2:$E$602,5,FALSE)</f>
        <v>6.67</v>
      </c>
      <c r="P323">
        <v>22002229</v>
      </c>
      <c r="Q323" t="s">
        <v>148</v>
      </c>
      <c r="R323" t="s">
        <v>114</v>
      </c>
      <c r="S323">
        <f t="shared" ref="S323:S386" si="23">VLOOKUP(P323,$A$2:$E$602,4,FALSE)</f>
        <v>12.1</v>
      </c>
    </row>
    <row r="324" spans="1:19" ht="17.25" thickBot="1" x14ac:dyDescent="0.35">
      <c r="A324" s="350">
        <v>22004274</v>
      </c>
      <c r="B324" s="356" t="s">
        <v>309</v>
      </c>
      <c r="C324" s="369" t="s">
        <v>848</v>
      </c>
      <c r="D324" s="380">
        <v>11.45</v>
      </c>
      <c r="E324" s="382">
        <v>7.56</v>
      </c>
      <c r="F324" t="str">
        <f t="shared" si="20"/>
        <v>LEHMANN</v>
      </c>
      <c r="G324" t="str">
        <f t="shared" si="21"/>
        <v>LEHMANN</v>
      </c>
      <c r="J324" s="383">
        <v>22004099</v>
      </c>
      <c r="K324" t="s">
        <v>852</v>
      </c>
      <c r="L324" t="s">
        <v>260</v>
      </c>
      <c r="M324">
        <f t="shared" si="22"/>
        <v>7.56</v>
      </c>
      <c r="P324">
        <v>22000750</v>
      </c>
      <c r="Q324" t="s">
        <v>156</v>
      </c>
      <c r="R324" t="s">
        <v>890</v>
      </c>
      <c r="S324">
        <f t="shared" si="23"/>
        <v>14.55</v>
      </c>
    </row>
    <row r="325" spans="1:19" ht="17.25" thickBot="1" x14ac:dyDescent="0.35">
      <c r="A325" s="317">
        <v>22005429</v>
      </c>
      <c r="B325" s="260" t="s">
        <v>309</v>
      </c>
      <c r="C325" s="260" t="s">
        <v>97</v>
      </c>
      <c r="D325" s="182">
        <v>10.6</v>
      </c>
      <c r="E325" s="183">
        <v>7.11</v>
      </c>
      <c r="F325" t="str">
        <f t="shared" si="20"/>
        <v>LEHMANN</v>
      </c>
      <c r="G325" t="str">
        <f t="shared" si="21"/>
        <v>LEHMANN</v>
      </c>
      <c r="J325" s="383">
        <v>22011340</v>
      </c>
      <c r="K325" t="s">
        <v>853</v>
      </c>
      <c r="L325" t="s">
        <v>854</v>
      </c>
      <c r="M325">
        <f t="shared" si="22"/>
        <v>5.33</v>
      </c>
      <c r="P325">
        <v>22006582</v>
      </c>
      <c r="Q325" t="s">
        <v>891</v>
      </c>
      <c r="R325" t="s">
        <v>118</v>
      </c>
      <c r="S325">
        <f t="shared" si="23"/>
        <v>0</v>
      </c>
    </row>
    <row r="326" spans="1:19" ht="17.25" thickBot="1" x14ac:dyDescent="0.35">
      <c r="A326" s="317">
        <v>22005085</v>
      </c>
      <c r="B326" s="252" t="s">
        <v>849</v>
      </c>
      <c r="C326" s="252" t="s">
        <v>145</v>
      </c>
      <c r="D326" s="182">
        <v>14.5</v>
      </c>
      <c r="E326" s="183">
        <v>8.89</v>
      </c>
      <c r="F326" t="str">
        <f t="shared" si="20"/>
        <v>LEIPP</v>
      </c>
      <c r="G326" t="str">
        <f t="shared" si="21"/>
        <v>LEIPP</v>
      </c>
      <c r="J326" s="383">
        <v>22002647</v>
      </c>
      <c r="K326" t="s">
        <v>853</v>
      </c>
      <c r="L326" t="s">
        <v>318</v>
      </c>
      <c r="M326">
        <f t="shared" si="22"/>
        <v>9.7799999999999994</v>
      </c>
      <c r="P326">
        <v>22018377</v>
      </c>
      <c r="Q326" t="s">
        <v>892</v>
      </c>
      <c r="R326" t="s">
        <v>893</v>
      </c>
      <c r="S326">
        <f t="shared" si="23"/>
        <v>12.2</v>
      </c>
    </row>
    <row r="327" spans="1:19" ht="17.25" thickBot="1" x14ac:dyDescent="0.35">
      <c r="A327" s="317">
        <v>22005752</v>
      </c>
      <c r="B327" s="269" t="s">
        <v>850</v>
      </c>
      <c r="C327" s="270" t="s">
        <v>186</v>
      </c>
      <c r="D327" s="182">
        <v>9.8000000000000007</v>
      </c>
      <c r="E327" s="183">
        <v>5.78</v>
      </c>
      <c r="F327" t="str">
        <f t="shared" si="20"/>
        <v>LELIÈVRE</v>
      </c>
      <c r="G327" t="str">
        <f t="shared" si="21"/>
        <v>LELIÈVRE</v>
      </c>
      <c r="J327" s="383">
        <v>22001471</v>
      </c>
      <c r="K327" t="s">
        <v>855</v>
      </c>
      <c r="L327" t="s">
        <v>856</v>
      </c>
      <c r="M327">
        <f t="shared" si="22"/>
        <v>5.33</v>
      </c>
      <c r="P327">
        <v>21910833</v>
      </c>
      <c r="Q327" t="s">
        <v>321</v>
      </c>
      <c r="R327" t="s">
        <v>322</v>
      </c>
      <c r="S327">
        <f t="shared" si="23"/>
        <v>4.4000000000000004</v>
      </c>
    </row>
    <row r="328" spans="1:19" ht="17.25" thickBot="1" x14ac:dyDescent="0.35">
      <c r="A328" s="321">
        <v>22002681</v>
      </c>
      <c r="B328" s="256" t="s">
        <v>851</v>
      </c>
      <c r="C328" s="256" t="s">
        <v>147</v>
      </c>
      <c r="D328" s="182" t="s">
        <v>375</v>
      </c>
      <c r="E328" s="183">
        <v>6.67</v>
      </c>
      <c r="F328" t="str">
        <f t="shared" si="20"/>
        <v>LEPAGE</v>
      </c>
      <c r="G328" t="str">
        <f t="shared" si="21"/>
        <v>LEPAGE</v>
      </c>
      <c r="J328" s="383">
        <v>22004441</v>
      </c>
      <c r="K328" t="s">
        <v>857</v>
      </c>
      <c r="L328" t="s">
        <v>123</v>
      </c>
      <c r="M328">
        <f t="shared" si="22"/>
        <v>7.56</v>
      </c>
      <c r="P328">
        <v>22000752</v>
      </c>
      <c r="Q328" t="s">
        <v>894</v>
      </c>
      <c r="R328" t="s">
        <v>86</v>
      </c>
      <c r="S328">
        <f t="shared" si="23"/>
        <v>15.8</v>
      </c>
    </row>
    <row r="329" spans="1:19" ht="17.25" thickBot="1" x14ac:dyDescent="0.35">
      <c r="A329" s="317">
        <v>22004099</v>
      </c>
      <c r="B329" s="252" t="s">
        <v>852</v>
      </c>
      <c r="C329" s="252" t="s">
        <v>260</v>
      </c>
      <c r="D329" s="182">
        <v>10.7</v>
      </c>
      <c r="E329" s="183">
        <v>7.56</v>
      </c>
      <c r="F329" t="str">
        <f t="shared" si="20"/>
        <v>LEPEULE</v>
      </c>
      <c r="G329" t="str">
        <f t="shared" si="21"/>
        <v>LEPEULE</v>
      </c>
      <c r="J329" s="383">
        <v>22011354</v>
      </c>
      <c r="K329" t="s">
        <v>858</v>
      </c>
      <c r="L329" t="s">
        <v>301</v>
      </c>
      <c r="M329">
        <f t="shared" si="22"/>
        <v>5.78</v>
      </c>
      <c r="P329">
        <v>22007350</v>
      </c>
      <c r="Q329" t="s">
        <v>895</v>
      </c>
      <c r="R329" t="s">
        <v>238</v>
      </c>
      <c r="S329">
        <f t="shared" si="23"/>
        <v>11.2</v>
      </c>
    </row>
    <row r="330" spans="1:19" ht="17.25" thickBot="1" x14ac:dyDescent="0.35">
      <c r="A330" s="317">
        <v>22002647</v>
      </c>
      <c r="B330" s="260" t="s">
        <v>853</v>
      </c>
      <c r="C330" s="260" t="s">
        <v>318</v>
      </c>
      <c r="D330" s="182">
        <v>12.8</v>
      </c>
      <c r="E330" s="183">
        <v>9.7799999999999994</v>
      </c>
      <c r="F330" t="str">
        <f t="shared" si="20"/>
        <v>LERCH</v>
      </c>
      <c r="G330" t="str">
        <f t="shared" si="21"/>
        <v>LERCH</v>
      </c>
      <c r="J330" s="383">
        <v>21908609</v>
      </c>
      <c r="K330" t="s">
        <v>311</v>
      </c>
      <c r="L330" t="s">
        <v>312</v>
      </c>
      <c r="M330" t="str">
        <f t="shared" si="22"/>
        <v>ABI</v>
      </c>
      <c r="P330">
        <v>22010280</v>
      </c>
      <c r="Q330" t="s">
        <v>896</v>
      </c>
      <c r="R330" t="s">
        <v>893</v>
      </c>
      <c r="S330">
        <f t="shared" si="23"/>
        <v>9.85</v>
      </c>
    </row>
    <row r="331" spans="1:19" ht="17.25" thickBot="1" x14ac:dyDescent="0.35">
      <c r="A331" s="317">
        <v>22011340</v>
      </c>
      <c r="B331" s="248" t="s">
        <v>853</v>
      </c>
      <c r="C331" s="248" t="s">
        <v>854</v>
      </c>
      <c r="D331" s="182">
        <v>5.2</v>
      </c>
      <c r="E331" s="183">
        <v>5.33</v>
      </c>
      <c r="F331" t="str">
        <f t="shared" si="20"/>
        <v>LERCH</v>
      </c>
      <c r="G331" t="str">
        <f t="shared" si="21"/>
        <v>LERCH</v>
      </c>
      <c r="J331" s="383">
        <v>21913775</v>
      </c>
      <c r="K331" t="s">
        <v>313</v>
      </c>
      <c r="L331" t="s">
        <v>77</v>
      </c>
      <c r="M331">
        <f t="shared" si="22"/>
        <v>6.22</v>
      </c>
      <c r="P331">
        <v>21821072</v>
      </c>
      <c r="Q331" t="s">
        <v>897</v>
      </c>
      <c r="R331" t="s">
        <v>898</v>
      </c>
      <c r="S331">
        <f t="shared" si="23"/>
        <v>9.65</v>
      </c>
    </row>
    <row r="332" spans="1:19" ht="17.25" thickBot="1" x14ac:dyDescent="0.35">
      <c r="A332" s="317">
        <v>22001471</v>
      </c>
      <c r="B332" s="296" t="s">
        <v>855</v>
      </c>
      <c r="C332" s="296" t="s">
        <v>856</v>
      </c>
      <c r="D332" s="182">
        <v>13.2</v>
      </c>
      <c r="E332" s="183">
        <v>5.33</v>
      </c>
      <c r="F332" t="str">
        <f t="shared" si="20"/>
        <v>LERCHER</v>
      </c>
      <c r="G332" t="str">
        <f t="shared" si="21"/>
        <v>LERCHER</v>
      </c>
      <c r="J332" s="383">
        <v>22005922</v>
      </c>
      <c r="K332" t="s">
        <v>859</v>
      </c>
      <c r="L332" t="s">
        <v>519</v>
      </c>
      <c r="M332">
        <f t="shared" si="22"/>
        <v>4</v>
      </c>
      <c r="P332">
        <v>22014743</v>
      </c>
      <c r="Q332" t="s">
        <v>899</v>
      </c>
      <c r="R332" t="s">
        <v>900</v>
      </c>
      <c r="S332">
        <f t="shared" si="23"/>
        <v>10.1</v>
      </c>
    </row>
    <row r="333" spans="1:19" ht="17.25" thickBot="1" x14ac:dyDescent="0.35">
      <c r="A333" s="317">
        <v>22004441</v>
      </c>
      <c r="B333" s="256" t="s">
        <v>857</v>
      </c>
      <c r="C333" s="256" t="s">
        <v>123</v>
      </c>
      <c r="D333" s="182">
        <v>10.95</v>
      </c>
      <c r="E333" s="183">
        <v>7.56</v>
      </c>
      <c r="F333" t="str">
        <f t="shared" si="20"/>
        <v>LERLEY</v>
      </c>
      <c r="G333" t="str">
        <f t="shared" si="21"/>
        <v>LERLEY</v>
      </c>
      <c r="J333" s="383">
        <v>21905079</v>
      </c>
      <c r="K333" t="s">
        <v>860</v>
      </c>
      <c r="L333" t="s">
        <v>861</v>
      </c>
      <c r="M333">
        <f t="shared" si="22"/>
        <v>8</v>
      </c>
      <c r="P333">
        <v>22011646</v>
      </c>
      <c r="Q333" t="s">
        <v>33</v>
      </c>
      <c r="R333" t="s">
        <v>901</v>
      </c>
      <c r="S333">
        <f t="shared" si="23"/>
        <v>10.050000000000001</v>
      </c>
    </row>
    <row r="334" spans="1:19" ht="33.75" thickBot="1" x14ac:dyDescent="0.35">
      <c r="A334" s="317">
        <v>22011354</v>
      </c>
      <c r="B334" s="248" t="s">
        <v>858</v>
      </c>
      <c r="C334" s="248" t="s">
        <v>301</v>
      </c>
      <c r="D334" s="182">
        <v>13.75</v>
      </c>
      <c r="E334" s="183">
        <v>5.78</v>
      </c>
      <c r="F334" t="str">
        <f t="shared" si="20"/>
        <v>LEYENBERGER</v>
      </c>
      <c r="G334" t="str">
        <f t="shared" si="21"/>
        <v>LEYENBERGER</v>
      </c>
      <c r="J334" s="383">
        <v>22013728</v>
      </c>
      <c r="K334" t="s">
        <v>862</v>
      </c>
      <c r="L334" t="s">
        <v>152</v>
      </c>
      <c r="M334">
        <f t="shared" si="22"/>
        <v>8.44</v>
      </c>
      <c r="P334">
        <v>22007046</v>
      </c>
      <c r="Q334" t="s">
        <v>902</v>
      </c>
      <c r="R334" t="s">
        <v>903</v>
      </c>
      <c r="S334">
        <f t="shared" si="23"/>
        <v>7.1</v>
      </c>
    </row>
    <row r="335" spans="1:19" ht="17.25" thickBot="1" x14ac:dyDescent="0.35">
      <c r="A335" s="317">
        <v>21908609</v>
      </c>
      <c r="B335" s="256" t="s">
        <v>311</v>
      </c>
      <c r="C335" s="256" t="s">
        <v>312</v>
      </c>
      <c r="D335" s="182">
        <v>11.5</v>
      </c>
      <c r="E335" s="183" t="s">
        <v>195</v>
      </c>
      <c r="F335" t="str">
        <f t="shared" si="20"/>
        <v>LHERMITTE</v>
      </c>
      <c r="G335" t="e">
        <f t="shared" si="21"/>
        <v>#N/A</v>
      </c>
      <c r="J335" s="383">
        <v>21909338</v>
      </c>
      <c r="K335" t="s">
        <v>314</v>
      </c>
      <c r="L335" t="s">
        <v>315</v>
      </c>
      <c r="M335">
        <f t="shared" si="22"/>
        <v>7.11</v>
      </c>
      <c r="P335">
        <v>22013342</v>
      </c>
      <c r="Q335" t="s">
        <v>904</v>
      </c>
      <c r="R335" t="s">
        <v>361</v>
      </c>
      <c r="S335">
        <f t="shared" si="23"/>
        <v>11.4</v>
      </c>
    </row>
    <row r="336" spans="1:19" ht="17.25" thickBot="1" x14ac:dyDescent="0.35">
      <c r="A336" s="317">
        <v>21913775</v>
      </c>
      <c r="B336" s="252" t="s">
        <v>313</v>
      </c>
      <c r="C336" s="252" t="s">
        <v>77</v>
      </c>
      <c r="D336" s="182">
        <v>7.8</v>
      </c>
      <c r="E336" s="183">
        <v>6.22</v>
      </c>
      <c r="F336" t="str">
        <f t="shared" si="20"/>
        <v>LIDIN</v>
      </c>
      <c r="G336" t="str">
        <f t="shared" si="21"/>
        <v>LIDIN</v>
      </c>
      <c r="J336" s="383">
        <v>22003811</v>
      </c>
      <c r="K336" t="s">
        <v>863</v>
      </c>
      <c r="L336" t="s">
        <v>77</v>
      </c>
      <c r="M336">
        <f t="shared" si="22"/>
        <v>8.89</v>
      </c>
      <c r="P336">
        <v>22003005</v>
      </c>
      <c r="Q336" t="s">
        <v>905</v>
      </c>
      <c r="R336" t="s">
        <v>906</v>
      </c>
      <c r="S336">
        <f t="shared" si="23"/>
        <v>7.05</v>
      </c>
    </row>
    <row r="337" spans="1:19" ht="17.25" thickBot="1" x14ac:dyDescent="0.35">
      <c r="A337" s="317">
        <v>22005922</v>
      </c>
      <c r="B337" s="258" t="s">
        <v>859</v>
      </c>
      <c r="C337" s="258" t="s">
        <v>519</v>
      </c>
      <c r="D337" s="182">
        <v>7.5</v>
      </c>
      <c r="E337" s="183">
        <v>4</v>
      </c>
      <c r="F337" t="str">
        <f t="shared" si="20"/>
        <v>LIEBER</v>
      </c>
      <c r="G337" t="str">
        <f t="shared" si="21"/>
        <v>LIEBER</v>
      </c>
      <c r="J337" s="383">
        <v>22010527</v>
      </c>
      <c r="K337" t="s">
        <v>864</v>
      </c>
      <c r="L337" t="s">
        <v>865</v>
      </c>
      <c r="M337">
        <f t="shared" si="22"/>
        <v>5.33</v>
      </c>
      <c r="P337">
        <v>22009735</v>
      </c>
      <c r="Q337" t="s">
        <v>907</v>
      </c>
      <c r="R337" t="s">
        <v>168</v>
      </c>
      <c r="S337">
        <f t="shared" si="23"/>
        <v>10.75</v>
      </c>
    </row>
    <row r="338" spans="1:19" ht="17.25" thickBot="1" x14ac:dyDescent="0.35">
      <c r="A338" s="317">
        <v>21905079</v>
      </c>
      <c r="B338" s="262" t="s">
        <v>860</v>
      </c>
      <c r="C338" s="262" t="s">
        <v>861</v>
      </c>
      <c r="D338" s="182">
        <v>10.125</v>
      </c>
      <c r="E338" s="183">
        <v>8</v>
      </c>
      <c r="F338" t="str">
        <f t="shared" si="20"/>
        <v>LIFOLI</v>
      </c>
      <c r="G338" t="str">
        <f t="shared" si="21"/>
        <v>LIFOLI</v>
      </c>
      <c r="J338" s="383">
        <v>21702942</v>
      </c>
      <c r="K338" t="s">
        <v>316</v>
      </c>
      <c r="L338" t="s">
        <v>110</v>
      </c>
      <c r="M338">
        <f t="shared" si="22"/>
        <v>7.56</v>
      </c>
      <c r="P338">
        <v>22002493</v>
      </c>
      <c r="Q338" t="s">
        <v>908</v>
      </c>
      <c r="R338" t="s">
        <v>909</v>
      </c>
      <c r="S338">
        <f t="shared" si="23"/>
        <v>10.4</v>
      </c>
    </row>
    <row r="339" spans="1:19" ht="17.25" thickBot="1" x14ac:dyDescent="0.35">
      <c r="A339" s="317">
        <v>22013728</v>
      </c>
      <c r="B339" s="256" t="s">
        <v>862</v>
      </c>
      <c r="C339" s="256" t="s">
        <v>152</v>
      </c>
      <c r="D339" s="182" t="s">
        <v>375</v>
      </c>
      <c r="E339" s="183">
        <v>8.44</v>
      </c>
      <c r="F339" t="str">
        <f t="shared" si="20"/>
        <v>LIROT</v>
      </c>
      <c r="G339" t="str">
        <f t="shared" si="21"/>
        <v>LIROT</v>
      </c>
      <c r="J339" s="383">
        <v>22013061</v>
      </c>
      <c r="K339" t="s">
        <v>866</v>
      </c>
      <c r="L339" t="s">
        <v>31</v>
      </c>
      <c r="M339">
        <f t="shared" si="22"/>
        <v>8.89</v>
      </c>
      <c r="P339">
        <v>22004652</v>
      </c>
      <c r="Q339" t="s">
        <v>910</v>
      </c>
      <c r="R339" t="s">
        <v>134</v>
      </c>
      <c r="S339">
        <f t="shared" si="23"/>
        <v>10</v>
      </c>
    </row>
    <row r="340" spans="1:19" ht="17.25" thickBot="1" x14ac:dyDescent="0.35">
      <c r="A340" s="322">
        <v>21909338</v>
      </c>
      <c r="B340" s="254" t="s">
        <v>314</v>
      </c>
      <c r="C340" s="254" t="s">
        <v>315</v>
      </c>
      <c r="D340" s="182">
        <v>12.6</v>
      </c>
      <c r="E340" s="183">
        <v>7.11</v>
      </c>
      <c r="F340" t="str">
        <f t="shared" si="20"/>
        <v>LOB</v>
      </c>
      <c r="G340" t="e">
        <f t="shared" si="21"/>
        <v>#N/A</v>
      </c>
      <c r="J340" s="383">
        <v>22000712</v>
      </c>
      <c r="K340" t="s">
        <v>867</v>
      </c>
      <c r="L340" t="s">
        <v>141</v>
      </c>
      <c r="M340">
        <f t="shared" si="22"/>
        <v>8.44</v>
      </c>
      <c r="P340">
        <v>22010550</v>
      </c>
      <c r="Q340" t="s">
        <v>910</v>
      </c>
      <c r="R340" t="s">
        <v>168</v>
      </c>
      <c r="S340">
        <f t="shared" si="23"/>
        <v>12</v>
      </c>
    </row>
    <row r="341" spans="1:19" ht="17.25" thickBot="1" x14ac:dyDescent="0.35">
      <c r="A341" s="317">
        <v>22003811</v>
      </c>
      <c r="B341" s="250" t="s">
        <v>863</v>
      </c>
      <c r="C341" s="250" t="s">
        <v>77</v>
      </c>
      <c r="D341" s="182">
        <v>12</v>
      </c>
      <c r="E341" s="183">
        <v>8.89</v>
      </c>
      <c r="F341" t="str">
        <f t="shared" si="20"/>
        <v>LOEW</v>
      </c>
      <c r="G341" t="str">
        <f t="shared" si="21"/>
        <v>LOEW</v>
      </c>
      <c r="J341" s="383">
        <v>22005358</v>
      </c>
      <c r="K341" t="s">
        <v>868</v>
      </c>
      <c r="L341" t="s">
        <v>869</v>
      </c>
      <c r="M341">
        <f t="shared" si="22"/>
        <v>9.33</v>
      </c>
      <c r="P341">
        <v>22001870</v>
      </c>
      <c r="Q341" t="s">
        <v>911</v>
      </c>
      <c r="R341" t="s">
        <v>77</v>
      </c>
      <c r="S341">
        <f t="shared" si="23"/>
        <v>11.9</v>
      </c>
    </row>
    <row r="342" spans="1:19" ht="17.25" thickBot="1" x14ac:dyDescent="0.35">
      <c r="A342" s="317">
        <v>22010527</v>
      </c>
      <c r="B342" s="258" t="s">
        <v>864</v>
      </c>
      <c r="C342" s="258" t="s">
        <v>865</v>
      </c>
      <c r="D342" s="182">
        <v>5.9</v>
      </c>
      <c r="E342" s="183">
        <v>5.33</v>
      </c>
      <c r="F342" t="str">
        <f t="shared" si="20"/>
        <v>LOOS</v>
      </c>
      <c r="G342" t="str">
        <f t="shared" si="21"/>
        <v>LOOS</v>
      </c>
      <c r="J342" s="383">
        <v>22000706</v>
      </c>
      <c r="K342" t="s">
        <v>41</v>
      </c>
      <c r="L342" t="s">
        <v>870</v>
      </c>
      <c r="M342">
        <f t="shared" si="22"/>
        <v>7.11</v>
      </c>
      <c r="P342">
        <v>22004503</v>
      </c>
      <c r="Q342" t="s">
        <v>911</v>
      </c>
      <c r="R342" t="s">
        <v>353</v>
      </c>
      <c r="S342">
        <f t="shared" si="23"/>
        <v>10.7</v>
      </c>
    </row>
    <row r="343" spans="1:19" ht="17.25" thickBot="1" x14ac:dyDescent="0.35">
      <c r="A343" s="317">
        <v>21702942</v>
      </c>
      <c r="B343" s="250" t="s">
        <v>316</v>
      </c>
      <c r="C343" s="250" t="s">
        <v>110</v>
      </c>
      <c r="D343" s="182">
        <v>8.8000000000000007</v>
      </c>
      <c r="E343" s="183">
        <v>7.56</v>
      </c>
      <c r="F343" t="str">
        <f t="shared" si="20"/>
        <v>LOPES</v>
      </c>
      <c r="G343" t="str">
        <f t="shared" si="21"/>
        <v>LOPES</v>
      </c>
      <c r="J343" s="383">
        <v>22009081</v>
      </c>
      <c r="K343" t="s">
        <v>871</v>
      </c>
      <c r="L343" t="s">
        <v>220</v>
      </c>
      <c r="M343">
        <f t="shared" si="22"/>
        <v>6.22</v>
      </c>
      <c r="P343">
        <v>22009745</v>
      </c>
      <c r="Q343" t="s">
        <v>1763</v>
      </c>
      <c r="R343" t="s">
        <v>191</v>
      </c>
      <c r="S343" s="347" t="s">
        <v>1764</v>
      </c>
    </row>
    <row r="344" spans="1:19" ht="17.25" thickBot="1" x14ac:dyDescent="0.35">
      <c r="A344" s="317">
        <v>22013061</v>
      </c>
      <c r="B344" s="264" t="s">
        <v>866</v>
      </c>
      <c r="C344" s="264" t="s">
        <v>31</v>
      </c>
      <c r="D344" s="182">
        <v>14.85</v>
      </c>
      <c r="E344" s="183">
        <v>8.89</v>
      </c>
      <c r="F344" t="str">
        <f t="shared" si="20"/>
        <v>LOPEZ</v>
      </c>
      <c r="G344" t="str">
        <f t="shared" si="21"/>
        <v>LOPEZ</v>
      </c>
      <c r="J344" s="383">
        <v>22003788</v>
      </c>
      <c r="K344" t="s">
        <v>872</v>
      </c>
      <c r="L344" t="s">
        <v>531</v>
      </c>
      <c r="M344">
        <f t="shared" si="22"/>
        <v>4.4400000000000004</v>
      </c>
      <c r="P344">
        <v>22005011</v>
      </c>
      <c r="Q344" t="s">
        <v>913</v>
      </c>
      <c r="R344" t="s">
        <v>149</v>
      </c>
      <c r="S344">
        <f t="shared" si="23"/>
        <v>9.9</v>
      </c>
    </row>
    <row r="345" spans="1:19" ht="17.25" thickBot="1" x14ac:dyDescent="0.35">
      <c r="A345" s="317">
        <v>22000712</v>
      </c>
      <c r="B345" s="250" t="s">
        <v>867</v>
      </c>
      <c r="C345" s="250" t="s">
        <v>141</v>
      </c>
      <c r="D345" s="182">
        <v>11.4</v>
      </c>
      <c r="E345" s="183">
        <v>8.44</v>
      </c>
      <c r="F345" t="str">
        <f t="shared" si="20"/>
        <v>LOR</v>
      </c>
      <c r="G345" t="str">
        <f t="shared" si="21"/>
        <v>LOR</v>
      </c>
      <c r="J345" s="383">
        <v>22009423</v>
      </c>
      <c r="K345" t="s">
        <v>873</v>
      </c>
      <c r="L345" t="s">
        <v>874</v>
      </c>
      <c r="M345">
        <f t="shared" si="22"/>
        <v>4.8899999999999997</v>
      </c>
      <c r="P345">
        <v>22012504</v>
      </c>
      <c r="Q345" t="s">
        <v>326</v>
      </c>
      <c r="R345" t="s">
        <v>914</v>
      </c>
      <c r="S345">
        <f t="shared" si="23"/>
        <v>11.45</v>
      </c>
    </row>
    <row r="346" spans="1:19" ht="17.25" thickBot="1" x14ac:dyDescent="0.35">
      <c r="A346" s="317">
        <v>22005358</v>
      </c>
      <c r="B346" s="248" t="s">
        <v>868</v>
      </c>
      <c r="C346" s="248" t="s">
        <v>869</v>
      </c>
      <c r="D346" s="182">
        <v>13.7</v>
      </c>
      <c r="E346" s="183">
        <v>9.33</v>
      </c>
      <c r="F346" t="str">
        <f t="shared" si="20"/>
        <v>LOUCHE</v>
      </c>
      <c r="G346" t="str">
        <f t="shared" si="21"/>
        <v>LOUCHE</v>
      </c>
      <c r="J346" s="383">
        <v>22012825</v>
      </c>
      <c r="K346" t="s">
        <v>875</v>
      </c>
      <c r="L346" t="s">
        <v>876</v>
      </c>
      <c r="M346">
        <f t="shared" si="22"/>
        <v>9.33</v>
      </c>
      <c r="P346">
        <v>21914334</v>
      </c>
      <c r="Q346" t="s">
        <v>327</v>
      </c>
      <c r="R346" t="s">
        <v>328</v>
      </c>
      <c r="S346">
        <f t="shared" si="23"/>
        <v>7.25</v>
      </c>
    </row>
    <row r="347" spans="1:19" ht="17.25" thickBot="1" x14ac:dyDescent="0.35">
      <c r="A347" s="317">
        <v>22000706</v>
      </c>
      <c r="B347" s="248" t="s">
        <v>41</v>
      </c>
      <c r="C347" s="248" t="s">
        <v>870</v>
      </c>
      <c r="D347" s="182">
        <v>5.95</v>
      </c>
      <c r="E347" s="183">
        <v>7.11</v>
      </c>
      <c r="F347" t="str">
        <f t="shared" si="20"/>
        <v>LUTZ</v>
      </c>
      <c r="G347" t="str">
        <f t="shared" si="21"/>
        <v>LUTZ</v>
      </c>
      <c r="J347" s="383">
        <v>22004369</v>
      </c>
      <c r="K347" t="s">
        <v>877</v>
      </c>
      <c r="L347" t="s">
        <v>138</v>
      </c>
      <c r="M347">
        <f t="shared" si="22"/>
        <v>4.4400000000000004</v>
      </c>
      <c r="P347">
        <v>22014343</v>
      </c>
      <c r="Q347" t="s">
        <v>915</v>
      </c>
      <c r="R347" t="s">
        <v>113</v>
      </c>
      <c r="S347">
        <f t="shared" si="23"/>
        <v>10.5</v>
      </c>
    </row>
    <row r="348" spans="1:19" ht="17.25" thickBot="1" x14ac:dyDescent="0.35">
      <c r="A348" s="317">
        <v>22009081</v>
      </c>
      <c r="B348" s="248" t="s">
        <v>871</v>
      </c>
      <c r="C348" s="248" t="s">
        <v>220</v>
      </c>
      <c r="D348" s="182">
        <v>8.1999999999999993</v>
      </c>
      <c r="E348" s="183">
        <v>6.22</v>
      </c>
      <c r="F348" t="str">
        <f t="shared" si="20"/>
        <v>LY</v>
      </c>
      <c r="G348" t="str">
        <f t="shared" si="21"/>
        <v>LY</v>
      </c>
      <c r="J348" s="383">
        <v>21910758</v>
      </c>
      <c r="K348" t="s">
        <v>319</v>
      </c>
      <c r="L348" t="s">
        <v>126</v>
      </c>
      <c r="M348">
        <f t="shared" si="22"/>
        <v>4.4400000000000004</v>
      </c>
      <c r="P348">
        <v>22000343</v>
      </c>
      <c r="Q348" t="s">
        <v>916</v>
      </c>
      <c r="R348" t="s">
        <v>917</v>
      </c>
      <c r="S348">
        <f t="shared" si="23"/>
        <v>9.0500000000000007</v>
      </c>
    </row>
    <row r="349" spans="1:19" ht="33.75" thickBot="1" x14ac:dyDescent="0.35">
      <c r="A349" s="317">
        <v>22003788</v>
      </c>
      <c r="B349" s="296" t="s">
        <v>872</v>
      </c>
      <c r="C349" s="296" t="s">
        <v>531</v>
      </c>
      <c r="D349" s="182" t="s">
        <v>375</v>
      </c>
      <c r="E349" s="183">
        <v>4.4400000000000004</v>
      </c>
      <c r="F349" t="str">
        <f t="shared" si="20"/>
        <v>MAGALHAES PEIXOTO</v>
      </c>
      <c r="G349" t="str">
        <f t="shared" si="21"/>
        <v>MAGALHAES PEIXOTO</v>
      </c>
      <c r="J349" s="383">
        <v>22002343</v>
      </c>
      <c r="K349" t="s">
        <v>878</v>
      </c>
      <c r="L349" t="s">
        <v>650</v>
      </c>
      <c r="M349">
        <f t="shared" si="22"/>
        <v>8.44</v>
      </c>
      <c r="P349">
        <v>22002876</v>
      </c>
      <c r="Q349" t="s">
        <v>918</v>
      </c>
      <c r="R349" t="s">
        <v>511</v>
      </c>
      <c r="S349">
        <f t="shared" si="23"/>
        <v>7.95</v>
      </c>
    </row>
    <row r="350" spans="1:19" ht="17.25" thickBot="1" x14ac:dyDescent="0.35">
      <c r="A350" s="317">
        <v>22009423</v>
      </c>
      <c r="B350" s="260" t="s">
        <v>873</v>
      </c>
      <c r="C350" s="260" t="s">
        <v>874</v>
      </c>
      <c r="D350" s="182">
        <v>10.050000000000001</v>
      </c>
      <c r="E350" s="183">
        <v>4.8899999999999997</v>
      </c>
      <c r="F350" t="str">
        <f t="shared" si="20"/>
        <v>MAGY</v>
      </c>
      <c r="G350" t="str">
        <f t="shared" si="21"/>
        <v>MAGY</v>
      </c>
      <c r="J350" s="383">
        <v>22013616</v>
      </c>
      <c r="K350" t="s">
        <v>879</v>
      </c>
      <c r="L350" t="s">
        <v>880</v>
      </c>
      <c r="M350">
        <f t="shared" si="22"/>
        <v>8</v>
      </c>
      <c r="P350">
        <v>22006350</v>
      </c>
      <c r="Q350" t="s">
        <v>919</v>
      </c>
      <c r="R350" t="s">
        <v>920</v>
      </c>
      <c r="S350">
        <f t="shared" si="23"/>
        <v>10.7</v>
      </c>
    </row>
    <row r="351" spans="1:19" ht="17.25" thickBot="1" x14ac:dyDescent="0.35">
      <c r="A351" s="317">
        <v>22012825</v>
      </c>
      <c r="B351" s="260" t="s">
        <v>875</v>
      </c>
      <c r="C351" s="260" t="s">
        <v>876</v>
      </c>
      <c r="D351" s="182">
        <v>14.3</v>
      </c>
      <c r="E351" s="183">
        <v>9.33</v>
      </c>
      <c r="F351" t="str">
        <f t="shared" si="20"/>
        <v>MAILLOT</v>
      </c>
      <c r="G351" t="str">
        <f t="shared" si="21"/>
        <v>MAILLOT</v>
      </c>
      <c r="J351" s="383">
        <v>22011532</v>
      </c>
      <c r="K351" t="s">
        <v>881</v>
      </c>
      <c r="L351" t="s">
        <v>86</v>
      </c>
      <c r="M351">
        <f t="shared" si="22"/>
        <v>7.56</v>
      </c>
      <c r="P351">
        <v>22010188</v>
      </c>
      <c r="Q351" t="s">
        <v>921</v>
      </c>
      <c r="R351" t="s">
        <v>922</v>
      </c>
      <c r="S351" s="386">
        <v>6.4379999999999997</v>
      </c>
    </row>
    <row r="352" spans="1:19" ht="33.75" thickBot="1" x14ac:dyDescent="0.35">
      <c r="A352" s="317">
        <v>22004369</v>
      </c>
      <c r="B352" s="262" t="s">
        <v>877</v>
      </c>
      <c r="C352" s="262" t="s">
        <v>138</v>
      </c>
      <c r="D352" s="182">
        <v>12.65</v>
      </c>
      <c r="E352" s="183">
        <v>4.4400000000000004</v>
      </c>
      <c r="F352" t="str">
        <f t="shared" si="20"/>
        <v>MAISONNETTE</v>
      </c>
      <c r="G352" t="str">
        <f t="shared" si="21"/>
        <v>MAISONNETTE</v>
      </c>
      <c r="J352" s="383">
        <v>21911716</v>
      </c>
      <c r="K352" t="s">
        <v>320</v>
      </c>
      <c r="L352" t="s">
        <v>261</v>
      </c>
      <c r="M352">
        <f t="shared" si="22"/>
        <v>5.33</v>
      </c>
      <c r="P352">
        <v>22001467</v>
      </c>
      <c r="Q352" t="s">
        <v>923</v>
      </c>
      <c r="R352" t="s">
        <v>102</v>
      </c>
      <c r="S352">
        <f t="shared" si="23"/>
        <v>11.1</v>
      </c>
    </row>
    <row r="353" spans="1:19" ht="17.25" thickBot="1" x14ac:dyDescent="0.35">
      <c r="A353" s="317">
        <v>21910758</v>
      </c>
      <c r="B353" s="248" t="s">
        <v>319</v>
      </c>
      <c r="C353" s="248" t="s">
        <v>126</v>
      </c>
      <c r="D353" s="182">
        <v>10.55</v>
      </c>
      <c r="E353" s="183">
        <v>4.4400000000000004</v>
      </c>
      <c r="F353" t="str">
        <f t="shared" si="20"/>
        <v>MALONGA</v>
      </c>
      <c r="G353" t="e">
        <f t="shared" si="21"/>
        <v>#N/A</v>
      </c>
      <c r="J353" s="383">
        <v>22014354</v>
      </c>
      <c r="K353" t="s">
        <v>882</v>
      </c>
      <c r="L353" t="s">
        <v>104</v>
      </c>
      <c r="M353">
        <f t="shared" si="22"/>
        <v>8</v>
      </c>
      <c r="P353">
        <v>22012960</v>
      </c>
      <c r="Q353" t="s">
        <v>924</v>
      </c>
      <c r="R353" t="s">
        <v>925</v>
      </c>
      <c r="S353">
        <f t="shared" si="23"/>
        <v>7.15</v>
      </c>
    </row>
    <row r="354" spans="1:19" ht="17.25" thickBot="1" x14ac:dyDescent="0.35">
      <c r="A354" s="317">
        <v>22002343</v>
      </c>
      <c r="B354" s="252" t="s">
        <v>878</v>
      </c>
      <c r="C354" s="252" t="s">
        <v>650</v>
      </c>
      <c r="D354" s="182">
        <v>10.95</v>
      </c>
      <c r="E354" s="183">
        <v>8.44</v>
      </c>
      <c r="F354" t="str">
        <f t="shared" si="20"/>
        <v>MANIGOLD</v>
      </c>
      <c r="G354" t="str">
        <f t="shared" si="21"/>
        <v>MANIGOLD</v>
      </c>
      <c r="J354" s="383">
        <v>22011096</v>
      </c>
      <c r="K354" t="s">
        <v>883</v>
      </c>
      <c r="L354" t="s">
        <v>884</v>
      </c>
      <c r="M354">
        <f t="shared" si="22"/>
        <v>7.56</v>
      </c>
      <c r="P354">
        <v>22012369</v>
      </c>
      <c r="Q354" t="s">
        <v>926</v>
      </c>
      <c r="R354" t="s">
        <v>723</v>
      </c>
      <c r="S354">
        <f t="shared" si="23"/>
        <v>11.05</v>
      </c>
    </row>
    <row r="355" spans="1:19" ht="17.25" thickBot="1" x14ac:dyDescent="0.35">
      <c r="A355" s="317">
        <v>22013616</v>
      </c>
      <c r="B355" s="248" t="s">
        <v>879</v>
      </c>
      <c r="C355" s="248" t="s">
        <v>880</v>
      </c>
      <c r="D355" s="182">
        <v>6.3</v>
      </c>
      <c r="E355" s="183">
        <v>8</v>
      </c>
      <c r="F355" t="str">
        <f t="shared" si="20"/>
        <v>MARCHAIS</v>
      </c>
      <c r="G355" t="str">
        <f t="shared" si="21"/>
        <v>MARCHAIS</v>
      </c>
      <c r="J355" s="383">
        <v>22012585</v>
      </c>
      <c r="K355" t="s">
        <v>885</v>
      </c>
      <c r="L355" t="s">
        <v>886</v>
      </c>
      <c r="M355">
        <f t="shared" si="22"/>
        <v>7.11</v>
      </c>
      <c r="P355">
        <v>22005915</v>
      </c>
      <c r="Q355" t="s">
        <v>927</v>
      </c>
      <c r="R355" t="s">
        <v>149</v>
      </c>
      <c r="S355">
        <f t="shared" si="23"/>
        <v>11.35</v>
      </c>
    </row>
    <row r="356" spans="1:19" ht="17.25" thickBot="1" x14ac:dyDescent="0.35">
      <c r="A356" s="317">
        <v>22011532</v>
      </c>
      <c r="B356" s="264" t="s">
        <v>881</v>
      </c>
      <c r="C356" s="264" t="s">
        <v>86</v>
      </c>
      <c r="D356" s="182">
        <v>12.35</v>
      </c>
      <c r="E356" s="183">
        <v>7.56</v>
      </c>
      <c r="F356" t="str">
        <f t="shared" si="20"/>
        <v>MARIN</v>
      </c>
      <c r="G356" t="str">
        <f t="shared" si="21"/>
        <v>MARIN</v>
      </c>
      <c r="J356" s="383">
        <v>22009890</v>
      </c>
      <c r="K356" t="s">
        <v>36</v>
      </c>
      <c r="L356" t="s">
        <v>372</v>
      </c>
      <c r="M356">
        <f t="shared" si="22"/>
        <v>6.67</v>
      </c>
      <c r="P356">
        <v>22007280</v>
      </c>
      <c r="Q356" t="s">
        <v>34</v>
      </c>
      <c r="R356" t="s">
        <v>31</v>
      </c>
      <c r="S356">
        <f t="shared" si="23"/>
        <v>10.3</v>
      </c>
    </row>
    <row r="357" spans="1:19" ht="17.25" thickBot="1" x14ac:dyDescent="0.35">
      <c r="A357" s="317">
        <v>21911716</v>
      </c>
      <c r="B357" s="252" t="s">
        <v>320</v>
      </c>
      <c r="C357" s="252" t="s">
        <v>261</v>
      </c>
      <c r="D357" s="182">
        <v>12.6</v>
      </c>
      <c r="E357" s="183">
        <v>5.33</v>
      </c>
      <c r="F357" t="str">
        <f t="shared" si="20"/>
        <v>MARMILLOD</v>
      </c>
      <c r="G357" t="e">
        <f t="shared" si="21"/>
        <v>#N/A</v>
      </c>
      <c r="J357" s="383">
        <v>22013089</v>
      </c>
      <c r="K357" t="s">
        <v>889</v>
      </c>
      <c r="L357" t="s">
        <v>300</v>
      </c>
      <c r="M357">
        <f t="shared" si="22"/>
        <v>6.67</v>
      </c>
      <c r="P357">
        <v>22005705</v>
      </c>
      <c r="Q357" t="s">
        <v>928</v>
      </c>
      <c r="R357" t="s">
        <v>929</v>
      </c>
      <c r="S357">
        <f t="shared" si="23"/>
        <v>10.6</v>
      </c>
    </row>
    <row r="358" spans="1:19" ht="17.25" thickBot="1" x14ac:dyDescent="0.35">
      <c r="A358" s="317">
        <v>22014354</v>
      </c>
      <c r="B358" s="264" t="s">
        <v>882</v>
      </c>
      <c r="C358" s="264" t="s">
        <v>104</v>
      </c>
      <c r="D358" s="182">
        <v>13.85</v>
      </c>
      <c r="E358" s="183">
        <v>8</v>
      </c>
      <c r="F358" t="str">
        <f t="shared" si="20"/>
        <v>MARQUART</v>
      </c>
      <c r="G358" t="str">
        <f t="shared" si="21"/>
        <v>MARQUART</v>
      </c>
      <c r="J358" s="383">
        <v>22002229</v>
      </c>
      <c r="K358" t="s">
        <v>148</v>
      </c>
      <c r="L358" t="s">
        <v>114</v>
      </c>
      <c r="M358">
        <f t="shared" si="22"/>
        <v>7.11</v>
      </c>
      <c r="P358">
        <v>21907072</v>
      </c>
      <c r="Q358" t="s">
        <v>335</v>
      </c>
      <c r="R358" t="s">
        <v>336</v>
      </c>
      <c r="S358">
        <f t="shared" si="23"/>
        <v>12</v>
      </c>
    </row>
    <row r="359" spans="1:19" ht="17.25" thickBot="1" x14ac:dyDescent="0.35">
      <c r="A359" s="317">
        <v>22011096</v>
      </c>
      <c r="B359" s="250" t="s">
        <v>883</v>
      </c>
      <c r="C359" s="250" t="s">
        <v>884</v>
      </c>
      <c r="D359" s="182">
        <v>8.25</v>
      </c>
      <c r="E359" s="183">
        <v>7.56</v>
      </c>
      <c r="F359" t="str">
        <f t="shared" si="20"/>
        <v>MARQUIS</v>
      </c>
      <c r="G359" t="str">
        <f t="shared" si="21"/>
        <v>MARQUIS</v>
      </c>
      <c r="J359" s="383">
        <v>22000750</v>
      </c>
      <c r="K359" t="s">
        <v>156</v>
      </c>
      <c r="L359" t="s">
        <v>890</v>
      </c>
      <c r="M359">
        <f t="shared" si="22"/>
        <v>13.33</v>
      </c>
      <c r="P359">
        <v>22008767</v>
      </c>
      <c r="Q359" t="s">
        <v>930</v>
      </c>
      <c r="R359" t="s">
        <v>931</v>
      </c>
      <c r="S359">
        <f t="shared" si="23"/>
        <v>10.45</v>
      </c>
    </row>
    <row r="360" spans="1:19" ht="17.25" thickBot="1" x14ac:dyDescent="0.35">
      <c r="A360" s="317">
        <v>22012585</v>
      </c>
      <c r="B360" s="256" t="s">
        <v>885</v>
      </c>
      <c r="C360" s="256" t="s">
        <v>886</v>
      </c>
      <c r="D360" s="182">
        <v>12.75</v>
      </c>
      <c r="E360" s="183">
        <v>7.11</v>
      </c>
      <c r="F360" t="str">
        <f t="shared" si="20"/>
        <v>MARSAT</v>
      </c>
      <c r="G360" t="str">
        <f t="shared" si="21"/>
        <v>MARSAT</v>
      </c>
      <c r="J360" s="383">
        <v>22006582</v>
      </c>
      <c r="K360" t="s">
        <v>891</v>
      </c>
      <c r="L360" t="s">
        <v>118</v>
      </c>
      <c r="M360" t="str">
        <f t="shared" si="22"/>
        <v>ABI</v>
      </c>
      <c r="P360">
        <v>22008074</v>
      </c>
      <c r="Q360" t="s">
        <v>932</v>
      </c>
      <c r="R360" t="s">
        <v>933</v>
      </c>
      <c r="S360">
        <f t="shared" si="23"/>
        <v>10.45</v>
      </c>
    </row>
    <row r="361" spans="1:19" ht="17.25" thickBot="1" x14ac:dyDescent="0.35">
      <c r="A361" s="317">
        <v>22009890</v>
      </c>
      <c r="B361" s="248" t="s">
        <v>36</v>
      </c>
      <c r="C361" s="248" t="s">
        <v>372</v>
      </c>
      <c r="D361" s="182">
        <v>12.3</v>
      </c>
      <c r="E361" s="183">
        <v>6.67</v>
      </c>
      <c r="F361" t="str">
        <f t="shared" si="20"/>
        <v>MARTIN</v>
      </c>
      <c r="G361" t="str">
        <f t="shared" si="21"/>
        <v>MARTIN</v>
      </c>
      <c r="J361" s="383">
        <v>22018377</v>
      </c>
      <c r="K361" t="s">
        <v>892</v>
      </c>
      <c r="L361" t="s">
        <v>893</v>
      </c>
      <c r="M361">
        <f t="shared" si="22"/>
        <v>9.7799999999999994</v>
      </c>
      <c r="P361">
        <v>21903908</v>
      </c>
      <c r="Q361" t="s">
        <v>333</v>
      </c>
      <c r="R361" t="s">
        <v>94</v>
      </c>
      <c r="S361">
        <f t="shared" si="23"/>
        <v>9.75</v>
      </c>
    </row>
    <row r="362" spans="1:19" ht="17.25" thickBot="1" x14ac:dyDescent="0.35">
      <c r="A362" s="317">
        <v>22001202</v>
      </c>
      <c r="B362" s="250" t="s">
        <v>887</v>
      </c>
      <c r="C362" s="250" t="s">
        <v>888</v>
      </c>
      <c r="D362" s="182">
        <v>0</v>
      </c>
      <c r="E362" s="183" t="s">
        <v>195</v>
      </c>
      <c r="F362" s="384" t="e">
        <f t="shared" si="20"/>
        <v>#N/A</v>
      </c>
      <c r="G362" t="e">
        <f t="shared" si="21"/>
        <v>#N/A</v>
      </c>
      <c r="J362" s="383">
        <v>21910833</v>
      </c>
      <c r="K362" t="s">
        <v>321</v>
      </c>
      <c r="L362" t="s">
        <v>322</v>
      </c>
      <c r="M362">
        <f t="shared" si="22"/>
        <v>5.33</v>
      </c>
      <c r="P362">
        <v>22002567</v>
      </c>
      <c r="Q362" t="s">
        <v>935</v>
      </c>
      <c r="R362" t="s">
        <v>936</v>
      </c>
      <c r="S362">
        <f t="shared" si="23"/>
        <v>8.9</v>
      </c>
    </row>
    <row r="363" spans="1:19" ht="17.25" thickBot="1" x14ac:dyDescent="0.35">
      <c r="A363" s="317">
        <v>22013089</v>
      </c>
      <c r="B363" s="254" t="s">
        <v>889</v>
      </c>
      <c r="C363" s="254" t="s">
        <v>300</v>
      </c>
      <c r="D363" s="182">
        <v>11.333333333333334</v>
      </c>
      <c r="E363" s="183">
        <v>6.67</v>
      </c>
      <c r="F363" t="str">
        <f t="shared" si="20"/>
        <v>MARY</v>
      </c>
      <c r="G363" t="str">
        <f t="shared" si="21"/>
        <v>MARY</v>
      </c>
      <c r="J363" s="383">
        <v>22000752</v>
      </c>
      <c r="K363" t="s">
        <v>894</v>
      </c>
      <c r="L363" t="s">
        <v>86</v>
      </c>
      <c r="M363">
        <f t="shared" si="22"/>
        <v>6.67</v>
      </c>
      <c r="P363">
        <v>22012386</v>
      </c>
      <c r="Q363" t="s">
        <v>149</v>
      </c>
      <c r="R363" t="s">
        <v>937</v>
      </c>
      <c r="S363">
        <f t="shared" si="23"/>
        <v>9</v>
      </c>
    </row>
    <row r="364" spans="1:19" ht="17.25" thickBot="1" x14ac:dyDescent="0.35">
      <c r="A364" s="317">
        <v>22002229</v>
      </c>
      <c r="B364" s="296" t="s">
        <v>148</v>
      </c>
      <c r="C364" s="296" t="s">
        <v>114</v>
      </c>
      <c r="D364" s="182">
        <v>12.1</v>
      </c>
      <c r="E364" s="183">
        <v>7.11</v>
      </c>
      <c r="F364" t="str">
        <f t="shared" si="20"/>
        <v>MATHIEU</v>
      </c>
      <c r="G364" t="str">
        <f t="shared" si="21"/>
        <v>MATHIEU</v>
      </c>
      <c r="J364" s="383">
        <v>22007350</v>
      </c>
      <c r="K364" t="s">
        <v>895</v>
      </c>
      <c r="L364" t="s">
        <v>238</v>
      </c>
      <c r="M364">
        <f t="shared" si="22"/>
        <v>7.56</v>
      </c>
      <c r="P364">
        <v>22004835</v>
      </c>
      <c r="Q364" t="s">
        <v>938</v>
      </c>
      <c r="R364" t="s">
        <v>94</v>
      </c>
      <c r="S364">
        <f t="shared" si="23"/>
        <v>10.95</v>
      </c>
    </row>
    <row r="365" spans="1:19" ht="17.25" thickBot="1" x14ac:dyDescent="0.35">
      <c r="A365" s="317">
        <v>22000750</v>
      </c>
      <c r="B365" s="262" t="s">
        <v>156</v>
      </c>
      <c r="C365" s="262" t="s">
        <v>890</v>
      </c>
      <c r="D365" s="182">
        <v>14.55</v>
      </c>
      <c r="E365" s="183">
        <v>13.33</v>
      </c>
      <c r="F365" t="str">
        <f t="shared" si="20"/>
        <v>MATHIS</v>
      </c>
      <c r="G365" t="str">
        <f t="shared" si="21"/>
        <v>MATHIS</v>
      </c>
      <c r="J365" s="383">
        <v>22010280</v>
      </c>
      <c r="K365" t="s">
        <v>896</v>
      </c>
      <c r="L365" t="s">
        <v>893</v>
      </c>
      <c r="M365">
        <f t="shared" si="22"/>
        <v>5.33</v>
      </c>
      <c r="P365">
        <v>22012004</v>
      </c>
      <c r="Q365" t="s">
        <v>939</v>
      </c>
      <c r="R365" t="s">
        <v>134</v>
      </c>
      <c r="S365">
        <f t="shared" si="23"/>
        <v>13.8</v>
      </c>
    </row>
    <row r="366" spans="1:19" ht="17.25" thickBot="1" x14ac:dyDescent="0.35">
      <c r="A366" s="317">
        <v>22006582</v>
      </c>
      <c r="B366" s="254" t="s">
        <v>891</v>
      </c>
      <c r="C366" s="254" t="s">
        <v>118</v>
      </c>
      <c r="D366" s="182">
        <v>0</v>
      </c>
      <c r="E366" s="183" t="s">
        <v>195</v>
      </c>
      <c r="F366" t="str">
        <f t="shared" si="20"/>
        <v>MATHON</v>
      </c>
      <c r="G366" t="str">
        <f t="shared" si="21"/>
        <v>MATHON</v>
      </c>
      <c r="J366" s="383">
        <v>21821072</v>
      </c>
      <c r="K366" t="s">
        <v>897</v>
      </c>
      <c r="L366" t="s">
        <v>898</v>
      </c>
      <c r="M366">
        <f t="shared" si="22"/>
        <v>4</v>
      </c>
      <c r="P366">
        <v>22014202</v>
      </c>
      <c r="Q366" t="s">
        <v>940</v>
      </c>
      <c r="R366" t="s">
        <v>941</v>
      </c>
      <c r="S366">
        <f t="shared" si="23"/>
        <v>11.95</v>
      </c>
    </row>
    <row r="367" spans="1:19" ht="33.75" thickBot="1" x14ac:dyDescent="0.35">
      <c r="A367" s="317">
        <v>22018377</v>
      </c>
      <c r="B367" s="252" t="s">
        <v>892</v>
      </c>
      <c r="C367" s="252" t="s">
        <v>893</v>
      </c>
      <c r="D367" s="182">
        <v>12.2</v>
      </c>
      <c r="E367" s="183">
        <v>9.7799999999999994</v>
      </c>
      <c r="F367" t="str">
        <f t="shared" si="20"/>
        <v>MATHONNEAU</v>
      </c>
      <c r="G367" t="str">
        <f t="shared" si="21"/>
        <v>MATHONNEAU</v>
      </c>
      <c r="J367" s="383">
        <v>22014743</v>
      </c>
      <c r="K367" t="s">
        <v>899</v>
      </c>
      <c r="L367" t="s">
        <v>900</v>
      </c>
      <c r="M367">
        <f t="shared" si="22"/>
        <v>6.67</v>
      </c>
      <c r="P367">
        <v>22003508</v>
      </c>
      <c r="Q367" t="s">
        <v>942</v>
      </c>
      <c r="R367" t="s">
        <v>108</v>
      </c>
      <c r="S367">
        <f t="shared" si="23"/>
        <v>11.35</v>
      </c>
    </row>
    <row r="368" spans="1:19" ht="33.75" thickBot="1" x14ac:dyDescent="0.35">
      <c r="A368" s="317">
        <v>21910833</v>
      </c>
      <c r="B368" s="254" t="s">
        <v>321</v>
      </c>
      <c r="C368" s="254" t="s">
        <v>322</v>
      </c>
      <c r="D368" s="182">
        <v>4.4000000000000004</v>
      </c>
      <c r="E368" s="183">
        <v>5.33</v>
      </c>
      <c r="F368" t="str">
        <f t="shared" si="20"/>
        <v>MATOS SOUSA</v>
      </c>
      <c r="G368" t="str">
        <f t="shared" si="21"/>
        <v>MATOS SOUSA</v>
      </c>
      <c r="J368" s="383">
        <v>22011646</v>
      </c>
      <c r="K368" t="s">
        <v>33</v>
      </c>
      <c r="L368" t="s">
        <v>901</v>
      </c>
      <c r="M368">
        <f t="shared" si="22"/>
        <v>6.22</v>
      </c>
      <c r="P368">
        <v>22000845</v>
      </c>
      <c r="Q368" t="s">
        <v>183</v>
      </c>
      <c r="R368" t="s">
        <v>75</v>
      </c>
      <c r="S368">
        <f t="shared" si="23"/>
        <v>10.8</v>
      </c>
    </row>
    <row r="369" spans="1:19" ht="17.25" thickBot="1" x14ac:dyDescent="0.35">
      <c r="A369" s="317">
        <v>22000752</v>
      </c>
      <c r="B369" s="254" t="s">
        <v>894</v>
      </c>
      <c r="C369" s="254" t="s">
        <v>86</v>
      </c>
      <c r="D369" s="182">
        <v>15.8</v>
      </c>
      <c r="E369" s="183">
        <v>6.67</v>
      </c>
      <c r="F369" t="str">
        <f t="shared" si="20"/>
        <v>MATTERN</v>
      </c>
      <c r="G369" t="str">
        <f t="shared" si="21"/>
        <v>MATTERN</v>
      </c>
      <c r="J369" s="383">
        <v>22007046</v>
      </c>
      <c r="K369" t="s">
        <v>902</v>
      </c>
      <c r="L369" t="s">
        <v>903</v>
      </c>
      <c r="M369">
        <f t="shared" si="22"/>
        <v>5.33</v>
      </c>
      <c r="P369">
        <v>22012724</v>
      </c>
      <c r="Q369" t="s">
        <v>943</v>
      </c>
      <c r="R369" t="s">
        <v>944</v>
      </c>
      <c r="S369">
        <f t="shared" si="23"/>
        <v>8.5</v>
      </c>
    </row>
    <row r="370" spans="1:19" ht="17.25" thickBot="1" x14ac:dyDescent="0.35">
      <c r="A370" s="317">
        <v>22007350</v>
      </c>
      <c r="B370" s="250" t="s">
        <v>895</v>
      </c>
      <c r="C370" s="250" t="s">
        <v>238</v>
      </c>
      <c r="D370" s="182">
        <v>11.2</v>
      </c>
      <c r="E370" s="183">
        <v>7.56</v>
      </c>
      <c r="F370" t="str">
        <f t="shared" si="20"/>
        <v>MAUHIN</v>
      </c>
      <c r="G370" t="str">
        <f t="shared" si="21"/>
        <v>MAUHIN</v>
      </c>
      <c r="J370" s="383">
        <v>22013342</v>
      </c>
      <c r="K370" t="s">
        <v>904</v>
      </c>
      <c r="L370" t="s">
        <v>361</v>
      </c>
      <c r="M370">
        <f t="shared" si="22"/>
        <v>7.11</v>
      </c>
      <c r="P370">
        <v>22002421</v>
      </c>
      <c r="Q370" t="s">
        <v>945</v>
      </c>
      <c r="R370" t="s">
        <v>150</v>
      </c>
      <c r="S370">
        <f t="shared" si="23"/>
        <v>9.75</v>
      </c>
    </row>
    <row r="371" spans="1:19" ht="17.25" thickBot="1" x14ac:dyDescent="0.35">
      <c r="A371" s="317">
        <v>22010280</v>
      </c>
      <c r="B371" s="256" t="s">
        <v>896</v>
      </c>
      <c r="C371" s="256" t="s">
        <v>893</v>
      </c>
      <c r="D371" s="182">
        <v>9.85</v>
      </c>
      <c r="E371" s="183">
        <v>5.33</v>
      </c>
      <c r="F371" t="str">
        <f t="shared" si="20"/>
        <v>MAURER</v>
      </c>
      <c r="G371" t="str">
        <f t="shared" si="21"/>
        <v>MAURER</v>
      </c>
      <c r="J371" s="383">
        <v>22003005</v>
      </c>
      <c r="K371" t="s">
        <v>905</v>
      </c>
      <c r="L371" t="s">
        <v>906</v>
      </c>
      <c r="M371">
        <f t="shared" si="22"/>
        <v>4.4400000000000004</v>
      </c>
      <c r="P371">
        <v>22016351</v>
      </c>
      <c r="Q371" t="s">
        <v>946</v>
      </c>
      <c r="R371" t="s">
        <v>148</v>
      </c>
      <c r="S371" s="347" t="s">
        <v>1764</v>
      </c>
    </row>
    <row r="372" spans="1:19" ht="33.75" thickBot="1" x14ac:dyDescent="0.35">
      <c r="A372" s="317">
        <v>21821072</v>
      </c>
      <c r="B372" s="296" t="s">
        <v>897</v>
      </c>
      <c r="C372" s="296" t="s">
        <v>898</v>
      </c>
      <c r="D372" s="182">
        <v>9.65</v>
      </c>
      <c r="E372" s="183">
        <v>4</v>
      </c>
      <c r="F372" t="str">
        <f t="shared" si="20"/>
        <v>MBOUP</v>
      </c>
      <c r="G372" t="str">
        <f t="shared" si="21"/>
        <v>MBOUP</v>
      </c>
      <c r="J372" s="383">
        <v>22009735</v>
      </c>
      <c r="K372" t="s">
        <v>907</v>
      </c>
      <c r="L372" t="s">
        <v>168</v>
      </c>
      <c r="M372">
        <f t="shared" si="22"/>
        <v>9.33</v>
      </c>
      <c r="P372">
        <v>22009683</v>
      </c>
      <c r="Q372" t="s">
        <v>339</v>
      </c>
      <c r="R372" t="s">
        <v>934</v>
      </c>
      <c r="S372">
        <f t="shared" si="23"/>
        <v>10.35</v>
      </c>
    </row>
    <row r="373" spans="1:19" ht="17.25" thickBot="1" x14ac:dyDescent="0.35">
      <c r="A373" s="317">
        <v>22014743</v>
      </c>
      <c r="B373" s="264" t="s">
        <v>899</v>
      </c>
      <c r="C373" s="264" t="s">
        <v>900</v>
      </c>
      <c r="D373" s="182">
        <v>10.1</v>
      </c>
      <c r="E373" s="183">
        <v>6.67</v>
      </c>
      <c r="F373" t="str">
        <f t="shared" si="20"/>
        <v>MEGNIN</v>
      </c>
      <c r="G373" t="str">
        <f t="shared" si="21"/>
        <v>MEGNIN</v>
      </c>
      <c r="J373" s="383">
        <v>22002493</v>
      </c>
      <c r="K373" t="s">
        <v>908</v>
      </c>
      <c r="L373" t="s">
        <v>909</v>
      </c>
      <c r="M373">
        <f t="shared" si="22"/>
        <v>6.22</v>
      </c>
      <c r="P373">
        <v>21804280</v>
      </c>
      <c r="Q373" t="s">
        <v>947</v>
      </c>
      <c r="R373" t="s">
        <v>332</v>
      </c>
      <c r="S373">
        <f t="shared" si="23"/>
        <v>10.9</v>
      </c>
    </row>
    <row r="374" spans="1:19" ht="17.25" thickBot="1" x14ac:dyDescent="0.35">
      <c r="A374" s="317">
        <v>22011646</v>
      </c>
      <c r="B374" s="262" t="s">
        <v>33</v>
      </c>
      <c r="C374" s="262" t="s">
        <v>901</v>
      </c>
      <c r="D374" s="182">
        <v>10.050000000000001</v>
      </c>
      <c r="E374" s="183">
        <v>6.22</v>
      </c>
      <c r="F374" t="str">
        <f t="shared" si="20"/>
        <v>MEHDI</v>
      </c>
      <c r="G374" t="str">
        <f t="shared" si="21"/>
        <v>MEHDI</v>
      </c>
      <c r="J374" s="383">
        <v>21902495</v>
      </c>
      <c r="K374" t="s">
        <v>324</v>
      </c>
      <c r="L374" t="s">
        <v>80</v>
      </c>
      <c r="M374">
        <f t="shared" si="22"/>
        <v>6.67</v>
      </c>
      <c r="P374">
        <v>22016136</v>
      </c>
      <c r="Q374" t="s">
        <v>948</v>
      </c>
      <c r="R374" t="s">
        <v>108</v>
      </c>
      <c r="S374">
        <f t="shared" si="23"/>
        <v>9.85</v>
      </c>
    </row>
    <row r="375" spans="1:19" ht="17.25" thickBot="1" x14ac:dyDescent="0.35">
      <c r="A375" s="317">
        <v>22007046</v>
      </c>
      <c r="B375" s="258" t="s">
        <v>902</v>
      </c>
      <c r="C375" s="258" t="s">
        <v>903</v>
      </c>
      <c r="D375" s="182">
        <v>7.1</v>
      </c>
      <c r="E375" s="183">
        <v>5.33</v>
      </c>
      <c r="F375" t="str">
        <f t="shared" si="20"/>
        <v>MEJIDOV</v>
      </c>
      <c r="G375" t="str">
        <f t="shared" si="21"/>
        <v>MEJIDOV</v>
      </c>
      <c r="J375" s="383">
        <v>22004652</v>
      </c>
      <c r="K375" t="s">
        <v>910</v>
      </c>
      <c r="L375" t="s">
        <v>134</v>
      </c>
      <c r="M375">
        <f t="shared" si="22"/>
        <v>1.78</v>
      </c>
      <c r="P375">
        <v>22012358</v>
      </c>
      <c r="Q375" t="s">
        <v>949</v>
      </c>
      <c r="R375" t="s">
        <v>822</v>
      </c>
      <c r="S375">
        <f t="shared" si="23"/>
        <v>0</v>
      </c>
    </row>
    <row r="376" spans="1:19" ht="17.25" thickBot="1" x14ac:dyDescent="0.35">
      <c r="A376" s="317">
        <v>22013342</v>
      </c>
      <c r="B376" s="250" t="s">
        <v>904</v>
      </c>
      <c r="C376" s="250" t="s">
        <v>361</v>
      </c>
      <c r="D376" s="182">
        <v>11.4</v>
      </c>
      <c r="E376" s="183">
        <v>7.11</v>
      </c>
      <c r="F376" t="str">
        <f t="shared" si="20"/>
        <v>MENDEZ</v>
      </c>
      <c r="G376" t="str">
        <f t="shared" si="21"/>
        <v>MENDEZ</v>
      </c>
      <c r="J376" s="383">
        <v>22010550</v>
      </c>
      <c r="K376" t="s">
        <v>910</v>
      </c>
      <c r="L376" t="s">
        <v>168</v>
      </c>
      <c r="M376">
        <f t="shared" si="22"/>
        <v>8</v>
      </c>
      <c r="P376">
        <v>21814546</v>
      </c>
      <c r="Q376" t="s">
        <v>950</v>
      </c>
      <c r="R376" t="s">
        <v>951</v>
      </c>
      <c r="S376" s="347" t="s">
        <v>1764</v>
      </c>
    </row>
    <row r="377" spans="1:19" ht="17.25" thickBot="1" x14ac:dyDescent="0.35">
      <c r="A377" s="317">
        <v>22003005</v>
      </c>
      <c r="B377" s="254" t="s">
        <v>905</v>
      </c>
      <c r="C377" s="254" t="s">
        <v>906</v>
      </c>
      <c r="D377" s="182">
        <v>7.05</v>
      </c>
      <c r="E377" s="183">
        <v>4.4400000000000004</v>
      </c>
      <c r="F377" t="str">
        <f t="shared" si="20"/>
        <v>MENETREY</v>
      </c>
      <c r="G377" t="str">
        <f t="shared" si="21"/>
        <v>MENETREY</v>
      </c>
      <c r="J377" s="383">
        <v>22001870</v>
      </c>
      <c r="K377" t="s">
        <v>911</v>
      </c>
      <c r="L377" t="s">
        <v>77</v>
      </c>
      <c r="M377">
        <f t="shared" si="22"/>
        <v>9.33</v>
      </c>
      <c r="P377">
        <v>22013559</v>
      </c>
      <c r="Q377" t="s">
        <v>952</v>
      </c>
      <c r="R377" t="s">
        <v>953</v>
      </c>
      <c r="S377">
        <f t="shared" si="23"/>
        <v>11.15</v>
      </c>
    </row>
    <row r="378" spans="1:19" ht="17.25" thickBot="1" x14ac:dyDescent="0.35">
      <c r="A378" s="317">
        <v>22009735</v>
      </c>
      <c r="B378" s="256" t="s">
        <v>907</v>
      </c>
      <c r="C378" s="256" t="s">
        <v>168</v>
      </c>
      <c r="D378" s="182">
        <v>10.75</v>
      </c>
      <c r="E378" s="183">
        <v>9.33</v>
      </c>
      <c r="F378" t="str">
        <f t="shared" si="20"/>
        <v>MENGER</v>
      </c>
      <c r="G378" t="str">
        <f t="shared" si="21"/>
        <v>MENGER</v>
      </c>
      <c r="J378" s="383">
        <v>22004503</v>
      </c>
      <c r="K378" t="s">
        <v>911</v>
      </c>
      <c r="L378" t="s">
        <v>353</v>
      </c>
      <c r="M378">
        <f t="shared" si="22"/>
        <v>8.44</v>
      </c>
      <c r="P378">
        <v>22013341</v>
      </c>
      <c r="Q378" t="s">
        <v>954</v>
      </c>
      <c r="R378" t="s">
        <v>129</v>
      </c>
      <c r="S378" s="347" t="s">
        <v>1764</v>
      </c>
    </row>
    <row r="379" spans="1:19" ht="17.25" thickBot="1" x14ac:dyDescent="0.35">
      <c r="A379" s="317">
        <v>22002493</v>
      </c>
      <c r="B379" s="264" t="s">
        <v>908</v>
      </c>
      <c r="C379" s="264" t="s">
        <v>909</v>
      </c>
      <c r="D379" s="182">
        <v>10.4</v>
      </c>
      <c r="E379" s="183">
        <v>6.22</v>
      </c>
      <c r="F379" t="str">
        <f t="shared" si="20"/>
        <v>MERTZ</v>
      </c>
      <c r="G379" t="str">
        <f t="shared" si="21"/>
        <v>MERTZ</v>
      </c>
      <c r="J379" s="383">
        <v>22009745</v>
      </c>
      <c r="K379" t="s">
        <v>1763</v>
      </c>
      <c r="L379" t="s">
        <v>191</v>
      </c>
      <c r="M379">
        <f t="shared" si="22"/>
        <v>6.67</v>
      </c>
      <c r="P379">
        <v>22014390</v>
      </c>
      <c r="Q379" t="s">
        <v>955</v>
      </c>
      <c r="R379" t="s">
        <v>956</v>
      </c>
      <c r="S379">
        <f t="shared" si="23"/>
        <v>6.65</v>
      </c>
    </row>
    <row r="380" spans="1:19" ht="17.25" thickBot="1" x14ac:dyDescent="0.35">
      <c r="A380" s="317">
        <v>21902495</v>
      </c>
      <c r="B380" s="296" t="s">
        <v>324</v>
      </c>
      <c r="C380" s="296" t="s">
        <v>80</v>
      </c>
      <c r="D380" s="182">
        <v>10.56</v>
      </c>
      <c r="E380" s="183">
        <v>6.67</v>
      </c>
      <c r="F380" t="str">
        <f t="shared" si="20"/>
        <v>METRICH</v>
      </c>
      <c r="G380" t="e">
        <f t="shared" si="21"/>
        <v>#N/A</v>
      </c>
      <c r="J380" s="383">
        <v>22005011</v>
      </c>
      <c r="K380" t="s">
        <v>913</v>
      </c>
      <c r="L380" t="s">
        <v>149</v>
      </c>
      <c r="M380">
        <f t="shared" si="22"/>
        <v>5.78</v>
      </c>
      <c r="P380">
        <v>22007769</v>
      </c>
      <c r="Q380" t="s">
        <v>957</v>
      </c>
      <c r="R380" t="s">
        <v>958</v>
      </c>
      <c r="S380">
        <f t="shared" si="23"/>
        <v>11</v>
      </c>
    </row>
    <row r="381" spans="1:19" ht="17.25" thickBot="1" x14ac:dyDescent="0.35">
      <c r="A381" s="317">
        <v>22004652</v>
      </c>
      <c r="B381" s="248" t="s">
        <v>910</v>
      </c>
      <c r="C381" s="248" t="s">
        <v>134</v>
      </c>
      <c r="D381" s="182">
        <v>10</v>
      </c>
      <c r="E381" s="183">
        <v>1.78</v>
      </c>
      <c r="F381" t="str">
        <f t="shared" si="20"/>
        <v>METZGER</v>
      </c>
      <c r="G381" t="str">
        <f t="shared" si="21"/>
        <v>METZGER</v>
      </c>
      <c r="J381" s="383">
        <v>21912765</v>
      </c>
      <c r="K381" t="s">
        <v>325</v>
      </c>
      <c r="L381" t="s">
        <v>176</v>
      </c>
      <c r="M381" t="str">
        <f t="shared" si="22"/>
        <v>ABI</v>
      </c>
      <c r="P381">
        <v>22008665</v>
      </c>
      <c r="Q381" t="s">
        <v>959</v>
      </c>
      <c r="R381" t="s">
        <v>180</v>
      </c>
      <c r="S381">
        <f t="shared" si="23"/>
        <v>9.0500000000000007</v>
      </c>
    </row>
    <row r="382" spans="1:19" ht="17.25" thickBot="1" x14ac:dyDescent="0.35">
      <c r="A382" s="317">
        <v>22010550</v>
      </c>
      <c r="B382" s="252" t="s">
        <v>910</v>
      </c>
      <c r="C382" s="252" t="s">
        <v>168</v>
      </c>
      <c r="D382" s="182">
        <v>12</v>
      </c>
      <c r="E382" s="183">
        <v>8</v>
      </c>
      <c r="F382" t="str">
        <f t="shared" si="20"/>
        <v>METZGER</v>
      </c>
      <c r="G382" t="str">
        <f t="shared" si="21"/>
        <v>METZGER</v>
      </c>
      <c r="J382" s="383">
        <v>22012504</v>
      </c>
      <c r="K382" t="s">
        <v>326</v>
      </c>
      <c r="L382" t="s">
        <v>914</v>
      </c>
      <c r="M382">
        <f t="shared" si="22"/>
        <v>4.4400000000000004</v>
      </c>
      <c r="P382">
        <v>22006996</v>
      </c>
      <c r="Q382" t="s">
        <v>960</v>
      </c>
      <c r="R382" t="s">
        <v>87</v>
      </c>
      <c r="S382">
        <f t="shared" si="23"/>
        <v>12.15</v>
      </c>
    </row>
    <row r="383" spans="1:19" ht="17.25" thickBot="1" x14ac:dyDescent="0.35">
      <c r="A383" s="317">
        <v>22001870</v>
      </c>
      <c r="B383" s="260" t="s">
        <v>911</v>
      </c>
      <c r="C383" s="260" t="s">
        <v>77</v>
      </c>
      <c r="D383" s="182">
        <v>11.9</v>
      </c>
      <c r="E383" s="183">
        <v>9.33</v>
      </c>
      <c r="F383" t="str">
        <f t="shared" si="20"/>
        <v>MEYER</v>
      </c>
      <c r="G383" t="str">
        <f t="shared" si="21"/>
        <v>MEYER</v>
      </c>
      <c r="J383" s="383">
        <v>21914334</v>
      </c>
      <c r="K383" t="s">
        <v>327</v>
      </c>
      <c r="L383" t="s">
        <v>328</v>
      </c>
      <c r="M383">
        <f t="shared" si="22"/>
        <v>8</v>
      </c>
      <c r="P383">
        <v>22007234</v>
      </c>
      <c r="Q383" t="s">
        <v>961</v>
      </c>
      <c r="R383" t="s">
        <v>962</v>
      </c>
      <c r="S383">
        <f t="shared" si="23"/>
        <v>10.15</v>
      </c>
    </row>
    <row r="384" spans="1:19" ht="17.25" thickBot="1" x14ac:dyDescent="0.35">
      <c r="A384" s="317">
        <v>22004503</v>
      </c>
      <c r="B384" s="248" t="s">
        <v>911</v>
      </c>
      <c r="C384" s="248" t="s">
        <v>353</v>
      </c>
      <c r="D384" s="182">
        <v>10.7</v>
      </c>
      <c r="E384" s="183">
        <v>8.44</v>
      </c>
      <c r="F384" t="str">
        <f t="shared" si="20"/>
        <v>MEYER</v>
      </c>
      <c r="G384" t="str">
        <f t="shared" si="21"/>
        <v>MEYER</v>
      </c>
      <c r="J384" s="383">
        <v>22014343</v>
      </c>
      <c r="K384" t="s">
        <v>915</v>
      </c>
      <c r="L384" t="s">
        <v>113</v>
      </c>
      <c r="M384">
        <f t="shared" si="22"/>
        <v>7.11</v>
      </c>
      <c r="P384">
        <v>22002462</v>
      </c>
      <c r="Q384" t="s">
        <v>963</v>
      </c>
      <c r="R384" t="s">
        <v>177</v>
      </c>
      <c r="S384">
        <f t="shared" si="23"/>
        <v>11.25</v>
      </c>
    </row>
    <row r="385" spans="1:19" ht="33.75" thickBot="1" x14ac:dyDescent="0.35">
      <c r="A385" s="317">
        <v>22009745</v>
      </c>
      <c r="B385" s="258" t="s">
        <v>912</v>
      </c>
      <c r="C385" s="258" t="s">
        <v>191</v>
      </c>
      <c r="D385" s="182" t="s">
        <v>375</v>
      </c>
      <c r="E385" s="183">
        <v>6.67</v>
      </c>
      <c r="F385" t="str">
        <f t="shared" si="20"/>
        <v>MICHEL--LEBLOIS</v>
      </c>
      <c r="G385" t="str">
        <f t="shared" si="21"/>
        <v>MICHEL--LEBLOIS</v>
      </c>
      <c r="J385" s="383">
        <v>22000343</v>
      </c>
      <c r="K385" t="s">
        <v>916</v>
      </c>
      <c r="L385" t="s">
        <v>917</v>
      </c>
      <c r="M385">
        <f t="shared" si="22"/>
        <v>8</v>
      </c>
      <c r="P385">
        <v>22015397</v>
      </c>
      <c r="Q385" t="s">
        <v>964</v>
      </c>
      <c r="R385" t="s">
        <v>965</v>
      </c>
      <c r="S385">
        <f t="shared" si="23"/>
        <v>8.5500000000000007</v>
      </c>
    </row>
    <row r="386" spans="1:19" ht="17.25" thickBot="1" x14ac:dyDescent="0.35">
      <c r="A386" s="317">
        <v>22005011</v>
      </c>
      <c r="B386" s="252" t="s">
        <v>913</v>
      </c>
      <c r="C386" s="252" t="s">
        <v>149</v>
      </c>
      <c r="D386" s="182">
        <v>9.9</v>
      </c>
      <c r="E386" s="183">
        <v>5.78</v>
      </c>
      <c r="F386" t="str">
        <f t="shared" ref="F386:F449" si="24">VLOOKUP(A386,$J$2:$K$595,2,FALSE)</f>
        <v>MIEHE</v>
      </c>
      <c r="G386" t="str">
        <f t="shared" si="21"/>
        <v>MIEHE</v>
      </c>
      <c r="J386" s="383">
        <v>22002876</v>
      </c>
      <c r="K386" t="s">
        <v>918</v>
      </c>
      <c r="L386" t="s">
        <v>511</v>
      </c>
      <c r="M386">
        <f t="shared" si="22"/>
        <v>8</v>
      </c>
      <c r="P386">
        <v>22022270</v>
      </c>
      <c r="Q386" t="s">
        <v>513</v>
      </c>
      <c r="R386" t="s">
        <v>966</v>
      </c>
      <c r="S386">
        <f t="shared" si="23"/>
        <v>12.35</v>
      </c>
    </row>
    <row r="387" spans="1:19" ht="17.25" thickBot="1" x14ac:dyDescent="0.35">
      <c r="A387" s="317">
        <v>21912765</v>
      </c>
      <c r="B387" s="277" t="s">
        <v>325</v>
      </c>
      <c r="C387" s="278" t="s">
        <v>176</v>
      </c>
      <c r="D387" s="182">
        <v>11.3</v>
      </c>
      <c r="E387" s="183" t="s">
        <v>195</v>
      </c>
      <c r="F387" t="str">
        <f t="shared" si="24"/>
        <v>MINET</v>
      </c>
      <c r="G387" t="e">
        <f t="shared" ref="G387:G450" si="25">VLOOKUP(A387,$P$2:$Q$595,2,FALSE)</f>
        <v>#N/A</v>
      </c>
      <c r="J387" s="383">
        <v>22006350</v>
      </c>
      <c r="K387" t="s">
        <v>919</v>
      </c>
      <c r="L387" t="s">
        <v>920</v>
      </c>
      <c r="M387">
        <f t="shared" ref="M387:M450" si="26">VLOOKUP(J387,$A$2:$E$602,5,FALSE)</f>
        <v>9.7799999999999994</v>
      </c>
      <c r="P387">
        <v>22014544</v>
      </c>
      <c r="Q387" t="s">
        <v>967</v>
      </c>
      <c r="R387" t="s">
        <v>72</v>
      </c>
      <c r="S387">
        <f t="shared" ref="S387:S450" si="27">VLOOKUP(P387,$A$2:$E$602,4,FALSE)</f>
        <v>12.5</v>
      </c>
    </row>
    <row r="388" spans="1:19" ht="17.25" thickBot="1" x14ac:dyDescent="0.35">
      <c r="A388" s="317">
        <v>22012504</v>
      </c>
      <c r="B388" s="260" t="s">
        <v>326</v>
      </c>
      <c r="C388" s="260" t="s">
        <v>914</v>
      </c>
      <c r="D388" s="182">
        <v>11.45</v>
      </c>
      <c r="E388" s="183">
        <v>4.4400000000000004</v>
      </c>
      <c r="F388" t="str">
        <f t="shared" si="24"/>
        <v>MINOUX</v>
      </c>
      <c r="G388" t="str">
        <f t="shared" si="25"/>
        <v>MINOUX</v>
      </c>
      <c r="J388" s="383">
        <v>22010188</v>
      </c>
      <c r="K388" t="s">
        <v>921</v>
      </c>
      <c r="L388" t="s">
        <v>922</v>
      </c>
      <c r="M388">
        <f t="shared" si="26"/>
        <v>5.78</v>
      </c>
      <c r="P388">
        <v>22015482</v>
      </c>
      <c r="Q388" t="s">
        <v>968</v>
      </c>
      <c r="R388" t="s">
        <v>969</v>
      </c>
      <c r="S388" s="386">
        <v>9.6880000000000006</v>
      </c>
    </row>
    <row r="389" spans="1:19" ht="17.25" thickBot="1" x14ac:dyDescent="0.35">
      <c r="A389" s="317">
        <v>21914334</v>
      </c>
      <c r="B389" s="248" t="s">
        <v>327</v>
      </c>
      <c r="C389" s="248" t="s">
        <v>328</v>
      </c>
      <c r="D389" s="182">
        <v>7.25</v>
      </c>
      <c r="E389" s="183">
        <v>8</v>
      </c>
      <c r="F389" t="str">
        <f t="shared" si="24"/>
        <v>MOATAMEDI</v>
      </c>
      <c r="G389" t="str">
        <f t="shared" si="25"/>
        <v>MOATAMEDI</v>
      </c>
      <c r="J389" s="383">
        <v>22001467</v>
      </c>
      <c r="K389" t="s">
        <v>923</v>
      </c>
      <c r="L389" t="s">
        <v>102</v>
      </c>
      <c r="M389">
        <f t="shared" si="26"/>
        <v>10.220000000000001</v>
      </c>
      <c r="P389">
        <v>22004361</v>
      </c>
      <c r="Q389" t="s">
        <v>970</v>
      </c>
      <c r="R389" t="s">
        <v>971</v>
      </c>
      <c r="S389">
        <f t="shared" si="27"/>
        <v>6.4</v>
      </c>
    </row>
    <row r="390" spans="1:19" ht="17.25" thickBot="1" x14ac:dyDescent="0.35">
      <c r="A390" s="317">
        <v>22014343</v>
      </c>
      <c r="B390" s="250" t="s">
        <v>915</v>
      </c>
      <c r="C390" s="250" t="s">
        <v>113</v>
      </c>
      <c r="D390" s="182">
        <v>10.5</v>
      </c>
      <c r="E390" s="183">
        <v>7.11</v>
      </c>
      <c r="F390" t="str">
        <f t="shared" si="24"/>
        <v>MONTENERI</v>
      </c>
      <c r="G390" t="str">
        <f t="shared" si="25"/>
        <v>MONTENERI</v>
      </c>
      <c r="J390" s="383">
        <v>22012960</v>
      </c>
      <c r="K390" t="s">
        <v>924</v>
      </c>
      <c r="L390" t="s">
        <v>925</v>
      </c>
      <c r="M390">
        <f t="shared" si="26"/>
        <v>3.11</v>
      </c>
      <c r="P390">
        <v>22003674</v>
      </c>
      <c r="Q390" t="s">
        <v>972</v>
      </c>
      <c r="R390" t="s">
        <v>973</v>
      </c>
      <c r="S390">
        <f t="shared" si="27"/>
        <v>12.15</v>
      </c>
    </row>
    <row r="391" spans="1:19" ht="17.25" thickBot="1" x14ac:dyDescent="0.35">
      <c r="A391" s="317">
        <v>22000343</v>
      </c>
      <c r="B391" s="256" t="s">
        <v>916</v>
      </c>
      <c r="C391" s="256" t="s">
        <v>917</v>
      </c>
      <c r="D391" s="182">
        <v>9.0500000000000007</v>
      </c>
      <c r="E391" s="183">
        <v>8</v>
      </c>
      <c r="F391" t="str">
        <f t="shared" si="24"/>
        <v>MOOTHIAN</v>
      </c>
      <c r="G391" t="str">
        <f t="shared" si="25"/>
        <v>MOOTHIAN</v>
      </c>
      <c r="J391" s="383">
        <v>22012369</v>
      </c>
      <c r="K391" t="s">
        <v>926</v>
      </c>
      <c r="L391" t="s">
        <v>723</v>
      </c>
      <c r="M391">
        <f t="shared" si="26"/>
        <v>8.44</v>
      </c>
      <c r="P391">
        <v>22006752</v>
      </c>
      <c r="Q391" t="s">
        <v>974</v>
      </c>
      <c r="R391" t="s">
        <v>975</v>
      </c>
      <c r="S391">
        <f t="shared" si="27"/>
        <v>11.85</v>
      </c>
    </row>
    <row r="392" spans="1:19" ht="17.25" thickBot="1" x14ac:dyDescent="0.35">
      <c r="A392" s="321">
        <v>22002876</v>
      </c>
      <c r="B392" s="254" t="s">
        <v>918</v>
      </c>
      <c r="C392" s="254" t="s">
        <v>511</v>
      </c>
      <c r="D392" s="182">
        <v>7.95</v>
      </c>
      <c r="E392" s="183">
        <v>8</v>
      </c>
      <c r="F392" t="str">
        <f t="shared" si="24"/>
        <v>MORA</v>
      </c>
      <c r="G392" t="str">
        <f t="shared" si="25"/>
        <v>MORA</v>
      </c>
      <c r="J392" s="383">
        <v>22005915</v>
      </c>
      <c r="K392" t="s">
        <v>927</v>
      </c>
      <c r="L392" t="s">
        <v>149</v>
      </c>
      <c r="M392">
        <f t="shared" si="26"/>
        <v>6.67</v>
      </c>
      <c r="P392">
        <v>22003168</v>
      </c>
      <c r="Q392" t="s">
        <v>976</v>
      </c>
      <c r="R392" t="s">
        <v>124</v>
      </c>
      <c r="S392" s="347" t="s">
        <v>1764</v>
      </c>
    </row>
    <row r="393" spans="1:19" ht="17.25" thickBot="1" x14ac:dyDescent="0.35">
      <c r="A393" s="317">
        <v>22006350</v>
      </c>
      <c r="B393" s="258" t="s">
        <v>919</v>
      </c>
      <c r="C393" s="258" t="s">
        <v>920</v>
      </c>
      <c r="D393" s="182">
        <v>10.7</v>
      </c>
      <c r="E393" s="183">
        <v>9.7799999999999994</v>
      </c>
      <c r="F393" t="str">
        <f t="shared" si="24"/>
        <v>MOREAU</v>
      </c>
      <c r="G393" t="str">
        <f t="shared" si="25"/>
        <v>MOREAU</v>
      </c>
      <c r="J393" s="383">
        <v>21907490</v>
      </c>
      <c r="K393" t="s">
        <v>330</v>
      </c>
      <c r="L393" t="s">
        <v>331</v>
      </c>
      <c r="M393">
        <f t="shared" si="26"/>
        <v>3.56</v>
      </c>
      <c r="P393">
        <v>21702643</v>
      </c>
      <c r="Q393" t="s">
        <v>341</v>
      </c>
      <c r="R393" t="s">
        <v>76</v>
      </c>
      <c r="S393">
        <f t="shared" si="27"/>
        <v>8.1</v>
      </c>
    </row>
    <row r="394" spans="1:19" ht="17.25" thickBot="1" x14ac:dyDescent="0.35">
      <c r="A394" s="317">
        <v>22010188</v>
      </c>
      <c r="B394" s="258" t="s">
        <v>921</v>
      </c>
      <c r="C394" s="258" t="s">
        <v>922</v>
      </c>
      <c r="D394" s="182">
        <v>6.4375</v>
      </c>
      <c r="E394" s="183">
        <v>5.78</v>
      </c>
      <c r="F394" t="str">
        <f t="shared" si="24"/>
        <v>MOREIRA</v>
      </c>
      <c r="G394" t="str">
        <f t="shared" si="25"/>
        <v>MOREIRA</v>
      </c>
      <c r="J394" s="383">
        <v>22007280</v>
      </c>
      <c r="K394" t="s">
        <v>34</v>
      </c>
      <c r="L394" t="s">
        <v>31</v>
      </c>
      <c r="M394">
        <f t="shared" si="26"/>
        <v>5.78</v>
      </c>
      <c r="P394">
        <v>22004102</v>
      </c>
      <c r="Q394" t="s">
        <v>977</v>
      </c>
      <c r="R394" t="s">
        <v>978</v>
      </c>
      <c r="S394">
        <f t="shared" si="27"/>
        <v>13</v>
      </c>
    </row>
    <row r="395" spans="1:19" ht="17.25" thickBot="1" x14ac:dyDescent="0.35">
      <c r="A395" s="317">
        <v>22001467</v>
      </c>
      <c r="B395" s="254" t="s">
        <v>923</v>
      </c>
      <c r="C395" s="254" t="s">
        <v>102</v>
      </c>
      <c r="D395" s="182">
        <v>11.1</v>
      </c>
      <c r="E395" s="183">
        <v>10.220000000000001</v>
      </c>
      <c r="F395" t="str">
        <f t="shared" si="24"/>
        <v>MORGANTI</v>
      </c>
      <c r="G395" t="str">
        <f t="shared" si="25"/>
        <v>MORGANTI</v>
      </c>
      <c r="J395" s="383">
        <v>22005705</v>
      </c>
      <c r="K395" t="s">
        <v>928</v>
      </c>
      <c r="L395" t="s">
        <v>929</v>
      </c>
      <c r="M395">
        <f t="shared" si="26"/>
        <v>3.11</v>
      </c>
      <c r="P395">
        <v>22010137</v>
      </c>
      <c r="Q395" t="s">
        <v>979</v>
      </c>
      <c r="R395" t="s">
        <v>980</v>
      </c>
      <c r="S395">
        <f t="shared" si="27"/>
        <v>14.1</v>
      </c>
    </row>
    <row r="396" spans="1:19" ht="17.25" thickBot="1" x14ac:dyDescent="0.35">
      <c r="A396" s="317">
        <v>22012960</v>
      </c>
      <c r="B396" s="260" t="s">
        <v>924</v>
      </c>
      <c r="C396" s="260" t="s">
        <v>925</v>
      </c>
      <c r="D396" s="182">
        <v>7.15</v>
      </c>
      <c r="E396" s="183">
        <v>3.11</v>
      </c>
      <c r="F396" t="str">
        <f t="shared" si="24"/>
        <v>MOSTEFAOUI</v>
      </c>
      <c r="G396" t="str">
        <f t="shared" si="25"/>
        <v>MOSTEFAOUI</v>
      </c>
      <c r="J396" s="383">
        <v>21907072</v>
      </c>
      <c r="K396" t="s">
        <v>335</v>
      </c>
      <c r="L396" t="s">
        <v>336</v>
      </c>
      <c r="M396">
        <f t="shared" si="26"/>
        <v>7.11</v>
      </c>
      <c r="P396">
        <v>22008430</v>
      </c>
      <c r="Q396" t="s">
        <v>981</v>
      </c>
      <c r="R396" t="s">
        <v>112</v>
      </c>
      <c r="S396">
        <f t="shared" si="27"/>
        <v>11.2</v>
      </c>
    </row>
    <row r="397" spans="1:19" ht="17.25" thickBot="1" x14ac:dyDescent="0.35">
      <c r="A397" s="317">
        <v>22012369</v>
      </c>
      <c r="B397" s="254" t="s">
        <v>926</v>
      </c>
      <c r="C397" s="254" t="s">
        <v>723</v>
      </c>
      <c r="D397" s="182">
        <v>11.05</v>
      </c>
      <c r="E397" s="183">
        <v>8.44</v>
      </c>
      <c r="F397" t="str">
        <f t="shared" si="24"/>
        <v>MOTSCH</v>
      </c>
      <c r="G397" t="str">
        <f t="shared" si="25"/>
        <v>MOTSCH</v>
      </c>
      <c r="J397" s="383">
        <v>22008767</v>
      </c>
      <c r="K397" t="s">
        <v>930</v>
      </c>
      <c r="L397" t="s">
        <v>931</v>
      </c>
      <c r="M397">
        <f t="shared" si="26"/>
        <v>9.33</v>
      </c>
      <c r="P397">
        <v>22004758</v>
      </c>
      <c r="Q397" t="s">
        <v>982</v>
      </c>
      <c r="R397" t="s">
        <v>183</v>
      </c>
      <c r="S397">
        <f t="shared" si="27"/>
        <v>15.85</v>
      </c>
    </row>
    <row r="398" spans="1:19" ht="17.25" thickBot="1" x14ac:dyDescent="0.35">
      <c r="A398" s="317">
        <v>22005915</v>
      </c>
      <c r="B398" s="258" t="s">
        <v>927</v>
      </c>
      <c r="C398" s="258" t="s">
        <v>149</v>
      </c>
      <c r="D398" s="182">
        <v>11.35</v>
      </c>
      <c r="E398" s="183">
        <v>6.67</v>
      </c>
      <c r="F398" t="str">
        <f t="shared" si="24"/>
        <v>MOUGNERES</v>
      </c>
      <c r="G398" t="str">
        <f t="shared" si="25"/>
        <v>MOUGNERES</v>
      </c>
      <c r="J398" s="383">
        <v>22008074</v>
      </c>
      <c r="K398" t="s">
        <v>932</v>
      </c>
      <c r="L398" t="s">
        <v>933</v>
      </c>
      <c r="M398">
        <f t="shared" si="26"/>
        <v>7.11</v>
      </c>
      <c r="P398">
        <v>22009171</v>
      </c>
      <c r="Q398" t="s">
        <v>983</v>
      </c>
      <c r="R398" t="s">
        <v>77</v>
      </c>
      <c r="S398">
        <f t="shared" si="27"/>
        <v>13.1</v>
      </c>
    </row>
    <row r="399" spans="1:19" ht="33.75" thickBot="1" x14ac:dyDescent="0.35">
      <c r="A399" s="317">
        <v>21907490</v>
      </c>
      <c r="B399" s="296" t="s">
        <v>330</v>
      </c>
      <c r="C399" s="296" t="s">
        <v>331</v>
      </c>
      <c r="D399" s="182">
        <v>10.7</v>
      </c>
      <c r="E399" s="183">
        <v>3.56</v>
      </c>
      <c r="F399" t="str">
        <f t="shared" si="24"/>
        <v>MOUNIER</v>
      </c>
      <c r="G399" t="e">
        <f t="shared" si="25"/>
        <v>#N/A</v>
      </c>
      <c r="J399" s="383">
        <v>21903908</v>
      </c>
      <c r="K399" t="s">
        <v>333</v>
      </c>
      <c r="L399" t="s">
        <v>94</v>
      </c>
      <c r="M399">
        <f t="shared" si="26"/>
        <v>5.78</v>
      </c>
      <c r="P399">
        <v>22012962</v>
      </c>
      <c r="Q399" t="s">
        <v>984</v>
      </c>
      <c r="R399" t="s">
        <v>233</v>
      </c>
      <c r="S399" s="347" t="s">
        <v>1764</v>
      </c>
    </row>
    <row r="400" spans="1:19" ht="17.25" thickBot="1" x14ac:dyDescent="0.35">
      <c r="A400" s="317">
        <v>22007280</v>
      </c>
      <c r="B400" s="296" t="s">
        <v>34</v>
      </c>
      <c r="C400" s="296" t="s">
        <v>31</v>
      </c>
      <c r="D400" s="182">
        <v>10.3</v>
      </c>
      <c r="E400" s="183">
        <v>5.78</v>
      </c>
      <c r="F400" t="str">
        <f t="shared" si="24"/>
        <v>MULLER</v>
      </c>
      <c r="G400" t="str">
        <f t="shared" si="25"/>
        <v>MULLER</v>
      </c>
      <c r="J400" s="383">
        <v>21906495</v>
      </c>
      <c r="K400" t="s">
        <v>334</v>
      </c>
      <c r="L400" t="s">
        <v>33</v>
      </c>
      <c r="M400">
        <f t="shared" si="26"/>
        <v>9.33</v>
      </c>
      <c r="P400">
        <v>22010816</v>
      </c>
      <c r="Q400" t="s">
        <v>985</v>
      </c>
      <c r="R400" t="s">
        <v>178</v>
      </c>
      <c r="S400">
        <f t="shared" si="27"/>
        <v>11.5</v>
      </c>
    </row>
    <row r="401" spans="1:19" ht="17.25" thickBot="1" x14ac:dyDescent="0.35">
      <c r="A401" s="317">
        <v>22005705</v>
      </c>
      <c r="B401" s="258" t="s">
        <v>928</v>
      </c>
      <c r="C401" s="258" t="s">
        <v>929</v>
      </c>
      <c r="D401" s="182">
        <v>10.6</v>
      </c>
      <c r="E401" s="183">
        <v>3.11</v>
      </c>
      <c r="F401" t="str">
        <f t="shared" si="24"/>
        <v>MUNOS</v>
      </c>
      <c r="G401" t="str">
        <f t="shared" si="25"/>
        <v>MUNOS</v>
      </c>
      <c r="J401" s="383">
        <v>21903722</v>
      </c>
      <c r="K401" t="s">
        <v>337</v>
      </c>
      <c r="L401" t="s">
        <v>338</v>
      </c>
      <c r="M401">
        <f t="shared" si="26"/>
        <v>4.4400000000000004</v>
      </c>
      <c r="P401">
        <v>22000992</v>
      </c>
      <c r="Q401" t="s">
        <v>986</v>
      </c>
      <c r="R401" t="s">
        <v>75</v>
      </c>
      <c r="S401" s="347" t="s">
        <v>1764</v>
      </c>
    </row>
    <row r="402" spans="1:19" ht="17.25" thickBot="1" x14ac:dyDescent="0.35">
      <c r="A402" s="317">
        <v>22008767</v>
      </c>
      <c r="B402" s="250" t="s">
        <v>930</v>
      </c>
      <c r="C402" s="250" t="s">
        <v>931</v>
      </c>
      <c r="D402" s="182">
        <v>10.45</v>
      </c>
      <c r="E402" s="183">
        <v>9.33</v>
      </c>
      <c r="F402" t="str">
        <f t="shared" si="24"/>
        <v>NAIBAT</v>
      </c>
      <c r="G402" t="str">
        <f t="shared" si="25"/>
        <v>NAIBAT</v>
      </c>
      <c r="J402" s="383">
        <v>22002567</v>
      </c>
      <c r="K402" t="s">
        <v>935</v>
      </c>
      <c r="L402" t="s">
        <v>936</v>
      </c>
      <c r="M402">
        <f t="shared" si="26"/>
        <v>6.22</v>
      </c>
      <c r="P402">
        <v>22004329</v>
      </c>
      <c r="Q402" t="s">
        <v>987</v>
      </c>
      <c r="R402" t="s">
        <v>87</v>
      </c>
      <c r="S402">
        <f t="shared" si="27"/>
        <v>11.45</v>
      </c>
    </row>
    <row r="403" spans="1:19" ht="33.75" thickBot="1" x14ac:dyDescent="0.35">
      <c r="A403" s="317">
        <v>22008074</v>
      </c>
      <c r="B403" s="296" t="s">
        <v>932</v>
      </c>
      <c r="C403" s="296" t="s">
        <v>933</v>
      </c>
      <c r="D403" s="182">
        <v>10.45</v>
      </c>
      <c r="E403" s="183">
        <v>7.11</v>
      </c>
      <c r="F403" t="str">
        <f t="shared" si="24"/>
        <v>NAITLAMAAZ</v>
      </c>
      <c r="G403" t="str">
        <f t="shared" si="25"/>
        <v>NAITLAMAAZ</v>
      </c>
      <c r="J403" s="383">
        <v>22012386</v>
      </c>
      <c r="K403" t="s">
        <v>149</v>
      </c>
      <c r="L403" t="s">
        <v>937</v>
      </c>
      <c r="M403">
        <f t="shared" si="26"/>
        <v>4.8899999999999997</v>
      </c>
      <c r="P403">
        <v>22007307</v>
      </c>
      <c r="Q403" t="s">
        <v>179</v>
      </c>
      <c r="R403" t="s">
        <v>126</v>
      </c>
      <c r="S403">
        <f t="shared" si="27"/>
        <v>6.5</v>
      </c>
    </row>
    <row r="404" spans="1:19" ht="16.5" x14ac:dyDescent="0.3">
      <c r="A404" s="349">
        <v>21903908</v>
      </c>
      <c r="B404" s="362" t="s">
        <v>333</v>
      </c>
      <c r="C404" s="375" t="s">
        <v>94</v>
      </c>
      <c r="D404" s="182">
        <v>9.75</v>
      </c>
      <c r="E404" s="183">
        <v>5.78</v>
      </c>
      <c r="F404" t="str">
        <f t="shared" si="24"/>
        <v>NAUD</v>
      </c>
      <c r="G404" t="str">
        <f t="shared" si="25"/>
        <v>NAUD</v>
      </c>
      <c r="J404" s="383">
        <v>22004835</v>
      </c>
      <c r="K404" t="s">
        <v>938</v>
      </c>
      <c r="L404" t="s">
        <v>94</v>
      </c>
      <c r="M404">
        <f t="shared" si="26"/>
        <v>9.33</v>
      </c>
      <c r="P404">
        <v>22003012</v>
      </c>
      <c r="Q404" t="s">
        <v>988</v>
      </c>
      <c r="R404" t="s">
        <v>81</v>
      </c>
      <c r="S404">
        <f t="shared" si="27"/>
        <v>8.1</v>
      </c>
    </row>
    <row r="405" spans="1:19" ht="17.25" thickBot="1" x14ac:dyDescent="0.35">
      <c r="A405" s="350">
        <v>21906495</v>
      </c>
      <c r="B405" s="357" t="s">
        <v>334</v>
      </c>
      <c r="C405" s="370" t="s">
        <v>33</v>
      </c>
      <c r="D405" s="380">
        <v>11.75</v>
      </c>
      <c r="E405" s="382">
        <v>9.33</v>
      </c>
      <c r="F405" t="str">
        <f t="shared" si="24"/>
        <v>NAWROCKI</v>
      </c>
      <c r="G405" t="e">
        <f t="shared" si="25"/>
        <v>#N/A</v>
      </c>
      <c r="J405" s="383">
        <v>22012004</v>
      </c>
      <c r="K405" t="s">
        <v>939</v>
      </c>
      <c r="L405" t="s">
        <v>134</v>
      </c>
      <c r="M405">
        <f t="shared" si="26"/>
        <v>9.7799999999999994</v>
      </c>
      <c r="P405">
        <v>22009681</v>
      </c>
      <c r="Q405" t="s">
        <v>989</v>
      </c>
      <c r="R405" t="s">
        <v>79</v>
      </c>
      <c r="S405">
        <f t="shared" si="27"/>
        <v>12.15</v>
      </c>
    </row>
    <row r="406" spans="1:19" ht="17.25" thickBot="1" x14ac:dyDescent="0.35">
      <c r="A406" s="317">
        <v>21907072</v>
      </c>
      <c r="B406" s="262" t="s">
        <v>335</v>
      </c>
      <c r="C406" s="262" t="s">
        <v>336</v>
      </c>
      <c r="D406" s="182">
        <v>12</v>
      </c>
      <c r="E406" s="183">
        <v>7.11</v>
      </c>
      <c r="F406" t="str">
        <f t="shared" si="24"/>
        <v>N'DIAYE</v>
      </c>
      <c r="G406" t="str">
        <f t="shared" si="25"/>
        <v>N'DIAYE</v>
      </c>
      <c r="J406" s="383">
        <v>22014202</v>
      </c>
      <c r="K406" t="s">
        <v>940</v>
      </c>
      <c r="L406" t="s">
        <v>941</v>
      </c>
      <c r="M406">
        <f t="shared" si="26"/>
        <v>7.56</v>
      </c>
      <c r="P406">
        <v>22006247</v>
      </c>
      <c r="Q406" t="s">
        <v>990</v>
      </c>
      <c r="R406" t="s">
        <v>991</v>
      </c>
      <c r="S406">
        <f t="shared" si="27"/>
        <v>11.8</v>
      </c>
    </row>
    <row r="407" spans="1:19" ht="17.25" thickBot="1" x14ac:dyDescent="0.35">
      <c r="A407" s="317">
        <v>21903722</v>
      </c>
      <c r="B407" s="258" t="s">
        <v>337</v>
      </c>
      <c r="C407" s="258" t="s">
        <v>338</v>
      </c>
      <c r="D407" s="182">
        <v>12.6</v>
      </c>
      <c r="E407" s="183">
        <v>4.4400000000000004</v>
      </c>
      <c r="F407" t="str">
        <f t="shared" si="24"/>
        <v>NEGRUTA</v>
      </c>
      <c r="G407" t="e">
        <f t="shared" si="25"/>
        <v>#N/A</v>
      </c>
      <c r="J407" s="383">
        <v>22003508</v>
      </c>
      <c r="K407" t="s">
        <v>942</v>
      </c>
      <c r="L407" t="s">
        <v>108</v>
      </c>
      <c r="M407">
        <f t="shared" si="26"/>
        <v>8.89</v>
      </c>
      <c r="P407">
        <v>21908792</v>
      </c>
      <c r="Q407" t="s">
        <v>345</v>
      </c>
      <c r="R407" t="s">
        <v>346</v>
      </c>
      <c r="S407" s="347" t="s">
        <v>1764</v>
      </c>
    </row>
    <row r="408" spans="1:19" ht="17.25" thickBot="1" x14ac:dyDescent="0.35">
      <c r="A408" s="317">
        <v>21907711</v>
      </c>
      <c r="B408" s="248" t="s">
        <v>339</v>
      </c>
      <c r="C408" s="248" t="s">
        <v>106</v>
      </c>
      <c r="D408" s="182">
        <v>10.95</v>
      </c>
      <c r="E408" s="183">
        <v>5.78</v>
      </c>
      <c r="F408" t="str">
        <f t="shared" si="24"/>
        <v>NÉROME</v>
      </c>
      <c r="G408" t="e">
        <f t="shared" si="25"/>
        <v>#N/A</v>
      </c>
      <c r="J408" s="383">
        <v>22000845</v>
      </c>
      <c r="K408" t="s">
        <v>183</v>
      </c>
      <c r="L408" t="s">
        <v>75</v>
      </c>
      <c r="M408">
        <f t="shared" si="26"/>
        <v>8</v>
      </c>
      <c r="P408">
        <v>21903046</v>
      </c>
      <c r="Q408" t="s">
        <v>347</v>
      </c>
      <c r="R408" t="s">
        <v>180</v>
      </c>
      <c r="S408">
        <f t="shared" si="27"/>
        <v>7</v>
      </c>
    </row>
    <row r="409" spans="1:19" ht="17.25" thickBot="1" x14ac:dyDescent="0.35">
      <c r="A409" s="317">
        <v>22009683</v>
      </c>
      <c r="B409" s="248" t="s">
        <v>339</v>
      </c>
      <c r="C409" s="248" t="s">
        <v>934</v>
      </c>
      <c r="D409" s="182">
        <v>10.35</v>
      </c>
      <c r="E409" s="183">
        <v>3.11</v>
      </c>
      <c r="F409" t="str">
        <f t="shared" si="24"/>
        <v>NÉROME</v>
      </c>
      <c r="G409" t="str">
        <f t="shared" si="25"/>
        <v>NÉROME</v>
      </c>
      <c r="J409" s="383">
        <v>22012724</v>
      </c>
      <c r="K409" t="s">
        <v>943</v>
      </c>
      <c r="L409" t="s">
        <v>944</v>
      </c>
      <c r="M409">
        <f t="shared" si="26"/>
        <v>4</v>
      </c>
      <c r="P409">
        <v>22009878</v>
      </c>
      <c r="Q409" t="s">
        <v>992</v>
      </c>
      <c r="R409" t="s">
        <v>95</v>
      </c>
      <c r="S409">
        <f t="shared" si="27"/>
        <v>10.75</v>
      </c>
    </row>
    <row r="410" spans="1:19" ht="17.25" thickBot="1" x14ac:dyDescent="0.35">
      <c r="A410" s="317">
        <v>22002567</v>
      </c>
      <c r="B410" s="252" t="s">
        <v>935</v>
      </c>
      <c r="C410" s="252" t="s">
        <v>936</v>
      </c>
      <c r="D410" s="182">
        <v>8.9</v>
      </c>
      <c r="E410" s="183">
        <v>6.22</v>
      </c>
      <c r="F410" t="str">
        <f t="shared" si="24"/>
        <v>NGUYEN</v>
      </c>
      <c r="G410" t="str">
        <f t="shared" si="25"/>
        <v>NGUYEN</v>
      </c>
      <c r="J410" s="383">
        <v>22002421</v>
      </c>
      <c r="K410" t="s">
        <v>945</v>
      </c>
      <c r="L410" t="s">
        <v>150</v>
      </c>
      <c r="M410">
        <f t="shared" si="26"/>
        <v>8.44</v>
      </c>
      <c r="P410">
        <v>22000976</v>
      </c>
      <c r="Q410" t="s">
        <v>993</v>
      </c>
      <c r="R410" t="s">
        <v>31</v>
      </c>
      <c r="S410">
        <f t="shared" si="27"/>
        <v>11.7</v>
      </c>
    </row>
    <row r="411" spans="1:19" ht="17.25" thickBot="1" x14ac:dyDescent="0.35">
      <c r="A411" s="317">
        <v>22012386</v>
      </c>
      <c r="B411" s="248" t="s">
        <v>149</v>
      </c>
      <c r="C411" s="248" t="s">
        <v>937</v>
      </c>
      <c r="D411" s="182">
        <v>9</v>
      </c>
      <c r="E411" s="183">
        <v>4.8899999999999997</v>
      </c>
      <c r="F411" t="str">
        <f t="shared" si="24"/>
        <v>NICOLAS</v>
      </c>
      <c r="G411" t="str">
        <f t="shared" si="25"/>
        <v>NICOLAS</v>
      </c>
      <c r="J411" s="383">
        <v>21915211</v>
      </c>
      <c r="K411" t="s">
        <v>340</v>
      </c>
      <c r="L411" t="s">
        <v>118</v>
      </c>
      <c r="M411" t="str">
        <f t="shared" si="26"/>
        <v>ABI</v>
      </c>
      <c r="P411">
        <v>22002432</v>
      </c>
      <c r="Q411" t="s">
        <v>994</v>
      </c>
      <c r="R411" t="s">
        <v>995</v>
      </c>
      <c r="S411">
        <f t="shared" si="27"/>
        <v>11.3</v>
      </c>
    </row>
    <row r="412" spans="1:19" ht="17.25" thickBot="1" x14ac:dyDescent="0.35">
      <c r="A412" s="317">
        <v>22004835</v>
      </c>
      <c r="B412" s="250" t="s">
        <v>938</v>
      </c>
      <c r="C412" s="250" t="s">
        <v>94</v>
      </c>
      <c r="D412" s="182">
        <v>10.95</v>
      </c>
      <c r="E412" s="183">
        <v>9.33</v>
      </c>
      <c r="F412" t="str">
        <f t="shared" si="24"/>
        <v>NIKONOFF</v>
      </c>
      <c r="G412" t="str">
        <f t="shared" si="25"/>
        <v>NIKONOFF</v>
      </c>
      <c r="J412" s="383">
        <v>22016351</v>
      </c>
      <c r="K412" t="s">
        <v>946</v>
      </c>
      <c r="L412" t="s">
        <v>148</v>
      </c>
      <c r="M412">
        <f t="shared" si="26"/>
        <v>7.11</v>
      </c>
      <c r="P412">
        <v>22003986</v>
      </c>
      <c r="Q412" t="s">
        <v>996</v>
      </c>
      <c r="R412" t="s">
        <v>104</v>
      </c>
      <c r="S412">
        <f t="shared" si="27"/>
        <v>10.5</v>
      </c>
    </row>
    <row r="413" spans="1:19" ht="17.25" thickBot="1" x14ac:dyDescent="0.35">
      <c r="A413" s="317">
        <v>22012004</v>
      </c>
      <c r="B413" s="260" t="s">
        <v>939</v>
      </c>
      <c r="C413" s="260" t="s">
        <v>134</v>
      </c>
      <c r="D413" s="182">
        <v>13.8</v>
      </c>
      <c r="E413" s="183">
        <v>9.7799999999999994</v>
      </c>
      <c r="F413" t="str">
        <f t="shared" si="24"/>
        <v>NITKA</v>
      </c>
      <c r="G413" t="str">
        <f t="shared" si="25"/>
        <v>NITKA</v>
      </c>
      <c r="J413" s="383">
        <v>22009683</v>
      </c>
      <c r="K413" t="s">
        <v>339</v>
      </c>
      <c r="L413" t="s">
        <v>934</v>
      </c>
      <c r="M413">
        <f t="shared" si="26"/>
        <v>3.11</v>
      </c>
      <c r="P413">
        <v>22000874</v>
      </c>
      <c r="Q413" t="s">
        <v>997</v>
      </c>
      <c r="R413" t="s">
        <v>998</v>
      </c>
      <c r="S413">
        <f t="shared" si="27"/>
        <v>10.95</v>
      </c>
    </row>
    <row r="414" spans="1:19" ht="17.25" thickBot="1" x14ac:dyDescent="0.35">
      <c r="A414" s="317">
        <v>22014202</v>
      </c>
      <c r="B414" s="260" t="s">
        <v>940</v>
      </c>
      <c r="C414" s="260" t="s">
        <v>941</v>
      </c>
      <c r="D414" s="182">
        <v>11.95</v>
      </c>
      <c r="E414" s="183">
        <v>7.56</v>
      </c>
      <c r="F414" t="str">
        <f t="shared" si="24"/>
        <v>NKODIA</v>
      </c>
      <c r="G414" t="str">
        <f t="shared" si="25"/>
        <v>NKODIA</v>
      </c>
      <c r="J414" s="383">
        <v>21907711</v>
      </c>
      <c r="K414" t="s">
        <v>339</v>
      </c>
      <c r="L414" t="s">
        <v>106</v>
      </c>
      <c r="M414">
        <f t="shared" si="26"/>
        <v>5.78</v>
      </c>
      <c r="P414">
        <v>22005734</v>
      </c>
      <c r="Q414" t="s">
        <v>999</v>
      </c>
      <c r="R414" t="s">
        <v>178</v>
      </c>
      <c r="S414">
        <f t="shared" si="27"/>
        <v>8.75</v>
      </c>
    </row>
    <row r="415" spans="1:19" ht="17.25" thickBot="1" x14ac:dyDescent="0.35">
      <c r="A415" s="317">
        <v>22000845</v>
      </c>
      <c r="B415" s="248" t="s">
        <v>183</v>
      </c>
      <c r="C415" s="248" t="s">
        <v>75</v>
      </c>
      <c r="D415" s="182">
        <v>10.8</v>
      </c>
      <c r="E415" s="183">
        <v>8</v>
      </c>
      <c r="F415" t="str">
        <f t="shared" si="24"/>
        <v>NOÉ</v>
      </c>
      <c r="G415" t="str">
        <f t="shared" si="25"/>
        <v>NOÉ</v>
      </c>
      <c r="J415" s="383">
        <v>21804280</v>
      </c>
      <c r="K415" t="s">
        <v>947</v>
      </c>
      <c r="L415" t="s">
        <v>332</v>
      </c>
      <c r="M415">
        <f t="shared" si="26"/>
        <v>7.56</v>
      </c>
      <c r="P415">
        <v>22001445</v>
      </c>
      <c r="Q415" t="s">
        <v>1000</v>
      </c>
      <c r="R415" t="s">
        <v>1001</v>
      </c>
      <c r="S415">
        <f t="shared" si="27"/>
        <v>14.75</v>
      </c>
    </row>
    <row r="416" spans="1:19" ht="17.25" thickBot="1" x14ac:dyDescent="0.35">
      <c r="A416" s="317">
        <v>22003508</v>
      </c>
      <c r="B416" s="264" t="s">
        <v>942</v>
      </c>
      <c r="C416" s="264" t="s">
        <v>108</v>
      </c>
      <c r="D416" s="182">
        <v>11.35</v>
      </c>
      <c r="E416" s="183">
        <v>8.89</v>
      </c>
      <c r="F416" t="str">
        <f t="shared" si="24"/>
        <v>NOEHRINGER</v>
      </c>
      <c r="G416" t="str">
        <f t="shared" si="25"/>
        <v>NOEHRINGER</v>
      </c>
      <c r="J416" s="383">
        <v>22016136</v>
      </c>
      <c r="K416" t="s">
        <v>948</v>
      </c>
      <c r="L416" t="s">
        <v>108</v>
      </c>
      <c r="M416">
        <f t="shared" si="26"/>
        <v>8.89</v>
      </c>
      <c r="P416">
        <v>22017462</v>
      </c>
      <c r="Q416" t="s">
        <v>1002</v>
      </c>
      <c r="R416" t="s">
        <v>95</v>
      </c>
      <c r="S416">
        <f t="shared" si="27"/>
        <v>11.75</v>
      </c>
    </row>
    <row r="417" spans="1:19" ht="17.25" thickBot="1" x14ac:dyDescent="0.35">
      <c r="A417" s="317">
        <v>22012724</v>
      </c>
      <c r="B417" s="264" t="s">
        <v>943</v>
      </c>
      <c r="C417" s="264" t="s">
        <v>944</v>
      </c>
      <c r="D417" s="182">
        <v>8.5</v>
      </c>
      <c r="E417" s="183">
        <v>4</v>
      </c>
      <c r="F417" t="str">
        <f t="shared" si="24"/>
        <v>NUNES</v>
      </c>
      <c r="G417" t="str">
        <f t="shared" si="25"/>
        <v>NUNES</v>
      </c>
      <c r="J417" s="383">
        <v>22012358</v>
      </c>
      <c r="K417" t="s">
        <v>949</v>
      </c>
      <c r="L417" t="s">
        <v>822</v>
      </c>
      <c r="M417" t="str">
        <f t="shared" si="26"/>
        <v>ABI</v>
      </c>
      <c r="P417">
        <v>22007453</v>
      </c>
      <c r="Q417" t="s">
        <v>1003</v>
      </c>
      <c r="R417" t="s">
        <v>1004</v>
      </c>
      <c r="S417">
        <f t="shared" si="27"/>
        <v>12.5</v>
      </c>
    </row>
    <row r="418" spans="1:19" ht="17.25" thickBot="1" x14ac:dyDescent="0.35">
      <c r="A418" s="317">
        <v>22002421</v>
      </c>
      <c r="B418" s="248" t="s">
        <v>945</v>
      </c>
      <c r="C418" s="248" t="s">
        <v>150</v>
      </c>
      <c r="D418" s="182">
        <v>9.75</v>
      </c>
      <c r="E418" s="183">
        <v>8.44</v>
      </c>
      <c r="F418" t="str">
        <f t="shared" si="24"/>
        <v>NUNNINGER</v>
      </c>
      <c r="G418" t="str">
        <f t="shared" si="25"/>
        <v>NUNNINGER</v>
      </c>
      <c r="J418" s="383">
        <v>21814546</v>
      </c>
      <c r="K418" t="s">
        <v>950</v>
      </c>
      <c r="L418" t="s">
        <v>951</v>
      </c>
      <c r="M418">
        <f t="shared" si="26"/>
        <v>6.67</v>
      </c>
      <c r="P418">
        <v>22008602</v>
      </c>
      <c r="Q418" t="s">
        <v>1005</v>
      </c>
      <c r="R418" t="s">
        <v>89</v>
      </c>
      <c r="S418">
        <f t="shared" si="27"/>
        <v>12.25</v>
      </c>
    </row>
    <row r="419" spans="1:19" ht="17.25" thickBot="1" x14ac:dyDescent="0.35">
      <c r="A419" s="317">
        <v>21915211</v>
      </c>
      <c r="B419" s="254" t="s">
        <v>340</v>
      </c>
      <c r="C419" s="254" t="s">
        <v>118</v>
      </c>
      <c r="D419" s="182">
        <v>10.3</v>
      </c>
      <c r="E419" s="183" t="s">
        <v>195</v>
      </c>
      <c r="F419" t="str">
        <f t="shared" si="24"/>
        <v>NUSS</v>
      </c>
      <c r="G419" t="e">
        <f t="shared" si="25"/>
        <v>#N/A</v>
      </c>
      <c r="J419" s="383">
        <v>22013559</v>
      </c>
      <c r="K419" t="s">
        <v>952</v>
      </c>
      <c r="L419" t="s">
        <v>953</v>
      </c>
      <c r="M419">
        <f t="shared" si="26"/>
        <v>8</v>
      </c>
      <c r="P419">
        <v>22009292</v>
      </c>
      <c r="Q419" t="s">
        <v>1006</v>
      </c>
      <c r="R419" t="s">
        <v>131</v>
      </c>
      <c r="S419">
        <f t="shared" si="27"/>
        <v>13.55</v>
      </c>
    </row>
    <row r="420" spans="1:19" ht="17.25" thickBot="1" x14ac:dyDescent="0.35">
      <c r="A420" s="317">
        <v>22016351</v>
      </c>
      <c r="B420" s="258" t="s">
        <v>946</v>
      </c>
      <c r="C420" s="258" t="s">
        <v>148</v>
      </c>
      <c r="D420" s="182" t="s">
        <v>375</v>
      </c>
      <c r="E420" s="183">
        <v>7.11</v>
      </c>
      <c r="F420" t="str">
        <f t="shared" si="24"/>
        <v>NUSSLI</v>
      </c>
      <c r="G420" t="str">
        <f t="shared" si="25"/>
        <v>NUSSLI</v>
      </c>
      <c r="J420" s="383">
        <v>22013341</v>
      </c>
      <c r="K420" t="s">
        <v>954</v>
      </c>
      <c r="L420" t="s">
        <v>129</v>
      </c>
      <c r="M420">
        <f t="shared" si="26"/>
        <v>9.7799999999999994</v>
      </c>
      <c r="P420">
        <v>22007538</v>
      </c>
      <c r="Q420" t="s">
        <v>1007</v>
      </c>
      <c r="R420" t="s">
        <v>108</v>
      </c>
      <c r="S420">
        <f t="shared" si="27"/>
        <v>10.5</v>
      </c>
    </row>
    <row r="421" spans="1:19" ht="17.25" thickBot="1" x14ac:dyDescent="0.35">
      <c r="A421" s="317">
        <v>21804280</v>
      </c>
      <c r="B421" s="256" t="s">
        <v>947</v>
      </c>
      <c r="C421" s="256" t="s">
        <v>332</v>
      </c>
      <c r="D421" s="182">
        <v>10.9</v>
      </c>
      <c r="E421" s="183">
        <v>7.56</v>
      </c>
      <c r="F421" t="str">
        <f t="shared" si="24"/>
        <v>OBER</v>
      </c>
      <c r="G421" t="str">
        <f t="shared" si="25"/>
        <v>OBER</v>
      </c>
      <c r="J421" s="383">
        <v>22014390</v>
      </c>
      <c r="K421" t="s">
        <v>955</v>
      </c>
      <c r="L421" t="s">
        <v>956</v>
      </c>
      <c r="M421">
        <f t="shared" si="26"/>
        <v>5.78</v>
      </c>
      <c r="P421">
        <v>22005083</v>
      </c>
      <c r="Q421" t="s">
        <v>1008</v>
      </c>
      <c r="R421" t="s">
        <v>152</v>
      </c>
      <c r="S421">
        <f t="shared" si="27"/>
        <v>11.8</v>
      </c>
    </row>
    <row r="422" spans="1:19" ht="17.25" thickBot="1" x14ac:dyDescent="0.35">
      <c r="A422" s="317">
        <v>22016136</v>
      </c>
      <c r="B422" s="260" t="s">
        <v>948</v>
      </c>
      <c r="C422" s="260" t="s">
        <v>108</v>
      </c>
      <c r="D422" s="182">
        <v>9.85</v>
      </c>
      <c r="E422" s="183">
        <v>8.89</v>
      </c>
      <c r="F422" t="str">
        <f t="shared" si="24"/>
        <v>OBRECHT</v>
      </c>
      <c r="G422" t="str">
        <f t="shared" si="25"/>
        <v>OBRECHT</v>
      </c>
      <c r="J422" s="383">
        <v>22007769</v>
      </c>
      <c r="K422" t="s">
        <v>957</v>
      </c>
      <c r="L422" t="s">
        <v>958</v>
      </c>
      <c r="M422">
        <f t="shared" si="26"/>
        <v>5.78</v>
      </c>
      <c r="P422">
        <v>22010303</v>
      </c>
      <c r="Q422" t="s">
        <v>1009</v>
      </c>
      <c r="R422" t="s">
        <v>1010</v>
      </c>
      <c r="S422">
        <f t="shared" si="27"/>
        <v>11.4</v>
      </c>
    </row>
    <row r="423" spans="1:19" ht="33.75" thickBot="1" x14ac:dyDescent="0.35">
      <c r="A423" s="317">
        <v>22012358</v>
      </c>
      <c r="B423" s="254" t="s">
        <v>949</v>
      </c>
      <c r="C423" s="254" t="s">
        <v>822</v>
      </c>
      <c r="D423" s="182">
        <v>0</v>
      </c>
      <c r="E423" s="183" t="s">
        <v>195</v>
      </c>
      <c r="F423" t="str">
        <f t="shared" si="24"/>
        <v>OLIVEIRA SOUZA</v>
      </c>
      <c r="G423" t="str">
        <f t="shared" si="25"/>
        <v>OLIVEIRA SOUZA</v>
      </c>
      <c r="J423" s="383">
        <v>22008665</v>
      </c>
      <c r="K423" t="s">
        <v>959</v>
      </c>
      <c r="L423" t="s">
        <v>180</v>
      </c>
      <c r="M423">
        <f t="shared" si="26"/>
        <v>6.22</v>
      </c>
      <c r="P423">
        <v>22013456</v>
      </c>
      <c r="Q423" t="s">
        <v>1011</v>
      </c>
      <c r="R423" t="s">
        <v>283</v>
      </c>
      <c r="S423">
        <f t="shared" si="27"/>
        <v>9.3000000000000007</v>
      </c>
    </row>
    <row r="424" spans="1:19" ht="17.25" thickBot="1" x14ac:dyDescent="0.35">
      <c r="A424" s="317">
        <v>21814546</v>
      </c>
      <c r="B424" s="262" t="s">
        <v>950</v>
      </c>
      <c r="C424" s="262" t="s">
        <v>951</v>
      </c>
      <c r="D424" s="182" t="s">
        <v>375</v>
      </c>
      <c r="E424" s="183">
        <v>6.67</v>
      </c>
      <c r="F424" t="str">
        <f t="shared" si="24"/>
        <v>OLYMPIO</v>
      </c>
      <c r="G424" t="str">
        <f t="shared" si="25"/>
        <v>OLYMPIO</v>
      </c>
      <c r="J424" s="383">
        <v>22006996</v>
      </c>
      <c r="K424" t="s">
        <v>960</v>
      </c>
      <c r="L424" t="s">
        <v>87</v>
      </c>
      <c r="M424">
        <f t="shared" si="26"/>
        <v>9.33</v>
      </c>
      <c r="P424">
        <v>22015109</v>
      </c>
      <c r="Q424" t="s">
        <v>1012</v>
      </c>
      <c r="R424" t="s">
        <v>1013</v>
      </c>
      <c r="S424">
        <f t="shared" si="27"/>
        <v>9.9499999999999993</v>
      </c>
    </row>
    <row r="425" spans="1:19" ht="17.25" thickBot="1" x14ac:dyDescent="0.35">
      <c r="A425" s="317">
        <v>22013559</v>
      </c>
      <c r="B425" s="248" t="s">
        <v>952</v>
      </c>
      <c r="C425" s="248" t="s">
        <v>953</v>
      </c>
      <c r="D425" s="182">
        <v>11.15</v>
      </c>
      <c r="E425" s="183">
        <v>8</v>
      </c>
      <c r="F425" t="str">
        <f t="shared" si="24"/>
        <v>ORIHUELA</v>
      </c>
      <c r="G425" t="str">
        <f t="shared" si="25"/>
        <v>ORIHUELA</v>
      </c>
      <c r="J425" s="383">
        <v>22007234</v>
      </c>
      <c r="K425" t="s">
        <v>961</v>
      </c>
      <c r="L425" t="s">
        <v>962</v>
      </c>
      <c r="M425">
        <f t="shared" si="26"/>
        <v>6.67</v>
      </c>
      <c r="P425">
        <v>21904863</v>
      </c>
      <c r="Q425" t="s">
        <v>350</v>
      </c>
      <c r="R425" t="s">
        <v>105</v>
      </c>
      <c r="S425">
        <f t="shared" si="27"/>
        <v>8.85</v>
      </c>
    </row>
    <row r="426" spans="1:19" ht="17.25" thickBot="1" x14ac:dyDescent="0.35">
      <c r="A426" s="317">
        <v>22013341</v>
      </c>
      <c r="B426" s="256" t="s">
        <v>954</v>
      </c>
      <c r="C426" s="256" t="s">
        <v>129</v>
      </c>
      <c r="D426" s="182" t="s">
        <v>375</v>
      </c>
      <c r="E426" s="183">
        <v>9.7799999999999994</v>
      </c>
      <c r="F426" t="str">
        <f t="shared" si="24"/>
        <v>OTT</v>
      </c>
      <c r="G426" t="str">
        <f t="shared" si="25"/>
        <v>OTT</v>
      </c>
      <c r="J426" s="383">
        <v>22002462</v>
      </c>
      <c r="K426" t="s">
        <v>963</v>
      </c>
      <c r="L426" t="s">
        <v>177</v>
      </c>
      <c r="M426">
        <f t="shared" si="26"/>
        <v>10.67</v>
      </c>
      <c r="P426">
        <v>22000279</v>
      </c>
      <c r="Q426" t="s">
        <v>1014</v>
      </c>
      <c r="R426" t="s">
        <v>143</v>
      </c>
      <c r="S426" s="347" t="s">
        <v>1764</v>
      </c>
    </row>
    <row r="427" spans="1:19" ht="17.25" thickBot="1" x14ac:dyDescent="0.35">
      <c r="A427" s="317">
        <v>22014390</v>
      </c>
      <c r="B427" s="262" t="s">
        <v>955</v>
      </c>
      <c r="C427" s="262" t="s">
        <v>956</v>
      </c>
      <c r="D427" s="182">
        <v>6.65</v>
      </c>
      <c r="E427" s="183">
        <v>5.78</v>
      </c>
      <c r="F427" t="str">
        <f t="shared" si="24"/>
        <v>OUALKADI</v>
      </c>
      <c r="G427" t="str">
        <f t="shared" si="25"/>
        <v>OUALKADI</v>
      </c>
      <c r="J427" s="383">
        <v>22015397</v>
      </c>
      <c r="K427" t="s">
        <v>964</v>
      </c>
      <c r="L427" t="s">
        <v>965</v>
      </c>
      <c r="M427">
        <f t="shared" si="26"/>
        <v>5.33</v>
      </c>
      <c r="P427">
        <v>21905808</v>
      </c>
      <c r="Q427" t="s">
        <v>1015</v>
      </c>
      <c r="R427" t="s">
        <v>1016</v>
      </c>
      <c r="S427">
        <f t="shared" si="27"/>
        <v>8.3000000000000007</v>
      </c>
    </row>
    <row r="428" spans="1:19" ht="17.25" thickBot="1" x14ac:dyDescent="0.35">
      <c r="A428" s="317">
        <v>22007769</v>
      </c>
      <c r="B428" s="258" t="s">
        <v>957</v>
      </c>
      <c r="C428" s="258" t="s">
        <v>958</v>
      </c>
      <c r="D428" s="182">
        <v>11</v>
      </c>
      <c r="E428" s="183">
        <v>5.78</v>
      </c>
      <c r="F428" t="str">
        <f t="shared" si="24"/>
        <v>OUARANE</v>
      </c>
      <c r="G428" t="str">
        <f t="shared" si="25"/>
        <v>OUARANE</v>
      </c>
      <c r="J428" s="383">
        <v>22022270</v>
      </c>
      <c r="K428" t="s">
        <v>513</v>
      </c>
      <c r="L428" t="s">
        <v>966</v>
      </c>
      <c r="M428">
        <f t="shared" si="26"/>
        <v>7.11</v>
      </c>
      <c r="P428">
        <v>22000641</v>
      </c>
      <c r="Q428" t="s">
        <v>1017</v>
      </c>
      <c r="R428" t="s">
        <v>1018</v>
      </c>
      <c r="S428">
        <f t="shared" si="27"/>
        <v>12.25</v>
      </c>
    </row>
    <row r="429" spans="1:19" ht="17.25" thickBot="1" x14ac:dyDescent="0.35">
      <c r="A429" s="317">
        <v>22008665</v>
      </c>
      <c r="B429" s="260" t="s">
        <v>959</v>
      </c>
      <c r="C429" s="260" t="s">
        <v>180</v>
      </c>
      <c r="D429" s="182">
        <v>9.0500000000000007</v>
      </c>
      <c r="E429" s="183">
        <v>6.22</v>
      </c>
      <c r="F429" t="str">
        <f t="shared" si="24"/>
        <v>OUMILOUD</v>
      </c>
      <c r="G429" t="str">
        <f t="shared" si="25"/>
        <v>OUMILOUD</v>
      </c>
      <c r="J429" s="383">
        <v>22014544</v>
      </c>
      <c r="K429" t="s">
        <v>967</v>
      </c>
      <c r="L429" t="s">
        <v>72</v>
      </c>
      <c r="M429">
        <f t="shared" si="26"/>
        <v>6.67</v>
      </c>
      <c r="P429">
        <v>22000255</v>
      </c>
      <c r="Q429" t="s">
        <v>351</v>
      </c>
      <c r="R429" t="s">
        <v>142</v>
      </c>
      <c r="S429" s="347" t="s">
        <v>1764</v>
      </c>
    </row>
    <row r="430" spans="1:19" ht="17.25" thickBot="1" x14ac:dyDescent="0.35">
      <c r="A430" s="317">
        <v>22006996</v>
      </c>
      <c r="B430" s="248" t="s">
        <v>960</v>
      </c>
      <c r="C430" s="248" t="s">
        <v>87</v>
      </c>
      <c r="D430" s="182">
        <v>12.15</v>
      </c>
      <c r="E430" s="183">
        <v>9.33</v>
      </c>
      <c r="F430" t="str">
        <f t="shared" si="24"/>
        <v>OURY</v>
      </c>
      <c r="G430" t="str">
        <f t="shared" si="25"/>
        <v>OURY</v>
      </c>
      <c r="J430" s="383">
        <v>22015482</v>
      </c>
      <c r="K430" t="s">
        <v>968</v>
      </c>
      <c r="L430" t="s">
        <v>969</v>
      </c>
      <c r="M430">
        <f t="shared" si="26"/>
        <v>4.4400000000000004</v>
      </c>
      <c r="P430">
        <v>22002998</v>
      </c>
      <c r="Q430" t="s">
        <v>1019</v>
      </c>
      <c r="R430" t="s">
        <v>155</v>
      </c>
      <c r="S430">
        <f t="shared" si="27"/>
        <v>12.9</v>
      </c>
    </row>
    <row r="431" spans="1:19" ht="17.25" thickBot="1" x14ac:dyDescent="0.35">
      <c r="A431" s="317">
        <v>22007234</v>
      </c>
      <c r="B431" s="248" t="s">
        <v>961</v>
      </c>
      <c r="C431" s="248" t="s">
        <v>962</v>
      </c>
      <c r="D431" s="182">
        <v>10.15</v>
      </c>
      <c r="E431" s="183">
        <v>6.67</v>
      </c>
      <c r="F431" t="str">
        <f t="shared" si="24"/>
        <v>PARQUIER</v>
      </c>
      <c r="G431" t="str">
        <f t="shared" si="25"/>
        <v>PARQUIER</v>
      </c>
      <c r="J431" s="383">
        <v>22004361</v>
      </c>
      <c r="K431" t="s">
        <v>970</v>
      </c>
      <c r="L431" t="s">
        <v>971</v>
      </c>
      <c r="M431">
        <f t="shared" si="26"/>
        <v>13.33</v>
      </c>
      <c r="P431">
        <v>22002488</v>
      </c>
      <c r="Q431" t="s">
        <v>352</v>
      </c>
      <c r="R431" t="s">
        <v>1020</v>
      </c>
      <c r="S431">
        <f t="shared" si="27"/>
        <v>13.5</v>
      </c>
    </row>
    <row r="432" spans="1:19" ht="17.25" thickBot="1" x14ac:dyDescent="0.35">
      <c r="A432" s="317">
        <v>22002462</v>
      </c>
      <c r="B432" s="262" t="s">
        <v>963</v>
      </c>
      <c r="C432" s="262" t="s">
        <v>177</v>
      </c>
      <c r="D432" s="182">
        <v>11.25</v>
      </c>
      <c r="E432" s="183">
        <v>10.67</v>
      </c>
      <c r="F432" t="str">
        <f t="shared" si="24"/>
        <v>PATIS</v>
      </c>
      <c r="G432" t="str">
        <f t="shared" si="25"/>
        <v>PATIS</v>
      </c>
      <c r="J432" s="383">
        <v>22003674</v>
      </c>
      <c r="K432" t="s">
        <v>972</v>
      </c>
      <c r="L432" t="s">
        <v>973</v>
      </c>
      <c r="M432">
        <f t="shared" si="26"/>
        <v>8.44</v>
      </c>
      <c r="P432">
        <v>22004590</v>
      </c>
      <c r="Q432" t="s">
        <v>1021</v>
      </c>
      <c r="R432" t="s">
        <v>99</v>
      </c>
      <c r="S432">
        <f t="shared" si="27"/>
        <v>12.65</v>
      </c>
    </row>
    <row r="433" spans="1:19" ht="17.25" thickBot="1" x14ac:dyDescent="0.35">
      <c r="A433" s="317">
        <v>22015397</v>
      </c>
      <c r="B433" s="262" t="s">
        <v>964</v>
      </c>
      <c r="C433" s="262" t="s">
        <v>965</v>
      </c>
      <c r="D433" s="182">
        <v>8.5500000000000007</v>
      </c>
      <c r="E433" s="183">
        <v>5.33</v>
      </c>
      <c r="F433" t="str">
        <f t="shared" si="24"/>
        <v>PECHIN</v>
      </c>
      <c r="G433" t="str">
        <f t="shared" si="25"/>
        <v>PECHIN</v>
      </c>
      <c r="J433" s="383">
        <v>22006752</v>
      </c>
      <c r="K433" t="s">
        <v>974</v>
      </c>
      <c r="L433" t="s">
        <v>975</v>
      </c>
      <c r="M433">
        <f t="shared" si="26"/>
        <v>6.22</v>
      </c>
      <c r="P433">
        <v>22010546</v>
      </c>
      <c r="Q433" t="s">
        <v>1022</v>
      </c>
      <c r="R433" t="s">
        <v>1023</v>
      </c>
      <c r="S433">
        <f t="shared" si="27"/>
        <v>12.55</v>
      </c>
    </row>
    <row r="434" spans="1:19" ht="17.25" thickBot="1" x14ac:dyDescent="0.35">
      <c r="A434" s="317">
        <v>22022270</v>
      </c>
      <c r="B434" s="264" t="s">
        <v>513</v>
      </c>
      <c r="C434" s="264" t="s">
        <v>966</v>
      </c>
      <c r="D434" s="182">
        <v>12.35</v>
      </c>
      <c r="E434" s="183">
        <v>7.11</v>
      </c>
      <c r="F434" t="str">
        <f t="shared" si="24"/>
        <v>PERICAS</v>
      </c>
      <c r="G434" t="str">
        <f t="shared" si="25"/>
        <v>PERICAS</v>
      </c>
      <c r="J434" s="383">
        <v>22003168</v>
      </c>
      <c r="K434" t="s">
        <v>976</v>
      </c>
      <c r="L434" t="s">
        <v>124</v>
      </c>
      <c r="M434">
        <f t="shared" si="26"/>
        <v>9.7799999999999994</v>
      </c>
      <c r="P434">
        <v>22004929</v>
      </c>
      <c r="Q434" t="s">
        <v>1024</v>
      </c>
      <c r="R434" t="s">
        <v>79</v>
      </c>
      <c r="S434" s="386">
        <v>9.6880000000000006</v>
      </c>
    </row>
    <row r="435" spans="1:19" ht="17.25" thickBot="1" x14ac:dyDescent="0.35">
      <c r="A435" s="317">
        <v>22014544</v>
      </c>
      <c r="B435" s="248" t="s">
        <v>967</v>
      </c>
      <c r="C435" s="248" t="s">
        <v>72</v>
      </c>
      <c r="D435" s="182">
        <v>12.5</v>
      </c>
      <c r="E435" s="183">
        <v>6.67</v>
      </c>
      <c r="F435" t="str">
        <f t="shared" si="24"/>
        <v>PERNEY</v>
      </c>
      <c r="G435" t="str">
        <f t="shared" si="25"/>
        <v>PERNEY</v>
      </c>
      <c r="J435" s="383">
        <v>21702643</v>
      </c>
      <c r="K435" t="s">
        <v>341</v>
      </c>
      <c r="L435" t="s">
        <v>76</v>
      </c>
      <c r="M435">
        <f t="shared" si="26"/>
        <v>8.89</v>
      </c>
      <c r="P435">
        <v>22012193</v>
      </c>
      <c r="Q435" t="s">
        <v>1025</v>
      </c>
      <c r="R435" t="s">
        <v>31</v>
      </c>
      <c r="S435">
        <f t="shared" si="27"/>
        <v>11.85</v>
      </c>
    </row>
    <row r="436" spans="1:19" ht="17.25" thickBot="1" x14ac:dyDescent="0.35">
      <c r="A436" s="317">
        <v>22015482</v>
      </c>
      <c r="B436" s="250" t="s">
        <v>968</v>
      </c>
      <c r="C436" s="250" t="s">
        <v>969</v>
      </c>
      <c r="D436" s="182">
        <v>9.6875</v>
      </c>
      <c r="E436" s="183">
        <v>4.4400000000000004</v>
      </c>
      <c r="F436" t="str">
        <f t="shared" si="24"/>
        <v>PERNOT</v>
      </c>
      <c r="G436" t="str">
        <f t="shared" si="25"/>
        <v>PERNOT</v>
      </c>
      <c r="J436" s="383">
        <v>22004102</v>
      </c>
      <c r="K436" t="s">
        <v>977</v>
      </c>
      <c r="L436" t="s">
        <v>978</v>
      </c>
      <c r="M436">
        <f t="shared" si="26"/>
        <v>4.4400000000000004</v>
      </c>
      <c r="P436">
        <v>22010780</v>
      </c>
      <c r="Q436" t="s">
        <v>1026</v>
      </c>
      <c r="R436" t="s">
        <v>1027</v>
      </c>
      <c r="S436">
        <f t="shared" si="27"/>
        <v>12.6</v>
      </c>
    </row>
    <row r="437" spans="1:19" ht="17.25" thickBot="1" x14ac:dyDescent="0.35">
      <c r="A437" s="317">
        <v>22004361</v>
      </c>
      <c r="B437" s="250" t="s">
        <v>970</v>
      </c>
      <c r="C437" s="250" t="s">
        <v>971</v>
      </c>
      <c r="D437" s="182">
        <v>6.4</v>
      </c>
      <c r="E437" s="183">
        <v>13.33</v>
      </c>
      <c r="F437" t="str">
        <f t="shared" si="24"/>
        <v>PETER</v>
      </c>
      <c r="G437" t="str">
        <f t="shared" si="25"/>
        <v>PETER</v>
      </c>
      <c r="J437" s="383">
        <v>21905440</v>
      </c>
      <c r="K437" t="s">
        <v>342</v>
      </c>
      <c r="L437" t="s">
        <v>141</v>
      </c>
      <c r="M437">
        <f t="shared" si="26"/>
        <v>5.78</v>
      </c>
      <c r="P437">
        <v>22017388</v>
      </c>
      <c r="Q437" t="s">
        <v>1028</v>
      </c>
      <c r="R437" t="s">
        <v>1029</v>
      </c>
      <c r="S437">
        <f t="shared" si="27"/>
        <v>0</v>
      </c>
    </row>
    <row r="438" spans="1:19" ht="17.25" thickBot="1" x14ac:dyDescent="0.35">
      <c r="A438" s="317">
        <v>22003674</v>
      </c>
      <c r="B438" s="283" t="s">
        <v>972</v>
      </c>
      <c r="C438" s="284" t="s">
        <v>973</v>
      </c>
      <c r="D438" s="182">
        <v>12.15</v>
      </c>
      <c r="E438" s="183">
        <v>8.44</v>
      </c>
      <c r="F438" t="str">
        <f t="shared" si="24"/>
        <v>PETITHORY</v>
      </c>
      <c r="G438" t="str">
        <f t="shared" si="25"/>
        <v>PETITHORY</v>
      </c>
      <c r="J438" s="383">
        <v>22010137</v>
      </c>
      <c r="K438" t="s">
        <v>979</v>
      </c>
      <c r="L438" t="s">
        <v>980</v>
      </c>
      <c r="M438">
        <f t="shared" si="26"/>
        <v>7.11</v>
      </c>
      <c r="P438">
        <v>22011330</v>
      </c>
      <c r="Q438" t="s">
        <v>1030</v>
      </c>
      <c r="R438" t="s">
        <v>310</v>
      </c>
      <c r="S438">
        <f t="shared" si="27"/>
        <v>11</v>
      </c>
    </row>
    <row r="439" spans="1:19" ht="33.75" thickBot="1" x14ac:dyDescent="0.35">
      <c r="A439" s="317">
        <v>22006752</v>
      </c>
      <c r="B439" s="248" t="s">
        <v>974</v>
      </c>
      <c r="C439" s="248" t="s">
        <v>975</v>
      </c>
      <c r="D439" s="182">
        <v>11.85</v>
      </c>
      <c r="E439" s="183">
        <v>6.22</v>
      </c>
      <c r="F439" t="str">
        <f t="shared" si="24"/>
        <v>PETRAZOLLER</v>
      </c>
      <c r="G439" t="str">
        <f t="shared" si="25"/>
        <v>PETRAZOLLER</v>
      </c>
      <c r="J439" s="383">
        <v>22008430</v>
      </c>
      <c r="K439" t="s">
        <v>981</v>
      </c>
      <c r="L439" t="s">
        <v>112</v>
      </c>
      <c r="M439">
        <f t="shared" si="26"/>
        <v>8.89</v>
      </c>
      <c r="P439">
        <v>21911417</v>
      </c>
      <c r="Q439" t="s">
        <v>355</v>
      </c>
      <c r="R439" t="s">
        <v>110</v>
      </c>
      <c r="S439">
        <f t="shared" si="27"/>
        <v>9.1</v>
      </c>
    </row>
    <row r="440" spans="1:19" ht="17.25" thickBot="1" x14ac:dyDescent="0.35">
      <c r="A440" s="317">
        <v>22003168</v>
      </c>
      <c r="B440" s="248" t="s">
        <v>976</v>
      </c>
      <c r="C440" s="248" t="s">
        <v>124</v>
      </c>
      <c r="D440" s="182" t="s">
        <v>375</v>
      </c>
      <c r="E440" s="183">
        <v>9.7799999999999994</v>
      </c>
      <c r="F440" t="str">
        <f t="shared" si="24"/>
        <v>PETREMANN</v>
      </c>
      <c r="G440" t="str">
        <f t="shared" si="25"/>
        <v>PETREMANN</v>
      </c>
      <c r="J440" s="383">
        <v>22004758</v>
      </c>
      <c r="K440" t="s">
        <v>982</v>
      </c>
      <c r="L440" t="s">
        <v>183</v>
      </c>
      <c r="M440">
        <f t="shared" si="26"/>
        <v>12</v>
      </c>
      <c r="P440">
        <v>22002388</v>
      </c>
      <c r="Q440" t="s">
        <v>1031</v>
      </c>
      <c r="R440" t="s">
        <v>762</v>
      </c>
      <c r="S440" s="347" t="s">
        <v>1764</v>
      </c>
    </row>
    <row r="441" spans="1:19" ht="33.75" thickBot="1" x14ac:dyDescent="0.35">
      <c r="A441" s="317">
        <v>21702643</v>
      </c>
      <c r="B441" s="296" t="s">
        <v>341</v>
      </c>
      <c r="C441" s="296" t="s">
        <v>76</v>
      </c>
      <c r="D441" s="182">
        <v>8.1</v>
      </c>
      <c r="E441" s="183">
        <v>8.89</v>
      </c>
      <c r="F441" t="str">
        <f t="shared" si="24"/>
        <v>PHIMMASONE</v>
      </c>
      <c r="G441" t="str">
        <f t="shared" si="25"/>
        <v>PHIMMASONE</v>
      </c>
      <c r="J441" s="383">
        <v>22009171</v>
      </c>
      <c r="K441" t="s">
        <v>983</v>
      </c>
      <c r="L441" t="s">
        <v>77</v>
      </c>
      <c r="M441">
        <f t="shared" si="26"/>
        <v>4</v>
      </c>
      <c r="P441">
        <v>22017400</v>
      </c>
      <c r="Q441" t="s">
        <v>1032</v>
      </c>
      <c r="R441" t="s">
        <v>1033</v>
      </c>
      <c r="S441">
        <f t="shared" si="27"/>
        <v>12.25</v>
      </c>
    </row>
    <row r="442" spans="1:19" ht="17.25" thickBot="1" x14ac:dyDescent="0.35">
      <c r="A442" s="321">
        <v>22004102</v>
      </c>
      <c r="B442" s="260" t="s">
        <v>977</v>
      </c>
      <c r="C442" s="260" t="s">
        <v>978</v>
      </c>
      <c r="D442" s="182">
        <v>13</v>
      </c>
      <c r="E442" s="183">
        <v>4.4400000000000004</v>
      </c>
      <c r="F442" t="str">
        <f t="shared" si="24"/>
        <v>PIAZZA</v>
      </c>
      <c r="G442" t="str">
        <f t="shared" si="25"/>
        <v>PIAZZA</v>
      </c>
      <c r="J442" s="383">
        <v>21905713</v>
      </c>
      <c r="K442" t="s">
        <v>343</v>
      </c>
      <c r="L442" t="s">
        <v>151</v>
      </c>
      <c r="M442">
        <f t="shared" si="26"/>
        <v>4.8899999999999997</v>
      </c>
      <c r="P442">
        <v>21902128</v>
      </c>
      <c r="Q442" t="s">
        <v>356</v>
      </c>
      <c r="R442" t="s">
        <v>140</v>
      </c>
      <c r="S442" s="347" t="s">
        <v>1764</v>
      </c>
    </row>
    <row r="443" spans="1:19" ht="17.25" thickBot="1" x14ac:dyDescent="0.35">
      <c r="A443" s="317">
        <v>21905440</v>
      </c>
      <c r="B443" s="296" t="s">
        <v>342</v>
      </c>
      <c r="C443" s="296" t="s">
        <v>141</v>
      </c>
      <c r="D443" s="182">
        <v>12.05</v>
      </c>
      <c r="E443" s="183">
        <v>5.78</v>
      </c>
      <c r="F443" t="str">
        <f t="shared" si="24"/>
        <v>PICHARD</v>
      </c>
      <c r="G443" t="e">
        <f t="shared" si="25"/>
        <v>#N/A</v>
      </c>
      <c r="J443" s="383">
        <v>22012962</v>
      </c>
      <c r="K443" t="s">
        <v>984</v>
      </c>
      <c r="L443" t="s">
        <v>233</v>
      </c>
      <c r="M443">
        <f t="shared" si="26"/>
        <v>5.33</v>
      </c>
      <c r="P443">
        <v>22010540</v>
      </c>
      <c r="Q443" t="s">
        <v>1034</v>
      </c>
      <c r="R443" t="s">
        <v>1035</v>
      </c>
      <c r="S443">
        <v>6.1669999999999998</v>
      </c>
    </row>
    <row r="444" spans="1:19" ht="17.25" thickBot="1" x14ac:dyDescent="0.35">
      <c r="A444" s="317">
        <v>22010137</v>
      </c>
      <c r="B444" s="256" t="s">
        <v>979</v>
      </c>
      <c r="C444" s="256" t="s">
        <v>980</v>
      </c>
      <c r="D444" s="182">
        <v>14.1</v>
      </c>
      <c r="E444" s="183">
        <v>7.11</v>
      </c>
      <c r="F444" t="str">
        <f t="shared" si="24"/>
        <v>PIERREL</v>
      </c>
      <c r="G444" t="str">
        <f t="shared" si="25"/>
        <v>PIERREL</v>
      </c>
      <c r="J444" s="383">
        <v>22010816</v>
      </c>
      <c r="K444" t="s">
        <v>985</v>
      </c>
      <c r="L444" t="s">
        <v>178</v>
      </c>
      <c r="M444">
        <f t="shared" si="26"/>
        <v>7.11</v>
      </c>
      <c r="P444">
        <v>22005516</v>
      </c>
      <c r="Q444" t="s">
        <v>1036</v>
      </c>
      <c r="R444" t="s">
        <v>1037</v>
      </c>
      <c r="S444">
        <f t="shared" si="27"/>
        <v>9.8000000000000007</v>
      </c>
    </row>
    <row r="445" spans="1:19" ht="17.25" thickBot="1" x14ac:dyDescent="0.35">
      <c r="A445" s="317">
        <v>22008430</v>
      </c>
      <c r="B445" s="254" t="s">
        <v>981</v>
      </c>
      <c r="C445" s="254" t="s">
        <v>112</v>
      </c>
      <c r="D445" s="182">
        <v>11.2</v>
      </c>
      <c r="E445" s="183">
        <v>8.89</v>
      </c>
      <c r="F445" t="str">
        <f t="shared" si="24"/>
        <v>PIERSON</v>
      </c>
      <c r="G445" t="str">
        <f t="shared" si="25"/>
        <v>PIERSON</v>
      </c>
      <c r="J445" s="383">
        <v>22000992</v>
      </c>
      <c r="K445" t="s">
        <v>986</v>
      </c>
      <c r="L445" t="s">
        <v>75</v>
      </c>
      <c r="M445">
        <f t="shared" si="26"/>
        <v>5.33</v>
      </c>
      <c r="P445">
        <v>22002442</v>
      </c>
      <c r="Q445" t="s">
        <v>1038</v>
      </c>
      <c r="R445" t="s">
        <v>111</v>
      </c>
      <c r="S445">
        <f t="shared" si="27"/>
        <v>11.85</v>
      </c>
    </row>
    <row r="446" spans="1:19" ht="17.25" thickBot="1" x14ac:dyDescent="0.35">
      <c r="A446" s="317">
        <v>22004758</v>
      </c>
      <c r="B446" s="252" t="s">
        <v>982</v>
      </c>
      <c r="C446" s="252" t="s">
        <v>183</v>
      </c>
      <c r="D446" s="182">
        <v>15.85</v>
      </c>
      <c r="E446" s="183">
        <v>12</v>
      </c>
      <c r="F446" t="str">
        <f t="shared" si="24"/>
        <v>PION</v>
      </c>
      <c r="G446" t="str">
        <f t="shared" si="25"/>
        <v>PION</v>
      </c>
      <c r="J446" s="383">
        <v>22004329</v>
      </c>
      <c r="K446" t="s">
        <v>987</v>
      </c>
      <c r="L446" t="s">
        <v>87</v>
      </c>
      <c r="M446">
        <f t="shared" si="26"/>
        <v>7.56</v>
      </c>
      <c r="P446">
        <v>21910480</v>
      </c>
      <c r="Q446" t="s">
        <v>357</v>
      </c>
      <c r="R446" t="s">
        <v>115</v>
      </c>
      <c r="S446">
        <f t="shared" si="27"/>
        <v>9.8000000000000007</v>
      </c>
    </row>
    <row r="447" spans="1:19" ht="17.25" thickBot="1" x14ac:dyDescent="0.35">
      <c r="A447" s="317">
        <v>22009171</v>
      </c>
      <c r="B447" s="260" t="s">
        <v>983</v>
      </c>
      <c r="C447" s="260" t="s">
        <v>77</v>
      </c>
      <c r="D447" s="182">
        <v>13.1</v>
      </c>
      <c r="E447" s="183">
        <v>4</v>
      </c>
      <c r="F447" t="str">
        <f t="shared" si="24"/>
        <v>PIZZUTILO</v>
      </c>
      <c r="G447" t="str">
        <f t="shared" si="25"/>
        <v>PIZZUTILO</v>
      </c>
      <c r="J447" s="383">
        <v>22007307</v>
      </c>
      <c r="K447" t="s">
        <v>179</v>
      </c>
      <c r="L447" t="s">
        <v>126</v>
      </c>
      <c r="M447">
        <f t="shared" si="26"/>
        <v>5.78</v>
      </c>
      <c r="P447">
        <v>22010980</v>
      </c>
      <c r="Q447" t="s">
        <v>1039</v>
      </c>
      <c r="R447" t="s">
        <v>106</v>
      </c>
      <c r="S447">
        <f t="shared" si="27"/>
        <v>9.5500000000000007</v>
      </c>
    </row>
    <row r="448" spans="1:19" ht="17.25" thickBot="1" x14ac:dyDescent="0.35">
      <c r="A448" s="317">
        <v>21905713</v>
      </c>
      <c r="B448" s="304" t="s">
        <v>343</v>
      </c>
      <c r="C448" s="304" t="s">
        <v>151</v>
      </c>
      <c r="D448" s="182">
        <v>10.75</v>
      </c>
      <c r="E448" s="183">
        <v>4.8899999999999997</v>
      </c>
      <c r="F448" t="str">
        <f t="shared" si="24"/>
        <v>PORET</v>
      </c>
      <c r="G448" t="e">
        <f t="shared" si="25"/>
        <v>#N/A</v>
      </c>
      <c r="J448" s="383">
        <v>22003012</v>
      </c>
      <c r="K448" t="s">
        <v>988</v>
      </c>
      <c r="L448" t="s">
        <v>81</v>
      </c>
      <c r="M448">
        <f t="shared" si="26"/>
        <v>4.8899999999999997</v>
      </c>
      <c r="P448">
        <v>22002365</v>
      </c>
      <c r="Q448" t="s">
        <v>1040</v>
      </c>
      <c r="R448" t="s">
        <v>91</v>
      </c>
      <c r="S448">
        <f t="shared" si="27"/>
        <v>11.2</v>
      </c>
    </row>
    <row r="449" spans="1:19" ht="17.25" thickBot="1" x14ac:dyDescent="0.35">
      <c r="A449" s="317">
        <v>22012962</v>
      </c>
      <c r="B449" s="248" t="s">
        <v>984</v>
      </c>
      <c r="C449" s="248" t="s">
        <v>233</v>
      </c>
      <c r="D449" s="182" t="s">
        <v>375</v>
      </c>
      <c r="E449" s="183">
        <v>5.33</v>
      </c>
      <c r="F449" t="str">
        <f t="shared" si="24"/>
        <v>PORTO</v>
      </c>
      <c r="G449" t="str">
        <f t="shared" si="25"/>
        <v>PORTO</v>
      </c>
      <c r="J449" s="383">
        <v>21902040</v>
      </c>
      <c r="K449" t="s">
        <v>344</v>
      </c>
      <c r="L449" t="s">
        <v>161</v>
      </c>
      <c r="M449">
        <f t="shared" si="26"/>
        <v>6.22</v>
      </c>
      <c r="P449">
        <v>22005569</v>
      </c>
      <c r="Q449" t="s">
        <v>1041</v>
      </c>
      <c r="R449" t="s">
        <v>1042</v>
      </c>
      <c r="S449">
        <f t="shared" si="27"/>
        <v>12.8</v>
      </c>
    </row>
    <row r="450" spans="1:19" ht="17.25" thickBot="1" x14ac:dyDescent="0.35">
      <c r="A450" s="317">
        <v>22010816</v>
      </c>
      <c r="B450" s="262" t="s">
        <v>985</v>
      </c>
      <c r="C450" s="262" t="s">
        <v>178</v>
      </c>
      <c r="D450" s="182">
        <v>11.5</v>
      </c>
      <c r="E450" s="183">
        <v>7.11</v>
      </c>
      <c r="F450" t="str">
        <f t="shared" ref="F450:F513" si="28">VLOOKUP(A450,$J$2:$K$595,2,FALSE)</f>
        <v>PROVOT</v>
      </c>
      <c r="G450" t="str">
        <f t="shared" si="25"/>
        <v>PROVOT</v>
      </c>
      <c r="J450" s="383">
        <v>22009681</v>
      </c>
      <c r="K450" t="s">
        <v>989</v>
      </c>
      <c r="L450" t="s">
        <v>79</v>
      </c>
      <c r="M450">
        <f t="shared" si="26"/>
        <v>8.44</v>
      </c>
      <c r="P450">
        <v>21906128</v>
      </c>
      <c r="Q450" t="s">
        <v>35</v>
      </c>
      <c r="R450" t="s">
        <v>71</v>
      </c>
      <c r="S450">
        <f t="shared" si="27"/>
        <v>14.35</v>
      </c>
    </row>
    <row r="451" spans="1:19" ht="17.25" thickBot="1" x14ac:dyDescent="0.35">
      <c r="A451" s="317">
        <v>22000992</v>
      </c>
      <c r="B451" s="250" t="s">
        <v>986</v>
      </c>
      <c r="C451" s="250" t="s">
        <v>75</v>
      </c>
      <c r="D451" s="182" t="s">
        <v>375</v>
      </c>
      <c r="E451" s="183">
        <v>5.33</v>
      </c>
      <c r="F451" t="str">
        <f t="shared" si="28"/>
        <v>PUJO</v>
      </c>
      <c r="G451" t="str">
        <f t="shared" ref="G451:G514" si="29">VLOOKUP(A451,$P$2:$Q$595,2,FALSE)</f>
        <v>PUJO</v>
      </c>
      <c r="J451" s="383">
        <v>22006247</v>
      </c>
      <c r="K451" t="s">
        <v>990</v>
      </c>
      <c r="L451" t="s">
        <v>991</v>
      </c>
      <c r="M451">
        <f t="shared" ref="M451:M514" si="30">VLOOKUP(J451,$A$2:$E$602,5,FALSE)</f>
        <v>8.89</v>
      </c>
      <c r="P451">
        <v>22006231</v>
      </c>
      <c r="Q451" t="s">
        <v>35</v>
      </c>
      <c r="R451" t="s">
        <v>1045</v>
      </c>
      <c r="S451" s="347" t="s">
        <v>1764</v>
      </c>
    </row>
    <row r="452" spans="1:19" ht="17.25" thickBot="1" x14ac:dyDescent="0.35">
      <c r="A452" s="317">
        <v>22004329</v>
      </c>
      <c r="B452" s="250" t="s">
        <v>987</v>
      </c>
      <c r="C452" s="250" t="s">
        <v>87</v>
      </c>
      <c r="D452" s="182">
        <v>11.45</v>
      </c>
      <c r="E452" s="183">
        <v>7.56</v>
      </c>
      <c r="F452" t="str">
        <f t="shared" si="28"/>
        <v>QUIRIN</v>
      </c>
      <c r="G452" t="str">
        <f t="shared" si="29"/>
        <v>QUIRIN</v>
      </c>
      <c r="J452" s="383">
        <v>21908792</v>
      </c>
      <c r="K452" t="s">
        <v>345</v>
      </c>
      <c r="L452" t="s">
        <v>346</v>
      </c>
      <c r="M452">
        <f t="shared" si="30"/>
        <v>5.78</v>
      </c>
      <c r="P452">
        <v>22013186</v>
      </c>
      <c r="Q452" t="s">
        <v>35</v>
      </c>
      <c r="R452" t="s">
        <v>978</v>
      </c>
      <c r="S452">
        <f t="shared" ref="S452:S514" si="31">VLOOKUP(P452,$A$2:$E$602,4,FALSE)</f>
        <v>11.5</v>
      </c>
    </row>
    <row r="453" spans="1:19" ht="17.25" thickBot="1" x14ac:dyDescent="0.35">
      <c r="A453" s="317">
        <v>22007307</v>
      </c>
      <c r="B453" s="256" t="s">
        <v>179</v>
      </c>
      <c r="C453" s="256" t="s">
        <v>126</v>
      </c>
      <c r="D453" s="182">
        <v>6.5</v>
      </c>
      <c r="E453" s="183">
        <v>5.78</v>
      </c>
      <c r="F453" t="str">
        <f t="shared" si="28"/>
        <v>RACON</v>
      </c>
      <c r="G453" t="str">
        <f t="shared" si="29"/>
        <v>RACON</v>
      </c>
      <c r="J453" s="383">
        <v>21903046</v>
      </c>
      <c r="K453" t="s">
        <v>347</v>
      </c>
      <c r="L453" t="s">
        <v>180</v>
      </c>
      <c r="M453">
        <f t="shared" si="30"/>
        <v>4.4400000000000004</v>
      </c>
      <c r="P453">
        <v>22003149</v>
      </c>
      <c r="Q453" t="s">
        <v>35</v>
      </c>
      <c r="R453" t="s">
        <v>1043</v>
      </c>
      <c r="S453">
        <f t="shared" si="31"/>
        <v>12.85</v>
      </c>
    </row>
    <row r="454" spans="1:19" ht="17.25" thickBot="1" x14ac:dyDescent="0.35">
      <c r="A454" s="317">
        <v>22003012</v>
      </c>
      <c r="B454" s="258" t="s">
        <v>988</v>
      </c>
      <c r="C454" s="258" t="s">
        <v>81</v>
      </c>
      <c r="D454" s="182">
        <v>8.1</v>
      </c>
      <c r="E454" s="183">
        <v>4.8899999999999997</v>
      </c>
      <c r="F454" t="str">
        <f t="shared" si="28"/>
        <v>RAFFIN</v>
      </c>
      <c r="G454" t="str">
        <f t="shared" si="29"/>
        <v>RAFFIN</v>
      </c>
      <c r="J454" s="383">
        <v>22009878</v>
      </c>
      <c r="K454" t="s">
        <v>992</v>
      </c>
      <c r="L454" t="s">
        <v>95</v>
      </c>
      <c r="M454">
        <f t="shared" si="30"/>
        <v>8</v>
      </c>
      <c r="P454">
        <v>22007182</v>
      </c>
      <c r="Q454" t="s">
        <v>35</v>
      </c>
      <c r="R454" t="s">
        <v>1044</v>
      </c>
      <c r="S454">
        <f t="shared" si="31"/>
        <v>9.9499999999999993</v>
      </c>
    </row>
    <row r="455" spans="1:19" ht="17.25" thickBot="1" x14ac:dyDescent="0.35">
      <c r="A455" s="317">
        <v>21902040</v>
      </c>
      <c r="B455" s="248" t="s">
        <v>344</v>
      </c>
      <c r="C455" s="248" t="s">
        <v>161</v>
      </c>
      <c r="D455" s="182">
        <v>10.94</v>
      </c>
      <c r="E455" s="183">
        <v>6.22</v>
      </c>
      <c r="F455" t="str">
        <f t="shared" si="28"/>
        <v>RAGOT</v>
      </c>
      <c r="G455" t="e">
        <f t="shared" si="29"/>
        <v>#N/A</v>
      </c>
      <c r="J455" s="383">
        <v>22000976</v>
      </c>
      <c r="K455" t="s">
        <v>993</v>
      </c>
      <c r="L455" t="s">
        <v>31</v>
      </c>
      <c r="M455">
        <f t="shared" si="30"/>
        <v>5.33</v>
      </c>
      <c r="P455">
        <v>22009302</v>
      </c>
      <c r="Q455" t="s">
        <v>35</v>
      </c>
      <c r="R455" t="s">
        <v>136</v>
      </c>
      <c r="S455">
        <f t="shared" si="31"/>
        <v>11.75</v>
      </c>
    </row>
    <row r="456" spans="1:19" ht="17.25" thickBot="1" x14ac:dyDescent="0.35">
      <c r="A456" s="317">
        <v>22009681</v>
      </c>
      <c r="B456" s="256" t="s">
        <v>989</v>
      </c>
      <c r="C456" s="256" t="s">
        <v>79</v>
      </c>
      <c r="D456" s="182">
        <v>12.15</v>
      </c>
      <c r="E456" s="183">
        <v>8.44</v>
      </c>
      <c r="F456" t="str">
        <f t="shared" si="28"/>
        <v>RASSON</v>
      </c>
      <c r="G456" t="str">
        <f t="shared" si="29"/>
        <v>RASSON</v>
      </c>
      <c r="J456" s="383">
        <v>22002432</v>
      </c>
      <c r="K456" t="s">
        <v>994</v>
      </c>
      <c r="L456" t="s">
        <v>995</v>
      </c>
      <c r="M456">
        <f t="shared" si="30"/>
        <v>7.11</v>
      </c>
      <c r="P456">
        <v>22007321</v>
      </c>
      <c r="Q456" t="s">
        <v>1046</v>
      </c>
      <c r="R456" t="s">
        <v>149</v>
      </c>
      <c r="S456">
        <f t="shared" si="31"/>
        <v>8.85</v>
      </c>
    </row>
    <row r="457" spans="1:19" ht="17.25" thickBot="1" x14ac:dyDescent="0.35">
      <c r="A457" s="317">
        <v>22006247</v>
      </c>
      <c r="B457" s="258" t="s">
        <v>990</v>
      </c>
      <c r="C457" s="258" t="s">
        <v>991</v>
      </c>
      <c r="D457" s="182">
        <v>11.8</v>
      </c>
      <c r="E457" s="183">
        <v>8.89</v>
      </c>
      <c r="F457" t="str">
        <f t="shared" si="28"/>
        <v>RAUCH</v>
      </c>
      <c r="G457" t="str">
        <f t="shared" si="29"/>
        <v>RAUCH</v>
      </c>
      <c r="J457" s="383">
        <v>22003986</v>
      </c>
      <c r="K457" t="s">
        <v>996</v>
      </c>
      <c r="L457" t="s">
        <v>104</v>
      </c>
      <c r="M457">
        <f t="shared" si="30"/>
        <v>6.67</v>
      </c>
      <c r="P457">
        <v>22001342</v>
      </c>
      <c r="Q457" t="s">
        <v>1047</v>
      </c>
      <c r="R457" t="s">
        <v>107</v>
      </c>
      <c r="S457" s="347" t="s">
        <v>1764</v>
      </c>
    </row>
    <row r="458" spans="1:19" ht="17.25" thickBot="1" x14ac:dyDescent="0.35">
      <c r="A458" s="317">
        <v>21908792</v>
      </c>
      <c r="B458" s="248" t="s">
        <v>345</v>
      </c>
      <c r="C458" s="248" t="s">
        <v>346</v>
      </c>
      <c r="D458" s="182" t="s">
        <v>375</v>
      </c>
      <c r="E458" s="183">
        <v>5.78</v>
      </c>
      <c r="F458" t="str">
        <f t="shared" si="28"/>
        <v>RAUFAKI</v>
      </c>
      <c r="G458" t="str">
        <f t="shared" si="29"/>
        <v>RAUFAKI</v>
      </c>
      <c r="J458" s="383">
        <v>22000874</v>
      </c>
      <c r="K458" t="s">
        <v>997</v>
      </c>
      <c r="L458" t="s">
        <v>998</v>
      </c>
      <c r="M458">
        <f t="shared" si="30"/>
        <v>4.8899999999999997</v>
      </c>
      <c r="P458">
        <v>22012748</v>
      </c>
      <c r="Q458" t="s">
        <v>1048</v>
      </c>
      <c r="R458" t="s">
        <v>1049</v>
      </c>
      <c r="S458">
        <f t="shared" si="31"/>
        <v>10.4</v>
      </c>
    </row>
    <row r="459" spans="1:19" ht="17.25" thickBot="1" x14ac:dyDescent="0.35">
      <c r="A459" s="317">
        <v>21903046</v>
      </c>
      <c r="B459" s="264" t="s">
        <v>347</v>
      </c>
      <c r="C459" s="264" t="s">
        <v>180</v>
      </c>
      <c r="D459" s="182">
        <v>7</v>
      </c>
      <c r="E459" s="183">
        <v>4.4400000000000004</v>
      </c>
      <c r="F459" t="str">
        <f t="shared" si="28"/>
        <v>REBBAH</v>
      </c>
      <c r="G459" t="str">
        <f t="shared" si="29"/>
        <v>REBBAH</v>
      </c>
      <c r="J459" s="383">
        <v>21919915</v>
      </c>
      <c r="K459" t="s">
        <v>349</v>
      </c>
      <c r="L459" t="s">
        <v>100</v>
      </c>
      <c r="M459">
        <f t="shared" si="30"/>
        <v>4</v>
      </c>
      <c r="P459">
        <v>22014833</v>
      </c>
      <c r="Q459" t="s">
        <v>1050</v>
      </c>
      <c r="R459" t="s">
        <v>1051</v>
      </c>
      <c r="S459">
        <f t="shared" si="31"/>
        <v>10.6</v>
      </c>
    </row>
    <row r="460" spans="1:19" ht="17.25" thickBot="1" x14ac:dyDescent="0.35">
      <c r="A460" s="317">
        <v>22009878</v>
      </c>
      <c r="B460" s="252" t="s">
        <v>992</v>
      </c>
      <c r="C460" s="252" t="s">
        <v>95</v>
      </c>
      <c r="D460" s="182">
        <v>10.75</v>
      </c>
      <c r="E460" s="183">
        <v>8</v>
      </c>
      <c r="F460" t="str">
        <f t="shared" si="28"/>
        <v>REDIVO</v>
      </c>
      <c r="G460" t="str">
        <f t="shared" si="29"/>
        <v>REDIVO</v>
      </c>
      <c r="J460" s="383">
        <v>22005734</v>
      </c>
      <c r="K460" t="s">
        <v>999</v>
      </c>
      <c r="L460" t="s">
        <v>178</v>
      </c>
      <c r="M460">
        <f t="shared" si="30"/>
        <v>8</v>
      </c>
      <c r="P460">
        <v>22010942</v>
      </c>
      <c r="Q460" t="s">
        <v>1052</v>
      </c>
      <c r="R460" t="s">
        <v>97</v>
      </c>
      <c r="S460">
        <f t="shared" si="31"/>
        <v>11.05</v>
      </c>
    </row>
    <row r="461" spans="1:19" ht="17.25" thickBot="1" x14ac:dyDescent="0.35">
      <c r="A461" s="317">
        <v>22000976</v>
      </c>
      <c r="B461" s="254" t="s">
        <v>993</v>
      </c>
      <c r="C461" s="254" t="s">
        <v>31</v>
      </c>
      <c r="D461" s="182">
        <v>11.7</v>
      </c>
      <c r="E461" s="183">
        <v>5.33</v>
      </c>
      <c r="F461" t="str">
        <f t="shared" si="28"/>
        <v>REGIOR</v>
      </c>
      <c r="G461" t="str">
        <f t="shared" si="29"/>
        <v>REGIOR</v>
      </c>
      <c r="J461" s="383">
        <v>22001445</v>
      </c>
      <c r="K461" t="s">
        <v>1000</v>
      </c>
      <c r="L461" t="s">
        <v>1001</v>
      </c>
      <c r="M461">
        <f t="shared" si="30"/>
        <v>8.89</v>
      </c>
      <c r="P461">
        <v>22013361</v>
      </c>
      <c r="Q461" t="s">
        <v>1053</v>
      </c>
      <c r="R461" t="s">
        <v>97</v>
      </c>
      <c r="S461">
        <f t="shared" si="31"/>
        <v>11.65</v>
      </c>
    </row>
    <row r="462" spans="1:19" ht="17.25" thickBot="1" x14ac:dyDescent="0.35">
      <c r="A462" s="317">
        <v>22002432</v>
      </c>
      <c r="B462" s="260" t="s">
        <v>994</v>
      </c>
      <c r="C462" s="260" t="s">
        <v>995</v>
      </c>
      <c r="D462" s="182">
        <v>11.3</v>
      </c>
      <c r="E462" s="183">
        <v>7.11</v>
      </c>
      <c r="F462" t="str">
        <f t="shared" si="28"/>
        <v>REICHEL</v>
      </c>
      <c r="G462" t="str">
        <f t="shared" si="29"/>
        <v>REICHEL</v>
      </c>
      <c r="J462" s="383">
        <v>22017462</v>
      </c>
      <c r="K462" t="s">
        <v>1002</v>
      </c>
      <c r="L462" t="s">
        <v>95</v>
      </c>
      <c r="M462">
        <f t="shared" si="30"/>
        <v>13.78</v>
      </c>
      <c r="P462">
        <v>22013396</v>
      </c>
      <c r="Q462" t="s">
        <v>182</v>
      </c>
      <c r="R462" t="s">
        <v>32</v>
      </c>
      <c r="S462">
        <f t="shared" si="31"/>
        <v>11.45</v>
      </c>
    </row>
    <row r="463" spans="1:19" ht="17.25" thickBot="1" x14ac:dyDescent="0.35">
      <c r="A463" s="317">
        <v>22003986</v>
      </c>
      <c r="B463" s="248" t="s">
        <v>996</v>
      </c>
      <c r="C463" s="248" t="s">
        <v>104</v>
      </c>
      <c r="D463" s="182">
        <v>10.5</v>
      </c>
      <c r="E463" s="183">
        <v>6.67</v>
      </c>
      <c r="F463" t="str">
        <f t="shared" si="28"/>
        <v>REICHERT</v>
      </c>
      <c r="G463" t="str">
        <f t="shared" si="29"/>
        <v>REICHERT</v>
      </c>
      <c r="J463" s="383">
        <v>22007453</v>
      </c>
      <c r="K463" t="s">
        <v>1003</v>
      </c>
      <c r="L463" t="s">
        <v>1004</v>
      </c>
      <c r="M463">
        <f t="shared" si="30"/>
        <v>9.33</v>
      </c>
      <c r="P463">
        <v>21906369</v>
      </c>
      <c r="Q463" t="s">
        <v>359</v>
      </c>
      <c r="R463" t="s">
        <v>360</v>
      </c>
      <c r="S463">
        <f t="shared" si="31"/>
        <v>9.85</v>
      </c>
    </row>
    <row r="464" spans="1:19" ht="17.25" thickBot="1" x14ac:dyDescent="0.35">
      <c r="A464" s="317">
        <v>22000874</v>
      </c>
      <c r="B464" s="254" t="s">
        <v>997</v>
      </c>
      <c r="C464" s="254" t="s">
        <v>998</v>
      </c>
      <c r="D464" s="182">
        <v>10.95</v>
      </c>
      <c r="E464" s="183">
        <v>4.8899999999999997</v>
      </c>
      <c r="F464" t="str">
        <f t="shared" si="28"/>
        <v>REISS</v>
      </c>
      <c r="G464" t="str">
        <f t="shared" si="29"/>
        <v>REISS</v>
      </c>
      <c r="J464" s="383">
        <v>22008602</v>
      </c>
      <c r="K464" t="s">
        <v>1005</v>
      </c>
      <c r="L464" t="s">
        <v>89</v>
      </c>
      <c r="M464">
        <f t="shared" si="30"/>
        <v>12.44</v>
      </c>
      <c r="P464">
        <v>22004008</v>
      </c>
      <c r="Q464" t="s">
        <v>1054</v>
      </c>
      <c r="R464" t="s">
        <v>1055</v>
      </c>
      <c r="S464">
        <f t="shared" si="31"/>
        <v>0</v>
      </c>
    </row>
    <row r="465" spans="1:19" ht="17.25" thickBot="1" x14ac:dyDescent="0.35">
      <c r="A465" s="317">
        <v>21919915</v>
      </c>
      <c r="B465" s="262" t="s">
        <v>349</v>
      </c>
      <c r="C465" s="262" t="s">
        <v>100</v>
      </c>
      <c r="D465" s="182">
        <v>11.4</v>
      </c>
      <c r="E465" s="183">
        <v>4</v>
      </c>
      <c r="F465" t="str">
        <f t="shared" si="28"/>
        <v>RENAUD</v>
      </c>
      <c r="G465" t="e">
        <f t="shared" si="29"/>
        <v>#N/A</v>
      </c>
      <c r="J465" s="383">
        <v>22009292</v>
      </c>
      <c r="K465" t="s">
        <v>1006</v>
      </c>
      <c r="L465" t="s">
        <v>131</v>
      </c>
      <c r="M465">
        <f t="shared" si="30"/>
        <v>6.22</v>
      </c>
      <c r="P465">
        <v>22010291</v>
      </c>
      <c r="Q465" t="s">
        <v>1057</v>
      </c>
      <c r="R465" t="s">
        <v>1058</v>
      </c>
      <c r="S465" s="386">
        <v>14.333</v>
      </c>
    </row>
    <row r="466" spans="1:19" ht="17.25" thickBot="1" x14ac:dyDescent="0.35">
      <c r="A466" s="317">
        <v>22005734</v>
      </c>
      <c r="B466" s="264" t="s">
        <v>999</v>
      </c>
      <c r="C466" s="264" t="s">
        <v>178</v>
      </c>
      <c r="D466" s="182">
        <v>8.75</v>
      </c>
      <c r="E466" s="183">
        <v>8</v>
      </c>
      <c r="F466" t="str">
        <f t="shared" si="28"/>
        <v>RENCK</v>
      </c>
      <c r="G466" t="str">
        <f t="shared" si="29"/>
        <v>RENCK</v>
      </c>
      <c r="J466" s="383">
        <v>22007538</v>
      </c>
      <c r="K466" t="s">
        <v>1007</v>
      </c>
      <c r="L466" t="s">
        <v>108</v>
      </c>
      <c r="M466">
        <f t="shared" si="30"/>
        <v>6.22</v>
      </c>
      <c r="P466">
        <v>22005248</v>
      </c>
      <c r="Q466" t="s">
        <v>1059</v>
      </c>
      <c r="R466" t="s">
        <v>150</v>
      </c>
      <c r="S466">
        <f t="shared" si="31"/>
        <v>10.1</v>
      </c>
    </row>
    <row r="467" spans="1:19" ht="17.25" thickBot="1" x14ac:dyDescent="0.35">
      <c r="A467" s="317">
        <v>22001445</v>
      </c>
      <c r="B467" s="252" t="s">
        <v>1000</v>
      </c>
      <c r="C467" s="252" t="s">
        <v>1001</v>
      </c>
      <c r="D467" s="182">
        <v>14.75</v>
      </c>
      <c r="E467" s="183">
        <v>8.89</v>
      </c>
      <c r="F467" t="str">
        <f t="shared" si="28"/>
        <v>RIBEIRO</v>
      </c>
      <c r="G467" t="str">
        <f t="shared" si="29"/>
        <v>RIBEIRO</v>
      </c>
      <c r="J467" s="383">
        <v>22005083</v>
      </c>
      <c r="K467" t="s">
        <v>1008</v>
      </c>
      <c r="L467" t="s">
        <v>152</v>
      </c>
      <c r="M467">
        <f t="shared" si="30"/>
        <v>8.89</v>
      </c>
      <c r="P467">
        <v>22001283</v>
      </c>
      <c r="Q467" t="s">
        <v>1060</v>
      </c>
      <c r="R467" t="s">
        <v>1061</v>
      </c>
      <c r="S467">
        <f t="shared" si="31"/>
        <v>11.45</v>
      </c>
    </row>
    <row r="468" spans="1:19" ht="17.25" thickBot="1" x14ac:dyDescent="0.35">
      <c r="A468" s="317">
        <v>22017462</v>
      </c>
      <c r="B468" s="256" t="s">
        <v>1002</v>
      </c>
      <c r="C468" s="256" t="s">
        <v>95</v>
      </c>
      <c r="D468" s="182">
        <v>11.75</v>
      </c>
      <c r="E468" s="183">
        <v>13.78</v>
      </c>
      <c r="F468" t="str">
        <f t="shared" si="28"/>
        <v>RICHERT</v>
      </c>
      <c r="G468" t="str">
        <f t="shared" si="29"/>
        <v>RICHERT</v>
      </c>
      <c r="J468" s="383">
        <v>22010303</v>
      </c>
      <c r="K468" t="s">
        <v>1009</v>
      </c>
      <c r="L468" t="s">
        <v>1010</v>
      </c>
      <c r="M468">
        <f t="shared" si="30"/>
        <v>6.22</v>
      </c>
      <c r="P468">
        <v>22004937</v>
      </c>
      <c r="Q468" t="s">
        <v>1062</v>
      </c>
      <c r="R468" t="s">
        <v>94</v>
      </c>
      <c r="S468">
        <f t="shared" si="31"/>
        <v>13.2</v>
      </c>
    </row>
    <row r="469" spans="1:19" ht="17.25" thickBot="1" x14ac:dyDescent="0.35">
      <c r="A469" s="317">
        <v>22007453</v>
      </c>
      <c r="B469" s="260" t="s">
        <v>1003</v>
      </c>
      <c r="C469" s="260" t="s">
        <v>1004</v>
      </c>
      <c r="D469" s="182">
        <v>12.5</v>
      </c>
      <c r="E469" s="183">
        <v>9.33</v>
      </c>
      <c r="F469" t="str">
        <f t="shared" si="28"/>
        <v>RICK</v>
      </c>
      <c r="G469" t="str">
        <f t="shared" si="29"/>
        <v>RICK</v>
      </c>
      <c r="J469" s="383">
        <v>22013456</v>
      </c>
      <c r="K469" t="s">
        <v>1011</v>
      </c>
      <c r="L469" t="s">
        <v>283</v>
      </c>
      <c r="M469">
        <f t="shared" si="30"/>
        <v>7.11</v>
      </c>
      <c r="P469">
        <v>22006215</v>
      </c>
      <c r="Q469" t="s">
        <v>1063</v>
      </c>
      <c r="R469" t="s">
        <v>99</v>
      </c>
      <c r="S469">
        <f t="shared" si="31"/>
        <v>10.6</v>
      </c>
    </row>
    <row r="470" spans="1:19" ht="17.25" thickBot="1" x14ac:dyDescent="0.35">
      <c r="A470" s="317">
        <v>22008602</v>
      </c>
      <c r="B470" s="296" t="s">
        <v>1005</v>
      </c>
      <c r="C470" s="296" t="s">
        <v>89</v>
      </c>
      <c r="D470" s="182">
        <v>12.25</v>
      </c>
      <c r="E470" s="183">
        <v>12.44</v>
      </c>
      <c r="F470" t="str">
        <f t="shared" si="28"/>
        <v>RIEKER</v>
      </c>
      <c r="G470" t="str">
        <f t="shared" si="29"/>
        <v>RIEKER</v>
      </c>
      <c r="J470" s="383">
        <v>22015109</v>
      </c>
      <c r="K470" t="s">
        <v>1012</v>
      </c>
      <c r="L470" t="s">
        <v>1013</v>
      </c>
      <c r="M470">
        <f t="shared" si="30"/>
        <v>4</v>
      </c>
      <c r="P470">
        <v>22001592</v>
      </c>
      <c r="Q470" t="s">
        <v>1064</v>
      </c>
      <c r="R470" t="s">
        <v>1065</v>
      </c>
      <c r="S470">
        <f t="shared" si="31"/>
        <v>0</v>
      </c>
    </row>
    <row r="471" spans="1:19" ht="17.25" thickBot="1" x14ac:dyDescent="0.35">
      <c r="A471" s="317">
        <v>22009292</v>
      </c>
      <c r="B471" s="301" t="s">
        <v>1006</v>
      </c>
      <c r="C471" s="301" t="s">
        <v>131</v>
      </c>
      <c r="D471" s="182">
        <v>13.55</v>
      </c>
      <c r="E471" s="183">
        <v>6.22</v>
      </c>
      <c r="F471" t="str">
        <f t="shared" si="28"/>
        <v>RINGEISEN</v>
      </c>
      <c r="G471" t="str">
        <f t="shared" si="29"/>
        <v>RINGEISEN</v>
      </c>
      <c r="J471" s="383">
        <v>21904863</v>
      </c>
      <c r="K471" t="s">
        <v>350</v>
      </c>
      <c r="L471" t="s">
        <v>105</v>
      </c>
      <c r="M471">
        <f t="shared" si="30"/>
        <v>5.78</v>
      </c>
      <c r="P471">
        <v>22005139</v>
      </c>
      <c r="Q471" t="s">
        <v>1066</v>
      </c>
      <c r="R471" t="s">
        <v>1067</v>
      </c>
      <c r="S471">
        <f t="shared" si="31"/>
        <v>12.55</v>
      </c>
    </row>
    <row r="472" spans="1:19" ht="17.25" thickBot="1" x14ac:dyDescent="0.35">
      <c r="A472" s="317">
        <v>22007538</v>
      </c>
      <c r="B472" s="264" t="s">
        <v>1007</v>
      </c>
      <c r="C472" s="264" t="s">
        <v>108</v>
      </c>
      <c r="D472" s="182">
        <v>10.5</v>
      </c>
      <c r="E472" s="183">
        <v>6.22</v>
      </c>
      <c r="F472" t="str">
        <f t="shared" si="28"/>
        <v>RISSER</v>
      </c>
      <c r="G472" t="str">
        <f t="shared" si="29"/>
        <v>RISSER</v>
      </c>
      <c r="J472" s="383">
        <v>22000279</v>
      </c>
      <c r="K472" t="s">
        <v>1014</v>
      </c>
      <c r="L472" t="s">
        <v>143</v>
      </c>
      <c r="M472">
        <f t="shared" si="30"/>
        <v>7.56</v>
      </c>
      <c r="P472">
        <v>21903989</v>
      </c>
      <c r="Q472" t="s">
        <v>1068</v>
      </c>
      <c r="R472" t="s">
        <v>79</v>
      </c>
      <c r="S472">
        <f t="shared" si="31"/>
        <v>13.9</v>
      </c>
    </row>
    <row r="473" spans="1:19" ht="17.25" thickBot="1" x14ac:dyDescent="0.35">
      <c r="A473" s="317">
        <v>22005083</v>
      </c>
      <c r="B473" s="248" t="s">
        <v>1008</v>
      </c>
      <c r="C473" s="248" t="s">
        <v>152</v>
      </c>
      <c r="D473" s="182">
        <v>11.8</v>
      </c>
      <c r="E473" s="183">
        <v>8.89</v>
      </c>
      <c r="F473" t="str">
        <f t="shared" si="28"/>
        <v>RITT</v>
      </c>
      <c r="G473" t="str">
        <f t="shared" si="29"/>
        <v>RITT</v>
      </c>
      <c r="J473" s="383">
        <v>21905808</v>
      </c>
      <c r="K473" t="s">
        <v>1015</v>
      </c>
      <c r="L473" t="s">
        <v>1016</v>
      </c>
      <c r="M473">
        <f t="shared" si="30"/>
        <v>6.22</v>
      </c>
      <c r="P473">
        <v>22009607</v>
      </c>
      <c r="Q473" t="s">
        <v>1071</v>
      </c>
      <c r="R473" t="s">
        <v>141</v>
      </c>
      <c r="S473" s="347" t="s">
        <v>1764</v>
      </c>
    </row>
    <row r="474" spans="1:19" ht="17.25" thickBot="1" x14ac:dyDescent="0.35">
      <c r="A474" s="317">
        <v>22010303</v>
      </c>
      <c r="B474" s="248" t="s">
        <v>1009</v>
      </c>
      <c r="C474" s="248" t="s">
        <v>1010</v>
      </c>
      <c r="D474" s="182">
        <v>11.4</v>
      </c>
      <c r="E474" s="183">
        <v>6.22</v>
      </c>
      <c r="F474" t="str">
        <f t="shared" si="28"/>
        <v>RITTER</v>
      </c>
      <c r="G474" t="str">
        <f t="shared" si="29"/>
        <v>RITTER</v>
      </c>
      <c r="J474" s="383">
        <v>22000641</v>
      </c>
      <c r="K474" t="s">
        <v>1017</v>
      </c>
      <c r="L474" t="s">
        <v>1018</v>
      </c>
      <c r="M474">
        <f t="shared" si="30"/>
        <v>4.4400000000000004</v>
      </c>
      <c r="P474">
        <v>22011767</v>
      </c>
      <c r="Q474" t="s">
        <v>1069</v>
      </c>
      <c r="R474" t="s">
        <v>1070</v>
      </c>
      <c r="S474">
        <f t="shared" si="31"/>
        <v>9.25</v>
      </c>
    </row>
    <row r="475" spans="1:19" ht="17.25" thickBot="1" x14ac:dyDescent="0.35">
      <c r="A475" s="317">
        <v>22013456</v>
      </c>
      <c r="B475" s="260" t="s">
        <v>1011</v>
      </c>
      <c r="C475" s="260" t="s">
        <v>283</v>
      </c>
      <c r="D475" s="182">
        <v>9.3000000000000007</v>
      </c>
      <c r="E475" s="183">
        <v>7.11</v>
      </c>
      <c r="F475" t="str">
        <f t="shared" si="28"/>
        <v>ROESSEL</v>
      </c>
      <c r="G475" t="str">
        <f t="shared" si="29"/>
        <v>ROESSEL</v>
      </c>
      <c r="J475" s="383">
        <v>22000255</v>
      </c>
      <c r="K475" t="s">
        <v>351</v>
      </c>
      <c r="L475" t="s">
        <v>142</v>
      </c>
      <c r="M475">
        <f t="shared" si="30"/>
        <v>8.44</v>
      </c>
      <c r="P475">
        <v>21813516</v>
      </c>
      <c r="Q475" t="s">
        <v>184</v>
      </c>
      <c r="R475" t="s">
        <v>185</v>
      </c>
      <c r="S475">
        <f t="shared" si="31"/>
        <v>0</v>
      </c>
    </row>
    <row r="476" spans="1:19" ht="17.25" thickBot="1" x14ac:dyDescent="0.35">
      <c r="A476" s="317">
        <v>22015109</v>
      </c>
      <c r="B476" s="260" t="s">
        <v>1012</v>
      </c>
      <c r="C476" s="260" t="s">
        <v>1013</v>
      </c>
      <c r="D476" s="182">
        <v>9.9499999999999993</v>
      </c>
      <c r="E476" s="183">
        <v>4</v>
      </c>
      <c r="F476" t="str">
        <f t="shared" si="28"/>
        <v>ROGOL</v>
      </c>
      <c r="G476" t="str">
        <f t="shared" si="29"/>
        <v>ROGOL</v>
      </c>
      <c r="J476" s="383">
        <v>22002998</v>
      </c>
      <c r="K476" t="s">
        <v>1019</v>
      </c>
      <c r="L476" t="s">
        <v>155</v>
      </c>
      <c r="M476">
        <f t="shared" si="30"/>
        <v>7.56</v>
      </c>
      <c r="P476">
        <v>21903884</v>
      </c>
      <c r="Q476" t="s">
        <v>1072</v>
      </c>
      <c r="R476" t="s">
        <v>99</v>
      </c>
      <c r="S476">
        <f t="shared" si="31"/>
        <v>11.9</v>
      </c>
    </row>
    <row r="477" spans="1:19" ht="17.25" thickBot="1" x14ac:dyDescent="0.35">
      <c r="A477" s="317">
        <v>21904863</v>
      </c>
      <c r="B477" s="256" t="s">
        <v>350</v>
      </c>
      <c r="C477" s="256" t="s">
        <v>105</v>
      </c>
      <c r="D477" s="182">
        <v>8.85</v>
      </c>
      <c r="E477" s="183">
        <v>5.78</v>
      </c>
      <c r="F477" t="str">
        <f t="shared" si="28"/>
        <v>ROHMER</v>
      </c>
      <c r="G477" t="str">
        <f t="shared" si="29"/>
        <v>ROHMER</v>
      </c>
      <c r="J477" s="383">
        <v>22002488</v>
      </c>
      <c r="K477" t="s">
        <v>352</v>
      </c>
      <c r="L477" t="s">
        <v>1020</v>
      </c>
      <c r="M477">
        <f t="shared" si="30"/>
        <v>4.4400000000000004</v>
      </c>
      <c r="P477">
        <v>22006191</v>
      </c>
      <c r="Q477" t="s">
        <v>1073</v>
      </c>
      <c r="R477" t="s">
        <v>1074</v>
      </c>
      <c r="S477">
        <f t="shared" si="31"/>
        <v>5.6</v>
      </c>
    </row>
    <row r="478" spans="1:19" ht="16.5" x14ac:dyDescent="0.3">
      <c r="A478" s="349">
        <v>22000279</v>
      </c>
      <c r="B478" s="359" t="s">
        <v>1014</v>
      </c>
      <c r="C478" s="372" t="s">
        <v>143</v>
      </c>
      <c r="D478" s="182" t="s">
        <v>375</v>
      </c>
      <c r="E478" s="183">
        <v>7.56</v>
      </c>
      <c r="F478" t="str">
        <f t="shared" si="28"/>
        <v>ROMANO</v>
      </c>
      <c r="G478" t="str">
        <f t="shared" si="29"/>
        <v>ROMANO</v>
      </c>
      <c r="J478" s="383">
        <v>22004590</v>
      </c>
      <c r="K478" t="s">
        <v>1021</v>
      </c>
      <c r="L478" t="s">
        <v>99</v>
      </c>
      <c r="M478">
        <f t="shared" si="30"/>
        <v>14.22</v>
      </c>
      <c r="P478">
        <v>22003782</v>
      </c>
      <c r="Q478" t="s">
        <v>1075</v>
      </c>
      <c r="R478" t="s">
        <v>136</v>
      </c>
      <c r="S478">
        <f t="shared" si="31"/>
        <v>13.4</v>
      </c>
    </row>
    <row r="479" spans="1:19" ht="17.25" thickBot="1" x14ac:dyDescent="0.35">
      <c r="A479" s="350">
        <v>21905808</v>
      </c>
      <c r="B479" s="363" t="s">
        <v>1015</v>
      </c>
      <c r="C479" s="376" t="s">
        <v>1016</v>
      </c>
      <c r="D479" s="380">
        <v>8.3000000000000007</v>
      </c>
      <c r="E479" s="382">
        <v>6.22</v>
      </c>
      <c r="F479" t="str">
        <f t="shared" si="28"/>
        <v>ROOS</v>
      </c>
      <c r="G479" t="str">
        <f t="shared" si="29"/>
        <v>ROOS</v>
      </c>
      <c r="J479" s="383">
        <v>22010546</v>
      </c>
      <c r="K479" t="s">
        <v>1022</v>
      </c>
      <c r="L479" t="s">
        <v>1023</v>
      </c>
      <c r="M479">
        <f t="shared" si="30"/>
        <v>3.56</v>
      </c>
      <c r="P479">
        <v>22014861</v>
      </c>
      <c r="Q479" t="s">
        <v>1076</v>
      </c>
      <c r="R479" t="s">
        <v>174</v>
      </c>
      <c r="S479">
        <f t="shared" si="31"/>
        <v>11.15</v>
      </c>
    </row>
    <row r="480" spans="1:19" ht="17.25" thickBot="1" x14ac:dyDescent="0.35">
      <c r="A480" s="317">
        <v>22000641</v>
      </c>
      <c r="B480" s="248" t="s">
        <v>1017</v>
      </c>
      <c r="C480" s="248" t="s">
        <v>1018</v>
      </c>
      <c r="D480" s="182">
        <v>12.25</v>
      </c>
      <c r="E480" s="183">
        <v>4.4400000000000004</v>
      </c>
      <c r="F480" t="str">
        <f t="shared" si="28"/>
        <v>ROSENBERG</v>
      </c>
      <c r="G480" t="str">
        <f t="shared" si="29"/>
        <v>ROSENBERG</v>
      </c>
      <c r="J480" s="383">
        <v>21912772</v>
      </c>
      <c r="K480" t="s">
        <v>354</v>
      </c>
      <c r="L480" t="s">
        <v>135</v>
      </c>
      <c r="M480">
        <f t="shared" si="30"/>
        <v>4.4400000000000004</v>
      </c>
      <c r="P480">
        <v>22007432</v>
      </c>
      <c r="Q480" t="s">
        <v>1077</v>
      </c>
      <c r="R480" t="s">
        <v>144</v>
      </c>
      <c r="S480">
        <f t="shared" si="31"/>
        <v>14.15</v>
      </c>
    </row>
    <row r="481" spans="1:19" ht="17.25" thickBot="1" x14ac:dyDescent="0.35">
      <c r="A481" s="317">
        <v>22000255</v>
      </c>
      <c r="B481" s="254" t="s">
        <v>351</v>
      </c>
      <c r="C481" s="254" t="s">
        <v>142</v>
      </c>
      <c r="D481" s="182" t="s">
        <v>375</v>
      </c>
      <c r="E481" s="183">
        <v>8.44</v>
      </c>
      <c r="F481" t="str">
        <f t="shared" si="28"/>
        <v>ROTH</v>
      </c>
      <c r="G481" t="str">
        <f t="shared" si="29"/>
        <v>ROTH</v>
      </c>
      <c r="J481" s="383">
        <v>22004929</v>
      </c>
      <c r="K481" t="s">
        <v>1024</v>
      </c>
      <c r="L481" t="s">
        <v>79</v>
      </c>
      <c r="M481">
        <f t="shared" si="30"/>
        <v>5.78</v>
      </c>
      <c r="P481">
        <v>21908948</v>
      </c>
      <c r="Q481" t="s">
        <v>362</v>
      </c>
      <c r="R481" t="s">
        <v>296</v>
      </c>
      <c r="S481">
        <f t="shared" si="31"/>
        <v>9.6999999999999993</v>
      </c>
    </row>
    <row r="482" spans="1:19" ht="17.25" thickBot="1" x14ac:dyDescent="0.35">
      <c r="A482" s="317">
        <v>22002998</v>
      </c>
      <c r="B482" s="250" t="s">
        <v>1019</v>
      </c>
      <c r="C482" s="250" t="s">
        <v>155</v>
      </c>
      <c r="D482" s="182">
        <v>12.9</v>
      </c>
      <c r="E482" s="183">
        <v>7.56</v>
      </c>
      <c r="F482" t="str">
        <f t="shared" si="28"/>
        <v>ROUX</v>
      </c>
      <c r="G482" t="str">
        <f t="shared" si="29"/>
        <v>ROUX</v>
      </c>
      <c r="J482" s="383">
        <v>22012193</v>
      </c>
      <c r="K482" t="s">
        <v>1025</v>
      </c>
      <c r="L482" t="s">
        <v>31</v>
      </c>
      <c r="M482">
        <f t="shared" si="30"/>
        <v>9.7799999999999994</v>
      </c>
      <c r="P482">
        <v>22001499</v>
      </c>
      <c r="Q482" t="s">
        <v>1078</v>
      </c>
      <c r="R482" t="s">
        <v>152</v>
      </c>
      <c r="S482" s="347" t="s">
        <v>1764</v>
      </c>
    </row>
    <row r="483" spans="1:19" ht="17.25" thickBot="1" x14ac:dyDescent="0.35">
      <c r="A483" s="317">
        <v>22002488</v>
      </c>
      <c r="B483" s="250" t="s">
        <v>352</v>
      </c>
      <c r="C483" s="250" t="s">
        <v>1020</v>
      </c>
      <c r="D483" s="182">
        <v>13.5</v>
      </c>
      <c r="E483" s="183">
        <v>4.4400000000000004</v>
      </c>
      <c r="F483" t="str">
        <f t="shared" si="28"/>
        <v>RUCK</v>
      </c>
      <c r="G483" t="str">
        <f t="shared" si="29"/>
        <v>RUCK</v>
      </c>
      <c r="J483" s="383">
        <v>22010780</v>
      </c>
      <c r="K483" t="s">
        <v>1026</v>
      </c>
      <c r="L483" t="s">
        <v>1027</v>
      </c>
      <c r="M483">
        <f t="shared" si="30"/>
        <v>9.7799999999999994</v>
      </c>
      <c r="P483">
        <v>22006924</v>
      </c>
      <c r="Q483" t="s">
        <v>1079</v>
      </c>
      <c r="R483" t="s">
        <v>1081</v>
      </c>
      <c r="S483">
        <f t="shared" si="31"/>
        <v>8.4</v>
      </c>
    </row>
    <row r="484" spans="1:19" ht="17.25" thickBot="1" x14ac:dyDescent="0.35">
      <c r="A484" s="317">
        <v>22004590</v>
      </c>
      <c r="B484" s="296" t="s">
        <v>1021</v>
      </c>
      <c r="C484" s="296" t="s">
        <v>99</v>
      </c>
      <c r="D484" s="182">
        <v>12.65</v>
      </c>
      <c r="E484" s="183">
        <v>14.22</v>
      </c>
      <c r="F484" t="str">
        <f t="shared" si="28"/>
        <v>RUÉ</v>
      </c>
      <c r="G484" t="str">
        <f t="shared" si="29"/>
        <v>RUÉ</v>
      </c>
      <c r="J484" s="383">
        <v>22017388</v>
      </c>
      <c r="K484" t="s">
        <v>1028</v>
      </c>
      <c r="L484" t="s">
        <v>1029</v>
      </c>
      <c r="M484" t="str">
        <f t="shared" si="30"/>
        <v>ABI</v>
      </c>
      <c r="P484">
        <v>22004988</v>
      </c>
      <c r="Q484" t="s">
        <v>1079</v>
      </c>
      <c r="R484" t="s">
        <v>1080</v>
      </c>
      <c r="S484">
        <f t="shared" si="31"/>
        <v>10.55</v>
      </c>
    </row>
    <row r="485" spans="1:19" ht="17.25" thickBot="1" x14ac:dyDescent="0.35">
      <c r="A485" s="317">
        <v>22010546</v>
      </c>
      <c r="B485" s="248" t="s">
        <v>1022</v>
      </c>
      <c r="C485" s="248" t="s">
        <v>1023</v>
      </c>
      <c r="D485" s="182">
        <v>12.55</v>
      </c>
      <c r="E485" s="183">
        <v>3.56</v>
      </c>
      <c r="F485" t="str">
        <f t="shared" si="28"/>
        <v>SAADALLAH</v>
      </c>
      <c r="G485" t="str">
        <f t="shared" si="29"/>
        <v>SAADALLAH</v>
      </c>
      <c r="J485" s="383">
        <v>22011330</v>
      </c>
      <c r="K485" t="s">
        <v>1030</v>
      </c>
      <c r="L485" t="s">
        <v>310</v>
      </c>
      <c r="M485">
        <f t="shared" si="30"/>
        <v>6.67</v>
      </c>
      <c r="P485">
        <v>22009407</v>
      </c>
      <c r="Q485" t="s">
        <v>1079</v>
      </c>
      <c r="R485" t="s">
        <v>118</v>
      </c>
      <c r="S485">
        <f t="shared" si="31"/>
        <v>14.8</v>
      </c>
    </row>
    <row r="486" spans="1:19" ht="17.25" thickBot="1" x14ac:dyDescent="0.35">
      <c r="A486" s="317">
        <v>21912772</v>
      </c>
      <c r="B486" s="254" t="s">
        <v>354</v>
      </c>
      <c r="C486" s="254" t="s">
        <v>135</v>
      </c>
      <c r="D486" s="182">
        <v>10.6</v>
      </c>
      <c r="E486" s="183">
        <v>4.4400000000000004</v>
      </c>
      <c r="F486" t="str">
        <f t="shared" si="28"/>
        <v>SAID IYABI</v>
      </c>
      <c r="G486" t="e">
        <f t="shared" si="29"/>
        <v>#N/A</v>
      </c>
      <c r="J486" s="383">
        <v>21911417</v>
      </c>
      <c r="K486" t="s">
        <v>355</v>
      </c>
      <c r="L486" t="s">
        <v>110</v>
      </c>
      <c r="M486">
        <f t="shared" si="30"/>
        <v>7.11</v>
      </c>
      <c r="P486">
        <v>21604034</v>
      </c>
      <c r="Q486" t="s">
        <v>363</v>
      </c>
      <c r="R486" t="s">
        <v>102</v>
      </c>
      <c r="S486">
        <f t="shared" si="31"/>
        <v>9.25</v>
      </c>
    </row>
    <row r="487" spans="1:19" ht="17.25" thickBot="1" x14ac:dyDescent="0.35">
      <c r="A487" s="317">
        <v>22004929</v>
      </c>
      <c r="B487" s="252" t="s">
        <v>1024</v>
      </c>
      <c r="C487" s="252" t="s">
        <v>79</v>
      </c>
      <c r="D487" s="182">
        <v>9.6875</v>
      </c>
      <c r="E487" s="183">
        <v>5.78</v>
      </c>
      <c r="F487" t="str">
        <f t="shared" si="28"/>
        <v>SALEN</v>
      </c>
      <c r="G487" t="str">
        <f t="shared" si="29"/>
        <v>SALEN</v>
      </c>
      <c r="J487" s="383">
        <v>22002388</v>
      </c>
      <c r="K487" t="s">
        <v>1031</v>
      </c>
      <c r="L487" t="s">
        <v>762</v>
      </c>
      <c r="M487">
        <f t="shared" si="30"/>
        <v>8.44</v>
      </c>
      <c r="P487">
        <v>22009033</v>
      </c>
      <c r="Q487" t="s">
        <v>1082</v>
      </c>
      <c r="R487" t="s">
        <v>1083</v>
      </c>
      <c r="S487">
        <f t="shared" si="31"/>
        <v>12.8</v>
      </c>
    </row>
    <row r="488" spans="1:19" ht="17.25" thickBot="1" x14ac:dyDescent="0.35">
      <c r="A488" s="317">
        <v>22012193</v>
      </c>
      <c r="B488" s="264" t="s">
        <v>1025</v>
      </c>
      <c r="C488" s="264" t="s">
        <v>31</v>
      </c>
      <c r="D488" s="182">
        <v>11.85</v>
      </c>
      <c r="E488" s="183">
        <v>9.7799999999999994</v>
      </c>
      <c r="F488" t="str">
        <f t="shared" si="28"/>
        <v>SALVIAC</v>
      </c>
      <c r="G488" t="str">
        <f t="shared" si="29"/>
        <v>SALVIAC</v>
      </c>
      <c r="J488" s="383">
        <v>22017400</v>
      </c>
      <c r="K488" t="s">
        <v>1032</v>
      </c>
      <c r="L488" t="s">
        <v>1033</v>
      </c>
      <c r="M488">
        <f t="shared" si="30"/>
        <v>8.44</v>
      </c>
      <c r="P488">
        <v>22008677</v>
      </c>
      <c r="Q488" t="s">
        <v>1084</v>
      </c>
      <c r="R488" t="s">
        <v>1085</v>
      </c>
      <c r="S488">
        <f t="shared" si="31"/>
        <v>7.4</v>
      </c>
    </row>
    <row r="489" spans="1:19" ht="17.25" thickBot="1" x14ac:dyDescent="0.35">
      <c r="A489" s="317">
        <v>22010780</v>
      </c>
      <c r="B489" s="296" t="s">
        <v>1026</v>
      </c>
      <c r="C489" s="296" t="s">
        <v>1027</v>
      </c>
      <c r="D489" s="182">
        <v>12.6</v>
      </c>
      <c r="E489" s="183">
        <v>9.7799999999999994</v>
      </c>
      <c r="F489" t="str">
        <f t="shared" si="28"/>
        <v>SALVINI</v>
      </c>
      <c r="G489" t="str">
        <f t="shared" si="29"/>
        <v>SALVINI</v>
      </c>
      <c r="J489" s="383">
        <v>21902128</v>
      </c>
      <c r="K489" t="s">
        <v>356</v>
      </c>
      <c r="L489" t="s">
        <v>140</v>
      </c>
      <c r="M489">
        <f t="shared" si="30"/>
        <v>8.89</v>
      </c>
      <c r="P489">
        <v>22002949</v>
      </c>
      <c r="Q489" t="s">
        <v>1086</v>
      </c>
      <c r="R489" t="s">
        <v>78</v>
      </c>
      <c r="S489">
        <f t="shared" si="31"/>
        <v>12.9</v>
      </c>
    </row>
    <row r="490" spans="1:19" ht="17.25" thickBot="1" x14ac:dyDescent="0.35">
      <c r="A490" s="317">
        <v>22017388</v>
      </c>
      <c r="B490" s="248" t="s">
        <v>1028</v>
      </c>
      <c r="C490" s="248" t="s">
        <v>1029</v>
      </c>
      <c r="D490" s="182">
        <v>0</v>
      </c>
      <c r="E490" s="183" t="s">
        <v>195</v>
      </c>
      <c r="F490" t="str">
        <f t="shared" si="28"/>
        <v>SANAI</v>
      </c>
      <c r="G490" t="str">
        <f t="shared" si="29"/>
        <v>SANAI</v>
      </c>
      <c r="J490" s="383">
        <v>22010540</v>
      </c>
      <c r="K490" t="s">
        <v>1034</v>
      </c>
      <c r="L490" t="s">
        <v>1035</v>
      </c>
      <c r="M490">
        <f t="shared" si="30"/>
        <v>8</v>
      </c>
      <c r="P490">
        <v>22011927</v>
      </c>
      <c r="Q490" t="s">
        <v>1087</v>
      </c>
      <c r="R490" t="s">
        <v>1049</v>
      </c>
      <c r="S490">
        <f t="shared" si="31"/>
        <v>8</v>
      </c>
    </row>
    <row r="491" spans="1:19" ht="17.25" thickBot="1" x14ac:dyDescent="0.35">
      <c r="A491" s="317">
        <v>22011330</v>
      </c>
      <c r="B491" s="264" t="s">
        <v>1030</v>
      </c>
      <c r="C491" s="264" t="s">
        <v>310</v>
      </c>
      <c r="D491" s="182">
        <v>11</v>
      </c>
      <c r="E491" s="183">
        <v>6.67</v>
      </c>
      <c r="F491" t="str">
        <f t="shared" si="28"/>
        <v>SANTORO</v>
      </c>
      <c r="G491" t="str">
        <f t="shared" si="29"/>
        <v>SANTORO</v>
      </c>
      <c r="J491" s="383">
        <v>22005516</v>
      </c>
      <c r="K491" t="s">
        <v>1036</v>
      </c>
      <c r="L491" t="s">
        <v>1037</v>
      </c>
      <c r="M491">
        <f t="shared" si="30"/>
        <v>8.44</v>
      </c>
      <c r="P491">
        <v>22015413</v>
      </c>
      <c r="Q491" t="s">
        <v>1088</v>
      </c>
      <c r="R491" t="s">
        <v>106</v>
      </c>
      <c r="S491">
        <f t="shared" si="31"/>
        <v>10.55</v>
      </c>
    </row>
    <row r="492" spans="1:19" ht="17.25" thickBot="1" x14ac:dyDescent="0.35">
      <c r="A492" s="317">
        <v>21911417</v>
      </c>
      <c r="B492" s="256" t="s">
        <v>355</v>
      </c>
      <c r="C492" s="256" t="s">
        <v>110</v>
      </c>
      <c r="D492" s="182">
        <v>9.1</v>
      </c>
      <c r="E492" s="183">
        <v>7.11</v>
      </c>
      <c r="F492" t="str">
        <f t="shared" si="28"/>
        <v>SAPIN</v>
      </c>
      <c r="G492" t="str">
        <f t="shared" si="29"/>
        <v>SAPIN</v>
      </c>
      <c r="J492" s="383">
        <v>22002442</v>
      </c>
      <c r="K492" t="s">
        <v>1038</v>
      </c>
      <c r="L492" t="s">
        <v>111</v>
      </c>
      <c r="M492">
        <f t="shared" si="30"/>
        <v>7.11</v>
      </c>
      <c r="P492">
        <v>22017339</v>
      </c>
      <c r="Q492" t="s">
        <v>1089</v>
      </c>
      <c r="R492" t="s">
        <v>154</v>
      </c>
      <c r="S492">
        <f t="shared" si="31"/>
        <v>11.15</v>
      </c>
    </row>
    <row r="493" spans="1:19" ht="17.25" thickBot="1" x14ac:dyDescent="0.35">
      <c r="A493" s="317">
        <v>22002388</v>
      </c>
      <c r="B493" s="262" t="s">
        <v>1031</v>
      </c>
      <c r="C493" s="262" t="s">
        <v>762</v>
      </c>
      <c r="D493" s="182" t="s">
        <v>375</v>
      </c>
      <c r="E493" s="183">
        <v>8.44</v>
      </c>
      <c r="F493" t="str">
        <f t="shared" si="28"/>
        <v>SARAFALY</v>
      </c>
      <c r="G493" t="str">
        <f t="shared" si="29"/>
        <v>SARAFALY</v>
      </c>
      <c r="J493" s="383">
        <v>21910480</v>
      </c>
      <c r="K493" t="s">
        <v>357</v>
      </c>
      <c r="L493" t="s">
        <v>115</v>
      </c>
      <c r="M493">
        <f t="shared" si="30"/>
        <v>7.56</v>
      </c>
      <c r="P493">
        <v>22013568</v>
      </c>
      <c r="Q493" t="s">
        <v>1090</v>
      </c>
      <c r="R493" t="s">
        <v>1091</v>
      </c>
      <c r="S493">
        <f t="shared" si="31"/>
        <v>9.8000000000000007</v>
      </c>
    </row>
    <row r="494" spans="1:19" ht="17.25" thickBot="1" x14ac:dyDescent="0.35">
      <c r="A494" s="317">
        <v>22017400</v>
      </c>
      <c r="B494" s="254" t="s">
        <v>1032</v>
      </c>
      <c r="C494" s="254" t="s">
        <v>1033</v>
      </c>
      <c r="D494" s="182">
        <v>12.25</v>
      </c>
      <c r="E494" s="183">
        <v>8.44</v>
      </c>
      <c r="F494" t="str">
        <f t="shared" si="28"/>
        <v>SASORITH</v>
      </c>
      <c r="G494" t="str">
        <f t="shared" si="29"/>
        <v>SASORITH</v>
      </c>
      <c r="J494" s="383">
        <v>22010980</v>
      </c>
      <c r="K494" t="s">
        <v>1039</v>
      </c>
      <c r="L494" t="s">
        <v>106</v>
      </c>
      <c r="M494">
        <f t="shared" si="30"/>
        <v>7.11</v>
      </c>
      <c r="P494">
        <v>21702513</v>
      </c>
      <c r="Q494" t="s">
        <v>364</v>
      </c>
      <c r="R494" t="s">
        <v>1092</v>
      </c>
      <c r="S494">
        <f t="shared" si="31"/>
        <v>10.875</v>
      </c>
    </row>
    <row r="495" spans="1:19" ht="17.25" thickBot="1" x14ac:dyDescent="0.35">
      <c r="A495" s="317">
        <v>21902128</v>
      </c>
      <c r="B495" s="252" t="s">
        <v>356</v>
      </c>
      <c r="C495" s="252" t="s">
        <v>140</v>
      </c>
      <c r="D495" s="182" t="s">
        <v>375</v>
      </c>
      <c r="E495" s="183">
        <v>8.89</v>
      </c>
      <c r="F495" t="str">
        <f t="shared" si="28"/>
        <v>SCHAAD</v>
      </c>
      <c r="G495" t="str">
        <f t="shared" si="29"/>
        <v>SCHAAD</v>
      </c>
      <c r="J495" s="383">
        <v>22002365</v>
      </c>
      <c r="K495" t="s">
        <v>1040</v>
      </c>
      <c r="L495" t="s">
        <v>91</v>
      </c>
      <c r="M495">
        <f t="shared" si="30"/>
        <v>4.8899999999999997</v>
      </c>
      <c r="P495">
        <v>22004779</v>
      </c>
      <c r="Q495" t="s">
        <v>1093</v>
      </c>
      <c r="R495" t="s">
        <v>119</v>
      </c>
      <c r="S495">
        <f t="shared" si="31"/>
        <v>10.4</v>
      </c>
    </row>
    <row r="496" spans="1:19" ht="17.25" thickBot="1" x14ac:dyDescent="0.35">
      <c r="A496" s="317">
        <v>22010540</v>
      </c>
      <c r="B496" s="248" t="s">
        <v>1034</v>
      </c>
      <c r="C496" s="248" t="s">
        <v>1035</v>
      </c>
      <c r="D496" s="182">
        <v>6.166666666666667</v>
      </c>
      <c r="E496" s="183">
        <v>8</v>
      </c>
      <c r="F496" t="str">
        <f t="shared" si="28"/>
        <v>SCHAAL</v>
      </c>
      <c r="G496" t="str">
        <f t="shared" si="29"/>
        <v>SCHAAL</v>
      </c>
      <c r="J496" s="383">
        <v>22005569</v>
      </c>
      <c r="K496" t="s">
        <v>1041</v>
      </c>
      <c r="L496" t="s">
        <v>1042</v>
      </c>
      <c r="M496">
        <f t="shared" si="30"/>
        <v>6.22</v>
      </c>
      <c r="P496">
        <v>22000948</v>
      </c>
      <c r="Q496" t="s">
        <v>1094</v>
      </c>
      <c r="R496" t="s">
        <v>1095</v>
      </c>
      <c r="S496">
        <f t="shared" si="31"/>
        <v>12.55</v>
      </c>
    </row>
    <row r="497" spans="1:19" ht="33.75" thickBot="1" x14ac:dyDescent="0.35">
      <c r="A497" s="317">
        <v>22005516</v>
      </c>
      <c r="B497" s="250" t="s">
        <v>1036</v>
      </c>
      <c r="C497" s="250" t="s">
        <v>1037</v>
      </c>
      <c r="D497" s="182">
        <v>9.8000000000000007</v>
      </c>
      <c r="E497" s="183">
        <v>8.44</v>
      </c>
      <c r="F497" t="str">
        <f t="shared" si="28"/>
        <v>SCHALL</v>
      </c>
      <c r="G497" t="str">
        <f t="shared" si="29"/>
        <v>SCHALL</v>
      </c>
      <c r="J497" s="383">
        <v>21906128</v>
      </c>
      <c r="K497" t="s">
        <v>35</v>
      </c>
      <c r="L497" t="s">
        <v>71</v>
      </c>
      <c r="M497">
        <f t="shared" si="30"/>
        <v>8.44</v>
      </c>
      <c r="P497">
        <v>22018328</v>
      </c>
      <c r="Q497" t="s">
        <v>1096</v>
      </c>
      <c r="R497" t="s">
        <v>131</v>
      </c>
      <c r="S497">
        <f t="shared" si="31"/>
        <v>0</v>
      </c>
    </row>
    <row r="498" spans="1:19" ht="17.25" thickBot="1" x14ac:dyDescent="0.35">
      <c r="A498" s="317">
        <v>22002442</v>
      </c>
      <c r="B498" s="296" t="s">
        <v>1038</v>
      </c>
      <c r="C498" s="296" t="s">
        <v>111</v>
      </c>
      <c r="D498" s="182">
        <v>11.85</v>
      </c>
      <c r="E498" s="183">
        <v>7.11</v>
      </c>
      <c r="F498" t="str">
        <f t="shared" si="28"/>
        <v>SCHATT</v>
      </c>
      <c r="G498" t="str">
        <f t="shared" si="29"/>
        <v>SCHATT</v>
      </c>
      <c r="J498" s="383">
        <v>22006231</v>
      </c>
      <c r="K498" t="s">
        <v>35</v>
      </c>
      <c r="L498" t="s">
        <v>1045</v>
      </c>
      <c r="M498">
        <f t="shared" si="30"/>
        <v>8.44</v>
      </c>
      <c r="P498">
        <v>22011757</v>
      </c>
      <c r="Q498" t="s">
        <v>94</v>
      </c>
      <c r="R498" t="s">
        <v>145</v>
      </c>
      <c r="S498">
        <f t="shared" si="31"/>
        <v>12.05</v>
      </c>
    </row>
    <row r="499" spans="1:19" ht="17.25" thickBot="1" x14ac:dyDescent="0.35">
      <c r="A499" s="317">
        <v>21910480</v>
      </c>
      <c r="B499" s="269" t="s">
        <v>357</v>
      </c>
      <c r="C499" s="270" t="s">
        <v>115</v>
      </c>
      <c r="D499" s="182">
        <v>9.8000000000000007</v>
      </c>
      <c r="E499" s="183">
        <v>7.56</v>
      </c>
      <c r="F499" t="str">
        <f t="shared" si="28"/>
        <v>SCHATZ</v>
      </c>
      <c r="G499" t="str">
        <f t="shared" si="29"/>
        <v>SCHATZ</v>
      </c>
      <c r="J499" s="383">
        <v>22013186</v>
      </c>
      <c r="K499" t="s">
        <v>35</v>
      </c>
      <c r="L499" t="s">
        <v>978</v>
      </c>
      <c r="M499">
        <f t="shared" si="30"/>
        <v>6.67</v>
      </c>
      <c r="P499">
        <v>22009294</v>
      </c>
      <c r="Q499" t="s">
        <v>94</v>
      </c>
      <c r="R499" t="s">
        <v>1097</v>
      </c>
      <c r="S499">
        <f t="shared" si="31"/>
        <v>12.25</v>
      </c>
    </row>
    <row r="500" spans="1:19" ht="17.25" thickBot="1" x14ac:dyDescent="0.35">
      <c r="A500" s="317">
        <v>22010980</v>
      </c>
      <c r="B500" s="250" t="s">
        <v>1039</v>
      </c>
      <c r="C500" s="250" t="s">
        <v>106</v>
      </c>
      <c r="D500" s="182">
        <v>9.5500000000000007</v>
      </c>
      <c r="E500" s="183">
        <v>7.11</v>
      </c>
      <c r="F500" t="str">
        <f t="shared" si="28"/>
        <v>SCHICKEL</v>
      </c>
      <c r="G500" t="str">
        <f t="shared" si="29"/>
        <v>SCHICKEL</v>
      </c>
      <c r="J500" s="383">
        <v>21907614</v>
      </c>
      <c r="K500" t="s">
        <v>35</v>
      </c>
      <c r="L500" t="s">
        <v>323</v>
      </c>
      <c r="M500">
        <f t="shared" si="30"/>
        <v>11.56</v>
      </c>
      <c r="P500">
        <v>22000735</v>
      </c>
      <c r="Q500" t="s">
        <v>94</v>
      </c>
      <c r="R500" t="s">
        <v>124</v>
      </c>
      <c r="S500">
        <f t="shared" si="31"/>
        <v>11.75</v>
      </c>
    </row>
    <row r="501" spans="1:19" ht="33.75" thickBot="1" x14ac:dyDescent="0.35">
      <c r="A501" s="317">
        <v>22002365</v>
      </c>
      <c r="B501" s="296" t="s">
        <v>1040</v>
      </c>
      <c r="C501" s="296" t="s">
        <v>91</v>
      </c>
      <c r="D501" s="182">
        <v>11.2</v>
      </c>
      <c r="E501" s="183">
        <v>4.8899999999999997</v>
      </c>
      <c r="F501" t="str">
        <f t="shared" si="28"/>
        <v>SCHINDELMEYER</v>
      </c>
      <c r="G501" t="str">
        <f t="shared" si="29"/>
        <v>SCHINDELMEYER</v>
      </c>
      <c r="J501" s="383">
        <v>22003149</v>
      </c>
      <c r="K501" t="s">
        <v>35</v>
      </c>
      <c r="L501" t="s">
        <v>1043</v>
      </c>
      <c r="M501">
        <f t="shared" si="30"/>
        <v>9.33</v>
      </c>
      <c r="P501">
        <v>22005305</v>
      </c>
      <c r="Q501" t="s">
        <v>1098</v>
      </c>
      <c r="R501" t="s">
        <v>30</v>
      </c>
      <c r="S501">
        <f t="shared" si="31"/>
        <v>11.5</v>
      </c>
    </row>
    <row r="502" spans="1:19" ht="17.25" thickBot="1" x14ac:dyDescent="0.35">
      <c r="A502" s="317">
        <v>22005569</v>
      </c>
      <c r="B502" s="264" t="s">
        <v>1041</v>
      </c>
      <c r="C502" s="264" t="s">
        <v>1042</v>
      </c>
      <c r="D502" s="182">
        <v>12.8</v>
      </c>
      <c r="E502" s="183">
        <v>6.22</v>
      </c>
      <c r="F502" t="str">
        <f t="shared" si="28"/>
        <v>SCHMID</v>
      </c>
      <c r="G502" t="str">
        <f t="shared" si="29"/>
        <v>SCHMID</v>
      </c>
      <c r="J502" s="383">
        <v>22007182</v>
      </c>
      <c r="K502" t="s">
        <v>35</v>
      </c>
      <c r="L502" t="s">
        <v>1044</v>
      </c>
      <c r="M502">
        <f t="shared" si="30"/>
        <v>5.33</v>
      </c>
      <c r="P502">
        <v>22012221</v>
      </c>
      <c r="Q502" t="s">
        <v>1099</v>
      </c>
      <c r="R502" t="s">
        <v>1100</v>
      </c>
      <c r="S502">
        <f t="shared" si="31"/>
        <v>13.8</v>
      </c>
    </row>
    <row r="503" spans="1:19" ht="17.25" thickBot="1" x14ac:dyDescent="0.35">
      <c r="A503" s="317">
        <v>21906128</v>
      </c>
      <c r="B503" s="256" t="s">
        <v>35</v>
      </c>
      <c r="C503" s="256" t="s">
        <v>71</v>
      </c>
      <c r="D503" s="182">
        <v>14.35</v>
      </c>
      <c r="E503" s="183">
        <v>8.44</v>
      </c>
      <c r="F503" t="str">
        <f t="shared" si="28"/>
        <v>SCHMITT</v>
      </c>
      <c r="G503" t="str">
        <f t="shared" si="29"/>
        <v>SCHMITT</v>
      </c>
      <c r="J503" s="383">
        <v>22009302</v>
      </c>
      <c r="K503" t="s">
        <v>35</v>
      </c>
      <c r="L503" t="s">
        <v>136</v>
      </c>
      <c r="M503">
        <f t="shared" si="30"/>
        <v>8.89</v>
      </c>
      <c r="P503">
        <v>21810952</v>
      </c>
      <c r="Q503" t="s">
        <v>365</v>
      </c>
      <c r="R503" t="s">
        <v>366</v>
      </c>
      <c r="S503">
        <f t="shared" si="31"/>
        <v>12.5</v>
      </c>
    </row>
    <row r="504" spans="1:19" ht="17.25" thickBot="1" x14ac:dyDescent="0.35">
      <c r="A504" s="317">
        <v>21907614</v>
      </c>
      <c r="B504" s="262" t="s">
        <v>35</v>
      </c>
      <c r="C504" s="262" t="s">
        <v>323</v>
      </c>
      <c r="D504" s="182">
        <v>10.7</v>
      </c>
      <c r="E504" s="183">
        <v>11.56</v>
      </c>
      <c r="F504" t="str">
        <f t="shared" si="28"/>
        <v>SCHMITT</v>
      </c>
      <c r="G504" t="e">
        <f t="shared" si="29"/>
        <v>#N/A</v>
      </c>
      <c r="J504" s="383">
        <v>22007321</v>
      </c>
      <c r="K504" t="s">
        <v>1046</v>
      </c>
      <c r="L504" t="s">
        <v>149</v>
      </c>
      <c r="M504">
        <f t="shared" si="30"/>
        <v>5.78</v>
      </c>
      <c r="P504">
        <v>22011487</v>
      </c>
      <c r="Q504" t="s">
        <v>1101</v>
      </c>
      <c r="R504" t="s">
        <v>1102</v>
      </c>
      <c r="S504">
        <f t="shared" si="31"/>
        <v>7.35</v>
      </c>
    </row>
    <row r="505" spans="1:19" ht="17.25" thickBot="1" x14ac:dyDescent="0.35">
      <c r="A505" s="317">
        <v>22003149</v>
      </c>
      <c r="B505" s="296" t="s">
        <v>35</v>
      </c>
      <c r="C505" s="296" t="s">
        <v>1043</v>
      </c>
      <c r="D505" s="182">
        <v>12.85</v>
      </c>
      <c r="E505" s="183">
        <v>9.33</v>
      </c>
      <c r="F505" t="str">
        <f t="shared" si="28"/>
        <v>SCHMITT</v>
      </c>
      <c r="G505" t="str">
        <f t="shared" si="29"/>
        <v>SCHMITT</v>
      </c>
      <c r="J505" s="383">
        <v>22001342</v>
      </c>
      <c r="K505" t="s">
        <v>1047</v>
      </c>
      <c r="L505" t="s">
        <v>107</v>
      </c>
      <c r="M505">
        <f t="shared" si="30"/>
        <v>12</v>
      </c>
      <c r="P505">
        <v>22004913</v>
      </c>
      <c r="Q505" t="s">
        <v>1103</v>
      </c>
      <c r="R505" t="s">
        <v>1104</v>
      </c>
      <c r="S505">
        <f t="shared" si="31"/>
        <v>10.6</v>
      </c>
    </row>
    <row r="506" spans="1:19" ht="17.25" thickBot="1" x14ac:dyDescent="0.35">
      <c r="A506" s="317">
        <v>22006231</v>
      </c>
      <c r="B506" s="250" t="s">
        <v>35</v>
      </c>
      <c r="C506" s="250" t="s">
        <v>1045</v>
      </c>
      <c r="D506" s="182" t="s">
        <v>375</v>
      </c>
      <c r="E506" s="183">
        <v>8.44</v>
      </c>
      <c r="F506" t="str">
        <f t="shared" si="28"/>
        <v>SCHMITT</v>
      </c>
      <c r="G506" t="str">
        <f t="shared" si="29"/>
        <v>SCHMITT</v>
      </c>
      <c r="J506" s="383">
        <v>22012748</v>
      </c>
      <c r="K506" t="s">
        <v>1048</v>
      </c>
      <c r="L506" t="s">
        <v>1049</v>
      </c>
      <c r="M506">
        <f t="shared" si="30"/>
        <v>9.33</v>
      </c>
      <c r="P506">
        <v>22018168</v>
      </c>
      <c r="Q506" t="s">
        <v>1105</v>
      </c>
      <c r="R506" t="s">
        <v>178</v>
      </c>
      <c r="S506">
        <f t="shared" si="31"/>
        <v>15.95</v>
      </c>
    </row>
    <row r="507" spans="1:19" ht="17.25" thickBot="1" x14ac:dyDescent="0.35">
      <c r="A507" s="317">
        <v>22007182</v>
      </c>
      <c r="B507" s="258" t="s">
        <v>35</v>
      </c>
      <c r="C507" s="258" t="s">
        <v>1044</v>
      </c>
      <c r="D507" s="182">
        <v>9.9499999999999993</v>
      </c>
      <c r="E507" s="183">
        <v>5.33</v>
      </c>
      <c r="F507" t="str">
        <f t="shared" si="28"/>
        <v>SCHMITT</v>
      </c>
      <c r="G507" t="str">
        <f t="shared" si="29"/>
        <v>SCHMITT</v>
      </c>
      <c r="J507" s="383">
        <v>22014833</v>
      </c>
      <c r="K507" t="s">
        <v>1050</v>
      </c>
      <c r="L507" t="s">
        <v>1051</v>
      </c>
      <c r="M507">
        <f t="shared" si="30"/>
        <v>6.67</v>
      </c>
      <c r="P507">
        <v>22005777</v>
      </c>
      <c r="Q507" t="s">
        <v>1106</v>
      </c>
      <c r="R507" t="s">
        <v>1107</v>
      </c>
      <c r="S507">
        <f t="shared" si="31"/>
        <v>9.65</v>
      </c>
    </row>
    <row r="508" spans="1:19" ht="17.25" thickBot="1" x14ac:dyDescent="0.35">
      <c r="A508" s="321">
        <v>22009302</v>
      </c>
      <c r="B508" s="258" t="s">
        <v>35</v>
      </c>
      <c r="C508" s="258" t="s">
        <v>136</v>
      </c>
      <c r="D508" s="182">
        <v>11.75</v>
      </c>
      <c r="E508" s="183">
        <v>8.89</v>
      </c>
      <c r="F508" t="str">
        <f t="shared" si="28"/>
        <v>SCHMITT</v>
      </c>
      <c r="G508" t="str">
        <f t="shared" si="29"/>
        <v>SCHMITT</v>
      </c>
      <c r="J508" s="383">
        <v>22010942</v>
      </c>
      <c r="K508" t="s">
        <v>1052</v>
      </c>
      <c r="L508" t="s">
        <v>97</v>
      </c>
      <c r="M508">
        <f t="shared" si="30"/>
        <v>5.33</v>
      </c>
      <c r="P508">
        <v>22005952</v>
      </c>
      <c r="Q508" t="s">
        <v>1108</v>
      </c>
      <c r="R508" t="s">
        <v>165</v>
      </c>
      <c r="S508">
        <f t="shared" si="31"/>
        <v>10.3</v>
      </c>
    </row>
    <row r="509" spans="1:19" ht="17.25" thickBot="1" x14ac:dyDescent="0.35">
      <c r="A509" s="317">
        <v>22013186</v>
      </c>
      <c r="B509" s="262" t="s">
        <v>35</v>
      </c>
      <c r="C509" s="262" t="s">
        <v>978</v>
      </c>
      <c r="D509" s="182">
        <v>11.5</v>
      </c>
      <c r="E509" s="183">
        <v>6.67</v>
      </c>
      <c r="F509" t="str">
        <f t="shared" si="28"/>
        <v>SCHMITT</v>
      </c>
      <c r="G509" t="str">
        <f t="shared" si="29"/>
        <v>SCHMITT</v>
      </c>
      <c r="J509" s="383">
        <v>22013361</v>
      </c>
      <c r="K509" t="s">
        <v>1053</v>
      </c>
      <c r="L509" t="s">
        <v>97</v>
      </c>
      <c r="M509">
        <f t="shared" si="30"/>
        <v>4.4400000000000004</v>
      </c>
      <c r="P509">
        <v>21915733</v>
      </c>
      <c r="Q509" t="s">
        <v>1109</v>
      </c>
      <c r="R509" t="s">
        <v>1049</v>
      </c>
      <c r="S509">
        <f t="shared" si="31"/>
        <v>7.35</v>
      </c>
    </row>
    <row r="510" spans="1:19" ht="17.25" thickBot="1" x14ac:dyDescent="0.35">
      <c r="A510" s="317">
        <v>22007321</v>
      </c>
      <c r="B510" s="252" t="s">
        <v>1046</v>
      </c>
      <c r="C510" s="252" t="s">
        <v>149</v>
      </c>
      <c r="D510" s="182">
        <v>8.85</v>
      </c>
      <c r="E510" s="183">
        <v>5.78</v>
      </c>
      <c r="F510" t="str">
        <f t="shared" si="28"/>
        <v>SCHMITTER</v>
      </c>
      <c r="G510" t="str">
        <f t="shared" si="29"/>
        <v>SCHMITTER</v>
      </c>
      <c r="J510" s="383">
        <v>22013396</v>
      </c>
      <c r="K510" t="s">
        <v>182</v>
      </c>
      <c r="L510" t="s">
        <v>32</v>
      </c>
      <c r="M510">
        <f t="shared" si="30"/>
        <v>13.78</v>
      </c>
      <c r="P510">
        <v>22002630</v>
      </c>
      <c r="Q510" t="s">
        <v>1110</v>
      </c>
      <c r="R510" t="s">
        <v>134</v>
      </c>
      <c r="S510">
        <f t="shared" si="31"/>
        <v>13.65</v>
      </c>
    </row>
    <row r="511" spans="1:19" ht="17.25" thickBot="1" x14ac:dyDescent="0.35">
      <c r="A511" s="317">
        <v>22001342</v>
      </c>
      <c r="B511" s="252" t="s">
        <v>1047</v>
      </c>
      <c r="C511" s="252" t="s">
        <v>107</v>
      </c>
      <c r="D511" s="182" t="s">
        <v>375</v>
      </c>
      <c r="E511" s="183">
        <v>12</v>
      </c>
      <c r="F511" t="str">
        <f t="shared" si="28"/>
        <v>SCHNELLER</v>
      </c>
      <c r="G511" t="str">
        <f t="shared" si="29"/>
        <v>SCHNELLER</v>
      </c>
      <c r="J511" s="383">
        <v>21906369</v>
      </c>
      <c r="K511" t="s">
        <v>359</v>
      </c>
      <c r="L511" t="s">
        <v>360</v>
      </c>
      <c r="M511">
        <f t="shared" si="30"/>
        <v>4.4400000000000004</v>
      </c>
      <c r="P511">
        <v>22006058</v>
      </c>
      <c r="Q511" t="s">
        <v>1111</v>
      </c>
      <c r="R511" t="s">
        <v>127</v>
      </c>
      <c r="S511">
        <f t="shared" si="31"/>
        <v>9.65</v>
      </c>
    </row>
    <row r="512" spans="1:19" ht="33.75" thickBot="1" x14ac:dyDescent="0.35">
      <c r="A512" s="317">
        <v>22012748</v>
      </c>
      <c r="B512" s="258" t="s">
        <v>1048</v>
      </c>
      <c r="C512" s="258" t="s">
        <v>1049</v>
      </c>
      <c r="D512" s="182">
        <v>10.4</v>
      </c>
      <c r="E512" s="183">
        <v>9.33</v>
      </c>
      <c r="F512" t="str">
        <f t="shared" si="28"/>
        <v>SCHNOEBELEN</v>
      </c>
      <c r="G512" t="str">
        <f t="shared" si="29"/>
        <v>SCHNOEBELEN</v>
      </c>
      <c r="J512" s="383">
        <v>22004008</v>
      </c>
      <c r="K512" t="s">
        <v>1054</v>
      </c>
      <c r="L512" t="s">
        <v>1055</v>
      </c>
      <c r="M512" t="str">
        <f t="shared" si="30"/>
        <v>ABI</v>
      </c>
      <c r="P512">
        <v>22006500</v>
      </c>
      <c r="Q512" t="s">
        <v>1112</v>
      </c>
      <c r="R512" t="s">
        <v>141</v>
      </c>
      <c r="S512">
        <f t="shared" si="31"/>
        <v>11.6</v>
      </c>
    </row>
    <row r="513" spans="1:19" ht="17.25" thickBot="1" x14ac:dyDescent="0.35">
      <c r="A513" s="317">
        <v>22014833</v>
      </c>
      <c r="B513" s="260" t="s">
        <v>1050</v>
      </c>
      <c r="C513" s="260" t="s">
        <v>1051</v>
      </c>
      <c r="D513" s="182">
        <v>10.6</v>
      </c>
      <c r="E513" s="183">
        <v>6.67</v>
      </c>
      <c r="F513" t="str">
        <f t="shared" si="28"/>
        <v>SCHUSTER</v>
      </c>
      <c r="G513" t="str">
        <f t="shared" si="29"/>
        <v>SCHUSTER</v>
      </c>
      <c r="J513" s="383">
        <v>22010291</v>
      </c>
      <c r="K513" t="s">
        <v>1057</v>
      </c>
      <c r="L513" t="s">
        <v>1058</v>
      </c>
      <c r="M513">
        <f t="shared" si="30"/>
        <v>11.11</v>
      </c>
      <c r="P513">
        <v>22005974</v>
      </c>
      <c r="Q513" t="s">
        <v>1113</v>
      </c>
      <c r="R513" t="s">
        <v>583</v>
      </c>
      <c r="S513">
        <f t="shared" si="31"/>
        <v>12.15</v>
      </c>
    </row>
    <row r="514" spans="1:19" ht="17.25" thickBot="1" x14ac:dyDescent="0.35">
      <c r="A514" s="317">
        <v>22010942</v>
      </c>
      <c r="B514" s="264" t="s">
        <v>1052</v>
      </c>
      <c r="C514" s="264" t="s">
        <v>97</v>
      </c>
      <c r="D514" s="182">
        <v>11.05</v>
      </c>
      <c r="E514" s="183">
        <v>5.33</v>
      </c>
      <c r="F514" t="str">
        <f t="shared" ref="F514:F577" si="32">VLOOKUP(A514,$J$2:$K$595,2,FALSE)</f>
        <v>SCHWAAB</v>
      </c>
      <c r="G514" t="str">
        <f t="shared" si="29"/>
        <v>SCHWAAB</v>
      </c>
      <c r="J514" s="383">
        <v>22005248</v>
      </c>
      <c r="K514" t="s">
        <v>1059</v>
      </c>
      <c r="L514" t="s">
        <v>150</v>
      </c>
      <c r="M514">
        <f t="shared" si="30"/>
        <v>5.33</v>
      </c>
      <c r="P514">
        <v>22010898</v>
      </c>
      <c r="Q514" t="s">
        <v>1114</v>
      </c>
      <c r="R514" t="s">
        <v>134</v>
      </c>
      <c r="S514">
        <f t="shared" si="31"/>
        <v>11.4</v>
      </c>
    </row>
    <row r="515" spans="1:19" ht="33.75" thickBot="1" x14ac:dyDescent="0.35">
      <c r="A515" s="317">
        <v>22013361</v>
      </c>
      <c r="B515" s="254" t="s">
        <v>1053</v>
      </c>
      <c r="C515" s="254" t="s">
        <v>97</v>
      </c>
      <c r="D515" s="182">
        <v>11.65</v>
      </c>
      <c r="E515" s="183">
        <v>4.4400000000000004</v>
      </c>
      <c r="F515" t="str">
        <f t="shared" si="32"/>
        <v>SCHWENGLER</v>
      </c>
      <c r="G515" t="str">
        <f t="shared" ref="G515:G578" si="33">VLOOKUP(A515,$P$2:$Q$595,2,FALSE)</f>
        <v>SCHWENGLER</v>
      </c>
      <c r="J515" s="383">
        <v>22001283</v>
      </c>
      <c r="K515" t="s">
        <v>1060</v>
      </c>
      <c r="L515" t="s">
        <v>1061</v>
      </c>
      <c r="M515">
        <f t="shared" ref="M515:M578" si="34">VLOOKUP(J515,$A$2:$E$602,5,FALSE)</f>
        <v>8</v>
      </c>
      <c r="P515">
        <v>22018534</v>
      </c>
      <c r="Q515" t="s">
        <v>1115</v>
      </c>
      <c r="R515" t="s">
        <v>98</v>
      </c>
      <c r="S515">
        <f t="shared" ref="S515:S546" si="35">VLOOKUP(P515,$A$2:$E$602,4,FALSE)</f>
        <v>11.55</v>
      </c>
    </row>
    <row r="516" spans="1:19" ht="17.25" thickBot="1" x14ac:dyDescent="0.35">
      <c r="A516" s="317">
        <v>22013396</v>
      </c>
      <c r="B516" s="260" t="s">
        <v>182</v>
      </c>
      <c r="C516" s="260" t="s">
        <v>32</v>
      </c>
      <c r="D516" s="182">
        <v>11.45</v>
      </c>
      <c r="E516" s="183">
        <v>13.78</v>
      </c>
      <c r="F516" t="str">
        <f t="shared" si="32"/>
        <v>SEILER</v>
      </c>
      <c r="G516" t="str">
        <f t="shared" si="33"/>
        <v>SEILER</v>
      </c>
      <c r="J516" s="383">
        <v>22004937</v>
      </c>
      <c r="K516" t="s">
        <v>1062</v>
      </c>
      <c r="L516" t="s">
        <v>94</v>
      </c>
      <c r="M516">
        <f t="shared" si="34"/>
        <v>11.56</v>
      </c>
      <c r="P516">
        <v>22004810</v>
      </c>
      <c r="Q516" t="s">
        <v>1116</v>
      </c>
      <c r="R516" t="s">
        <v>33</v>
      </c>
      <c r="S516">
        <f t="shared" si="35"/>
        <v>14.05</v>
      </c>
    </row>
    <row r="517" spans="1:19" ht="17.25" thickBot="1" x14ac:dyDescent="0.35">
      <c r="A517" s="317">
        <v>21906369</v>
      </c>
      <c r="B517" s="248" t="s">
        <v>359</v>
      </c>
      <c r="C517" s="248" t="s">
        <v>360</v>
      </c>
      <c r="D517" s="182">
        <v>9.85</v>
      </c>
      <c r="E517" s="183">
        <v>4.4400000000000004</v>
      </c>
      <c r="F517" t="str">
        <f t="shared" si="32"/>
        <v>SEN</v>
      </c>
      <c r="G517" t="str">
        <f t="shared" si="33"/>
        <v>SEN</v>
      </c>
      <c r="J517" s="383">
        <v>22006215</v>
      </c>
      <c r="K517" t="s">
        <v>1063</v>
      </c>
      <c r="L517" t="s">
        <v>99</v>
      </c>
      <c r="M517">
        <f t="shared" si="34"/>
        <v>5.78</v>
      </c>
      <c r="P517">
        <v>22012823</v>
      </c>
      <c r="Q517" t="s">
        <v>1117</v>
      </c>
      <c r="R517" t="s">
        <v>1118</v>
      </c>
      <c r="S517">
        <f t="shared" si="35"/>
        <v>7.75</v>
      </c>
    </row>
    <row r="518" spans="1:19" ht="17.25" thickBot="1" x14ac:dyDescent="0.35">
      <c r="A518" s="317">
        <v>22004008</v>
      </c>
      <c r="B518" s="258" t="s">
        <v>1054</v>
      </c>
      <c r="C518" s="258" t="s">
        <v>1055</v>
      </c>
      <c r="D518" s="182">
        <v>0</v>
      </c>
      <c r="E518" s="183" t="s">
        <v>195</v>
      </c>
      <c r="F518" t="str">
        <f t="shared" si="32"/>
        <v>SESTER</v>
      </c>
      <c r="G518" t="str">
        <f t="shared" si="33"/>
        <v>SESTER</v>
      </c>
      <c r="J518" s="383">
        <v>22001592</v>
      </c>
      <c r="K518" t="s">
        <v>1064</v>
      </c>
      <c r="L518" t="s">
        <v>1065</v>
      </c>
      <c r="M518">
        <f t="shared" si="34"/>
        <v>5.33</v>
      </c>
      <c r="P518">
        <v>22011107</v>
      </c>
      <c r="Q518" t="s">
        <v>1119</v>
      </c>
      <c r="R518" t="s">
        <v>1120</v>
      </c>
      <c r="S518">
        <f t="shared" si="35"/>
        <v>9.8000000000000007</v>
      </c>
    </row>
    <row r="519" spans="1:19" ht="17.25" thickBot="1" x14ac:dyDescent="0.35">
      <c r="A519" s="317">
        <v>22016879</v>
      </c>
      <c r="B519" s="252" t="s">
        <v>1056</v>
      </c>
      <c r="C519" s="252" t="s">
        <v>284</v>
      </c>
      <c r="D519" s="182">
        <v>5.15</v>
      </c>
      <c r="E519" s="183">
        <v>5.33</v>
      </c>
      <c r="F519" s="385" t="e">
        <f t="shared" si="32"/>
        <v>#N/A</v>
      </c>
      <c r="G519" t="e">
        <f t="shared" si="33"/>
        <v>#N/A</v>
      </c>
      <c r="J519" s="383">
        <v>22005139</v>
      </c>
      <c r="K519" t="s">
        <v>1066</v>
      </c>
      <c r="L519" t="s">
        <v>1067</v>
      </c>
      <c r="M519">
        <f t="shared" si="34"/>
        <v>8.44</v>
      </c>
      <c r="P519">
        <v>22001966</v>
      </c>
      <c r="Q519" t="s">
        <v>1121</v>
      </c>
      <c r="R519" t="s">
        <v>1122</v>
      </c>
      <c r="S519" s="347" t="s">
        <v>1764</v>
      </c>
    </row>
    <row r="520" spans="1:19" ht="33.75" thickBot="1" x14ac:dyDescent="0.35">
      <c r="A520" s="317">
        <v>22010291</v>
      </c>
      <c r="B520" s="264" t="s">
        <v>1057</v>
      </c>
      <c r="C520" s="264" t="s">
        <v>1058</v>
      </c>
      <c r="D520" s="182">
        <v>14.333333333333334</v>
      </c>
      <c r="E520" s="183">
        <v>11.11</v>
      </c>
      <c r="F520" t="str">
        <f t="shared" si="32"/>
        <v>SIEBER</v>
      </c>
      <c r="G520" t="str">
        <f t="shared" si="33"/>
        <v>SIEBER</v>
      </c>
      <c r="J520" s="383">
        <v>21903989</v>
      </c>
      <c r="K520" t="s">
        <v>1068</v>
      </c>
      <c r="L520" t="s">
        <v>79</v>
      </c>
      <c r="M520">
        <f t="shared" si="34"/>
        <v>10.67</v>
      </c>
      <c r="P520">
        <v>22018967</v>
      </c>
      <c r="Q520" t="s">
        <v>1123</v>
      </c>
      <c r="R520" t="s">
        <v>183</v>
      </c>
      <c r="S520">
        <f t="shared" si="35"/>
        <v>13.35</v>
      </c>
    </row>
    <row r="521" spans="1:19" ht="17.25" thickBot="1" x14ac:dyDescent="0.35">
      <c r="A521" s="317">
        <v>22005248</v>
      </c>
      <c r="B521" s="262" t="s">
        <v>1059</v>
      </c>
      <c r="C521" s="262" t="s">
        <v>150</v>
      </c>
      <c r="D521" s="182">
        <v>10.1</v>
      </c>
      <c r="E521" s="183">
        <v>5.33</v>
      </c>
      <c r="F521" t="str">
        <f t="shared" si="32"/>
        <v>SINA</v>
      </c>
      <c r="G521" t="str">
        <f t="shared" si="33"/>
        <v>SINA</v>
      </c>
      <c r="J521" s="383">
        <v>22009607</v>
      </c>
      <c r="K521" t="s">
        <v>1071</v>
      </c>
      <c r="L521" t="s">
        <v>141</v>
      </c>
      <c r="M521">
        <f t="shared" si="34"/>
        <v>7.11</v>
      </c>
      <c r="P521">
        <v>22007180</v>
      </c>
      <c r="Q521" t="s">
        <v>668</v>
      </c>
      <c r="R521" t="s">
        <v>75</v>
      </c>
      <c r="S521">
        <f t="shared" si="35"/>
        <v>12.35</v>
      </c>
    </row>
    <row r="522" spans="1:19" ht="17.25" thickBot="1" x14ac:dyDescent="0.35">
      <c r="A522" s="317">
        <v>22001283</v>
      </c>
      <c r="B522" s="254" t="s">
        <v>1060</v>
      </c>
      <c r="C522" s="254" t="s">
        <v>1061</v>
      </c>
      <c r="D522" s="182">
        <v>11.45</v>
      </c>
      <c r="E522" s="183">
        <v>8</v>
      </c>
      <c r="F522" t="str">
        <f t="shared" si="32"/>
        <v>SINS</v>
      </c>
      <c r="G522" t="str">
        <f t="shared" si="33"/>
        <v>SINS</v>
      </c>
      <c r="J522" s="383">
        <v>22011767</v>
      </c>
      <c r="K522" t="s">
        <v>1069</v>
      </c>
      <c r="L522" t="s">
        <v>1070</v>
      </c>
      <c r="M522">
        <f t="shared" si="34"/>
        <v>8</v>
      </c>
      <c r="P522">
        <v>22003623</v>
      </c>
      <c r="Q522" t="s">
        <v>1124</v>
      </c>
      <c r="R522" t="s">
        <v>1125</v>
      </c>
      <c r="S522" s="386">
        <v>11.833</v>
      </c>
    </row>
    <row r="523" spans="1:19" ht="17.25" thickBot="1" x14ac:dyDescent="0.35">
      <c r="A523" s="317">
        <v>22004937</v>
      </c>
      <c r="B523" s="248" t="s">
        <v>1062</v>
      </c>
      <c r="C523" s="248" t="s">
        <v>94</v>
      </c>
      <c r="D523" s="182">
        <v>13.2</v>
      </c>
      <c r="E523" s="183">
        <v>11.56</v>
      </c>
      <c r="F523" t="str">
        <f t="shared" si="32"/>
        <v>SIREROL</v>
      </c>
      <c r="G523" t="str">
        <f t="shared" si="33"/>
        <v>SIREROL</v>
      </c>
      <c r="J523" s="383">
        <v>21813516</v>
      </c>
      <c r="K523" t="s">
        <v>184</v>
      </c>
      <c r="L523" t="s">
        <v>185</v>
      </c>
      <c r="M523" t="str">
        <f t="shared" si="34"/>
        <v>ABI</v>
      </c>
      <c r="P523">
        <v>22003616</v>
      </c>
      <c r="Q523" t="s">
        <v>1126</v>
      </c>
      <c r="R523" t="s">
        <v>78</v>
      </c>
      <c r="S523">
        <f t="shared" si="35"/>
        <v>13.55</v>
      </c>
    </row>
    <row r="524" spans="1:19" ht="17.25" thickBot="1" x14ac:dyDescent="0.35">
      <c r="A524" s="317">
        <v>22006215</v>
      </c>
      <c r="B524" s="260" t="s">
        <v>1063</v>
      </c>
      <c r="C524" s="260" t="s">
        <v>99</v>
      </c>
      <c r="D524" s="182">
        <v>10.6</v>
      </c>
      <c r="E524" s="183">
        <v>5.78</v>
      </c>
      <c r="F524" t="str">
        <f t="shared" si="32"/>
        <v>SISSLER</v>
      </c>
      <c r="G524" t="str">
        <f t="shared" si="33"/>
        <v>SISSLER</v>
      </c>
      <c r="J524" s="383">
        <v>21903884</v>
      </c>
      <c r="K524" t="s">
        <v>1072</v>
      </c>
      <c r="L524" t="s">
        <v>99</v>
      </c>
      <c r="M524">
        <f t="shared" si="34"/>
        <v>10.67</v>
      </c>
      <c r="P524">
        <v>21912615</v>
      </c>
      <c r="Q524" t="s">
        <v>42</v>
      </c>
      <c r="R524" t="s">
        <v>1127</v>
      </c>
      <c r="S524">
        <f t="shared" si="35"/>
        <v>11.125</v>
      </c>
    </row>
    <row r="525" spans="1:19" ht="17.25" thickBot="1" x14ac:dyDescent="0.35">
      <c r="A525" s="317">
        <v>22001592</v>
      </c>
      <c r="B525" s="296" t="s">
        <v>1064</v>
      </c>
      <c r="C525" s="296" t="s">
        <v>1065</v>
      </c>
      <c r="D525" s="182">
        <v>0</v>
      </c>
      <c r="E525" s="183">
        <v>5.33</v>
      </c>
      <c r="F525" t="str">
        <f t="shared" si="32"/>
        <v>SISSOKO</v>
      </c>
      <c r="G525" t="str">
        <f t="shared" si="33"/>
        <v>SISSOKO</v>
      </c>
      <c r="J525" s="383">
        <v>22006191</v>
      </c>
      <c r="K525" t="s">
        <v>1073</v>
      </c>
      <c r="L525" t="s">
        <v>1074</v>
      </c>
      <c r="M525">
        <f t="shared" si="34"/>
        <v>7.11</v>
      </c>
      <c r="P525">
        <v>22005137</v>
      </c>
      <c r="Q525" t="s">
        <v>42</v>
      </c>
      <c r="R525" t="s">
        <v>127</v>
      </c>
      <c r="S525">
        <f t="shared" si="35"/>
        <v>12.25</v>
      </c>
    </row>
    <row r="526" spans="1:19" ht="17.25" thickBot="1" x14ac:dyDescent="0.35">
      <c r="A526" s="317">
        <v>22005139</v>
      </c>
      <c r="B526" s="250" t="s">
        <v>1066</v>
      </c>
      <c r="C526" s="250" t="s">
        <v>1067</v>
      </c>
      <c r="D526" s="182">
        <v>12.55</v>
      </c>
      <c r="E526" s="183">
        <v>8.44</v>
      </c>
      <c r="F526" t="str">
        <f t="shared" si="32"/>
        <v>SKARNIAK</v>
      </c>
      <c r="G526" t="str">
        <f t="shared" si="33"/>
        <v>SKARNIAK</v>
      </c>
      <c r="J526" s="383">
        <v>22003782</v>
      </c>
      <c r="K526" t="s">
        <v>1075</v>
      </c>
      <c r="L526" t="s">
        <v>136</v>
      </c>
      <c r="M526">
        <f t="shared" si="34"/>
        <v>6.67</v>
      </c>
      <c r="P526">
        <v>21919706</v>
      </c>
      <c r="Q526" t="s">
        <v>367</v>
      </c>
      <c r="R526" t="s">
        <v>187</v>
      </c>
      <c r="S526" s="347" t="s">
        <v>1764</v>
      </c>
    </row>
    <row r="527" spans="1:19" ht="17.25" thickBot="1" x14ac:dyDescent="0.35">
      <c r="A527" s="317">
        <v>21903989</v>
      </c>
      <c r="B527" s="264" t="s">
        <v>1068</v>
      </c>
      <c r="C527" s="264" t="s">
        <v>79</v>
      </c>
      <c r="D527" s="182">
        <v>13.9</v>
      </c>
      <c r="E527" s="183">
        <v>10.67</v>
      </c>
      <c r="F527" t="str">
        <f t="shared" si="32"/>
        <v>SOEHNLEN</v>
      </c>
      <c r="G527" t="str">
        <f t="shared" si="33"/>
        <v>SOEHNLEN</v>
      </c>
      <c r="J527" s="383">
        <v>22014861</v>
      </c>
      <c r="K527" t="s">
        <v>1076</v>
      </c>
      <c r="L527" t="s">
        <v>174</v>
      </c>
      <c r="M527">
        <f t="shared" si="34"/>
        <v>6.22</v>
      </c>
      <c r="P527">
        <v>22003026</v>
      </c>
      <c r="Q527" t="s">
        <v>1128</v>
      </c>
      <c r="R527" t="s">
        <v>1129</v>
      </c>
      <c r="S527">
        <f t="shared" si="35"/>
        <v>13</v>
      </c>
    </row>
    <row r="528" spans="1:19" ht="17.25" thickBot="1" x14ac:dyDescent="0.35">
      <c r="A528" s="317">
        <v>22011767</v>
      </c>
      <c r="B528" s="260" t="s">
        <v>1069</v>
      </c>
      <c r="C528" s="260" t="s">
        <v>1070</v>
      </c>
      <c r="D528" s="182">
        <v>9.25</v>
      </c>
      <c r="E528" s="183">
        <v>8</v>
      </c>
      <c r="F528" t="str">
        <f t="shared" si="32"/>
        <v>SOUÏDI</v>
      </c>
      <c r="G528" t="str">
        <f t="shared" si="33"/>
        <v>SOUÏDI</v>
      </c>
      <c r="J528" s="383">
        <v>22007432</v>
      </c>
      <c r="K528" t="s">
        <v>1077</v>
      </c>
      <c r="L528" t="s">
        <v>144</v>
      </c>
      <c r="M528">
        <f t="shared" si="34"/>
        <v>11.56</v>
      </c>
      <c r="P528">
        <v>22007470</v>
      </c>
      <c r="Q528" t="s">
        <v>1130</v>
      </c>
      <c r="R528" t="s">
        <v>287</v>
      </c>
      <c r="S528">
        <f t="shared" si="35"/>
        <v>10.8</v>
      </c>
    </row>
    <row r="529" spans="1:19" ht="17.25" thickBot="1" x14ac:dyDescent="0.35">
      <c r="A529" s="317">
        <v>22009607</v>
      </c>
      <c r="B529" s="262" t="s">
        <v>1071</v>
      </c>
      <c r="C529" s="262" t="s">
        <v>141</v>
      </c>
      <c r="D529" s="182" t="s">
        <v>375</v>
      </c>
      <c r="E529" s="183">
        <v>7.11</v>
      </c>
      <c r="F529" t="str">
        <f t="shared" si="32"/>
        <v>SOUM</v>
      </c>
      <c r="G529" t="str">
        <f t="shared" si="33"/>
        <v>SOUM</v>
      </c>
      <c r="J529" s="383">
        <v>21908948</v>
      </c>
      <c r="K529" t="s">
        <v>362</v>
      </c>
      <c r="L529" t="s">
        <v>296</v>
      </c>
      <c r="M529">
        <f t="shared" si="34"/>
        <v>9.7799999999999994</v>
      </c>
      <c r="P529">
        <v>22003725</v>
      </c>
      <c r="Q529" t="s">
        <v>1131</v>
      </c>
      <c r="R529" t="s">
        <v>1132</v>
      </c>
      <c r="S529">
        <f t="shared" si="35"/>
        <v>8.25</v>
      </c>
    </row>
    <row r="530" spans="1:19" ht="17.25" thickBot="1" x14ac:dyDescent="0.35">
      <c r="A530" s="317">
        <v>21813516</v>
      </c>
      <c r="B530" s="256" t="s">
        <v>184</v>
      </c>
      <c r="C530" s="256" t="s">
        <v>185</v>
      </c>
      <c r="D530" s="182">
        <v>0</v>
      </c>
      <c r="E530" s="183" t="s">
        <v>195</v>
      </c>
      <c r="F530" t="str">
        <f t="shared" si="32"/>
        <v>SOW</v>
      </c>
      <c r="G530" t="str">
        <f t="shared" si="33"/>
        <v>SOW</v>
      </c>
      <c r="J530" s="383">
        <v>22001499</v>
      </c>
      <c r="K530" t="s">
        <v>1078</v>
      </c>
      <c r="L530" t="s">
        <v>152</v>
      </c>
      <c r="M530">
        <f t="shared" si="34"/>
        <v>9.7799999999999994</v>
      </c>
      <c r="P530">
        <v>22010160</v>
      </c>
      <c r="Q530" t="s">
        <v>1133</v>
      </c>
      <c r="R530" t="s">
        <v>769</v>
      </c>
      <c r="S530">
        <f t="shared" si="35"/>
        <v>9.1</v>
      </c>
    </row>
    <row r="531" spans="1:19" ht="17.25" thickBot="1" x14ac:dyDescent="0.35">
      <c r="A531" s="317">
        <v>21903884</v>
      </c>
      <c r="B531" s="248" t="s">
        <v>1072</v>
      </c>
      <c r="C531" s="248" t="s">
        <v>99</v>
      </c>
      <c r="D531" s="182">
        <v>11.9</v>
      </c>
      <c r="E531" s="183">
        <v>10.67</v>
      </c>
      <c r="F531" t="str">
        <f t="shared" si="32"/>
        <v>SPAETH</v>
      </c>
      <c r="G531" t="str">
        <f t="shared" si="33"/>
        <v>SPAETH</v>
      </c>
      <c r="J531" s="383">
        <v>22006924</v>
      </c>
      <c r="K531" t="s">
        <v>1079</v>
      </c>
      <c r="L531" t="s">
        <v>1081</v>
      </c>
      <c r="M531">
        <f t="shared" si="34"/>
        <v>3.11</v>
      </c>
      <c r="P531">
        <v>22004035</v>
      </c>
      <c r="Q531" t="s">
        <v>368</v>
      </c>
      <c r="R531" t="s">
        <v>92</v>
      </c>
      <c r="S531">
        <f t="shared" si="35"/>
        <v>11.4</v>
      </c>
    </row>
    <row r="532" spans="1:19" ht="17.25" thickBot="1" x14ac:dyDescent="0.35">
      <c r="A532" s="317">
        <v>22006191</v>
      </c>
      <c r="B532" s="254" t="s">
        <v>1073</v>
      </c>
      <c r="C532" s="254" t="s">
        <v>1074</v>
      </c>
      <c r="D532" s="182">
        <v>5.6</v>
      </c>
      <c r="E532" s="183">
        <v>7.11</v>
      </c>
      <c r="F532" t="str">
        <f t="shared" si="32"/>
        <v>SPIEGEL</v>
      </c>
      <c r="G532" t="str">
        <f t="shared" si="33"/>
        <v>SPIEGEL</v>
      </c>
      <c r="J532" s="383">
        <v>22004988</v>
      </c>
      <c r="K532" t="s">
        <v>1079</v>
      </c>
      <c r="L532" t="s">
        <v>1080</v>
      </c>
      <c r="M532">
        <f t="shared" si="34"/>
        <v>4</v>
      </c>
      <c r="P532">
        <v>22010246</v>
      </c>
      <c r="Q532" t="s">
        <v>369</v>
      </c>
      <c r="R532" t="s">
        <v>127</v>
      </c>
      <c r="S532">
        <f t="shared" si="35"/>
        <v>0</v>
      </c>
    </row>
    <row r="533" spans="1:19" ht="17.25" thickBot="1" x14ac:dyDescent="0.35">
      <c r="A533" s="317">
        <v>22003782</v>
      </c>
      <c r="B533" s="258" t="s">
        <v>1075</v>
      </c>
      <c r="C533" s="258" t="s">
        <v>136</v>
      </c>
      <c r="D533" s="182">
        <v>13.4</v>
      </c>
      <c r="E533" s="183">
        <v>6.67</v>
      </c>
      <c r="F533" t="str">
        <f t="shared" si="32"/>
        <v>SQUILLACI</v>
      </c>
      <c r="G533" t="str">
        <f t="shared" si="33"/>
        <v>SQUILLACI</v>
      </c>
      <c r="J533" s="383">
        <v>22009407</v>
      </c>
      <c r="K533" t="s">
        <v>1079</v>
      </c>
      <c r="L533" t="s">
        <v>118</v>
      </c>
      <c r="M533">
        <f t="shared" si="34"/>
        <v>9.7799999999999994</v>
      </c>
      <c r="P533">
        <v>22003493</v>
      </c>
      <c r="Q533" t="s">
        <v>1134</v>
      </c>
      <c r="R533" t="s">
        <v>1135</v>
      </c>
      <c r="S533">
        <f t="shared" si="35"/>
        <v>11.3</v>
      </c>
    </row>
    <row r="534" spans="1:19" ht="17.25" thickBot="1" x14ac:dyDescent="0.35">
      <c r="A534" s="317">
        <v>22014861</v>
      </c>
      <c r="B534" s="262" t="s">
        <v>1076</v>
      </c>
      <c r="C534" s="262" t="s">
        <v>174</v>
      </c>
      <c r="D534" s="182">
        <v>11.15</v>
      </c>
      <c r="E534" s="183">
        <v>6.22</v>
      </c>
      <c r="F534" t="str">
        <f t="shared" si="32"/>
        <v>STALLER</v>
      </c>
      <c r="G534" t="str">
        <f t="shared" si="33"/>
        <v>STALLER</v>
      </c>
      <c r="J534" s="383">
        <v>21604034</v>
      </c>
      <c r="K534" t="s">
        <v>363</v>
      </c>
      <c r="L534" t="s">
        <v>102</v>
      </c>
      <c r="M534">
        <f t="shared" si="34"/>
        <v>9.33</v>
      </c>
      <c r="P534">
        <v>22004569</v>
      </c>
      <c r="Q534" t="s">
        <v>1136</v>
      </c>
      <c r="R534" t="s">
        <v>127</v>
      </c>
      <c r="S534">
        <f t="shared" si="35"/>
        <v>10.25</v>
      </c>
    </row>
    <row r="535" spans="1:19" ht="17.25" thickBot="1" x14ac:dyDescent="0.35">
      <c r="A535" s="317">
        <v>22007432</v>
      </c>
      <c r="B535" s="256" t="s">
        <v>1077</v>
      </c>
      <c r="C535" s="256" t="s">
        <v>144</v>
      </c>
      <c r="D535" s="182">
        <v>14.15</v>
      </c>
      <c r="E535" s="183">
        <v>11.56</v>
      </c>
      <c r="F535" t="str">
        <f t="shared" si="32"/>
        <v>STANGE</v>
      </c>
      <c r="G535" t="str">
        <f t="shared" si="33"/>
        <v>STANGE</v>
      </c>
      <c r="J535" s="383">
        <v>22009033</v>
      </c>
      <c r="K535" t="s">
        <v>1082</v>
      </c>
      <c r="L535" t="s">
        <v>1083</v>
      </c>
      <c r="M535">
        <f t="shared" si="34"/>
        <v>7.56</v>
      </c>
      <c r="P535">
        <v>21911245</v>
      </c>
      <c r="Q535" t="s">
        <v>57</v>
      </c>
      <c r="R535" t="s">
        <v>370</v>
      </c>
      <c r="S535">
        <f t="shared" si="35"/>
        <v>3</v>
      </c>
    </row>
    <row r="536" spans="1:19" ht="17.25" thickBot="1" x14ac:dyDescent="0.35">
      <c r="A536" s="317">
        <v>21908948</v>
      </c>
      <c r="B536" s="264" t="s">
        <v>362</v>
      </c>
      <c r="C536" s="264" t="s">
        <v>296</v>
      </c>
      <c r="D536" s="182">
        <v>9.6999999999999993</v>
      </c>
      <c r="E536" s="183">
        <v>9.7799999999999994</v>
      </c>
      <c r="F536" t="str">
        <f t="shared" si="32"/>
        <v>STEIBLÉ</v>
      </c>
      <c r="G536" t="str">
        <f t="shared" si="33"/>
        <v>STEIBLÉ</v>
      </c>
      <c r="J536" s="383">
        <v>22008677</v>
      </c>
      <c r="K536" t="s">
        <v>1084</v>
      </c>
      <c r="L536" t="s">
        <v>1085</v>
      </c>
      <c r="M536">
        <f t="shared" si="34"/>
        <v>6.67</v>
      </c>
      <c r="P536">
        <v>22010985</v>
      </c>
      <c r="Q536" t="s">
        <v>1137</v>
      </c>
      <c r="R536" t="s">
        <v>893</v>
      </c>
      <c r="S536">
        <f t="shared" si="35"/>
        <v>0</v>
      </c>
    </row>
    <row r="537" spans="1:19" ht="17.25" thickBot="1" x14ac:dyDescent="0.35">
      <c r="A537" s="317">
        <v>22001499</v>
      </c>
      <c r="B537" s="254" t="s">
        <v>1078</v>
      </c>
      <c r="C537" s="254" t="s">
        <v>152</v>
      </c>
      <c r="D537" s="182" t="s">
        <v>375</v>
      </c>
      <c r="E537" s="183">
        <v>9.7799999999999994</v>
      </c>
      <c r="F537" t="str">
        <f t="shared" si="32"/>
        <v>STEINER</v>
      </c>
      <c r="G537" t="str">
        <f t="shared" si="33"/>
        <v>STEINER</v>
      </c>
      <c r="J537" s="383">
        <v>22002949</v>
      </c>
      <c r="K537" t="s">
        <v>1086</v>
      </c>
      <c r="L537" t="s">
        <v>78</v>
      </c>
      <c r="M537">
        <f t="shared" si="34"/>
        <v>8.44</v>
      </c>
      <c r="P537">
        <v>22003883</v>
      </c>
      <c r="Q537" t="s">
        <v>1138</v>
      </c>
      <c r="R537" t="s">
        <v>149</v>
      </c>
      <c r="S537" s="347" t="s">
        <v>1764</v>
      </c>
    </row>
    <row r="538" spans="1:19" ht="17.25" thickBot="1" x14ac:dyDescent="0.35">
      <c r="A538" s="317">
        <v>22004988</v>
      </c>
      <c r="B538" s="262" t="s">
        <v>1079</v>
      </c>
      <c r="C538" s="262" t="s">
        <v>1080</v>
      </c>
      <c r="D538" s="182">
        <v>10.55</v>
      </c>
      <c r="E538" s="183">
        <v>4</v>
      </c>
      <c r="F538" t="str">
        <f t="shared" si="32"/>
        <v>STEINMETZ</v>
      </c>
      <c r="G538" t="str">
        <f t="shared" si="33"/>
        <v>STEINMETZ</v>
      </c>
      <c r="J538" s="383">
        <v>22011927</v>
      </c>
      <c r="K538" t="s">
        <v>1087</v>
      </c>
      <c r="L538" t="s">
        <v>1049</v>
      </c>
      <c r="M538">
        <f t="shared" si="34"/>
        <v>8.44</v>
      </c>
      <c r="P538">
        <v>22002955</v>
      </c>
      <c r="Q538" t="s">
        <v>1139</v>
      </c>
      <c r="R538" t="s">
        <v>32</v>
      </c>
      <c r="S538">
        <f t="shared" si="35"/>
        <v>10.6</v>
      </c>
    </row>
    <row r="539" spans="1:19" ht="17.25" thickBot="1" x14ac:dyDescent="0.35">
      <c r="A539" s="317">
        <v>22006924</v>
      </c>
      <c r="B539" s="252" t="s">
        <v>1079</v>
      </c>
      <c r="C539" s="252" t="s">
        <v>1081</v>
      </c>
      <c r="D539" s="182">
        <v>8.4</v>
      </c>
      <c r="E539" s="183">
        <v>3.11</v>
      </c>
      <c r="F539" t="str">
        <f t="shared" si="32"/>
        <v>STEINMETZ</v>
      </c>
      <c r="G539" t="str">
        <f t="shared" si="33"/>
        <v>STEINMETZ</v>
      </c>
      <c r="J539" s="383">
        <v>22015413</v>
      </c>
      <c r="K539" t="s">
        <v>1088</v>
      </c>
      <c r="L539" t="s">
        <v>106</v>
      </c>
      <c r="M539">
        <f t="shared" si="34"/>
        <v>5.33</v>
      </c>
      <c r="P539">
        <v>22008977</v>
      </c>
      <c r="Q539" t="s">
        <v>371</v>
      </c>
      <c r="R539" t="s">
        <v>152</v>
      </c>
      <c r="S539">
        <f t="shared" si="35"/>
        <v>9.75</v>
      </c>
    </row>
    <row r="540" spans="1:19" ht="17.25" thickBot="1" x14ac:dyDescent="0.35">
      <c r="A540" s="317">
        <v>22009407</v>
      </c>
      <c r="B540" s="250" t="s">
        <v>1079</v>
      </c>
      <c r="C540" s="250" t="s">
        <v>118</v>
      </c>
      <c r="D540" s="182">
        <v>14.8</v>
      </c>
      <c r="E540" s="183">
        <v>9.7799999999999994</v>
      </c>
      <c r="F540" t="str">
        <f t="shared" si="32"/>
        <v>STEINMETZ</v>
      </c>
      <c r="G540" t="str">
        <f t="shared" si="33"/>
        <v>STEINMETZ</v>
      </c>
      <c r="J540" s="383">
        <v>22017339</v>
      </c>
      <c r="K540" t="s">
        <v>1089</v>
      </c>
      <c r="L540" t="s">
        <v>154</v>
      </c>
      <c r="M540" t="str">
        <f t="shared" si="34"/>
        <v>ABI</v>
      </c>
      <c r="P540">
        <v>21903566</v>
      </c>
      <c r="Q540" t="s">
        <v>43</v>
      </c>
      <c r="R540" t="s">
        <v>372</v>
      </c>
      <c r="S540">
        <f t="shared" si="35"/>
        <v>8.15</v>
      </c>
    </row>
    <row r="541" spans="1:19" ht="17.25" thickBot="1" x14ac:dyDescent="0.35">
      <c r="A541" s="317">
        <v>21604034</v>
      </c>
      <c r="B541" s="296" t="s">
        <v>363</v>
      </c>
      <c r="C541" s="296" t="s">
        <v>102</v>
      </c>
      <c r="D541" s="182">
        <v>9.25</v>
      </c>
      <c r="E541" s="183">
        <v>9.33</v>
      </c>
      <c r="F541" t="str">
        <f t="shared" si="32"/>
        <v>STEPIEN</v>
      </c>
      <c r="G541" t="str">
        <f t="shared" si="33"/>
        <v>STEPIEN</v>
      </c>
      <c r="J541" s="383">
        <v>22013568</v>
      </c>
      <c r="K541" t="s">
        <v>1090</v>
      </c>
      <c r="L541" t="s">
        <v>1091</v>
      </c>
      <c r="M541">
        <f t="shared" si="34"/>
        <v>3.56</v>
      </c>
      <c r="P541">
        <v>22003194</v>
      </c>
      <c r="Q541" t="s">
        <v>1140</v>
      </c>
      <c r="R541" t="s">
        <v>178</v>
      </c>
      <c r="S541">
        <f t="shared" si="35"/>
        <v>7.7</v>
      </c>
    </row>
    <row r="542" spans="1:19" ht="33.75" thickBot="1" x14ac:dyDescent="0.35">
      <c r="A542" s="317">
        <v>22009033</v>
      </c>
      <c r="B542" s="296" t="s">
        <v>1082</v>
      </c>
      <c r="C542" s="296" t="s">
        <v>1083</v>
      </c>
      <c r="D542" s="182">
        <v>12.8</v>
      </c>
      <c r="E542" s="183">
        <v>7.56</v>
      </c>
      <c r="F542" t="str">
        <f t="shared" si="32"/>
        <v>STOLLMEYER</v>
      </c>
      <c r="G542" t="str">
        <f t="shared" si="33"/>
        <v>STOLLMEYER</v>
      </c>
      <c r="J542" s="383">
        <v>21702513</v>
      </c>
      <c r="K542" t="s">
        <v>364</v>
      </c>
      <c r="L542" t="s">
        <v>1092</v>
      </c>
      <c r="M542">
        <f t="shared" si="34"/>
        <v>13.78</v>
      </c>
      <c r="P542">
        <v>21709649</v>
      </c>
      <c r="Q542" t="s">
        <v>190</v>
      </c>
      <c r="R542" t="s">
        <v>173</v>
      </c>
      <c r="S542">
        <f t="shared" si="35"/>
        <v>8.15</v>
      </c>
    </row>
    <row r="543" spans="1:19" ht="17.25" thickBot="1" x14ac:dyDescent="0.35">
      <c r="A543" s="317">
        <v>22008677</v>
      </c>
      <c r="B543" s="248" t="s">
        <v>1084</v>
      </c>
      <c r="C543" s="248" t="s">
        <v>1085</v>
      </c>
      <c r="D543" s="182">
        <v>7.4</v>
      </c>
      <c r="E543" s="183">
        <v>6.67</v>
      </c>
      <c r="F543" t="str">
        <f t="shared" si="32"/>
        <v>STOMP</v>
      </c>
      <c r="G543" t="str">
        <f t="shared" si="33"/>
        <v>STOMP</v>
      </c>
      <c r="J543" s="383">
        <v>22004779</v>
      </c>
      <c r="K543" t="s">
        <v>1093</v>
      </c>
      <c r="L543" t="s">
        <v>119</v>
      </c>
      <c r="M543">
        <f t="shared" si="34"/>
        <v>9.33</v>
      </c>
      <c r="P543">
        <v>22011420</v>
      </c>
      <c r="Q543" t="s">
        <v>1141</v>
      </c>
      <c r="R543" t="s">
        <v>353</v>
      </c>
      <c r="S543">
        <f t="shared" si="35"/>
        <v>9.4</v>
      </c>
    </row>
    <row r="544" spans="1:19" ht="17.25" thickBot="1" x14ac:dyDescent="0.35">
      <c r="A544" s="317">
        <v>22002949</v>
      </c>
      <c r="B544" s="248" t="s">
        <v>1086</v>
      </c>
      <c r="C544" s="248" t="s">
        <v>78</v>
      </c>
      <c r="D544" s="182">
        <v>12.9</v>
      </c>
      <c r="E544" s="183">
        <v>8.44</v>
      </c>
      <c r="F544" t="str">
        <f t="shared" si="32"/>
        <v>STUBER</v>
      </c>
      <c r="G544" t="str">
        <f t="shared" si="33"/>
        <v>STUBER</v>
      </c>
      <c r="J544" s="383">
        <v>22000948</v>
      </c>
      <c r="K544" t="s">
        <v>1094</v>
      </c>
      <c r="L544" t="s">
        <v>1095</v>
      </c>
      <c r="M544">
        <f t="shared" si="34"/>
        <v>13.78</v>
      </c>
      <c r="P544">
        <v>22002668</v>
      </c>
      <c r="Q544" t="s">
        <v>1142</v>
      </c>
      <c r="R544" t="s">
        <v>144</v>
      </c>
      <c r="S544">
        <f t="shared" si="35"/>
        <v>12.85</v>
      </c>
    </row>
    <row r="545" spans="1:19" ht="17.25" thickBot="1" x14ac:dyDescent="0.35">
      <c r="A545" s="317">
        <v>22011927</v>
      </c>
      <c r="B545" s="254" t="s">
        <v>1087</v>
      </c>
      <c r="C545" s="254" t="s">
        <v>1049</v>
      </c>
      <c r="D545" s="182">
        <v>8</v>
      </c>
      <c r="E545" s="183">
        <v>8.44</v>
      </c>
      <c r="F545" t="str">
        <f t="shared" si="32"/>
        <v>SZABADI</v>
      </c>
      <c r="G545" t="str">
        <f t="shared" si="33"/>
        <v>SZABADI</v>
      </c>
      <c r="J545" s="383">
        <v>22018328</v>
      </c>
      <c r="K545" t="s">
        <v>1096</v>
      </c>
      <c r="L545" t="s">
        <v>131</v>
      </c>
      <c r="M545" t="str">
        <f t="shared" si="34"/>
        <v>ABI</v>
      </c>
      <c r="P545">
        <v>21915786</v>
      </c>
      <c r="Q545" t="s">
        <v>374</v>
      </c>
      <c r="R545" t="s">
        <v>230</v>
      </c>
      <c r="S545">
        <f t="shared" si="35"/>
        <v>0</v>
      </c>
    </row>
    <row r="546" spans="1:19" ht="17.25" thickBot="1" x14ac:dyDescent="0.35">
      <c r="A546" s="317">
        <v>22015413</v>
      </c>
      <c r="B546" s="248" t="s">
        <v>1088</v>
      </c>
      <c r="C546" s="248" t="s">
        <v>106</v>
      </c>
      <c r="D546" s="182">
        <v>10.55</v>
      </c>
      <c r="E546" s="183">
        <v>5.33</v>
      </c>
      <c r="F546" t="str">
        <f t="shared" si="32"/>
        <v>TAGATSCH</v>
      </c>
      <c r="G546" t="str">
        <f t="shared" si="33"/>
        <v>TAGATSCH</v>
      </c>
      <c r="J546" s="383">
        <v>22011757</v>
      </c>
      <c r="K546" t="s">
        <v>94</v>
      </c>
      <c r="L546" t="s">
        <v>145</v>
      </c>
      <c r="M546">
        <f t="shared" si="34"/>
        <v>6.67</v>
      </c>
      <c r="P546">
        <v>22001198</v>
      </c>
      <c r="Q546" t="s">
        <v>1143</v>
      </c>
      <c r="R546" t="s">
        <v>771</v>
      </c>
      <c r="S546">
        <f t="shared" si="35"/>
        <v>11.85</v>
      </c>
    </row>
    <row r="547" spans="1:19" ht="17.25" thickBot="1" x14ac:dyDescent="0.35">
      <c r="A547" s="317">
        <v>22017339</v>
      </c>
      <c r="B547" s="262" t="s">
        <v>1089</v>
      </c>
      <c r="C547" s="262" t="s">
        <v>154</v>
      </c>
      <c r="D547" s="182">
        <v>11.15</v>
      </c>
      <c r="E547" s="183" t="s">
        <v>195</v>
      </c>
      <c r="F547" t="str">
        <f t="shared" si="32"/>
        <v>TAGLANG</v>
      </c>
      <c r="G547" t="str">
        <f t="shared" si="33"/>
        <v>TAGLANG</v>
      </c>
      <c r="J547" s="383">
        <v>22009294</v>
      </c>
      <c r="K547" t="s">
        <v>94</v>
      </c>
      <c r="L547" t="s">
        <v>1097</v>
      </c>
      <c r="M547">
        <f t="shared" si="34"/>
        <v>9.33</v>
      </c>
    </row>
    <row r="548" spans="1:19" ht="17.25" thickBot="1" x14ac:dyDescent="0.35">
      <c r="A548" s="317">
        <v>22013568</v>
      </c>
      <c r="B548" s="250" t="s">
        <v>1090</v>
      </c>
      <c r="C548" s="250" t="s">
        <v>1091</v>
      </c>
      <c r="D548" s="182">
        <v>9.8000000000000007</v>
      </c>
      <c r="E548" s="183">
        <v>3.56</v>
      </c>
      <c r="F548" t="str">
        <f t="shared" si="32"/>
        <v>TAKALINE</v>
      </c>
      <c r="G548" t="str">
        <f t="shared" si="33"/>
        <v>TAKALINE</v>
      </c>
      <c r="J548" s="383">
        <v>22000735</v>
      </c>
      <c r="K548" t="s">
        <v>94</v>
      </c>
      <c r="L548" t="s">
        <v>124</v>
      </c>
      <c r="M548">
        <f t="shared" si="34"/>
        <v>8</v>
      </c>
    </row>
    <row r="549" spans="1:19" ht="17.25" thickBot="1" x14ac:dyDescent="0.35">
      <c r="A549" s="317">
        <v>21702513</v>
      </c>
      <c r="B549" s="248" t="s">
        <v>364</v>
      </c>
      <c r="C549" s="248" t="s">
        <v>1092</v>
      </c>
      <c r="D549" s="182">
        <v>10.875</v>
      </c>
      <c r="E549" s="183">
        <v>13.78</v>
      </c>
      <c r="F549" t="str">
        <f t="shared" si="32"/>
        <v>THIEBAUT</v>
      </c>
      <c r="G549" t="str">
        <f t="shared" si="33"/>
        <v>THIEBAUT</v>
      </c>
      <c r="J549" s="383">
        <v>22005305</v>
      </c>
      <c r="K549" t="s">
        <v>1098</v>
      </c>
      <c r="L549" t="s">
        <v>30</v>
      </c>
      <c r="M549">
        <f t="shared" si="34"/>
        <v>9.33</v>
      </c>
    </row>
    <row r="550" spans="1:19" ht="17.25" thickBot="1" x14ac:dyDescent="0.35">
      <c r="A550" s="317">
        <v>22004779</v>
      </c>
      <c r="B550" s="296" t="s">
        <v>1093</v>
      </c>
      <c r="C550" s="296" t="s">
        <v>119</v>
      </c>
      <c r="D550" s="182">
        <v>10.4</v>
      </c>
      <c r="E550" s="183">
        <v>9.33</v>
      </c>
      <c r="F550" t="str">
        <f t="shared" si="32"/>
        <v>THIEBAUX</v>
      </c>
      <c r="G550" t="str">
        <f t="shared" si="33"/>
        <v>THIEBAUX</v>
      </c>
      <c r="J550" s="383">
        <v>22012221</v>
      </c>
      <c r="K550" t="s">
        <v>1099</v>
      </c>
      <c r="L550" t="s">
        <v>1100</v>
      </c>
      <c r="M550">
        <f t="shared" si="34"/>
        <v>7.56</v>
      </c>
    </row>
    <row r="551" spans="1:19" ht="33.75" thickBot="1" x14ac:dyDescent="0.35">
      <c r="A551" s="317">
        <v>22000948</v>
      </c>
      <c r="B551" s="254" t="s">
        <v>1094</v>
      </c>
      <c r="C551" s="254" t="s">
        <v>1095</v>
      </c>
      <c r="D551" s="182">
        <v>12.55</v>
      </c>
      <c r="E551" s="183">
        <v>13.78</v>
      </c>
      <c r="F551" t="str">
        <f t="shared" si="32"/>
        <v>THIVENT-NEUNREITER</v>
      </c>
      <c r="G551" t="str">
        <f t="shared" si="33"/>
        <v>THIVENT-NEUNREITER</v>
      </c>
      <c r="J551" s="383">
        <v>21810952</v>
      </c>
      <c r="K551" t="s">
        <v>365</v>
      </c>
      <c r="L551" t="s">
        <v>366</v>
      </c>
      <c r="M551">
        <f t="shared" si="34"/>
        <v>8.89</v>
      </c>
    </row>
    <row r="552" spans="1:19" ht="17.25" thickBot="1" x14ac:dyDescent="0.35">
      <c r="A552" s="317">
        <v>22018328</v>
      </c>
      <c r="B552" s="258" t="s">
        <v>1096</v>
      </c>
      <c r="C552" s="258" t="s">
        <v>131</v>
      </c>
      <c r="D552" s="182">
        <v>0</v>
      </c>
      <c r="E552" s="183" t="s">
        <v>195</v>
      </c>
      <c r="F552" t="str">
        <f t="shared" si="32"/>
        <v>THOM</v>
      </c>
      <c r="G552" t="str">
        <f t="shared" si="33"/>
        <v>THOM</v>
      </c>
      <c r="J552" s="383">
        <v>22011487</v>
      </c>
      <c r="K552" t="s">
        <v>1101</v>
      </c>
      <c r="L552" t="s">
        <v>1102</v>
      </c>
      <c r="M552">
        <f t="shared" si="34"/>
        <v>5.33</v>
      </c>
    </row>
    <row r="553" spans="1:19" ht="17.25" thickBot="1" x14ac:dyDescent="0.35">
      <c r="A553" s="317">
        <v>22000735</v>
      </c>
      <c r="B553" s="252" t="s">
        <v>94</v>
      </c>
      <c r="C553" s="252" t="s">
        <v>124</v>
      </c>
      <c r="D553" s="182">
        <v>11.75</v>
      </c>
      <c r="E553" s="183">
        <v>8</v>
      </c>
      <c r="F553" t="str">
        <f t="shared" si="32"/>
        <v>THOMAS</v>
      </c>
      <c r="G553" t="str">
        <f t="shared" si="33"/>
        <v>THOMAS</v>
      </c>
      <c r="J553" s="383">
        <v>22004913</v>
      </c>
      <c r="K553" t="s">
        <v>1103</v>
      </c>
      <c r="L553" t="s">
        <v>1104</v>
      </c>
      <c r="M553">
        <f t="shared" si="34"/>
        <v>7.11</v>
      </c>
    </row>
    <row r="554" spans="1:19" ht="17.25" thickBot="1" x14ac:dyDescent="0.35">
      <c r="A554" s="317">
        <v>22009294</v>
      </c>
      <c r="B554" s="296" t="s">
        <v>94</v>
      </c>
      <c r="C554" s="296" t="s">
        <v>1097</v>
      </c>
      <c r="D554" s="182">
        <v>12.25</v>
      </c>
      <c r="E554" s="183">
        <v>9.33</v>
      </c>
      <c r="F554" t="str">
        <f t="shared" si="32"/>
        <v>THOMAS</v>
      </c>
      <c r="G554" t="str">
        <f t="shared" si="33"/>
        <v>THOMAS</v>
      </c>
      <c r="J554" s="383">
        <v>22018168</v>
      </c>
      <c r="K554" t="s">
        <v>1105</v>
      </c>
      <c r="L554" t="s">
        <v>178</v>
      </c>
      <c r="M554">
        <f t="shared" si="34"/>
        <v>7.56</v>
      </c>
    </row>
    <row r="555" spans="1:19" ht="17.25" thickBot="1" x14ac:dyDescent="0.35">
      <c r="A555" s="317">
        <v>22011757</v>
      </c>
      <c r="B555" s="254" t="s">
        <v>94</v>
      </c>
      <c r="C555" s="254" t="s">
        <v>145</v>
      </c>
      <c r="D555" s="182">
        <v>12.05</v>
      </c>
      <c r="E555" s="183">
        <v>6.67</v>
      </c>
      <c r="F555" t="str">
        <f t="shared" si="32"/>
        <v>THOMAS</v>
      </c>
      <c r="G555" t="str">
        <f t="shared" si="33"/>
        <v>THOMAS</v>
      </c>
      <c r="J555" s="383">
        <v>22005777</v>
      </c>
      <c r="K555" t="s">
        <v>1106</v>
      </c>
      <c r="L555" t="s">
        <v>1107</v>
      </c>
      <c r="M555">
        <f t="shared" si="34"/>
        <v>8</v>
      </c>
    </row>
    <row r="556" spans="1:19" ht="17.25" thickBot="1" x14ac:dyDescent="0.35">
      <c r="A556" s="317">
        <v>22005305</v>
      </c>
      <c r="B556" s="248" t="s">
        <v>1098</v>
      </c>
      <c r="C556" s="248" t="s">
        <v>30</v>
      </c>
      <c r="D556" s="182">
        <v>11.5</v>
      </c>
      <c r="E556" s="183">
        <v>9.33</v>
      </c>
      <c r="F556" t="str">
        <f t="shared" si="32"/>
        <v>TILLO</v>
      </c>
      <c r="G556" t="str">
        <f t="shared" si="33"/>
        <v>TILLO</v>
      </c>
      <c r="J556" s="383">
        <v>22005952</v>
      </c>
      <c r="K556" t="s">
        <v>1108</v>
      </c>
      <c r="L556" t="s">
        <v>165</v>
      </c>
      <c r="M556">
        <f t="shared" si="34"/>
        <v>8</v>
      </c>
    </row>
    <row r="557" spans="1:19" ht="33.75" thickBot="1" x14ac:dyDescent="0.35">
      <c r="A557" s="317">
        <v>22012221</v>
      </c>
      <c r="B557" s="248" t="s">
        <v>1099</v>
      </c>
      <c r="C557" s="248" t="s">
        <v>1100</v>
      </c>
      <c r="D557" s="182">
        <v>13.8</v>
      </c>
      <c r="E557" s="183">
        <v>7.56</v>
      </c>
      <c r="F557" t="str">
        <f t="shared" si="32"/>
        <v>TOSSA GBEGO</v>
      </c>
      <c r="G557" t="str">
        <f t="shared" si="33"/>
        <v>TOSSA GBEGO</v>
      </c>
      <c r="J557" s="383">
        <v>21915733</v>
      </c>
      <c r="K557" t="s">
        <v>1109</v>
      </c>
      <c r="L557" t="s">
        <v>1049</v>
      </c>
      <c r="M557">
        <f t="shared" si="34"/>
        <v>9.33</v>
      </c>
    </row>
    <row r="558" spans="1:19" ht="17.25" thickBot="1" x14ac:dyDescent="0.35">
      <c r="A558" s="317">
        <v>21810952</v>
      </c>
      <c r="B558" s="352" t="s">
        <v>365</v>
      </c>
      <c r="C558" s="366" t="s">
        <v>366</v>
      </c>
      <c r="D558" s="182">
        <v>12.5</v>
      </c>
      <c r="E558" s="183">
        <v>8.89</v>
      </c>
      <c r="F558" t="str">
        <f t="shared" si="32"/>
        <v>TOUSSAINT</v>
      </c>
      <c r="G558" t="str">
        <f t="shared" si="33"/>
        <v>TOUSSAINT</v>
      </c>
      <c r="J558" s="383">
        <v>22002630</v>
      </c>
      <c r="K558" t="s">
        <v>1110</v>
      </c>
      <c r="L558" t="s">
        <v>134</v>
      </c>
      <c r="M558">
        <f t="shared" si="34"/>
        <v>8.44</v>
      </c>
    </row>
    <row r="559" spans="1:19" ht="16.5" x14ac:dyDescent="0.3">
      <c r="A559" s="349">
        <v>22011487</v>
      </c>
      <c r="B559" s="364" t="s">
        <v>1101</v>
      </c>
      <c r="C559" s="377" t="s">
        <v>1102</v>
      </c>
      <c r="D559" s="182">
        <v>7.35</v>
      </c>
      <c r="E559" s="183">
        <v>5.33</v>
      </c>
      <c r="F559" t="str">
        <f t="shared" si="32"/>
        <v>TOUTOUH</v>
      </c>
      <c r="G559" t="str">
        <f t="shared" si="33"/>
        <v>TOUTOUH</v>
      </c>
      <c r="J559" s="383">
        <v>22006058</v>
      </c>
      <c r="K559" t="s">
        <v>1111</v>
      </c>
      <c r="L559" t="s">
        <v>127</v>
      </c>
      <c r="M559">
        <f t="shared" si="34"/>
        <v>7.11</v>
      </c>
    </row>
    <row r="560" spans="1:19" ht="17.25" thickBot="1" x14ac:dyDescent="0.35">
      <c r="A560" s="350">
        <v>22004913</v>
      </c>
      <c r="B560" s="360" t="s">
        <v>1103</v>
      </c>
      <c r="C560" s="373" t="s">
        <v>1104</v>
      </c>
      <c r="D560" s="380">
        <v>10.6</v>
      </c>
      <c r="E560" s="382">
        <v>7.11</v>
      </c>
      <c r="F560" t="str">
        <f t="shared" si="32"/>
        <v>TRANG</v>
      </c>
      <c r="G560" t="str">
        <f t="shared" si="33"/>
        <v>TRANG</v>
      </c>
      <c r="J560" s="383">
        <v>22006500</v>
      </c>
      <c r="K560" t="s">
        <v>1112</v>
      </c>
      <c r="L560" t="s">
        <v>141</v>
      </c>
      <c r="M560">
        <f t="shared" si="34"/>
        <v>7.11</v>
      </c>
    </row>
    <row r="561" spans="1:13" ht="17.25" thickBot="1" x14ac:dyDescent="0.35">
      <c r="A561" s="317">
        <v>22018168</v>
      </c>
      <c r="B561" s="254" t="s">
        <v>1105</v>
      </c>
      <c r="C561" s="254" t="s">
        <v>178</v>
      </c>
      <c r="D561" s="182">
        <v>15.95</v>
      </c>
      <c r="E561" s="183">
        <v>7.56</v>
      </c>
      <c r="F561" t="str">
        <f t="shared" si="32"/>
        <v>TRAORE</v>
      </c>
      <c r="G561" t="str">
        <f t="shared" si="33"/>
        <v>TRAORE</v>
      </c>
      <c r="J561" s="383">
        <v>22005974</v>
      </c>
      <c r="K561" t="s">
        <v>1113</v>
      </c>
      <c r="L561" t="s">
        <v>583</v>
      </c>
      <c r="M561">
        <f t="shared" si="34"/>
        <v>8.89</v>
      </c>
    </row>
    <row r="562" spans="1:13" ht="17.25" thickBot="1" x14ac:dyDescent="0.35">
      <c r="A562" s="317">
        <v>22005777</v>
      </c>
      <c r="B562" s="264" t="s">
        <v>1106</v>
      </c>
      <c r="C562" s="264" t="s">
        <v>1107</v>
      </c>
      <c r="D562" s="182">
        <v>9.65</v>
      </c>
      <c r="E562" s="183">
        <v>8</v>
      </c>
      <c r="F562" t="str">
        <f t="shared" si="32"/>
        <v>TRIEU</v>
      </c>
      <c r="G562" t="str">
        <f t="shared" si="33"/>
        <v>TRIEU</v>
      </c>
      <c r="J562" s="383">
        <v>22010898</v>
      </c>
      <c r="K562" t="s">
        <v>1114</v>
      </c>
      <c r="L562" t="s">
        <v>134</v>
      </c>
      <c r="M562">
        <f t="shared" si="34"/>
        <v>7.11</v>
      </c>
    </row>
    <row r="563" spans="1:13" ht="17.25" thickBot="1" x14ac:dyDescent="0.35">
      <c r="A563" s="317">
        <v>22005952</v>
      </c>
      <c r="B563" s="264" t="s">
        <v>1108</v>
      </c>
      <c r="C563" s="264" t="s">
        <v>165</v>
      </c>
      <c r="D563" s="182">
        <v>10.3</v>
      </c>
      <c r="E563" s="183">
        <v>8</v>
      </c>
      <c r="F563" t="str">
        <f t="shared" si="32"/>
        <v>TRINDADE</v>
      </c>
      <c r="G563" t="str">
        <f t="shared" si="33"/>
        <v>TRINDADE</v>
      </c>
      <c r="J563" s="383">
        <v>22018534</v>
      </c>
      <c r="K563" t="s">
        <v>1115</v>
      </c>
      <c r="L563" t="s">
        <v>98</v>
      </c>
      <c r="M563">
        <f t="shared" si="34"/>
        <v>5.33</v>
      </c>
    </row>
    <row r="564" spans="1:13" ht="17.25" thickBot="1" x14ac:dyDescent="0.35">
      <c r="A564" s="317">
        <v>21915733</v>
      </c>
      <c r="B564" s="264" t="s">
        <v>1109</v>
      </c>
      <c r="C564" s="264" t="s">
        <v>1049</v>
      </c>
      <c r="D564" s="182">
        <v>7.35</v>
      </c>
      <c r="E564" s="183">
        <v>9.33</v>
      </c>
      <c r="F564" t="str">
        <f t="shared" si="32"/>
        <v>UNGERER</v>
      </c>
      <c r="G564" t="str">
        <f t="shared" si="33"/>
        <v>UNGERER</v>
      </c>
      <c r="J564" s="383">
        <v>22004810</v>
      </c>
      <c r="K564" t="s">
        <v>1116</v>
      </c>
      <c r="L564" t="s">
        <v>33</v>
      </c>
      <c r="M564">
        <f t="shared" si="34"/>
        <v>6.22</v>
      </c>
    </row>
    <row r="565" spans="1:13" ht="17.25" thickBot="1" x14ac:dyDescent="0.35">
      <c r="A565" s="317">
        <v>22002630</v>
      </c>
      <c r="B565" s="258" t="s">
        <v>1110</v>
      </c>
      <c r="C565" s="258" t="s">
        <v>134</v>
      </c>
      <c r="D565" s="182">
        <v>13.65</v>
      </c>
      <c r="E565" s="183">
        <v>8.44</v>
      </c>
      <c r="F565" t="str">
        <f t="shared" si="32"/>
        <v>URSCH</v>
      </c>
      <c r="G565" t="str">
        <f t="shared" si="33"/>
        <v>URSCH</v>
      </c>
      <c r="J565" s="383">
        <v>22012823</v>
      </c>
      <c r="K565" t="s">
        <v>1117</v>
      </c>
      <c r="L565" t="s">
        <v>1118</v>
      </c>
      <c r="M565">
        <f t="shared" si="34"/>
        <v>4.4400000000000004</v>
      </c>
    </row>
    <row r="566" spans="1:13" ht="17.25" thickBot="1" x14ac:dyDescent="0.35">
      <c r="A566" s="317">
        <v>22006058</v>
      </c>
      <c r="B566" s="250" t="s">
        <v>1111</v>
      </c>
      <c r="C566" s="250" t="s">
        <v>127</v>
      </c>
      <c r="D566" s="182">
        <v>9.65</v>
      </c>
      <c r="E566" s="183">
        <v>7.11</v>
      </c>
      <c r="F566" t="str">
        <f t="shared" si="32"/>
        <v>VALIBOUZE</v>
      </c>
      <c r="G566" t="str">
        <f t="shared" si="33"/>
        <v>VALIBOUZE</v>
      </c>
      <c r="J566" s="383">
        <v>22011107</v>
      </c>
      <c r="K566" t="s">
        <v>1119</v>
      </c>
      <c r="L566" t="s">
        <v>1120</v>
      </c>
      <c r="M566">
        <f t="shared" si="34"/>
        <v>7.11</v>
      </c>
    </row>
    <row r="567" spans="1:13" ht="17.25" thickBot="1" x14ac:dyDescent="0.35">
      <c r="A567" s="317">
        <v>22006500</v>
      </c>
      <c r="B567" s="248" t="s">
        <v>1112</v>
      </c>
      <c r="C567" s="248" t="s">
        <v>141</v>
      </c>
      <c r="D567" s="182">
        <v>11.6</v>
      </c>
      <c r="E567" s="183">
        <v>7.11</v>
      </c>
      <c r="F567" t="str">
        <f t="shared" si="32"/>
        <v>VALLOT</v>
      </c>
      <c r="G567" t="str">
        <f t="shared" si="33"/>
        <v>VALLOT</v>
      </c>
      <c r="J567" s="383">
        <v>22001966</v>
      </c>
      <c r="K567" t="s">
        <v>1121</v>
      </c>
      <c r="L567" t="s">
        <v>1122</v>
      </c>
      <c r="M567">
        <f t="shared" si="34"/>
        <v>4.8899999999999997</v>
      </c>
    </row>
    <row r="568" spans="1:13" ht="17.25" thickBot="1" x14ac:dyDescent="0.35">
      <c r="A568" s="317">
        <v>22005974</v>
      </c>
      <c r="B568" s="258" t="s">
        <v>1113</v>
      </c>
      <c r="C568" s="258" t="s">
        <v>583</v>
      </c>
      <c r="D568" s="182">
        <v>12.15</v>
      </c>
      <c r="E568" s="183">
        <v>8.89</v>
      </c>
      <c r="F568" t="str">
        <f t="shared" si="32"/>
        <v>VANTOMME</v>
      </c>
      <c r="G568" t="str">
        <f t="shared" si="33"/>
        <v>VANTOMME</v>
      </c>
      <c r="J568" s="383">
        <v>22018967</v>
      </c>
      <c r="K568" t="s">
        <v>1123</v>
      </c>
      <c r="L568" t="s">
        <v>183</v>
      </c>
      <c r="M568">
        <f t="shared" si="34"/>
        <v>8</v>
      </c>
    </row>
    <row r="569" spans="1:13" ht="17.25" thickBot="1" x14ac:dyDescent="0.35">
      <c r="A569" s="317">
        <v>22010898</v>
      </c>
      <c r="B569" s="264" t="s">
        <v>1114</v>
      </c>
      <c r="C569" s="264" t="s">
        <v>134</v>
      </c>
      <c r="D569" s="182">
        <v>11.4</v>
      </c>
      <c r="E569" s="183">
        <v>7.11</v>
      </c>
      <c r="F569" t="str">
        <f t="shared" si="32"/>
        <v>VAUTRIN</v>
      </c>
      <c r="G569" t="str">
        <f t="shared" si="33"/>
        <v>VAUTRIN</v>
      </c>
      <c r="J569" s="383">
        <v>22007180</v>
      </c>
      <c r="K569" t="s">
        <v>668</v>
      </c>
      <c r="L569" t="s">
        <v>75</v>
      </c>
      <c r="M569">
        <f t="shared" si="34"/>
        <v>8.89</v>
      </c>
    </row>
    <row r="570" spans="1:13" ht="17.25" thickBot="1" x14ac:dyDescent="0.35">
      <c r="A570" s="317">
        <v>22018534</v>
      </c>
      <c r="B570" s="248" t="s">
        <v>1115</v>
      </c>
      <c r="C570" s="248" t="s">
        <v>98</v>
      </c>
      <c r="D570" s="182">
        <v>11.55</v>
      </c>
      <c r="E570" s="183">
        <v>5.33</v>
      </c>
      <c r="F570" t="str">
        <f t="shared" si="32"/>
        <v>VEITH</v>
      </c>
      <c r="G570" t="str">
        <f t="shared" si="33"/>
        <v>VEITH</v>
      </c>
      <c r="J570" s="383">
        <v>22003623</v>
      </c>
      <c r="K570" t="s">
        <v>1124</v>
      </c>
      <c r="L570" t="s">
        <v>1125</v>
      </c>
      <c r="M570">
        <f t="shared" si="34"/>
        <v>5.78</v>
      </c>
    </row>
    <row r="571" spans="1:13" ht="17.25" thickBot="1" x14ac:dyDescent="0.35">
      <c r="A571" s="317">
        <v>22004810</v>
      </c>
      <c r="B571" s="258" t="s">
        <v>1116</v>
      </c>
      <c r="C571" s="258" t="s">
        <v>33</v>
      </c>
      <c r="D571" s="182">
        <v>14.05</v>
      </c>
      <c r="E571" s="183">
        <v>6.22</v>
      </c>
      <c r="F571" t="str">
        <f t="shared" si="32"/>
        <v>VENANCE</v>
      </c>
      <c r="G571" t="str">
        <f t="shared" si="33"/>
        <v>VENANCE</v>
      </c>
      <c r="J571" s="383">
        <v>22003616</v>
      </c>
      <c r="K571" t="s">
        <v>1126</v>
      </c>
      <c r="L571" t="s">
        <v>78</v>
      </c>
      <c r="M571">
        <f t="shared" si="34"/>
        <v>7.11</v>
      </c>
    </row>
    <row r="572" spans="1:13" ht="33.75" thickBot="1" x14ac:dyDescent="0.35">
      <c r="A572" s="317">
        <v>22012823</v>
      </c>
      <c r="B572" s="248" t="s">
        <v>1117</v>
      </c>
      <c r="C572" s="248" t="s">
        <v>1118</v>
      </c>
      <c r="D572" s="182">
        <v>7.75</v>
      </c>
      <c r="E572" s="183">
        <v>4.4400000000000004</v>
      </c>
      <c r="F572" t="str">
        <f t="shared" si="32"/>
        <v>VERA HERNANDEZ</v>
      </c>
      <c r="G572" t="str">
        <f t="shared" si="33"/>
        <v>VERA HERNANDEZ</v>
      </c>
      <c r="J572" s="383">
        <v>21912615</v>
      </c>
      <c r="K572" t="s">
        <v>42</v>
      </c>
      <c r="L572" t="s">
        <v>1127</v>
      </c>
      <c r="M572">
        <f t="shared" si="34"/>
        <v>7.11</v>
      </c>
    </row>
    <row r="573" spans="1:13" ht="33.75" thickBot="1" x14ac:dyDescent="0.35">
      <c r="A573" s="317">
        <v>22011107</v>
      </c>
      <c r="B573" s="256" t="s">
        <v>1119</v>
      </c>
      <c r="C573" s="256" t="s">
        <v>1120</v>
      </c>
      <c r="D573" s="182">
        <v>9.8000000000000007</v>
      </c>
      <c r="E573" s="183">
        <v>7.11</v>
      </c>
      <c r="F573" t="str">
        <f t="shared" si="32"/>
        <v>VERMEERSCH</v>
      </c>
      <c r="G573" t="str">
        <f t="shared" si="33"/>
        <v>VERMEERSCH</v>
      </c>
      <c r="J573" s="383">
        <v>22005137</v>
      </c>
      <c r="K573" t="s">
        <v>42</v>
      </c>
      <c r="L573" t="s">
        <v>127</v>
      </c>
      <c r="M573">
        <f t="shared" si="34"/>
        <v>7.56</v>
      </c>
    </row>
    <row r="574" spans="1:13" ht="17.25" thickBot="1" x14ac:dyDescent="0.35">
      <c r="A574" s="321">
        <v>22001966</v>
      </c>
      <c r="B574" s="304" t="s">
        <v>1121</v>
      </c>
      <c r="C574" s="304" t="s">
        <v>1122</v>
      </c>
      <c r="D574" s="182" t="s">
        <v>375</v>
      </c>
      <c r="E574" s="183">
        <v>4.8899999999999997</v>
      </c>
      <c r="F574" t="str">
        <f t="shared" si="32"/>
        <v>VESCOVO</v>
      </c>
      <c r="G574" t="str">
        <f t="shared" si="33"/>
        <v>VESCOVO</v>
      </c>
      <c r="J574" s="383">
        <v>21919706</v>
      </c>
      <c r="K574" t="s">
        <v>367</v>
      </c>
      <c r="L574" t="s">
        <v>187</v>
      </c>
      <c r="M574">
        <f t="shared" si="34"/>
        <v>6.22</v>
      </c>
    </row>
    <row r="575" spans="1:13" ht="17.25" thickBot="1" x14ac:dyDescent="0.35">
      <c r="A575" s="317">
        <v>22018967</v>
      </c>
      <c r="B575" s="248" t="s">
        <v>1123</v>
      </c>
      <c r="C575" s="248" t="s">
        <v>183</v>
      </c>
      <c r="D575" s="182">
        <v>13.35</v>
      </c>
      <c r="E575" s="183">
        <v>8</v>
      </c>
      <c r="F575" t="str">
        <f t="shared" si="32"/>
        <v>VIDAL</v>
      </c>
      <c r="G575" t="str">
        <f t="shared" si="33"/>
        <v>VIDAL</v>
      </c>
      <c r="J575" s="383">
        <v>22003026</v>
      </c>
      <c r="K575" t="s">
        <v>1128</v>
      </c>
      <c r="L575" t="s">
        <v>1129</v>
      </c>
      <c r="M575">
        <f t="shared" si="34"/>
        <v>6.22</v>
      </c>
    </row>
    <row r="576" spans="1:13" ht="17.25" thickBot="1" x14ac:dyDescent="0.35">
      <c r="A576" s="317">
        <v>22007180</v>
      </c>
      <c r="B576" s="256" t="s">
        <v>668</v>
      </c>
      <c r="C576" s="256" t="s">
        <v>75</v>
      </c>
      <c r="D576" s="182">
        <v>12.35</v>
      </c>
      <c r="E576" s="183">
        <v>8.89</v>
      </c>
      <c r="F576" t="str">
        <f t="shared" si="32"/>
        <v>VINCENT</v>
      </c>
      <c r="G576" t="str">
        <f t="shared" si="33"/>
        <v>VINCENT</v>
      </c>
      <c r="J576" s="383">
        <v>22007470</v>
      </c>
      <c r="K576" t="s">
        <v>1130</v>
      </c>
      <c r="L576" t="s">
        <v>287</v>
      </c>
      <c r="M576">
        <f t="shared" si="34"/>
        <v>4.4400000000000004</v>
      </c>
    </row>
    <row r="577" spans="1:13" ht="17.25" thickBot="1" x14ac:dyDescent="0.35">
      <c r="A577" s="317">
        <v>22003623</v>
      </c>
      <c r="B577" s="260" t="s">
        <v>1124</v>
      </c>
      <c r="C577" s="260" t="s">
        <v>1125</v>
      </c>
      <c r="D577" s="182">
        <v>11.833333333333334</v>
      </c>
      <c r="E577" s="183">
        <v>5.78</v>
      </c>
      <c r="F577" t="str">
        <f t="shared" si="32"/>
        <v>VO</v>
      </c>
      <c r="G577" t="str">
        <f t="shared" si="33"/>
        <v>VO</v>
      </c>
      <c r="J577" s="383">
        <v>22003725</v>
      </c>
      <c r="K577" t="s">
        <v>1131</v>
      </c>
      <c r="L577" t="s">
        <v>1132</v>
      </c>
      <c r="M577">
        <f t="shared" si="34"/>
        <v>8.89</v>
      </c>
    </row>
    <row r="578" spans="1:13" ht="17.25" thickBot="1" x14ac:dyDescent="0.35">
      <c r="A578" s="317">
        <v>22003616</v>
      </c>
      <c r="B578" s="252" t="s">
        <v>1126</v>
      </c>
      <c r="C578" s="252" t="s">
        <v>78</v>
      </c>
      <c r="D578" s="182">
        <v>13.55</v>
      </c>
      <c r="E578" s="183">
        <v>7.11</v>
      </c>
      <c r="F578" t="str">
        <f t="shared" ref="F578:F602" si="36">VLOOKUP(A578,$J$2:$K$595,2,FALSE)</f>
        <v>WAELDE</v>
      </c>
      <c r="G578" t="str">
        <f t="shared" si="33"/>
        <v>WAELDE</v>
      </c>
      <c r="J578" s="383">
        <v>22010160</v>
      </c>
      <c r="K578" t="s">
        <v>1133</v>
      </c>
      <c r="L578" t="s">
        <v>769</v>
      </c>
      <c r="M578">
        <f t="shared" si="34"/>
        <v>7.56</v>
      </c>
    </row>
    <row r="579" spans="1:13" ht="33.75" thickBot="1" x14ac:dyDescent="0.35">
      <c r="A579" s="317">
        <v>21912615</v>
      </c>
      <c r="B579" s="256" t="s">
        <v>42</v>
      </c>
      <c r="C579" s="256" t="s">
        <v>1127</v>
      </c>
      <c r="D579" s="182">
        <v>11.125</v>
      </c>
      <c r="E579" s="183">
        <v>7.11</v>
      </c>
      <c r="F579" t="str">
        <f t="shared" si="36"/>
        <v>WAGNER</v>
      </c>
      <c r="G579" t="str">
        <f t="shared" ref="G579:G602" si="37">VLOOKUP(A579,$P$2:$Q$595,2,FALSE)</f>
        <v>WAGNER</v>
      </c>
      <c r="J579" s="383">
        <v>22004035</v>
      </c>
      <c r="K579" t="s">
        <v>368</v>
      </c>
      <c r="L579" t="s">
        <v>92</v>
      </c>
      <c r="M579">
        <f t="shared" ref="M579:M595" si="38">VLOOKUP(J579,$A$2:$E$602,5,FALSE)</f>
        <v>8.89</v>
      </c>
    </row>
    <row r="580" spans="1:13" ht="17.25" thickBot="1" x14ac:dyDescent="0.35">
      <c r="A580" s="317">
        <v>22005137</v>
      </c>
      <c r="B580" s="254" t="s">
        <v>42</v>
      </c>
      <c r="C580" s="254" t="s">
        <v>127</v>
      </c>
      <c r="D580" s="182">
        <v>12.25</v>
      </c>
      <c r="E580" s="183">
        <v>7.56</v>
      </c>
      <c r="F580" t="str">
        <f t="shared" si="36"/>
        <v>WAGNER</v>
      </c>
      <c r="G580" t="str">
        <f t="shared" si="37"/>
        <v>WAGNER</v>
      </c>
      <c r="J580" s="383">
        <v>22010246</v>
      </c>
      <c r="K580" t="s">
        <v>369</v>
      </c>
      <c r="L580" t="s">
        <v>127</v>
      </c>
      <c r="M580">
        <f t="shared" si="38"/>
        <v>8.89</v>
      </c>
    </row>
    <row r="581" spans="1:13" ht="17.25" thickBot="1" x14ac:dyDescent="0.35">
      <c r="A581" s="317">
        <v>21919706</v>
      </c>
      <c r="B581" s="296" t="s">
        <v>367</v>
      </c>
      <c r="C581" s="296" t="s">
        <v>187</v>
      </c>
      <c r="D581" s="182" t="s">
        <v>375</v>
      </c>
      <c r="E581" s="183">
        <v>6.22</v>
      </c>
      <c r="F581" t="str">
        <f t="shared" si="36"/>
        <v>WANDLER</v>
      </c>
      <c r="G581" t="str">
        <f t="shared" si="37"/>
        <v>WANDLER</v>
      </c>
      <c r="J581" s="383">
        <v>22003493</v>
      </c>
      <c r="K581" t="s">
        <v>1134</v>
      </c>
      <c r="L581" t="s">
        <v>1135</v>
      </c>
      <c r="M581">
        <f t="shared" si="38"/>
        <v>7.11</v>
      </c>
    </row>
    <row r="582" spans="1:13" ht="17.25" thickBot="1" x14ac:dyDescent="0.35">
      <c r="A582" s="317">
        <v>22003026</v>
      </c>
      <c r="B582" s="260" t="s">
        <v>1128</v>
      </c>
      <c r="C582" s="260" t="s">
        <v>1129</v>
      </c>
      <c r="D582" s="182">
        <v>13</v>
      </c>
      <c r="E582" s="183">
        <v>6.22</v>
      </c>
      <c r="F582" t="str">
        <f t="shared" si="36"/>
        <v>WARIS</v>
      </c>
      <c r="G582" t="str">
        <f t="shared" si="37"/>
        <v>WARIS</v>
      </c>
      <c r="J582" s="383">
        <v>22004569</v>
      </c>
      <c r="K582" t="s">
        <v>1136</v>
      </c>
      <c r="L582" t="s">
        <v>127</v>
      </c>
      <c r="M582">
        <f t="shared" si="38"/>
        <v>9.33</v>
      </c>
    </row>
    <row r="583" spans="1:13" ht="17.25" thickBot="1" x14ac:dyDescent="0.35">
      <c r="A583" s="317">
        <v>22007470</v>
      </c>
      <c r="B583" s="258" t="s">
        <v>1130</v>
      </c>
      <c r="C583" s="258" t="s">
        <v>287</v>
      </c>
      <c r="D583" s="182">
        <v>10.8</v>
      </c>
      <c r="E583" s="183">
        <v>4.4400000000000004</v>
      </c>
      <c r="F583" t="str">
        <f t="shared" si="36"/>
        <v>WASSER</v>
      </c>
      <c r="G583" t="str">
        <f t="shared" si="37"/>
        <v>WASSER</v>
      </c>
      <c r="J583" s="383">
        <v>21911245</v>
      </c>
      <c r="K583" t="s">
        <v>57</v>
      </c>
      <c r="L583" t="s">
        <v>370</v>
      </c>
      <c r="M583">
        <f t="shared" si="38"/>
        <v>5.78</v>
      </c>
    </row>
    <row r="584" spans="1:13" ht="17.25" thickBot="1" x14ac:dyDescent="0.35">
      <c r="A584" s="317">
        <v>22003725</v>
      </c>
      <c r="B584" s="256" t="s">
        <v>1131</v>
      </c>
      <c r="C584" s="256" t="s">
        <v>1132</v>
      </c>
      <c r="D584" s="182">
        <v>8.25</v>
      </c>
      <c r="E584" s="183">
        <v>8.89</v>
      </c>
      <c r="F584" t="str">
        <f t="shared" si="36"/>
        <v>WATRIN</v>
      </c>
      <c r="G584" t="str">
        <f t="shared" si="37"/>
        <v>WATRIN</v>
      </c>
      <c r="J584" s="383">
        <v>22010985</v>
      </c>
      <c r="K584" t="s">
        <v>1137</v>
      </c>
      <c r="L584" t="s">
        <v>893</v>
      </c>
      <c r="M584" t="str">
        <f t="shared" si="38"/>
        <v>ABI</v>
      </c>
    </row>
    <row r="585" spans="1:13" ht="33.75" thickBot="1" x14ac:dyDescent="0.35">
      <c r="A585" s="317">
        <v>22010160</v>
      </c>
      <c r="B585" s="248" t="s">
        <v>1133</v>
      </c>
      <c r="C585" s="248" t="s">
        <v>769</v>
      </c>
      <c r="D585" s="182">
        <v>9.1</v>
      </c>
      <c r="E585" s="183">
        <v>7.56</v>
      </c>
      <c r="F585" t="str">
        <f t="shared" si="36"/>
        <v>WATZKY</v>
      </c>
      <c r="G585" t="str">
        <f t="shared" si="37"/>
        <v>WATZKY</v>
      </c>
      <c r="J585" s="383">
        <v>22003883</v>
      </c>
      <c r="K585" t="s">
        <v>1138</v>
      </c>
      <c r="L585" t="s">
        <v>149</v>
      </c>
      <c r="M585">
        <f t="shared" si="38"/>
        <v>5.33</v>
      </c>
    </row>
    <row r="586" spans="1:13" ht="17.25" thickBot="1" x14ac:dyDescent="0.35">
      <c r="A586" s="317">
        <v>22004035</v>
      </c>
      <c r="B586" s="296" t="s">
        <v>368</v>
      </c>
      <c r="C586" s="296" t="s">
        <v>92</v>
      </c>
      <c r="D586" s="182">
        <v>11.4</v>
      </c>
      <c r="E586" s="183">
        <v>8.89</v>
      </c>
      <c r="F586" t="str">
        <f t="shared" si="36"/>
        <v>WEBER</v>
      </c>
      <c r="G586" t="str">
        <f t="shared" si="37"/>
        <v>WEBER</v>
      </c>
      <c r="J586" s="383">
        <v>22002955</v>
      </c>
      <c r="K586" t="s">
        <v>1139</v>
      </c>
      <c r="L586" t="s">
        <v>32</v>
      </c>
      <c r="M586">
        <f t="shared" si="38"/>
        <v>4.8899999999999997</v>
      </c>
    </row>
    <row r="587" spans="1:13" ht="17.25" thickBot="1" x14ac:dyDescent="0.35">
      <c r="A587" s="317">
        <v>22010246</v>
      </c>
      <c r="B587" s="248" t="s">
        <v>369</v>
      </c>
      <c r="C587" s="248" t="s">
        <v>127</v>
      </c>
      <c r="D587" s="182">
        <v>0</v>
      </c>
      <c r="E587" s="183">
        <v>8.89</v>
      </c>
      <c r="F587" t="str">
        <f t="shared" si="36"/>
        <v>WEISS</v>
      </c>
      <c r="G587" t="str">
        <f t="shared" si="37"/>
        <v>WEISS</v>
      </c>
      <c r="J587" s="383">
        <v>22008977</v>
      </c>
      <c r="K587" t="s">
        <v>371</v>
      </c>
      <c r="L587" t="s">
        <v>152</v>
      </c>
      <c r="M587">
        <f t="shared" si="38"/>
        <v>9.7799999999999994</v>
      </c>
    </row>
    <row r="588" spans="1:13" ht="17.25" thickBot="1" x14ac:dyDescent="0.35">
      <c r="A588" s="317">
        <v>22003493</v>
      </c>
      <c r="B588" s="256" t="s">
        <v>1134</v>
      </c>
      <c r="C588" s="256" t="s">
        <v>1135</v>
      </c>
      <c r="D588" s="182">
        <v>11.3</v>
      </c>
      <c r="E588" s="183">
        <v>7.11</v>
      </c>
      <c r="F588" t="str">
        <f t="shared" si="36"/>
        <v>WELSCH</v>
      </c>
      <c r="G588" t="str">
        <f t="shared" si="37"/>
        <v>WELSCH</v>
      </c>
      <c r="J588" s="383">
        <v>21903566</v>
      </c>
      <c r="K588" t="s">
        <v>43</v>
      </c>
      <c r="L588" t="s">
        <v>372</v>
      </c>
      <c r="M588">
        <f t="shared" si="38"/>
        <v>7.56</v>
      </c>
    </row>
    <row r="589" spans="1:13" ht="17.25" thickBot="1" x14ac:dyDescent="0.35">
      <c r="A589" s="317">
        <v>22004569</v>
      </c>
      <c r="B589" s="254" t="s">
        <v>1136</v>
      </c>
      <c r="C589" s="254" t="s">
        <v>127</v>
      </c>
      <c r="D589" s="182">
        <v>10.25</v>
      </c>
      <c r="E589" s="183">
        <v>9.33</v>
      </c>
      <c r="F589" t="str">
        <f t="shared" si="36"/>
        <v>WELTZER</v>
      </c>
      <c r="G589" t="str">
        <f t="shared" si="37"/>
        <v>WELTZER</v>
      </c>
      <c r="J589" s="383">
        <v>22003194</v>
      </c>
      <c r="K589" t="s">
        <v>1140</v>
      </c>
      <c r="L589" t="s">
        <v>178</v>
      </c>
      <c r="M589">
        <f t="shared" si="38"/>
        <v>6.67</v>
      </c>
    </row>
    <row r="590" spans="1:13" ht="17.25" thickBot="1" x14ac:dyDescent="0.35">
      <c r="A590" s="317">
        <v>21911245</v>
      </c>
      <c r="B590" s="250" t="s">
        <v>57</v>
      </c>
      <c r="C590" s="250" t="s">
        <v>370</v>
      </c>
      <c r="D590" s="182">
        <v>3</v>
      </c>
      <c r="E590" s="183">
        <v>5.78</v>
      </c>
      <c r="F590" t="str">
        <f t="shared" si="36"/>
        <v>WENDLING</v>
      </c>
      <c r="G590" t="str">
        <f t="shared" si="37"/>
        <v>WENDLING</v>
      </c>
      <c r="J590" s="383">
        <v>21709649</v>
      </c>
      <c r="K590" t="s">
        <v>190</v>
      </c>
      <c r="L590" t="s">
        <v>173</v>
      </c>
      <c r="M590">
        <f t="shared" si="38"/>
        <v>7.56</v>
      </c>
    </row>
    <row r="591" spans="1:13" ht="17.25" thickBot="1" x14ac:dyDescent="0.35">
      <c r="A591" s="317">
        <v>22010985</v>
      </c>
      <c r="B591" s="258" t="s">
        <v>1137</v>
      </c>
      <c r="C591" s="258" t="s">
        <v>893</v>
      </c>
      <c r="D591" s="182">
        <v>0</v>
      </c>
      <c r="E591" s="183" t="s">
        <v>195</v>
      </c>
      <c r="F591" t="str">
        <f t="shared" si="36"/>
        <v>WILLER</v>
      </c>
      <c r="G591" t="str">
        <f t="shared" si="37"/>
        <v>WILLER</v>
      </c>
      <c r="J591" s="383">
        <v>22011420</v>
      </c>
      <c r="K591" t="s">
        <v>1141</v>
      </c>
      <c r="L591" t="s">
        <v>353</v>
      </c>
      <c r="M591">
        <f t="shared" si="38"/>
        <v>9.7799999999999994</v>
      </c>
    </row>
    <row r="592" spans="1:13" ht="17.25" thickBot="1" x14ac:dyDescent="0.35">
      <c r="A592" s="317">
        <v>22003883</v>
      </c>
      <c r="B592" s="252" t="s">
        <v>1138</v>
      </c>
      <c r="C592" s="252" t="s">
        <v>149</v>
      </c>
      <c r="D592" s="182" t="s">
        <v>375</v>
      </c>
      <c r="E592" s="183">
        <v>5.33</v>
      </c>
      <c r="F592" t="str">
        <f t="shared" si="36"/>
        <v>WITTMER</v>
      </c>
      <c r="G592" t="str">
        <f t="shared" si="37"/>
        <v>WITTMER</v>
      </c>
      <c r="J592" s="383">
        <v>22002668</v>
      </c>
      <c r="K592" t="s">
        <v>1142</v>
      </c>
      <c r="L592" t="s">
        <v>144</v>
      </c>
      <c r="M592">
        <f t="shared" si="38"/>
        <v>3.56</v>
      </c>
    </row>
    <row r="593" spans="1:13" ht="17.25" thickBot="1" x14ac:dyDescent="0.35">
      <c r="A593" s="317">
        <v>22002955</v>
      </c>
      <c r="B593" s="256" t="s">
        <v>1139</v>
      </c>
      <c r="C593" s="256" t="s">
        <v>32</v>
      </c>
      <c r="D593" s="182">
        <v>10.6</v>
      </c>
      <c r="E593" s="183">
        <v>4.8899999999999997</v>
      </c>
      <c r="F593" t="str">
        <f t="shared" si="36"/>
        <v>WOELFL</v>
      </c>
      <c r="G593" t="str">
        <f t="shared" si="37"/>
        <v>WOELFL</v>
      </c>
      <c r="J593" s="383">
        <v>21905266</v>
      </c>
      <c r="K593" t="s">
        <v>373</v>
      </c>
      <c r="L593" t="s">
        <v>71</v>
      </c>
      <c r="M593">
        <f t="shared" si="38"/>
        <v>5.33</v>
      </c>
    </row>
    <row r="594" spans="1:13" ht="33.75" thickBot="1" x14ac:dyDescent="0.35">
      <c r="A594" s="317">
        <v>22008977</v>
      </c>
      <c r="B594" s="254" t="s">
        <v>371</v>
      </c>
      <c r="C594" s="254" t="s">
        <v>152</v>
      </c>
      <c r="D594" s="182">
        <v>9.75</v>
      </c>
      <c r="E594" s="183">
        <v>9.7799999999999994</v>
      </c>
      <c r="F594" t="str">
        <f t="shared" si="36"/>
        <v>WOLFERSPERGER</v>
      </c>
      <c r="G594" t="str">
        <f t="shared" si="37"/>
        <v>WOLFERSPERGER</v>
      </c>
      <c r="J594" s="383">
        <v>21915786</v>
      </c>
      <c r="K594" t="s">
        <v>374</v>
      </c>
      <c r="L594" t="s">
        <v>230</v>
      </c>
      <c r="M594">
        <f t="shared" si="38"/>
        <v>4.8899999999999997</v>
      </c>
    </row>
    <row r="595" spans="1:13" ht="17.25" thickBot="1" x14ac:dyDescent="0.35">
      <c r="A595" s="317">
        <v>21903566</v>
      </c>
      <c r="B595" s="256" t="s">
        <v>43</v>
      </c>
      <c r="C595" s="256" t="s">
        <v>372</v>
      </c>
      <c r="D595" s="182">
        <v>8.15</v>
      </c>
      <c r="E595" s="183">
        <v>7.56</v>
      </c>
      <c r="F595" t="str">
        <f t="shared" si="36"/>
        <v>WOLFF</v>
      </c>
      <c r="G595" t="str">
        <f t="shared" si="37"/>
        <v>WOLFF</v>
      </c>
      <c r="J595" s="383">
        <v>22001198</v>
      </c>
      <c r="K595" t="s">
        <v>1143</v>
      </c>
      <c r="L595" t="s">
        <v>771</v>
      </c>
      <c r="M595">
        <f t="shared" si="38"/>
        <v>6.22</v>
      </c>
    </row>
    <row r="596" spans="1:13" ht="17.25" thickBot="1" x14ac:dyDescent="0.35">
      <c r="A596" s="317">
        <v>22003194</v>
      </c>
      <c r="B596" s="248" t="s">
        <v>1140</v>
      </c>
      <c r="C596" s="248" t="s">
        <v>178</v>
      </c>
      <c r="D596" s="182">
        <v>7.7</v>
      </c>
      <c r="E596" s="183">
        <v>6.67</v>
      </c>
      <c r="F596" t="str">
        <f t="shared" si="36"/>
        <v>YANG</v>
      </c>
      <c r="G596" t="str">
        <f t="shared" si="37"/>
        <v>YANG</v>
      </c>
    </row>
    <row r="597" spans="1:13" ht="17.25" thickBot="1" x14ac:dyDescent="0.35">
      <c r="A597" s="317">
        <v>21709649</v>
      </c>
      <c r="B597" s="248" t="s">
        <v>190</v>
      </c>
      <c r="C597" s="248" t="s">
        <v>173</v>
      </c>
      <c r="D597" s="182">
        <v>8.15</v>
      </c>
      <c r="E597" s="183">
        <v>7.56</v>
      </c>
      <c r="F597" t="str">
        <f t="shared" si="36"/>
        <v>ZANDI</v>
      </c>
      <c r="G597" t="str">
        <f t="shared" si="37"/>
        <v>ZANDI</v>
      </c>
    </row>
    <row r="598" spans="1:13" ht="17.25" thickBot="1" x14ac:dyDescent="0.35">
      <c r="A598" s="317">
        <v>22011420</v>
      </c>
      <c r="B598" s="264" t="s">
        <v>1141</v>
      </c>
      <c r="C598" s="264" t="s">
        <v>353</v>
      </c>
      <c r="D598" s="182">
        <v>9.4</v>
      </c>
      <c r="E598" s="183">
        <v>9.7799999999999994</v>
      </c>
      <c r="F598" t="str">
        <f t="shared" si="36"/>
        <v>ZAOUI</v>
      </c>
      <c r="G598" t="str">
        <f t="shared" si="37"/>
        <v>ZAOUI</v>
      </c>
    </row>
    <row r="599" spans="1:13" ht="17.25" thickBot="1" x14ac:dyDescent="0.35">
      <c r="A599" s="317">
        <v>22002668</v>
      </c>
      <c r="B599" s="248" t="s">
        <v>1142</v>
      </c>
      <c r="C599" s="248" t="s">
        <v>144</v>
      </c>
      <c r="D599" s="182">
        <v>12.85</v>
      </c>
      <c r="E599" s="183">
        <v>3.56</v>
      </c>
      <c r="F599" t="str">
        <f t="shared" si="36"/>
        <v>ZATCHI BI</v>
      </c>
      <c r="G599" t="str">
        <f t="shared" si="37"/>
        <v>ZATCHI BI</v>
      </c>
    </row>
    <row r="600" spans="1:13" ht="17.25" thickBot="1" x14ac:dyDescent="0.35">
      <c r="A600" s="317">
        <v>21905266</v>
      </c>
      <c r="B600" s="248" t="s">
        <v>373</v>
      </c>
      <c r="C600" s="248" t="s">
        <v>71</v>
      </c>
      <c r="D600" s="182">
        <v>10.5</v>
      </c>
      <c r="E600" s="183">
        <v>5.33</v>
      </c>
      <c r="F600" t="str">
        <f t="shared" si="36"/>
        <v>ZITOUNI</v>
      </c>
      <c r="G600" t="e">
        <f t="shared" si="37"/>
        <v>#N/A</v>
      </c>
    </row>
    <row r="601" spans="1:13" ht="17.25" thickBot="1" x14ac:dyDescent="0.35">
      <c r="A601" s="317">
        <v>21915786</v>
      </c>
      <c r="B601" s="262" t="s">
        <v>374</v>
      </c>
      <c r="C601" s="262" t="s">
        <v>230</v>
      </c>
      <c r="D601" s="182">
        <v>0</v>
      </c>
      <c r="E601" s="183">
        <v>4.8899999999999997</v>
      </c>
      <c r="F601" t="str">
        <f t="shared" si="36"/>
        <v>ZOLOBE</v>
      </c>
      <c r="G601" t="str">
        <f t="shared" si="37"/>
        <v>ZOLOBE</v>
      </c>
    </row>
    <row r="602" spans="1:13" ht="17.25" thickBot="1" x14ac:dyDescent="0.35">
      <c r="A602" s="317">
        <v>22001198</v>
      </c>
      <c r="B602" s="254" t="s">
        <v>1143</v>
      </c>
      <c r="C602" s="254" t="s">
        <v>771</v>
      </c>
      <c r="D602" s="182">
        <v>11.85</v>
      </c>
      <c r="E602" s="183">
        <v>6.22</v>
      </c>
      <c r="F602" t="str">
        <f t="shared" si="36"/>
        <v>ZUSSY</v>
      </c>
      <c r="G602" t="str">
        <f t="shared" si="37"/>
        <v>ZUSSY</v>
      </c>
    </row>
    <row r="603" spans="1:13" ht="17.25" thickBot="1" x14ac:dyDescent="0.25">
      <c r="A603" s="348"/>
      <c r="B603" s="353"/>
      <c r="C603" s="353"/>
      <c r="D603" s="379"/>
      <c r="E603" s="381" t="s">
        <v>9</v>
      </c>
    </row>
    <row r="604" spans="1:13" ht="17.25" thickBot="1" x14ac:dyDescent="0.25">
      <c r="A604" s="348"/>
      <c r="B604" s="353"/>
      <c r="C604" s="353"/>
      <c r="D604" s="379"/>
      <c r="E604" s="381" t="s">
        <v>9</v>
      </c>
    </row>
    <row r="605" spans="1:13" ht="17.25" thickBot="1" x14ac:dyDescent="0.25">
      <c r="A605" s="348"/>
      <c r="B605" s="353"/>
      <c r="C605" s="353"/>
      <c r="D605" s="379"/>
      <c r="E605" s="381" t="s">
        <v>9</v>
      </c>
    </row>
    <row r="606" spans="1:13" ht="17.25" thickBot="1" x14ac:dyDescent="0.25">
      <c r="A606" s="348"/>
      <c r="B606" s="353"/>
      <c r="C606" s="353"/>
      <c r="D606" s="379"/>
      <c r="E606" s="381" t="s">
        <v>9</v>
      </c>
    </row>
    <row r="607" spans="1:13" ht="17.25" thickBot="1" x14ac:dyDescent="0.25">
      <c r="A607" s="348"/>
      <c r="B607" s="353"/>
      <c r="C607" s="353"/>
      <c r="D607" s="379"/>
      <c r="E607" s="381" t="s">
        <v>9</v>
      </c>
    </row>
    <row r="608" spans="1:13" ht="17.25" thickBot="1" x14ac:dyDescent="0.25">
      <c r="A608" s="348"/>
      <c r="B608" s="353"/>
      <c r="C608" s="353"/>
      <c r="D608" s="379"/>
      <c r="E608" s="381" t="s">
        <v>9</v>
      </c>
    </row>
    <row r="609" spans="1:5" ht="16.5" x14ac:dyDescent="0.2">
      <c r="A609" s="348"/>
      <c r="B609" s="353"/>
      <c r="C609" s="353"/>
      <c r="D609" s="379"/>
      <c r="E609" s="381" t="s">
        <v>9</v>
      </c>
    </row>
  </sheetData>
  <autoFilter ref="A1:S60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640"/>
  <sheetViews>
    <sheetView topLeftCell="A336" zoomScale="70" zoomScaleNormal="70" workbookViewId="0">
      <pane xSplit="4" topLeftCell="E1" activePane="topRight" state="frozen"/>
      <selection pane="topRight" activeCell="AK361" sqref="B361:AK361"/>
    </sheetView>
  </sheetViews>
  <sheetFormatPr baseColWidth="10" defaultColWidth="11.42578125" defaultRowHeight="13.5" x14ac:dyDescent="0.25"/>
  <cols>
    <col min="1" max="1" width="6" style="25" customWidth="1"/>
    <col min="2" max="2" width="12.7109375" style="26" bestFit="1" customWidth="1"/>
    <col min="3" max="3" width="27.42578125" style="27" bestFit="1" customWidth="1"/>
    <col min="4" max="4" width="21.28515625" style="28" bestFit="1" customWidth="1"/>
    <col min="5" max="6" width="11.28515625" style="29" customWidth="1"/>
    <col min="7" max="7" width="5.5703125" style="29" customWidth="1"/>
    <col min="8" max="8" width="11.7109375" style="30" customWidth="1"/>
    <col min="9" max="9" width="11.7109375" style="29" customWidth="1"/>
    <col min="10" max="10" width="5" style="29" customWidth="1"/>
    <col min="11" max="11" width="11.28515625" style="31" customWidth="1"/>
    <col min="12" max="12" width="5" style="29" customWidth="1"/>
    <col min="13" max="13" width="11.7109375" style="31" customWidth="1"/>
    <col min="14" max="14" width="11.28515625" style="29" customWidth="1"/>
    <col min="15" max="15" width="8.7109375" style="29" customWidth="1"/>
    <col min="16" max="16" width="8.7109375" style="25" customWidth="1"/>
    <col min="17" max="17" width="5" style="29" customWidth="1"/>
    <col min="18" max="18" width="11.42578125" style="31" customWidth="1"/>
    <col min="19" max="19" width="5" style="29" customWidth="1"/>
    <col min="20" max="20" width="11.7109375" style="30" customWidth="1"/>
    <col min="21" max="21" width="11.28515625" style="29" customWidth="1"/>
    <col min="22" max="22" width="5" style="29" customWidth="1"/>
    <col min="23" max="23" width="11.28515625" style="29" customWidth="1"/>
    <col min="24" max="24" width="5" style="29" customWidth="1"/>
    <col min="25" max="25" width="11.28515625" style="31" customWidth="1"/>
    <col min="26" max="26" width="5" style="103" customWidth="1"/>
    <col min="27" max="27" width="11.7109375" style="30" customWidth="1"/>
    <col min="28" max="28" width="11.28515625" style="31" customWidth="1"/>
    <col min="29" max="29" width="5" style="104" customWidth="1"/>
    <col min="30" max="30" width="11.7109375" style="90" customWidth="1"/>
    <col min="31" max="31" width="15.7109375" style="91" customWidth="1"/>
    <col min="32" max="32" width="7.140625" style="91" customWidth="1"/>
    <col min="33" max="33" width="6.28515625" style="26" customWidth="1"/>
    <col min="34" max="34" width="15.7109375" style="98" customWidth="1"/>
    <col min="35" max="35" width="8.28515625" style="98" hidden="1" customWidth="1"/>
    <col min="36" max="36" width="6.42578125" style="26" customWidth="1"/>
    <col min="37" max="37" width="15.7109375" style="98" customWidth="1"/>
    <col min="38" max="16384" width="11.42578125" style="26"/>
  </cols>
  <sheetData>
    <row r="1" spans="1:42" ht="45" customHeight="1" x14ac:dyDescent="0.8">
      <c r="A1" s="409" t="s">
        <v>27</v>
      </c>
      <c r="B1" s="81" t="s">
        <v>1145</v>
      </c>
      <c r="C1" s="82"/>
      <c r="D1" s="82"/>
      <c r="E1" s="60" t="s">
        <v>3</v>
      </c>
      <c r="F1" s="61" t="s">
        <v>4</v>
      </c>
      <c r="G1" s="407" t="s">
        <v>0</v>
      </c>
      <c r="H1" s="62" t="s">
        <v>16</v>
      </c>
      <c r="I1" s="63" t="s">
        <v>192</v>
      </c>
      <c r="J1" s="407" t="s">
        <v>0</v>
      </c>
      <c r="K1" s="63" t="s">
        <v>10</v>
      </c>
      <c r="L1" s="407" t="s">
        <v>0</v>
      </c>
      <c r="M1" s="62" t="s">
        <v>49</v>
      </c>
      <c r="N1" s="64" t="s">
        <v>51</v>
      </c>
      <c r="O1" s="246" t="s">
        <v>58</v>
      </c>
      <c r="P1" s="410" t="s">
        <v>59</v>
      </c>
      <c r="Q1" s="407" t="s">
        <v>47</v>
      </c>
      <c r="R1" s="64" t="s">
        <v>52</v>
      </c>
      <c r="S1" s="407" t="s">
        <v>47</v>
      </c>
      <c r="T1" s="62" t="s">
        <v>5</v>
      </c>
      <c r="U1" s="63" t="s">
        <v>19</v>
      </c>
      <c r="V1" s="407" t="s">
        <v>45</v>
      </c>
      <c r="W1" s="63" t="s">
        <v>23</v>
      </c>
      <c r="X1" s="407" t="s">
        <v>44</v>
      </c>
      <c r="Y1" s="63" t="s">
        <v>24</v>
      </c>
      <c r="Z1" s="407" t="s">
        <v>44</v>
      </c>
      <c r="AA1" s="62" t="s">
        <v>50</v>
      </c>
      <c r="AB1" s="63" t="s">
        <v>26</v>
      </c>
      <c r="AC1" s="407" t="s">
        <v>0</v>
      </c>
      <c r="AD1" s="74" t="s">
        <v>25</v>
      </c>
      <c r="AE1" s="76" t="s">
        <v>66</v>
      </c>
      <c r="AF1" s="83"/>
      <c r="AG1" s="404" t="s">
        <v>28</v>
      </c>
      <c r="AH1" s="76" t="s">
        <v>69</v>
      </c>
      <c r="AI1" s="83"/>
      <c r="AJ1" s="404" t="s">
        <v>28</v>
      </c>
      <c r="AK1" s="71" t="s">
        <v>70</v>
      </c>
      <c r="AL1" s="105"/>
    </row>
    <row r="2" spans="1:42" ht="16.5" customHeight="1" thickBot="1" x14ac:dyDescent="0.35">
      <c r="A2" s="409"/>
      <c r="B2" s="106" t="s">
        <v>65</v>
      </c>
      <c r="C2" s="32" t="s">
        <v>196</v>
      </c>
      <c r="D2" s="35" t="s">
        <v>48</v>
      </c>
      <c r="E2" s="65" t="s">
        <v>67</v>
      </c>
      <c r="F2" s="66" t="s">
        <v>68</v>
      </c>
      <c r="G2" s="408"/>
      <c r="H2" s="67" t="s">
        <v>0</v>
      </c>
      <c r="I2" s="68" t="s">
        <v>11</v>
      </c>
      <c r="J2" s="408"/>
      <c r="K2" s="68" t="s">
        <v>11</v>
      </c>
      <c r="L2" s="408"/>
      <c r="M2" s="67" t="s">
        <v>0</v>
      </c>
      <c r="N2" s="68" t="s">
        <v>6</v>
      </c>
      <c r="O2" s="69" t="s">
        <v>6</v>
      </c>
      <c r="P2" s="411"/>
      <c r="Q2" s="408"/>
      <c r="R2" s="68" t="s">
        <v>7</v>
      </c>
      <c r="S2" s="408"/>
      <c r="T2" s="67" t="s">
        <v>0</v>
      </c>
      <c r="U2" s="68" t="s">
        <v>11</v>
      </c>
      <c r="V2" s="408"/>
      <c r="W2" s="68" t="s">
        <v>7</v>
      </c>
      <c r="X2" s="408"/>
      <c r="Y2" s="68" t="s">
        <v>8</v>
      </c>
      <c r="Z2" s="408"/>
      <c r="AA2" s="67" t="s">
        <v>46</v>
      </c>
      <c r="AB2" s="68" t="s">
        <v>11</v>
      </c>
      <c r="AC2" s="408"/>
      <c r="AD2" s="75" t="s">
        <v>1</v>
      </c>
      <c r="AE2" s="77" t="s">
        <v>9</v>
      </c>
      <c r="AF2" s="84"/>
      <c r="AG2" s="405"/>
      <c r="AH2" s="77" t="s">
        <v>9</v>
      </c>
      <c r="AI2" s="84"/>
      <c r="AJ2" s="405"/>
      <c r="AK2" s="70" t="s">
        <v>9</v>
      </c>
      <c r="AL2" s="105"/>
    </row>
    <row r="3" spans="1:42" ht="16.5" customHeight="1" thickBot="1" x14ac:dyDescent="0.3">
      <c r="A3" s="127" t="s">
        <v>56</v>
      </c>
      <c r="B3" s="247">
        <v>21604034</v>
      </c>
      <c r="C3" s="248" t="s">
        <v>363</v>
      </c>
      <c r="D3" s="248" t="s">
        <v>102</v>
      </c>
      <c r="E3" s="325">
        <f>VLOOKUP(B3,[2]END!$A$3:$F$557,6,FALSE)</f>
        <v>9</v>
      </c>
      <c r="F3" s="99">
        <f t="shared" ref="F3:F34" si="0">IF(E3="COVID", "COVID",IF(E3="ABI","ABI",IF(E3="DSP","DSP",IF(E3="VAL","VAL",(VLOOKUP(E3,tpstest,2))))))</f>
        <v>14</v>
      </c>
      <c r="G3" s="100">
        <f t="shared" ref="G3:G66" si="1">IF(F3="COVID","COVID",IF(F3="ABI",0,IF(F3="DSP","DSP",IF(F3="VAL","VAL",(IF(A3="F",VLOOKUP(F3,endurfille,2),VLOOKUP(F3,endurgarçon,2)))))))</f>
        <v>9</v>
      </c>
      <c r="H3" s="85">
        <f t="shared" ref="H3:H66" si="2">IF(G3="VAL","VALIDÉ",G3)</f>
        <v>9</v>
      </c>
      <c r="I3" s="325">
        <f>VLOOKUP(B3,[2]VIT!$A$3:$E$557,5,FALSE)</f>
        <v>3.5000000000000009</v>
      </c>
      <c r="J3" s="100">
        <f t="shared" ref="J3:J64" si="3">IF(I3="COVID","COVID",IF(I3="ABI",0,IF(I3="DSP","DSP",IF(I3="VAL","VAL",(IF(A3="F",VLOOKUP(I3,VIT20MF,2),VLOOKUP(I3,Vit20MG,2)))))))</f>
        <v>16</v>
      </c>
      <c r="K3" s="325">
        <f>VLOOKUP(B3,[2]VIT!$A$3:$F$557,6,FALSE)</f>
        <v>8.2200000000000006</v>
      </c>
      <c r="L3" s="100">
        <f t="shared" ref="L3:L64" si="4">IF(K3="COVID","COVID",IF(K3="ABI",0,IF(K3="DSP","DSP",IF(K3="VAL","VAL",(IF(A3="F",VLOOKUP(K3,vit50mf,2),VLOOKUP(K3,vit50mg,2)))))))</f>
        <v>7</v>
      </c>
      <c r="M3" s="85">
        <f t="shared" ref="M3:M66" si="5">IF(OR(J3="COVID",L3="COVID"),"COVID",IF(OR(J3="DSP",L3="DSP"),"DSP",IF(L3="VAL","VALIDÉ",(J3+L3)/2)))</f>
        <v>11.5</v>
      </c>
      <c r="N3" s="328">
        <f>VLOOKUP(B3,[2]DVC!$A$3:$F$557,6,FALSE)</f>
        <v>32</v>
      </c>
      <c r="O3" s="302">
        <f>VLOOKUP(B3,'[2]Taille-Poids'!$A$3:$F$557,6,FALSE)</f>
        <v>59</v>
      </c>
      <c r="P3" s="101">
        <f t="shared" ref="P3:P66" si="6">IF(O3="ABI", "POIDS",IF(N3="COVID","COVID",IF(OR(N3="DSP",N3="ABI",N3="VAL",N3=0),0,N3/O3)))</f>
        <v>0.5423728813559322</v>
      </c>
      <c r="Q3" s="100">
        <f t="shared" ref="Q3:Q66" si="7">IF(N3="COVID","COVID",IF(N3="DSP","DSP",IF(N3="ABI",0,IF(P3="POIDS",0,IF(N3="VAL","VAL",IF(A3="F",VLOOKUP(P3,forcefille,2),VLOOKUP(P3,forcegarçon,2)))))))</f>
        <v>5</v>
      </c>
      <c r="R3" s="328">
        <f>VLOOKUP(B3,[2]DV!$A$3:$G$557,7,FALSE)</f>
        <v>27.8</v>
      </c>
      <c r="S3" s="100">
        <f t="shared" ref="S3:S66" si="8">IF(R3="COVID","COVID",IF(R3="ABI",0,IF(R3="DSP","DSP",IF(R3="VAL","VAL",IF(A3="F",VLOOKUP(R3,détfille,2),VLOOKUP(R3,détgarçon,2))))))</f>
        <v>4</v>
      </c>
      <c r="T3" s="85">
        <f t="shared" ref="T3:T66" si="9">IF(OR(Q3="COVID",S3="COVID"),"COVID",IF(OR(Q3="VAL",S3="VAL"),"VALIDÉ",IF(AND(Q3="DSP",S3="DSP"),"DSP",IF(Q3="DSP",S3*2,IF(S3="DSP",Q3*2,(Q3+S3))))))</f>
        <v>9</v>
      </c>
      <c r="U3" s="332">
        <f>VLOOKUP(B3,[2]COORD!$A$3:$H$557,8,FALSE)</f>
        <v>31.01</v>
      </c>
      <c r="V3" s="100">
        <f t="shared" ref="V3:V66" si="10">IF(U3="COVID","COVID",IF(U3="ABI",0,IF(U3="DSP","DSP",IF(U3="VAL","VAL",IF(A3="F",VLOOKUP(U3,coorfille,2),VLOOKUP(U3,coorgarçon,2))))))</f>
        <v>3.25</v>
      </c>
      <c r="W3" s="325">
        <f>VLOOKUP(B3,[2]SOUP!$A$3:$E$557,5,FALSE)</f>
        <v>-20</v>
      </c>
      <c r="X3" s="100">
        <f t="shared" ref="X3:X66" si="11">IF(W3="COVID","COVID",IF(W3="ABI",0,IF(W3="DSP","DSP",IF(W3="VAL","VAL",IF(A3="F",VLOOKUP(W3,SouplesseFille,2),VLOOKUP(W3,SouplesseGarçon,2))))))</f>
        <v>0</v>
      </c>
      <c r="Y3" s="325">
        <f>VLOOKUP(B3,[2]EQU!$A$3:$E$557,5,FALSE)</f>
        <v>1</v>
      </c>
      <c r="Z3" s="100">
        <f t="shared" ref="Z3:Z66" si="12">IF(Y3="COVID","COVID",IF(Y3="ABI",0,IF(Y3="DSP","DSP",IF(Y3="VAL","VAL",IF(A3="F",VLOOKUP(Y3,eqfille,2),VLOOKUP(Y3,eqgarçon,2))))))</f>
        <v>4.5</v>
      </c>
      <c r="AA3" s="85">
        <f t="shared" ref="AA3:AA66" si="13">IF(OR(V3="COVID",X3="COVID",Z3="COVID"),"COVID",IF(AND(V3="DSP",X3="DSP",Z3="DSP"),"DSP",IF(AND(V3="DSP",X3="DSP"),Z3*4,IF(AND(V3="DSP",Z3="DSP"),X3*4,IF(AND(X3="DSP",Z3="DSP"),V3*2,IF(V3="DSP",(X3+Z3)*2,IF(X3="DSP",V3+Z3*2,IF(Z3="DSP",V3+X3*2,IF(Z3="VAL","VALIDÉ",V3+X3+Z3)))))))))</f>
        <v>7.75</v>
      </c>
      <c r="AB3" s="344">
        <f>VLOOKUP(B3,[2]Natation!$A$2:$E$556,5,FALSE)</f>
        <v>49.2</v>
      </c>
      <c r="AC3" s="100">
        <f t="shared" ref="AC3:AC66" si="14">IF(AB3="COVID","COVID",IF(AB3="ABI",0,IF(AB3="DNF",0,IF(AB3="DSP","DSP",IF(AB3="VAL","VAL",(IF(A3="F",VLOOKUP(AB3,nagefille,2),VLOOKUP(AB3,nagegarçon,2))))))))</f>
        <v>9</v>
      </c>
      <c r="AD3" s="86">
        <f t="shared" ref="AD3:AD66" si="15">IF(AC3="VAL","VALIDÉ",AC3)</f>
        <v>9</v>
      </c>
      <c r="AE3" s="87">
        <f t="shared" ref="AE3:AE8" si="16">IF(OR(H3="COVID",M3="COVID",T3="COVID",AA3="COVID",AD3="COVID"),"COVID",IF(AND(H3="DSP",M3="DSP",T3="DSP",AA3="DSP",AD3="DSP"),"DSP",IF(AND(H3="DSP",M3="DSP",T3="DSP",AA3="DSP"),AD3,IF(AND(H3="DSP",M3="DSP",T3="DSP",AD3="DSP"),AA3,IF(AND(H3="DSP",M3="DSP",AA3="DSP",AD3="DSP"),T3,IF(AND(H3="DSP",T3="DSP",AA3="DSP",AD3="DSP"),M3,IF(AND(M3="DSP",T3="DSP",AA3="DSP",AD3="DSP"),H3,IF(AND(T3="DSP",AA3="DSP",AD3="DSP"),(H3+M3)/2,IF(AND(M3="DSP",AA3="DSP",AD3="DSP"),(H3+T3)/2,IF(AND(H3="DSP",AA3="DSP",AD3="DSP"),(M3+T3)/2,IF(AND(M3="DSP",T3="DSP",AD3="DSP"),(H3+AA3)/2,IF(AND(H3="DSP",T3="DSP",AD3="DSP"),(M3+AA3)/2,IF(AND(H3="DSP",M3="DSP",AD3="DSP"),(T3+AA3)/2,IF(AND(M3="DSP",T3="DSP",AA3="DSP"),(H3+AD3)/2,IF(AND(H3="DSP",T3="DSP",AA3="DSP"),(M3+AD3)/2,IF(AND(H3="DSP",M3="DSP",AA3="DSP"),(T3+AD3)/2,IF(AND(H3="DSP",M3="DSP",T3="DSP"),(AA3+AD3)/2,IF(AND(H3="DSP",M3="DSP"),(T3+AA3+AD3)/3,IF(AND(H3="DSP",T3="DSP"),(M3+AA3+AD3)/3,IF(AND(M3="DSP",T3="DSP"),(H3+AA3+AD3)/3,IF(AND(H3="DSP",AA3="DSP"),(M3+T3+AD3)/3,IF(AND(M3="DSP",AA3="DSP"),(H3+T3+AD3)/3,IF(AND(T3="DSP",AA3="DSP"),(H3+M3+AD3)/3,IF(AND(H3="DSP",AD3="DSP"),(M3+T3+AA3)/3,IF(AND(M3="DSP",AD3="DSP"),(H3+T3+AA3)/3,IF(AND(T3="DSP",AD3="DSP"),(H3+M3+AA3)/3,IF(AND(AA3="DSP",AD3="DSP"),(H3+M3+T3)/3,IF(H3="DSP",(M3+T3+AA3+AD3)/4,IF(M3="DSP",(H3+T3+AA3+AD3)/4,IF(T3="DSP",(H3+M3+AA3+AD3)/4,IF(AA3="DSP",(H3+M3+T3+AD3)/4,IF(AD3="DSP",(H3+M3+T3+AA3)/4,SUM(H3+M3+T3+AA3+AD3)/5))))))))))))))))))))))))))))))))</f>
        <v>9.25</v>
      </c>
      <c r="AF3" s="88">
        <v>9.25</v>
      </c>
      <c r="AG3" s="92">
        <f>IFERROR(RANK(AF3,$AF$3:$AF$603,0),532)</f>
        <v>437</v>
      </c>
      <c r="AH3" s="78">
        <f>IF(ISERROR(VLOOKUP(B3,'Notes écrit'!$A$3:$C$566,3,FALSE)),"ABI",(VLOOKUP(B3,'Notes écrit'!$A$3:$C$566,3,FALSE)))</f>
        <v>9.33</v>
      </c>
      <c r="AI3" s="88">
        <v>9.33</v>
      </c>
      <c r="AJ3" s="93">
        <f>IFERROR(RANK(AI3,$AI$3:$AI$603,0),564)</f>
        <v>56</v>
      </c>
      <c r="AK3" s="153">
        <f>IF(AH3="ABI","DEF",IF(AE3="DSP",AH3,(AF3*0.4+AI3*0.6)))</f>
        <v>9.298</v>
      </c>
      <c r="AL3" s="105"/>
    </row>
    <row r="4" spans="1:42" s="108" customFormat="1" ht="16.5" customHeight="1" thickBot="1" x14ac:dyDescent="0.3">
      <c r="A4" s="127" t="s">
        <v>376</v>
      </c>
      <c r="B4" s="259">
        <v>21702513</v>
      </c>
      <c r="C4" s="260" t="s">
        <v>364</v>
      </c>
      <c r="D4" s="260" t="s">
        <v>1092</v>
      </c>
      <c r="E4" s="96">
        <f>VLOOKUP(B4,[2]END!$A$3:$F$557,6,FALSE)</f>
        <v>19</v>
      </c>
      <c r="F4" s="99">
        <f t="shared" si="0"/>
        <v>19</v>
      </c>
      <c r="G4" s="100">
        <f t="shared" si="1"/>
        <v>16</v>
      </c>
      <c r="H4" s="85">
        <f t="shared" si="2"/>
        <v>16</v>
      </c>
      <c r="I4" s="325">
        <f>VLOOKUP(B4,[2]VIT!$A$3:$E$557,5,FALSE)</f>
        <v>3.37</v>
      </c>
      <c r="J4" s="100">
        <f t="shared" ref="J4:J8" si="17">IF(I4="COVID","COVID",IF(I4="ABI",0,IF(I4="DSP","DSP",IF(I4="VAL","VAL",(IF(A4="F",VLOOKUP(I4,VIT20MF,2),VLOOKUP(I4,Vit20MG,2)))))))</f>
        <v>14</v>
      </c>
      <c r="K4" s="325">
        <f>VLOOKUP(B4,[2]VIT!$A$3:$F$557,6,FALSE)</f>
        <v>7.13</v>
      </c>
      <c r="L4" s="100">
        <f t="shared" ref="L4:L8" si="18">IF(K4="COVID","COVID",IF(K4="ABI",0,IF(K4="DSP","DSP",IF(K4="VAL","VAL",(IF(A4="F",VLOOKUP(K4,vit50mf,2),VLOOKUP(K4,vit50mg,2)))))))</f>
        <v>9</v>
      </c>
      <c r="M4" s="85">
        <f t="shared" si="5"/>
        <v>11.5</v>
      </c>
      <c r="N4" s="107">
        <f>VLOOKUP(B4,[2]DVC!$A$3:$F$557,6,FALSE)</f>
        <v>50</v>
      </c>
      <c r="O4" s="288">
        <f>VLOOKUP(B4,'[2]Taille-Poids'!$A$3:$F$557,6,FALSE)</f>
        <v>53</v>
      </c>
      <c r="P4" s="101">
        <f t="shared" si="6"/>
        <v>0.94339622641509435</v>
      </c>
      <c r="Q4" s="100">
        <f t="shared" si="7"/>
        <v>5</v>
      </c>
      <c r="R4" s="107">
        <f>VLOOKUP(B4,[2]DV!$A$3:$G$557,7,FALSE)</f>
        <v>40.200000000000003</v>
      </c>
      <c r="S4" s="100">
        <f t="shared" si="8"/>
        <v>3</v>
      </c>
      <c r="T4" s="85">
        <f t="shared" si="9"/>
        <v>8</v>
      </c>
      <c r="U4" s="289">
        <f>VLOOKUP(B4,[2]COORD!$A$3:$H$557,8,FALSE)</f>
        <v>30.61</v>
      </c>
      <c r="V4" s="100">
        <f t="shared" si="10"/>
        <v>2.5</v>
      </c>
      <c r="W4" s="96">
        <f>VLOOKUP(B4,[2]SOUP!$A$3:$E$557,5,FALSE)</f>
        <v>-4</v>
      </c>
      <c r="X4" s="100">
        <f t="shared" si="11"/>
        <v>1.5</v>
      </c>
      <c r="Y4" s="96">
        <f>VLOOKUP(B4,[2]EQU!$A$3:$E$557,5,FALSE)</f>
        <v>2</v>
      </c>
      <c r="Z4" s="100">
        <f t="shared" si="12"/>
        <v>4</v>
      </c>
      <c r="AA4" s="85">
        <f t="shared" si="13"/>
        <v>8</v>
      </c>
      <c r="AB4" s="127" t="s">
        <v>375</v>
      </c>
      <c r="AC4" s="100" t="str">
        <f t="shared" si="14"/>
        <v>DSP</v>
      </c>
      <c r="AD4" s="86" t="str">
        <f t="shared" si="15"/>
        <v>DSP</v>
      </c>
      <c r="AE4" s="87">
        <f t="shared" si="16"/>
        <v>10.875</v>
      </c>
      <c r="AF4" s="88">
        <v>10.875</v>
      </c>
      <c r="AG4" s="92">
        <f t="shared" ref="AG4:AG67" si="19">IFERROR(RANK(AF4,$AF$3:$AF$603,0),532)</f>
        <v>299</v>
      </c>
      <c r="AH4" s="78">
        <f>IF(ISERROR(VLOOKUP(B4,'Notes écrit'!$A$3:$C$566,3,FALSE)),"ABI",(VLOOKUP(B4,'Notes écrit'!$A$3:$C$566,3,FALSE)))</f>
        <v>13.78</v>
      </c>
      <c r="AI4" s="88">
        <v>13.78</v>
      </c>
      <c r="AJ4" s="93">
        <f t="shared" ref="AJ4:AJ67" si="20">IFERROR(RANK(AI4,$AI$3:$AI$603,0),564)</f>
        <v>3</v>
      </c>
      <c r="AK4" s="153">
        <f t="shared" ref="AK4:AK67" si="21">IF(AH4="ABI","DEF",IF(AE4="DSP",AH4,(AF4*0.4+AI4*0.6)))</f>
        <v>12.617999999999999</v>
      </c>
      <c r="AL4" s="26"/>
      <c r="AM4" s="26"/>
      <c r="AN4" s="26"/>
      <c r="AO4" s="26"/>
      <c r="AP4" s="26"/>
    </row>
    <row r="5" spans="1:42" s="108" customFormat="1" ht="16.5" customHeight="1" thickBot="1" x14ac:dyDescent="0.3">
      <c r="A5" s="127" t="s">
        <v>376</v>
      </c>
      <c r="B5" s="251">
        <v>21702643</v>
      </c>
      <c r="C5" s="252" t="s">
        <v>341</v>
      </c>
      <c r="D5" s="252" t="s">
        <v>76</v>
      </c>
      <c r="E5" s="325">
        <f>VLOOKUP(B5,[2]END!$A$3:$F$557,6,FALSE)</f>
        <v>11</v>
      </c>
      <c r="F5" s="99">
        <f t="shared" si="0"/>
        <v>15</v>
      </c>
      <c r="G5" s="100">
        <f t="shared" si="1"/>
        <v>8</v>
      </c>
      <c r="H5" s="85">
        <f t="shared" si="2"/>
        <v>8</v>
      </c>
      <c r="I5" s="325">
        <f>VLOOKUP(B5,[2]VIT!$A$3:$E$557,5,FALSE)</f>
        <v>3.37</v>
      </c>
      <c r="J5" s="100">
        <f t="shared" si="17"/>
        <v>14</v>
      </c>
      <c r="K5" s="325">
        <f>VLOOKUP(B5,[2]VIT!$A$3:$F$557,6,FALSE)</f>
        <v>7.43</v>
      </c>
      <c r="L5" s="100">
        <f t="shared" si="18"/>
        <v>7</v>
      </c>
      <c r="M5" s="85">
        <f t="shared" si="5"/>
        <v>10.5</v>
      </c>
      <c r="N5" s="328">
        <f>VLOOKUP(B5,[2]DVC!$A$3:$F$557,6,FALSE)</f>
        <v>65</v>
      </c>
      <c r="O5" s="288">
        <f>VLOOKUP(B5,'[2]Taille-Poids'!$A$3:$F$557,6,FALSE)</f>
        <v>78</v>
      </c>
      <c r="P5" s="101">
        <f t="shared" si="6"/>
        <v>0.83333333333333337</v>
      </c>
      <c r="Q5" s="100">
        <f t="shared" si="7"/>
        <v>4.5</v>
      </c>
      <c r="R5" s="328">
        <f>VLOOKUP(B5,[2]DV!$A$3:$G$557,7,FALSE)</f>
        <v>31.1</v>
      </c>
      <c r="S5" s="100">
        <f t="shared" si="8"/>
        <v>1</v>
      </c>
      <c r="T5" s="85">
        <f t="shared" si="9"/>
        <v>5.5</v>
      </c>
      <c r="U5" s="332">
        <f>VLOOKUP(B5,[2]COORD!$A$3:$H$557,8,FALSE)</f>
        <v>28.26</v>
      </c>
      <c r="V5" s="100">
        <f t="shared" si="10"/>
        <v>3.75</v>
      </c>
      <c r="W5" s="325">
        <f>VLOOKUP(B5,[2]SOUP!$A$3:$E$557,5,FALSE)</f>
        <v>-3</v>
      </c>
      <c r="X5" s="100">
        <f t="shared" si="11"/>
        <v>1.75</v>
      </c>
      <c r="Y5" s="325">
        <f>VLOOKUP(B5,[2]EQU!$A$3:$E$557,5,FALSE)</f>
        <v>0</v>
      </c>
      <c r="Z5" s="100">
        <f t="shared" si="12"/>
        <v>5</v>
      </c>
      <c r="AA5" s="85">
        <f t="shared" si="13"/>
        <v>10.5</v>
      </c>
      <c r="AB5" s="344">
        <f>VLOOKUP(B5,[2]Natation!$A$2:$E$556,5,FALSE)</f>
        <v>47.57</v>
      </c>
      <c r="AC5" s="100">
        <f t="shared" si="14"/>
        <v>6</v>
      </c>
      <c r="AD5" s="86">
        <f t="shared" si="15"/>
        <v>6</v>
      </c>
      <c r="AE5" s="87">
        <f t="shared" si="16"/>
        <v>8.1</v>
      </c>
      <c r="AF5" s="88">
        <v>8.1</v>
      </c>
      <c r="AG5" s="92">
        <f t="shared" si="19"/>
        <v>485</v>
      </c>
      <c r="AH5" s="78">
        <f>IF(ISERROR(VLOOKUP(B5,'Notes écrit'!$A$3:$C$566,3,FALSE)),"ABI",(VLOOKUP(B5,'Notes écrit'!$A$3:$C$566,3,FALSE)))</f>
        <v>8.89</v>
      </c>
      <c r="AI5" s="88">
        <v>8.89</v>
      </c>
      <c r="AJ5" s="93">
        <f t="shared" si="20"/>
        <v>86</v>
      </c>
      <c r="AK5" s="153">
        <f t="shared" si="21"/>
        <v>8.5740000000000016</v>
      </c>
      <c r="AL5" s="26"/>
      <c r="AM5" s="26"/>
      <c r="AN5" s="26"/>
      <c r="AO5" s="26"/>
      <c r="AP5" s="26"/>
    </row>
    <row r="6" spans="1:42" ht="16.5" customHeight="1" thickBot="1" x14ac:dyDescent="0.3">
      <c r="A6" s="127" t="s">
        <v>376</v>
      </c>
      <c r="B6" s="257">
        <v>21702942</v>
      </c>
      <c r="C6" s="258" t="s">
        <v>316</v>
      </c>
      <c r="D6" s="258" t="s">
        <v>110</v>
      </c>
      <c r="E6" s="96">
        <f>VLOOKUP(B6,[2]END!$A$3:$F$557,6,FALSE)</f>
        <v>12</v>
      </c>
      <c r="F6" s="99">
        <f t="shared" si="0"/>
        <v>15.5</v>
      </c>
      <c r="G6" s="100">
        <f t="shared" si="1"/>
        <v>9</v>
      </c>
      <c r="H6" s="85">
        <f t="shared" si="2"/>
        <v>9</v>
      </c>
      <c r="I6" s="325">
        <f>VLOOKUP(B6,[2]VIT!$A$3:$E$557,5,FALSE)</f>
        <v>3.1700000000000004</v>
      </c>
      <c r="J6" s="100">
        <f t="shared" si="17"/>
        <v>17</v>
      </c>
      <c r="K6" s="325">
        <f>VLOOKUP(B6,[2]VIT!$A$3:$F$557,6,FALSE)</f>
        <v>6.95</v>
      </c>
      <c r="L6" s="100">
        <f t="shared" si="18"/>
        <v>10</v>
      </c>
      <c r="M6" s="85">
        <f t="shared" si="5"/>
        <v>13.5</v>
      </c>
      <c r="N6" s="107">
        <f>VLOOKUP(B6,[2]DVC!$A$3:$F$557,6,FALSE)</f>
        <v>41</v>
      </c>
      <c r="O6" s="288">
        <f>VLOOKUP(B6,'[2]Taille-Poids'!$A$3:$F$557,6,FALSE)</f>
        <v>63</v>
      </c>
      <c r="P6" s="101">
        <f t="shared" si="6"/>
        <v>0.65079365079365081</v>
      </c>
      <c r="Q6" s="100">
        <f t="shared" si="7"/>
        <v>3.5</v>
      </c>
      <c r="R6" s="107">
        <f>VLOOKUP(B6,[2]DV!$A$3:$G$557,7,FALSE)</f>
        <v>34.4</v>
      </c>
      <c r="S6" s="100">
        <f t="shared" si="8"/>
        <v>1.5</v>
      </c>
      <c r="T6" s="85">
        <f t="shared" si="9"/>
        <v>5</v>
      </c>
      <c r="U6" s="289">
        <f>VLOOKUP(B6,[2]COORD!$A$3:$H$557,8,FALSE)</f>
        <v>28.89</v>
      </c>
      <c r="V6" s="100">
        <f t="shared" si="10"/>
        <v>3.5</v>
      </c>
      <c r="W6" s="96">
        <f>VLOOKUP(B6,[2]SOUP!$A$3:$E$557,5,FALSE)</f>
        <v>2</v>
      </c>
      <c r="X6" s="100">
        <f t="shared" si="11"/>
        <v>3</v>
      </c>
      <c r="Y6" s="96">
        <f>VLOOKUP(B6,[2]EQU!$A$3:$E$557,5,FALSE)</f>
        <v>4</v>
      </c>
      <c r="Z6" s="100">
        <f t="shared" si="12"/>
        <v>3</v>
      </c>
      <c r="AA6" s="85">
        <f t="shared" si="13"/>
        <v>9.5</v>
      </c>
      <c r="AB6" s="127">
        <f>VLOOKUP(B6,[2]Natation!$A$2:$E$556,5,FALSE)</f>
        <v>45.77</v>
      </c>
      <c r="AC6" s="100">
        <f t="shared" si="14"/>
        <v>7</v>
      </c>
      <c r="AD6" s="86">
        <f t="shared" si="15"/>
        <v>7</v>
      </c>
      <c r="AE6" s="87">
        <f t="shared" si="16"/>
        <v>8.8000000000000007</v>
      </c>
      <c r="AF6" s="88">
        <v>8.8000000000000007</v>
      </c>
      <c r="AG6" s="92">
        <f t="shared" si="19"/>
        <v>460</v>
      </c>
      <c r="AH6" s="78">
        <f>IF(ISERROR(VLOOKUP(B6,'Notes écrit'!$A$3:$C$566,3,FALSE)),"ABI",(VLOOKUP(B6,'Notes écrit'!$A$3:$C$566,3,FALSE)))</f>
        <v>7.56</v>
      </c>
      <c r="AI6" s="88">
        <v>7.56</v>
      </c>
      <c r="AJ6" s="93">
        <f t="shared" si="20"/>
        <v>204</v>
      </c>
      <c r="AK6" s="153">
        <f t="shared" si="21"/>
        <v>8.0560000000000009</v>
      </c>
    </row>
    <row r="7" spans="1:42" ht="16.5" customHeight="1" thickBot="1" x14ac:dyDescent="0.3">
      <c r="A7" s="127" t="s">
        <v>376</v>
      </c>
      <c r="B7" s="261">
        <v>21709649</v>
      </c>
      <c r="C7" s="262" t="s">
        <v>190</v>
      </c>
      <c r="D7" s="262" t="s">
        <v>173</v>
      </c>
      <c r="E7" s="96">
        <f>VLOOKUP(B7,[2]END!$A$3:$F$557,6,FALSE)</f>
        <v>16</v>
      </c>
      <c r="F7" s="99">
        <f t="shared" si="0"/>
        <v>17.5</v>
      </c>
      <c r="G7" s="100">
        <f t="shared" si="1"/>
        <v>13</v>
      </c>
      <c r="H7" s="85">
        <f t="shared" si="2"/>
        <v>13</v>
      </c>
      <c r="I7" s="325">
        <f>VLOOKUP(B7,[2]VIT!$A$3:$E$557,5,FALSE)</f>
        <v>3.22</v>
      </c>
      <c r="J7" s="100">
        <f t="shared" si="17"/>
        <v>17</v>
      </c>
      <c r="K7" s="325">
        <f>VLOOKUP(B7,[2]VIT!$A$3:$F$557,6,FALSE)</f>
        <v>6.83</v>
      </c>
      <c r="L7" s="100">
        <f t="shared" si="18"/>
        <v>11</v>
      </c>
      <c r="M7" s="85">
        <f t="shared" si="5"/>
        <v>14</v>
      </c>
      <c r="N7" s="107">
        <f>VLOOKUP(B7,[2]DVC!$A$3:$F$557,6,FALSE)</f>
        <v>69</v>
      </c>
      <c r="O7" s="288">
        <f>VLOOKUP(B7,'[2]Taille-Poids'!$A$3:$F$557,6,FALSE)</f>
        <v>74</v>
      </c>
      <c r="P7" s="101">
        <f t="shared" si="6"/>
        <v>0.93243243243243246</v>
      </c>
      <c r="Q7" s="100">
        <f t="shared" si="7"/>
        <v>5</v>
      </c>
      <c r="R7" s="107">
        <f>VLOOKUP(B7,[2]DV!$A$3:$G$557,7,FALSE)</f>
        <v>41.1</v>
      </c>
      <c r="S7" s="100">
        <f t="shared" si="8"/>
        <v>3.5</v>
      </c>
      <c r="T7" s="85">
        <f t="shared" si="9"/>
        <v>8.5</v>
      </c>
      <c r="U7" s="289">
        <f>VLOOKUP(B7,[2]COORD!$A$3:$H$557,8,FALSE)</f>
        <v>26.32</v>
      </c>
      <c r="V7" s="100">
        <f t="shared" si="10"/>
        <v>4.75</v>
      </c>
      <c r="W7" s="96">
        <f>VLOOKUP(B7,[2]SOUP!$A$3:$E$557,5,FALSE)</f>
        <v>-12.5</v>
      </c>
      <c r="X7" s="100">
        <f t="shared" si="11"/>
        <v>0.5</v>
      </c>
      <c r="Y7" s="96">
        <f>VLOOKUP(B7,[2]EQU!$A$3:$E$557,5,FALSE)</f>
        <v>10</v>
      </c>
      <c r="Z7" s="100">
        <f t="shared" si="12"/>
        <v>0</v>
      </c>
      <c r="AA7" s="85">
        <f t="shared" si="13"/>
        <v>5.25</v>
      </c>
      <c r="AB7" s="127" t="str">
        <f>VLOOKUP(B7,[2]Natation!$A$2:$E$556,5,FALSE)</f>
        <v>ABI</v>
      </c>
      <c r="AC7" s="100">
        <f t="shared" si="14"/>
        <v>0</v>
      </c>
      <c r="AD7" s="86">
        <f t="shared" si="15"/>
        <v>0</v>
      </c>
      <c r="AE7" s="87">
        <f t="shared" si="16"/>
        <v>8.15</v>
      </c>
      <c r="AF7" s="88">
        <v>8.15</v>
      </c>
      <c r="AG7" s="92">
        <f t="shared" si="19"/>
        <v>483</v>
      </c>
      <c r="AH7" s="78">
        <f>IF(ISERROR(VLOOKUP(B7,'Notes écrit'!$A$3:$C$566,3,FALSE)),"ABI",(VLOOKUP(B7,'Notes écrit'!$A$3:$C$566,3,FALSE)))</f>
        <v>7.56</v>
      </c>
      <c r="AI7" s="88">
        <v>7.56</v>
      </c>
      <c r="AJ7" s="93">
        <f t="shared" si="20"/>
        <v>204</v>
      </c>
      <c r="AK7" s="153">
        <f t="shared" si="21"/>
        <v>7.7959999999999994</v>
      </c>
      <c r="AL7" s="108"/>
      <c r="AM7" s="108"/>
      <c r="AN7" s="108"/>
      <c r="AO7" s="108"/>
      <c r="AP7" s="108"/>
    </row>
    <row r="8" spans="1:42" ht="16.5" customHeight="1" thickBot="1" x14ac:dyDescent="0.3">
      <c r="A8" s="127" t="s">
        <v>376</v>
      </c>
      <c r="B8" s="261">
        <v>21715774</v>
      </c>
      <c r="C8" s="262" t="s">
        <v>579</v>
      </c>
      <c r="D8" s="262" t="s">
        <v>89</v>
      </c>
      <c r="E8" s="96">
        <f>VLOOKUP(B8,[2]END!$A$3:$F$557,6,FALSE)</f>
        <v>22</v>
      </c>
      <c r="F8" s="99">
        <f t="shared" si="0"/>
        <v>20.5</v>
      </c>
      <c r="G8" s="100">
        <f t="shared" si="1"/>
        <v>19</v>
      </c>
      <c r="H8" s="85">
        <f t="shared" si="2"/>
        <v>19</v>
      </c>
      <c r="I8" s="325">
        <f>VLOOKUP(B8,[2]VIT!$A$3:$E$557,5,FALSE)</f>
        <v>3.23</v>
      </c>
      <c r="J8" s="100">
        <f t="shared" si="17"/>
        <v>16</v>
      </c>
      <c r="K8" s="325">
        <f>VLOOKUP(B8,[2]VIT!$A$3:$F$557,6,FALSE)</f>
        <v>6.78</v>
      </c>
      <c r="L8" s="100">
        <f t="shared" si="18"/>
        <v>11</v>
      </c>
      <c r="M8" s="85">
        <f t="shared" si="5"/>
        <v>13.5</v>
      </c>
      <c r="N8" s="107">
        <f>VLOOKUP(B8,[2]DVC!$A$3:$F$557,6,FALSE)</f>
        <v>64</v>
      </c>
      <c r="O8" s="288">
        <f>VLOOKUP(B8,'[2]Taille-Poids'!$A$3:$F$557,6,FALSE)</f>
        <v>69</v>
      </c>
      <c r="P8" s="101">
        <f t="shared" si="6"/>
        <v>0.92753623188405798</v>
      </c>
      <c r="Q8" s="100">
        <f t="shared" si="7"/>
        <v>5</v>
      </c>
      <c r="R8" s="107">
        <f>VLOOKUP(B8,[2]DV!$A$3:$G$557,7,FALSE)</f>
        <v>40.5</v>
      </c>
      <c r="S8" s="100">
        <f t="shared" si="8"/>
        <v>3</v>
      </c>
      <c r="T8" s="85">
        <f t="shared" si="9"/>
        <v>8</v>
      </c>
      <c r="U8" s="289">
        <f>VLOOKUP(B8,[2]COORD!$A$3:$H$557,8,FALSE)</f>
        <v>26.42</v>
      </c>
      <c r="V8" s="100">
        <f t="shared" si="10"/>
        <v>4.75</v>
      </c>
      <c r="W8" s="96">
        <f>VLOOKUP(B8,[2]SOUP!$A$3:$E$557,5,FALSE)</f>
        <v>0</v>
      </c>
      <c r="X8" s="100">
        <f t="shared" si="11"/>
        <v>2.5</v>
      </c>
      <c r="Y8" s="96">
        <f>VLOOKUP(B8,[2]EQU!$A$3:$E$557,5,FALSE)</f>
        <v>10</v>
      </c>
      <c r="Z8" s="100">
        <f t="shared" si="12"/>
        <v>0</v>
      </c>
      <c r="AA8" s="85">
        <f t="shared" si="13"/>
        <v>7.25</v>
      </c>
      <c r="AB8" s="127">
        <f>VLOOKUP(B8,[2]Natation!$A$2:$E$556,5,FALSE)</f>
        <v>42.06</v>
      </c>
      <c r="AC8" s="100">
        <f t="shared" si="14"/>
        <v>9</v>
      </c>
      <c r="AD8" s="86">
        <f t="shared" si="15"/>
        <v>9</v>
      </c>
      <c r="AE8" s="87">
        <f t="shared" si="16"/>
        <v>11.35</v>
      </c>
      <c r="AF8" s="88">
        <v>11.35</v>
      </c>
      <c r="AG8" s="92">
        <f t="shared" si="19"/>
        <v>235</v>
      </c>
      <c r="AH8" s="78">
        <f>IF(ISERROR(VLOOKUP(B8,'Notes écrit'!$A$3:$C$566,3,FALSE)),"ABI",(VLOOKUP(B8,'Notes écrit'!$A$3:$C$566,3,FALSE)))</f>
        <v>7.56</v>
      </c>
      <c r="AI8" s="88">
        <v>7.56</v>
      </c>
      <c r="AJ8" s="93">
        <f t="shared" si="20"/>
        <v>204</v>
      </c>
      <c r="AK8" s="153">
        <f t="shared" si="21"/>
        <v>9.0760000000000005</v>
      </c>
    </row>
    <row r="9" spans="1:42" ht="16.5" customHeight="1" thickBot="1" x14ac:dyDescent="0.3">
      <c r="A9" s="127" t="s">
        <v>376</v>
      </c>
      <c r="B9" s="303">
        <v>21800106</v>
      </c>
      <c r="C9" s="304" t="s">
        <v>510</v>
      </c>
      <c r="D9" s="304" t="s">
        <v>33</v>
      </c>
      <c r="E9" s="306" t="s">
        <v>1147</v>
      </c>
      <c r="F9" s="99" t="str">
        <f t="shared" si="0"/>
        <v>VAL</v>
      </c>
      <c r="G9" s="100" t="str">
        <f t="shared" si="1"/>
        <v>VAL</v>
      </c>
      <c r="H9" s="85" t="str">
        <f t="shared" si="2"/>
        <v>VALIDÉ</v>
      </c>
      <c r="I9" s="306" t="s">
        <v>1147</v>
      </c>
      <c r="J9" s="100" t="str">
        <f t="shared" si="3"/>
        <v>VAL</v>
      </c>
      <c r="K9" s="306" t="s">
        <v>1147</v>
      </c>
      <c r="L9" s="100" t="str">
        <f t="shared" si="4"/>
        <v>VAL</v>
      </c>
      <c r="M9" s="85" t="str">
        <f t="shared" si="5"/>
        <v>VALIDÉ</v>
      </c>
      <c r="N9" s="306" t="s">
        <v>1147</v>
      </c>
      <c r="O9" s="288" t="str">
        <f>VLOOKUP(B9,'[2]Taille-Poids'!$A$3:$F$557,6,FALSE)</f>
        <v>ABI</v>
      </c>
      <c r="P9" s="101" t="str">
        <f t="shared" si="6"/>
        <v>POIDS</v>
      </c>
      <c r="Q9" s="100">
        <f t="shared" si="7"/>
        <v>0</v>
      </c>
      <c r="R9" s="306" t="s">
        <v>1147</v>
      </c>
      <c r="S9" s="100" t="str">
        <f t="shared" si="8"/>
        <v>VAL</v>
      </c>
      <c r="T9" s="85" t="str">
        <f t="shared" si="9"/>
        <v>VALIDÉ</v>
      </c>
      <c r="U9" s="336" t="s">
        <v>1147</v>
      </c>
      <c r="V9" s="100" t="str">
        <f t="shared" si="10"/>
        <v>VAL</v>
      </c>
      <c r="W9" s="306" t="s">
        <v>1147</v>
      </c>
      <c r="X9" s="100" t="str">
        <f t="shared" si="11"/>
        <v>VAL</v>
      </c>
      <c r="Y9" s="306" t="s">
        <v>1147</v>
      </c>
      <c r="Z9" s="100" t="str">
        <f t="shared" si="12"/>
        <v>VAL</v>
      </c>
      <c r="AA9" s="85" t="str">
        <f t="shared" si="13"/>
        <v>VALIDÉ</v>
      </c>
      <c r="AB9" s="306" t="s">
        <v>1147</v>
      </c>
      <c r="AC9" s="100" t="str">
        <f t="shared" si="14"/>
        <v>VAL</v>
      </c>
      <c r="AD9" s="86" t="str">
        <f t="shared" si="15"/>
        <v>VALIDÉ</v>
      </c>
      <c r="AE9" s="87" t="str">
        <f>VLOOKUP(B9,[3]PVout!$A$3:$BV$711,74,FALSE)</f>
        <v>11.2</v>
      </c>
      <c r="AF9" s="88">
        <v>11.2</v>
      </c>
      <c r="AG9" s="92">
        <f t="shared" si="19"/>
        <v>259</v>
      </c>
      <c r="AH9" s="78" t="str">
        <f>IF(ISERROR(VLOOKUP(B9,'Notes écrit'!$A$3:$C$566,3,FALSE)),"ABI",(VLOOKUP(B9,'Notes écrit'!$A$3:$C$566,3,FALSE)))</f>
        <v>ABI</v>
      </c>
      <c r="AI9" s="88" t="s">
        <v>195</v>
      </c>
      <c r="AJ9" s="93">
        <f t="shared" si="20"/>
        <v>564</v>
      </c>
      <c r="AK9" s="153" t="str">
        <f t="shared" si="21"/>
        <v>DEF</v>
      </c>
    </row>
    <row r="10" spans="1:42" ht="16.5" customHeight="1" thickBot="1" x14ac:dyDescent="0.3">
      <c r="A10" s="127" t="s">
        <v>56</v>
      </c>
      <c r="B10" s="247">
        <v>21801187</v>
      </c>
      <c r="C10" s="248" t="s">
        <v>84</v>
      </c>
      <c r="D10" s="248" t="s">
        <v>85</v>
      </c>
      <c r="E10" s="96" t="str">
        <f>VLOOKUP(B10,[2]END!$A$3:$F$557,6,FALSE)</f>
        <v>ABI</v>
      </c>
      <c r="F10" s="99" t="str">
        <f t="shared" si="0"/>
        <v>ABI</v>
      </c>
      <c r="G10" s="100">
        <f t="shared" si="1"/>
        <v>0</v>
      </c>
      <c r="H10" s="85">
        <f t="shared" si="2"/>
        <v>0</v>
      </c>
      <c r="I10" s="96" t="str">
        <f>VLOOKUP(B10,[2]VIT!$A$3:$E$557,5,FALSE)</f>
        <v>ABI</v>
      </c>
      <c r="J10" s="100">
        <f t="shared" si="3"/>
        <v>0</v>
      </c>
      <c r="K10" s="96" t="str">
        <f>VLOOKUP(B10,[2]VIT!$A$3:$F$557,6,FALSE)</f>
        <v>ABI</v>
      </c>
      <c r="L10" s="100">
        <f t="shared" si="4"/>
        <v>0</v>
      </c>
      <c r="M10" s="85">
        <f t="shared" si="5"/>
        <v>0</v>
      </c>
      <c r="N10" s="107" t="str">
        <f>VLOOKUP(B10,[2]DVC!$A$3:$F$557,6,FALSE)</f>
        <v>ABI</v>
      </c>
      <c r="O10" s="288" t="str">
        <f>VLOOKUP(B10,'[2]Taille-Poids'!$A$3:$F$557,6,FALSE)</f>
        <v>ABI</v>
      </c>
      <c r="P10" s="101" t="str">
        <f t="shared" si="6"/>
        <v>POIDS</v>
      </c>
      <c r="Q10" s="100">
        <f t="shared" si="7"/>
        <v>0</v>
      </c>
      <c r="R10" s="107" t="str">
        <f>VLOOKUP(B10,[2]DV!$A$3:$G$557,7,FALSE)</f>
        <v>ABI</v>
      </c>
      <c r="S10" s="100">
        <f t="shared" si="8"/>
        <v>0</v>
      </c>
      <c r="T10" s="85">
        <f t="shared" si="9"/>
        <v>0</v>
      </c>
      <c r="U10" s="289" t="str">
        <f>VLOOKUP(B10,[2]COORD!$A$3:$H$557,8,FALSE)</f>
        <v>ABI</v>
      </c>
      <c r="V10" s="100">
        <f t="shared" si="10"/>
        <v>0</v>
      </c>
      <c r="W10" s="96" t="str">
        <f>VLOOKUP(B10,[2]SOUP!$A$3:$E$557,5,FALSE)</f>
        <v>ABI</v>
      </c>
      <c r="X10" s="100">
        <f t="shared" si="11"/>
        <v>0</v>
      </c>
      <c r="Y10" s="96" t="str">
        <f>VLOOKUP(B10,[2]EQU!$A$3:$E$557,5,FALSE)</f>
        <v>ABI</v>
      </c>
      <c r="Z10" s="100">
        <f t="shared" si="12"/>
        <v>0</v>
      </c>
      <c r="AA10" s="85">
        <f t="shared" si="13"/>
        <v>0</v>
      </c>
      <c r="AB10" s="127" t="str">
        <f>VLOOKUP(B10,[2]Natation!$A$2:$E$556,5,FALSE)</f>
        <v>ABI</v>
      </c>
      <c r="AC10" s="100">
        <f t="shared" si="14"/>
        <v>0</v>
      </c>
      <c r="AD10" s="86">
        <f t="shared" si="15"/>
        <v>0</v>
      </c>
      <c r="AE10" s="87">
        <f>IF(OR(H10="COVID",M10="COVID",T10="COVID",AA10="COVID",AD10="COVID"),"COVID",IF(AND(H10="DSP",M10="DSP",T10="DSP",AA10="DSP",AD10="DSP"),"DSP",IF(AND(H10="DSP",M10="DSP",T10="DSP",AA10="DSP"),AD10,IF(AND(H10="DSP",M10="DSP",T10="DSP",AD10="DSP"),AA10,IF(AND(H10="DSP",M10="DSP",AA10="DSP",AD10="DSP"),T10,IF(AND(H10="DSP",T10="DSP",AA10="DSP",AD10="DSP"),M10,IF(AND(M10="DSP",T10="DSP",AA10="DSP",AD10="DSP"),H10,IF(AND(T10="DSP",AA10="DSP",AD10="DSP"),(H10+M10)/2,IF(AND(M10="DSP",AA10="DSP",AD10="DSP"),(H10+T10)/2,IF(AND(H10="DSP",AA10="DSP",AD10="DSP"),(M10+T10)/2,IF(AND(M10="DSP",T10="DSP",AD10="DSP"),(H10+AA10)/2,IF(AND(H10="DSP",T10="DSP",AD10="DSP"),(M10+AA10)/2,IF(AND(H10="DSP",M10="DSP",AD10="DSP"),(T10+AA10)/2,IF(AND(M10="DSP",T10="DSP",AA10="DSP"),(H10+AD10)/2,IF(AND(H10="DSP",T10="DSP",AA10="DSP"),(M10+AD10)/2,IF(AND(H10="DSP",M10="DSP",AA10="DSP"),(T10+AD10)/2,IF(AND(H10="DSP",M10="DSP",T10="DSP"),(AA10+AD10)/2,IF(AND(H10="DSP",M10="DSP"),(T10+AA10+AD10)/3,IF(AND(H10="DSP",T10="DSP"),(M10+AA10+AD10)/3,IF(AND(M10="DSP",T10="DSP"),(H10+AA10+AD10)/3,IF(AND(H10="DSP",AA10="DSP"),(M10+T10+AD10)/3,IF(AND(M10="DSP",AA10="DSP"),(H10+T10+AD10)/3,IF(AND(T10="DSP",AA10="DSP"),(H10+M10+AD10)/3,IF(AND(H10="DSP",AD10="DSP"),(M10+T10+AA10)/3,IF(AND(M10="DSP",AD10="DSP"),(H10+T10+AA10)/3,IF(AND(T10="DSP",AD10="DSP"),(H10+M10+AA10)/3,IF(AND(AA10="DSP",AD10="DSP"),(H10+M10+T10)/3,IF(H10="DSP",(M10+T10+AA10+AD10)/4,IF(M10="DSP",(H10+T10+AA10+AD10)/4,IF(T10="DSP",(H10+M10+AA10+AD10)/4,IF(AA10="DSP",(H10+M10+T10+AD10)/4,IF(AD10="DSP",(H10+M10+T10+AA10)/4,SUM(H10+M10+T10+AA10+AD10)/5))))))))))))))))))))))))))))))))</f>
        <v>0</v>
      </c>
      <c r="AF10" s="88">
        <v>0</v>
      </c>
      <c r="AG10" s="92">
        <f t="shared" si="19"/>
        <v>532</v>
      </c>
      <c r="AH10" s="78" t="str">
        <f>IF(ISERROR(VLOOKUP(B10,'Notes écrit'!$A$3:$C$566,3,FALSE)),"ABI",(VLOOKUP(B10,'Notes écrit'!$A$3:$C$566,3,FALSE)))</f>
        <v>ABI</v>
      </c>
      <c r="AI10" s="88" t="s">
        <v>195</v>
      </c>
      <c r="AJ10" s="93">
        <f t="shared" si="20"/>
        <v>564</v>
      </c>
      <c r="AK10" s="153" t="str">
        <f t="shared" si="21"/>
        <v>DEF</v>
      </c>
    </row>
    <row r="11" spans="1:42" s="109" customFormat="1" ht="16.5" customHeight="1" thickBot="1" x14ac:dyDescent="0.3">
      <c r="A11" s="127" t="s">
        <v>376</v>
      </c>
      <c r="B11" s="295">
        <v>21804092</v>
      </c>
      <c r="C11" s="296" t="s">
        <v>306</v>
      </c>
      <c r="D11" s="296" t="s">
        <v>31</v>
      </c>
      <c r="E11" s="326" t="s">
        <v>1147</v>
      </c>
      <c r="F11" s="99" t="str">
        <f t="shared" si="0"/>
        <v>VAL</v>
      </c>
      <c r="G11" s="100" t="str">
        <f t="shared" si="1"/>
        <v>VAL</v>
      </c>
      <c r="H11" s="85" t="str">
        <f t="shared" si="2"/>
        <v>VALIDÉ</v>
      </c>
      <c r="I11" s="326" t="s">
        <v>1147</v>
      </c>
      <c r="J11" s="100" t="str">
        <f t="shared" si="3"/>
        <v>VAL</v>
      </c>
      <c r="K11" s="326" t="s">
        <v>1147</v>
      </c>
      <c r="L11" s="100" t="str">
        <f t="shared" si="4"/>
        <v>VAL</v>
      </c>
      <c r="M11" s="85" t="str">
        <f t="shared" si="5"/>
        <v>VALIDÉ</v>
      </c>
      <c r="N11" s="326" t="s">
        <v>1147</v>
      </c>
      <c r="O11" s="288"/>
      <c r="P11" s="101">
        <f t="shared" si="6"/>
        <v>0</v>
      </c>
      <c r="Q11" s="100" t="str">
        <f t="shared" si="7"/>
        <v>VAL</v>
      </c>
      <c r="R11" s="326" t="s">
        <v>1147</v>
      </c>
      <c r="S11" s="100" t="str">
        <f t="shared" si="8"/>
        <v>VAL</v>
      </c>
      <c r="T11" s="85" t="str">
        <f t="shared" si="9"/>
        <v>VALIDÉ</v>
      </c>
      <c r="U11" s="333" t="s">
        <v>1147</v>
      </c>
      <c r="V11" s="100" t="str">
        <f t="shared" si="10"/>
        <v>VAL</v>
      </c>
      <c r="W11" s="326" t="s">
        <v>1147</v>
      </c>
      <c r="X11" s="100" t="str">
        <f t="shared" si="11"/>
        <v>VAL</v>
      </c>
      <c r="Y11" s="326" t="s">
        <v>1147</v>
      </c>
      <c r="Z11" s="100" t="str">
        <f t="shared" si="12"/>
        <v>VAL</v>
      </c>
      <c r="AA11" s="85" t="str">
        <f t="shared" si="13"/>
        <v>VALIDÉ</v>
      </c>
      <c r="AB11" s="326" t="s">
        <v>1147</v>
      </c>
      <c r="AC11" s="100" t="str">
        <f t="shared" si="14"/>
        <v>VAL</v>
      </c>
      <c r="AD11" s="86" t="str">
        <f t="shared" si="15"/>
        <v>VALIDÉ</v>
      </c>
      <c r="AE11" s="87" t="str">
        <f>VLOOKUP(B11,[3]PVout!$A$3:$BV$711,74,FALSE)</f>
        <v>12.15</v>
      </c>
      <c r="AF11" s="88">
        <v>12.15</v>
      </c>
      <c r="AG11" s="92">
        <f t="shared" si="19"/>
        <v>141</v>
      </c>
      <c r="AH11" s="78">
        <f>IF(ISERROR(VLOOKUP(B11,'Notes écrit'!$A$3:$C$566,3,FALSE)),"ABI",(VLOOKUP(B11,'Notes écrit'!$A$3:$C$566,3,FALSE)))</f>
        <v>6.22</v>
      </c>
      <c r="AI11" s="88">
        <v>6.22</v>
      </c>
      <c r="AJ11" s="93">
        <f t="shared" si="20"/>
        <v>347</v>
      </c>
      <c r="AK11" s="153">
        <f t="shared" si="21"/>
        <v>8.5920000000000005</v>
      </c>
      <c r="AL11" s="26"/>
      <c r="AM11" s="26"/>
      <c r="AN11" s="26"/>
      <c r="AO11" s="26"/>
      <c r="AP11" s="26"/>
    </row>
    <row r="12" spans="1:42" ht="16.5" customHeight="1" thickBot="1" x14ac:dyDescent="0.3">
      <c r="A12" s="127" t="s">
        <v>376</v>
      </c>
      <c r="B12" s="259">
        <v>21804280</v>
      </c>
      <c r="C12" s="260" t="s">
        <v>947</v>
      </c>
      <c r="D12" s="260" t="s">
        <v>332</v>
      </c>
      <c r="E12" s="96">
        <f>VLOOKUP(B12,[2]END!$A$3:$F$557,6,FALSE)</f>
        <v>16</v>
      </c>
      <c r="F12" s="99">
        <f t="shared" si="0"/>
        <v>17.5</v>
      </c>
      <c r="G12" s="100">
        <f t="shared" si="1"/>
        <v>13</v>
      </c>
      <c r="H12" s="85">
        <f t="shared" si="2"/>
        <v>13</v>
      </c>
      <c r="I12" s="325">
        <f>VLOOKUP(B12,[2]VIT!$A$3:$E$557,5,FALSE)</f>
        <v>3.1399999999999997</v>
      </c>
      <c r="J12" s="100">
        <f t="shared" ref="J12" si="22">IF(I12="COVID","COVID",IF(I12="ABI",0,IF(I12="DSP","DSP",IF(I12="VAL","VAL",(IF(A12="F",VLOOKUP(I12,VIT20MF,2),VLOOKUP(I12,Vit20MG,2)))))))</f>
        <v>18</v>
      </c>
      <c r="K12" s="325">
        <f>VLOOKUP(B12,[2]VIT!$A$3:$F$557,6,FALSE)</f>
        <v>6.76</v>
      </c>
      <c r="L12" s="100">
        <f t="shared" ref="L12" si="23">IF(K12="COVID","COVID",IF(K12="ABI",0,IF(K12="DSP","DSP",IF(K12="VAL","VAL",(IF(A12="F",VLOOKUP(K12,vit50mf,2),VLOOKUP(K12,vit50mg,2)))))))</f>
        <v>11</v>
      </c>
      <c r="M12" s="85">
        <f t="shared" si="5"/>
        <v>14.5</v>
      </c>
      <c r="N12" s="107">
        <f>VLOOKUP(B12,[2]DVC!$A$3:$F$557,6,FALSE)</f>
        <v>44</v>
      </c>
      <c r="O12" s="288">
        <f>VLOOKUP(B12,'[2]Taille-Poids'!$A$3:$F$557,6,FALSE)</f>
        <v>56</v>
      </c>
      <c r="P12" s="101">
        <f t="shared" si="6"/>
        <v>0.7857142857142857</v>
      </c>
      <c r="Q12" s="100">
        <f t="shared" si="7"/>
        <v>4</v>
      </c>
      <c r="R12" s="107">
        <f>VLOOKUP(B12,[2]DV!$A$3:$G$557,7,FALSE)</f>
        <v>51</v>
      </c>
      <c r="S12" s="100">
        <f t="shared" si="8"/>
        <v>6</v>
      </c>
      <c r="T12" s="85">
        <f t="shared" si="9"/>
        <v>10</v>
      </c>
      <c r="U12" s="289">
        <f>VLOOKUP(B12,[2]COORD!$A$3:$H$557,8,FALSE)</f>
        <v>27.44</v>
      </c>
      <c r="V12" s="100">
        <f t="shared" si="10"/>
        <v>4.25</v>
      </c>
      <c r="W12" s="96">
        <f>VLOOKUP(B12,[2]SOUP!$A$3:$E$557,5,FALSE)</f>
        <v>-15</v>
      </c>
      <c r="X12" s="100">
        <f t="shared" si="11"/>
        <v>0.25</v>
      </c>
      <c r="Y12" s="96">
        <f>VLOOKUP(B12,[2]EQU!$A$3:$E$557,5,FALSE)</f>
        <v>3</v>
      </c>
      <c r="Z12" s="100">
        <f t="shared" si="12"/>
        <v>3.5</v>
      </c>
      <c r="AA12" s="85">
        <f t="shared" si="13"/>
        <v>8</v>
      </c>
      <c r="AB12" s="127">
        <f>VLOOKUP(B12,[2]Natation!$A$2:$E$556,5,FALSE)</f>
        <v>42.25</v>
      </c>
      <c r="AC12" s="100">
        <f t="shared" si="14"/>
        <v>9</v>
      </c>
      <c r="AD12" s="86">
        <f t="shared" si="15"/>
        <v>9</v>
      </c>
      <c r="AE12" s="87">
        <f>IF(OR(H12="COVID",M12="COVID",T12="COVID",AA12="COVID",AD12="COVID"),"COVID",IF(AND(H12="DSP",M12="DSP",T12="DSP",AA12="DSP",AD12="DSP"),"DSP",IF(AND(H12="DSP",M12="DSP",T12="DSP",AA12="DSP"),AD12,IF(AND(H12="DSP",M12="DSP",T12="DSP",AD12="DSP"),AA12,IF(AND(H12="DSP",M12="DSP",AA12="DSP",AD12="DSP"),T12,IF(AND(H12="DSP",T12="DSP",AA12="DSP",AD12="DSP"),M12,IF(AND(M12="DSP",T12="DSP",AA12="DSP",AD12="DSP"),H12,IF(AND(T12="DSP",AA12="DSP",AD12="DSP"),(H12+M12)/2,IF(AND(M12="DSP",AA12="DSP",AD12="DSP"),(H12+T12)/2,IF(AND(H12="DSP",AA12="DSP",AD12="DSP"),(M12+T12)/2,IF(AND(M12="DSP",T12="DSP",AD12="DSP"),(H12+AA12)/2,IF(AND(H12="DSP",T12="DSP",AD12="DSP"),(M12+AA12)/2,IF(AND(H12="DSP",M12="DSP",AD12="DSP"),(T12+AA12)/2,IF(AND(M12="DSP",T12="DSP",AA12="DSP"),(H12+AD12)/2,IF(AND(H12="DSP",T12="DSP",AA12="DSP"),(M12+AD12)/2,IF(AND(H12="DSP",M12="DSP",AA12="DSP"),(T12+AD12)/2,IF(AND(H12="DSP",M12="DSP",T12="DSP"),(AA12+AD12)/2,IF(AND(H12="DSP",M12="DSP"),(T12+AA12+AD12)/3,IF(AND(H12="DSP",T12="DSP"),(M12+AA12+AD12)/3,IF(AND(M12="DSP",T12="DSP"),(H12+AA12+AD12)/3,IF(AND(H12="DSP",AA12="DSP"),(M12+T12+AD12)/3,IF(AND(M12="DSP",AA12="DSP"),(H12+T12+AD12)/3,IF(AND(T12="DSP",AA12="DSP"),(H12+M12+AD12)/3,IF(AND(H12="DSP",AD12="DSP"),(M12+T12+AA12)/3,IF(AND(M12="DSP",AD12="DSP"),(H12+T12+AA12)/3,IF(AND(T12="DSP",AD12="DSP"),(H12+M12+AA12)/3,IF(AND(AA12="DSP",AD12="DSP"),(H12+M12+T12)/3,IF(H12="DSP",(M12+T12+AA12+AD12)/4,IF(M12="DSP",(H12+T12+AA12+AD12)/4,IF(T12="DSP",(H12+M12+AA12+AD12)/4,IF(AA12="DSP",(H12+M12+T12+AD12)/4,IF(AD12="DSP",(H12+M12+T12+AA12)/4,SUM(H12+M12+T12+AA12+AD12)/5))))))))))))))))))))))))))))))))</f>
        <v>10.9</v>
      </c>
      <c r="AF12" s="88">
        <v>10.9</v>
      </c>
      <c r="AG12" s="92">
        <f t="shared" si="19"/>
        <v>295</v>
      </c>
      <c r="AH12" s="78">
        <f>IF(ISERROR(VLOOKUP(B12,'Notes écrit'!$A$3:$C$566,3,FALSE)),"ABI",(VLOOKUP(B12,'Notes écrit'!$A$3:$C$566,3,FALSE)))</f>
        <v>7.56</v>
      </c>
      <c r="AI12" s="88">
        <v>7.56</v>
      </c>
      <c r="AJ12" s="93">
        <f t="shared" si="20"/>
        <v>204</v>
      </c>
      <c r="AK12" s="153">
        <f t="shared" si="21"/>
        <v>8.8960000000000008</v>
      </c>
    </row>
    <row r="13" spans="1:42" ht="16.5" customHeight="1" thickBot="1" x14ac:dyDescent="0.3">
      <c r="A13" s="127" t="s">
        <v>56</v>
      </c>
      <c r="B13" s="295">
        <v>21804699</v>
      </c>
      <c r="C13" s="296" t="s">
        <v>236</v>
      </c>
      <c r="D13" s="296" t="s">
        <v>144</v>
      </c>
      <c r="E13" s="326" t="s">
        <v>1147</v>
      </c>
      <c r="F13" s="99" t="str">
        <f t="shared" si="0"/>
        <v>VAL</v>
      </c>
      <c r="G13" s="100" t="str">
        <f t="shared" si="1"/>
        <v>VAL</v>
      </c>
      <c r="H13" s="85" t="str">
        <f t="shared" si="2"/>
        <v>VALIDÉ</v>
      </c>
      <c r="I13" s="326" t="s">
        <v>1147</v>
      </c>
      <c r="J13" s="100" t="str">
        <f t="shared" si="3"/>
        <v>VAL</v>
      </c>
      <c r="K13" s="326" t="s">
        <v>1147</v>
      </c>
      <c r="L13" s="100" t="str">
        <f t="shared" si="4"/>
        <v>VAL</v>
      </c>
      <c r="M13" s="85" t="str">
        <f t="shared" si="5"/>
        <v>VALIDÉ</v>
      </c>
      <c r="N13" s="326" t="s">
        <v>1147</v>
      </c>
      <c r="O13" s="288"/>
      <c r="P13" s="101">
        <f t="shared" si="6"/>
        <v>0</v>
      </c>
      <c r="Q13" s="100" t="str">
        <f t="shared" si="7"/>
        <v>VAL</v>
      </c>
      <c r="R13" s="326" t="s">
        <v>1147</v>
      </c>
      <c r="S13" s="100" t="str">
        <f t="shared" si="8"/>
        <v>VAL</v>
      </c>
      <c r="T13" s="85" t="str">
        <f t="shared" si="9"/>
        <v>VALIDÉ</v>
      </c>
      <c r="U13" s="333" t="s">
        <v>1147</v>
      </c>
      <c r="V13" s="100" t="str">
        <f t="shared" si="10"/>
        <v>VAL</v>
      </c>
      <c r="W13" s="326" t="s">
        <v>1147</v>
      </c>
      <c r="X13" s="100" t="str">
        <f t="shared" si="11"/>
        <v>VAL</v>
      </c>
      <c r="Y13" s="326" t="s">
        <v>1147</v>
      </c>
      <c r="Z13" s="100" t="str">
        <f t="shared" si="12"/>
        <v>VAL</v>
      </c>
      <c r="AA13" s="85" t="str">
        <f t="shared" si="13"/>
        <v>VALIDÉ</v>
      </c>
      <c r="AB13" s="326" t="s">
        <v>1147</v>
      </c>
      <c r="AC13" s="100" t="str">
        <f t="shared" si="14"/>
        <v>VAL</v>
      </c>
      <c r="AD13" s="86" t="str">
        <f t="shared" si="15"/>
        <v>VALIDÉ</v>
      </c>
      <c r="AE13" s="87">
        <f>VLOOKUP(B13,[3]PVout!$A$3:$BV$711,74,FALSE)</f>
        <v>10</v>
      </c>
      <c r="AF13" s="88">
        <v>10</v>
      </c>
      <c r="AG13" s="92">
        <f t="shared" si="19"/>
        <v>386</v>
      </c>
      <c r="AH13" s="78">
        <f>IF(ISERROR(VLOOKUP(B13,'Notes écrit'!$A$3:$C$566,3,FALSE)),"ABI",(VLOOKUP(B13,'Notes écrit'!$A$3:$C$566,3,FALSE)))</f>
        <v>11.56</v>
      </c>
      <c r="AI13" s="88">
        <v>11.56</v>
      </c>
      <c r="AJ13" s="93">
        <f t="shared" si="20"/>
        <v>16</v>
      </c>
      <c r="AK13" s="153">
        <f t="shared" si="21"/>
        <v>10.936</v>
      </c>
      <c r="AL13" s="108"/>
      <c r="AM13" s="108"/>
      <c r="AN13" s="108"/>
      <c r="AO13" s="108"/>
      <c r="AP13" s="108"/>
    </row>
    <row r="14" spans="1:42" ht="16.5" customHeight="1" thickBot="1" x14ac:dyDescent="0.3">
      <c r="A14" s="127" t="s">
        <v>376</v>
      </c>
      <c r="B14" s="295">
        <v>21805273</v>
      </c>
      <c r="C14" s="296" t="s">
        <v>508</v>
      </c>
      <c r="D14" s="296" t="s">
        <v>509</v>
      </c>
      <c r="E14" s="326" t="s">
        <v>1147</v>
      </c>
      <c r="F14" s="99" t="str">
        <f t="shared" si="0"/>
        <v>VAL</v>
      </c>
      <c r="G14" s="100" t="str">
        <f t="shared" si="1"/>
        <v>VAL</v>
      </c>
      <c r="H14" s="85" t="str">
        <f t="shared" si="2"/>
        <v>VALIDÉ</v>
      </c>
      <c r="I14" s="326" t="s">
        <v>1147</v>
      </c>
      <c r="J14" s="100" t="str">
        <f t="shared" si="3"/>
        <v>VAL</v>
      </c>
      <c r="K14" s="326" t="s">
        <v>1147</v>
      </c>
      <c r="L14" s="100" t="str">
        <f t="shared" si="4"/>
        <v>VAL</v>
      </c>
      <c r="M14" s="85" t="str">
        <f t="shared" si="5"/>
        <v>VALIDÉ</v>
      </c>
      <c r="N14" s="326" t="s">
        <v>1147</v>
      </c>
      <c r="O14" s="288"/>
      <c r="P14" s="101">
        <f t="shared" si="6"/>
        <v>0</v>
      </c>
      <c r="Q14" s="100" t="str">
        <f t="shared" si="7"/>
        <v>VAL</v>
      </c>
      <c r="R14" s="326" t="s">
        <v>1147</v>
      </c>
      <c r="S14" s="100" t="str">
        <f t="shared" si="8"/>
        <v>VAL</v>
      </c>
      <c r="T14" s="85" t="str">
        <f t="shared" si="9"/>
        <v>VALIDÉ</v>
      </c>
      <c r="U14" s="333" t="s">
        <v>1147</v>
      </c>
      <c r="V14" s="100" t="str">
        <f t="shared" si="10"/>
        <v>VAL</v>
      </c>
      <c r="W14" s="326" t="s">
        <v>1147</v>
      </c>
      <c r="X14" s="100" t="str">
        <f t="shared" si="11"/>
        <v>VAL</v>
      </c>
      <c r="Y14" s="326" t="s">
        <v>1147</v>
      </c>
      <c r="Z14" s="100" t="str">
        <f t="shared" si="12"/>
        <v>VAL</v>
      </c>
      <c r="AA14" s="85" t="str">
        <f t="shared" si="13"/>
        <v>VALIDÉ</v>
      </c>
      <c r="AB14" s="326" t="s">
        <v>1147</v>
      </c>
      <c r="AC14" s="100" t="str">
        <f t="shared" si="14"/>
        <v>VAL</v>
      </c>
      <c r="AD14" s="86" t="str">
        <f t="shared" si="15"/>
        <v>VALIDÉ</v>
      </c>
      <c r="AE14" s="87" t="str">
        <f>VLOOKUP(B14,[3]PVout!$A$3:$BV$711,74,FALSE)</f>
        <v>12.45</v>
      </c>
      <c r="AF14" s="88">
        <v>12.45</v>
      </c>
      <c r="AG14" s="92">
        <f t="shared" si="19"/>
        <v>118</v>
      </c>
      <c r="AH14" s="78" t="str">
        <f>IF(ISERROR(VLOOKUP(B14,'Notes écrit'!$A$3:$C$566,3,FALSE)),"ABI",(VLOOKUP(B14,'Notes écrit'!$A$3:$C$566,3,FALSE)))</f>
        <v>ABI</v>
      </c>
      <c r="AI14" s="88" t="s">
        <v>195</v>
      </c>
      <c r="AJ14" s="93">
        <f t="shared" si="20"/>
        <v>564</v>
      </c>
      <c r="AK14" s="153" t="str">
        <f t="shared" si="21"/>
        <v>DEF</v>
      </c>
    </row>
    <row r="15" spans="1:42" ht="16.5" customHeight="1" thickBot="1" x14ac:dyDescent="0.3">
      <c r="A15" s="127" t="s">
        <v>376</v>
      </c>
      <c r="B15" s="295">
        <v>21808085</v>
      </c>
      <c r="C15" s="296" t="s">
        <v>73</v>
      </c>
      <c r="D15" s="296" t="s">
        <v>74</v>
      </c>
      <c r="E15" s="326" t="s">
        <v>1147</v>
      </c>
      <c r="F15" s="99" t="str">
        <f t="shared" si="0"/>
        <v>VAL</v>
      </c>
      <c r="G15" s="100" t="str">
        <f t="shared" si="1"/>
        <v>VAL</v>
      </c>
      <c r="H15" s="85" t="str">
        <f t="shared" si="2"/>
        <v>VALIDÉ</v>
      </c>
      <c r="I15" s="326" t="s">
        <v>1147</v>
      </c>
      <c r="J15" s="100" t="str">
        <f t="shared" si="3"/>
        <v>VAL</v>
      </c>
      <c r="K15" s="326" t="s">
        <v>1147</v>
      </c>
      <c r="L15" s="100" t="str">
        <f t="shared" si="4"/>
        <v>VAL</v>
      </c>
      <c r="M15" s="85" t="str">
        <f t="shared" si="5"/>
        <v>VALIDÉ</v>
      </c>
      <c r="N15" s="326" t="s">
        <v>1147</v>
      </c>
      <c r="O15" s="288"/>
      <c r="P15" s="101">
        <f t="shared" si="6"/>
        <v>0</v>
      </c>
      <c r="Q15" s="100" t="str">
        <f t="shared" si="7"/>
        <v>VAL</v>
      </c>
      <c r="R15" s="326" t="s">
        <v>1147</v>
      </c>
      <c r="S15" s="100" t="str">
        <f t="shared" si="8"/>
        <v>VAL</v>
      </c>
      <c r="T15" s="85" t="str">
        <f t="shared" si="9"/>
        <v>VALIDÉ</v>
      </c>
      <c r="U15" s="333" t="s">
        <v>1147</v>
      </c>
      <c r="V15" s="100" t="str">
        <f t="shared" si="10"/>
        <v>VAL</v>
      </c>
      <c r="W15" s="326" t="s">
        <v>1147</v>
      </c>
      <c r="X15" s="100" t="str">
        <f t="shared" si="11"/>
        <v>VAL</v>
      </c>
      <c r="Y15" s="326" t="s">
        <v>1147</v>
      </c>
      <c r="Z15" s="100" t="str">
        <f t="shared" si="12"/>
        <v>VAL</v>
      </c>
      <c r="AA15" s="85" t="str">
        <f t="shared" si="13"/>
        <v>VALIDÉ</v>
      </c>
      <c r="AB15" s="326" t="s">
        <v>1147</v>
      </c>
      <c r="AC15" s="100" t="str">
        <f t="shared" si="14"/>
        <v>VAL</v>
      </c>
      <c r="AD15" s="86" t="str">
        <f t="shared" si="15"/>
        <v>VALIDÉ</v>
      </c>
      <c r="AE15" s="87" t="str">
        <f>VLOOKUP(B15,[3]PVout!$A$3:$BV$711,74,FALSE)</f>
        <v>10.55</v>
      </c>
      <c r="AF15" s="88">
        <v>10.55</v>
      </c>
      <c r="AG15" s="92">
        <f t="shared" si="19"/>
        <v>338</v>
      </c>
      <c r="AH15" s="78">
        <f>IF(ISERROR(VLOOKUP(B15,'Notes écrit'!$A$3:$C$566,3,FALSE)),"ABI",(VLOOKUP(B15,'Notes écrit'!$A$3:$C$566,3,FALSE)))</f>
        <v>8.89</v>
      </c>
      <c r="AI15" s="88">
        <v>8.89</v>
      </c>
      <c r="AJ15" s="93">
        <f t="shared" si="20"/>
        <v>86</v>
      </c>
      <c r="AK15" s="153">
        <f t="shared" si="21"/>
        <v>9.554000000000002</v>
      </c>
      <c r="AL15" s="110"/>
      <c r="AM15" s="110"/>
      <c r="AN15" s="110"/>
      <c r="AO15" s="110"/>
      <c r="AP15" s="110"/>
    </row>
    <row r="16" spans="1:42" ht="16.5" customHeight="1" thickBot="1" x14ac:dyDescent="0.3">
      <c r="A16" s="127" t="s">
        <v>376</v>
      </c>
      <c r="B16" s="295">
        <v>21808624</v>
      </c>
      <c r="C16" s="296" t="s">
        <v>224</v>
      </c>
      <c r="D16" s="296" t="s">
        <v>139</v>
      </c>
      <c r="E16" s="326" t="s">
        <v>1147</v>
      </c>
      <c r="F16" s="99" t="str">
        <f t="shared" si="0"/>
        <v>VAL</v>
      </c>
      <c r="G16" s="100" t="str">
        <f t="shared" si="1"/>
        <v>VAL</v>
      </c>
      <c r="H16" s="85" t="str">
        <f t="shared" si="2"/>
        <v>VALIDÉ</v>
      </c>
      <c r="I16" s="326" t="s">
        <v>1147</v>
      </c>
      <c r="J16" s="100" t="str">
        <f t="shared" si="3"/>
        <v>VAL</v>
      </c>
      <c r="K16" s="326" t="s">
        <v>1147</v>
      </c>
      <c r="L16" s="100" t="str">
        <f t="shared" si="4"/>
        <v>VAL</v>
      </c>
      <c r="M16" s="85" t="str">
        <f t="shared" si="5"/>
        <v>VALIDÉ</v>
      </c>
      <c r="N16" s="326" t="s">
        <v>1147</v>
      </c>
      <c r="O16" s="288"/>
      <c r="P16" s="101">
        <f t="shared" si="6"/>
        <v>0</v>
      </c>
      <c r="Q16" s="100" t="str">
        <f t="shared" si="7"/>
        <v>VAL</v>
      </c>
      <c r="R16" s="326" t="s">
        <v>1147</v>
      </c>
      <c r="S16" s="100" t="str">
        <f t="shared" si="8"/>
        <v>VAL</v>
      </c>
      <c r="T16" s="85" t="str">
        <f t="shared" si="9"/>
        <v>VALIDÉ</v>
      </c>
      <c r="U16" s="333" t="s">
        <v>1147</v>
      </c>
      <c r="V16" s="100" t="str">
        <f t="shared" si="10"/>
        <v>VAL</v>
      </c>
      <c r="W16" s="326" t="s">
        <v>1147</v>
      </c>
      <c r="X16" s="100" t="str">
        <f t="shared" si="11"/>
        <v>VAL</v>
      </c>
      <c r="Y16" s="326" t="s">
        <v>1147</v>
      </c>
      <c r="Z16" s="100" t="str">
        <f t="shared" si="12"/>
        <v>VAL</v>
      </c>
      <c r="AA16" s="85" t="str">
        <f t="shared" si="13"/>
        <v>VALIDÉ</v>
      </c>
      <c r="AB16" s="326" t="s">
        <v>1147</v>
      </c>
      <c r="AC16" s="100" t="str">
        <f t="shared" si="14"/>
        <v>VAL</v>
      </c>
      <c r="AD16" s="86" t="str">
        <f t="shared" si="15"/>
        <v>VALIDÉ</v>
      </c>
      <c r="AE16" s="87" t="str">
        <f>VLOOKUP(B16,[3]PVout!$A$3:$BV$711,74,FALSE)</f>
        <v>13.3</v>
      </c>
      <c r="AF16" s="88">
        <v>13.3</v>
      </c>
      <c r="AG16" s="92">
        <f t="shared" si="19"/>
        <v>54</v>
      </c>
      <c r="AH16" s="78">
        <f>IF(ISERROR(VLOOKUP(B16,'Notes écrit'!$A$3:$C$566,3,FALSE)),"ABI",(VLOOKUP(B16,'Notes écrit'!$A$3:$C$566,3,FALSE)))</f>
        <v>7.11</v>
      </c>
      <c r="AI16" s="88">
        <v>7.11</v>
      </c>
      <c r="AJ16" s="93">
        <f t="shared" si="20"/>
        <v>241</v>
      </c>
      <c r="AK16" s="153">
        <f t="shared" si="21"/>
        <v>9.5860000000000003</v>
      </c>
    </row>
    <row r="17" spans="1:42" ht="16.5" customHeight="1" thickBot="1" x14ac:dyDescent="0.3">
      <c r="A17" s="127" t="s">
        <v>376</v>
      </c>
      <c r="B17" s="259">
        <v>21810312</v>
      </c>
      <c r="C17" s="260" t="s">
        <v>755</v>
      </c>
      <c r="D17" s="260" t="s">
        <v>99</v>
      </c>
      <c r="E17" s="96">
        <f>VLOOKUP(B17,[2]END!$A$3:$F$557,6,FALSE)</f>
        <v>18</v>
      </c>
      <c r="F17" s="99">
        <f t="shared" si="0"/>
        <v>18.5</v>
      </c>
      <c r="G17" s="100">
        <f t="shared" si="1"/>
        <v>15</v>
      </c>
      <c r="H17" s="85">
        <f t="shared" si="2"/>
        <v>15</v>
      </c>
      <c r="I17" s="325">
        <f>VLOOKUP(B17,[2]VIT!$A$3:$E$557,5,FALSE)</f>
        <v>3.16</v>
      </c>
      <c r="J17" s="100">
        <f t="shared" ref="J17" si="24">IF(I17="COVID","COVID",IF(I17="ABI",0,IF(I17="DSP","DSP",IF(I17="VAL","VAL",(IF(A17="F",VLOOKUP(I17,VIT20MF,2),VLOOKUP(I17,Vit20MG,2)))))))</f>
        <v>18</v>
      </c>
      <c r="K17" s="325">
        <f>VLOOKUP(B17,[2]VIT!$A$3:$F$557,6,FALSE)</f>
        <v>6.78</v>
      </c>
      <c r="L17" s="100">
        <f t="shared" ref="L17" si="25">IF(K17="COVID","COVID",IF(K17="ABI",0,IF(K17="DSP","DSP",IF(K17="VAL","VAL",(IF(A17="F",VLOOKUP(K17,vit50mf,2),VLOOKUP(K17,vit50mg,2)))))))</f>
        <v>11</v>
      </c>
      <c r="M17" s="85">
        <f t="shared" si="5"/>
        <v>14.5</v>
      </c>
      <c r="N17" s="107">
        <f>VLOOKUP(B17,[2]DVC!$A$3:$F$557,6,FALSE)</f>
        <v>59</v>
      </c>
      <c r="O17" s="288">
        <f>VLOOKUP(B17,'[2]Taille-Poids'!$A$3:$F$557,6,FALSE)</f>
        <v>59</v>
      </c>
      <c r="P17" s="101">
        <f t="shared" si="6"/>
        <v>1</v>
      </c>
      <c r="Q17" s="100">
        <f t="shared" si="7"/>
        <v>5.5</v>
      </c>
      <c r="R17" s="107">
        <f>VLOOKUP(B17,[2]DV!$A$3:$G$557,7,FALSE)</f>
        <v>44.9</v>
      </c>
      <c r="S17" s="100">
        <f t="shared" si="8"/>
        <v>4</v>
      </c>
      <c r="T17" s="85">
        <f t="shared" si="9"/>
        <v>9.5</v>
      </c>
      <c r="U17" s="289">
        <f>VLOOKUP(B17,[2]COORD!$A$3:$H$557,8,FALSE)</f>
        <v>26.48</v>
      </c>
      <c r="V17" s="100">
        <f t="shared" si="10"/>
        <v>4.75</v>
      </c>
      <c r="W17" s="96">
        <f>VLOOKUP(B17,[2]SOUP!$A$3:$E$557,5,FALSE)</f>
        <v>-5</v>
      </c>
      <c r="X17" s="100">
        <f t="shared" si="11"/>
        <v>1.5</v>
      </c>
      <c r="Y17" s="96">
        <f>VLOOKUP(B17,[2]EQU!$A$3:$E$557,5,FALSE)</f>
        <v>2</v>
      </c>
      <c r="Z17" s="100">
        <f t="shared" si="12"/>
        <v>4</v>
      </c>
      <c r="AA17" s="85">
        <f t="shared" si="13"/>
        <v>10.25</v>
      </c>
      <c r="AB17" s="127" t="s">
        <v>375</v>
      </c>
      <c r="AC17" s="100" t="str">
        <f t="shared" si="14"/>
        <v>DSP</v>
      </c>
      <c r="AD17" s="86" t="str">
        <f t="shared" si="15"/>
        <v>DSP</v>
      </c>
      <c r="AE17" s="87">
        <f>IF(OR(H17="COVID",M17="COVID",T17="COVID",AA17="COVID",AD17="COVID"),"COVID",IF(AND(H17="DSP",M17="DSP",T17="DSP",AA17="DSP",AD17="DSP"),"DSP",IF(AND(H17="DSP",M17="DSP",T17="DSP",AA17="DSP"),AD17,IF(AND(H17="DSP",M17="DSP",T17="DSP",AD17="DSP"),AA17,IF(AND(H17="DSP",M17="DSP",AA17="DSP",AD17="DSP"),T17,IF(AND(H17="DSP",T17="DSP",AA17="DSP",AD17="DSP"),M17,IF(AND(M17="DSP",T17="DSP",AA17="DSP",AD17="DSP"),H17,IF(AND(T17="DSP",AA17="DSP",AD17="DSP"),(H17+M17)/2,IF(AND(M17="DSP",AA17="DSP",AD17="DSP"),(H17+T17)/2,IF(AND(H17="DSP",AA17="DSP",AD17="DSP"),(M17+T17)/2,IF(AND(M17="DSP",T17="DSP",AD17="DSP"),(H17+AA17)/2,IF(AND(H17="DSP",T17="DSP",AD17="DSP"),(M17+AA17)/2,IF(AND(H17="DSP",M17="DSP",AD17="DSP"),(T17+AA17)/2,IF(AND(M17="DSP",T17="DSP",AA17="DSP"),(H17+AD17)/2,IF(AND(H17="DSP",T17="DSP",AA17="DSP"),(M17+AD17)/2,IF(AND(H17="DSP",M17="DSP",AA17="DSP"),(T17+AD17)/2,IF(AND(H17="DSP",M17="DSP",T17="DSP"),(AA17+AD17)/2,IF(AND(H17="DSP",M17="DSP"),(T17+AA17+AD17)/3,IF(AND(H17="DSP",T17="DSP"),(M17+AA17+AD17)/3,IF(AND(M17="DSP",T17="DSP"),(H17+AA17+AD17)/3,IF(AND(H17="DSP",AA17="DSP"),(M17+T17+AD17)/3,IF(AND(M17="DSP",AA17="DSP"),(H17+T17+AD17)/3,IF(AND(T17="DSP",AA17="DSP"),(H17+M17+AD17)/3,IF(AND(H17="DSP",AD17="DSP"),(M17+T17+AA17)/3,IF(AND(M17="DSP",AD17="DSP"),(H17+T17+AA17)/3,IF(AND(T17="DSP",AD17="DSP"),(H17+M17+AA17)/3,IF(AND(AA17="DSP",AD17="DSP"),(H17+M17+T17)/3,IF(H17="DSP",(M17+T17+AA17+AD17)/4,IF(M17="DSP",(H17+T17+AA17+AD17)/4,IF(T17="DSP",(H17+M17+AA17+AD17)/4,IF(AA17="DSP",(H17+M17+T17+AD17)/4,IF(AD17="DSP",(H17+M17+T17+AA17)/4,SUM(H17+M17+T17+AA17+AD17)/5))))))))))))))))))))))))))))))))</f>
        <v>12.3125</v>
      </c>
      <c r="AF17" s="88">
        <v>12.3125</v>
      </c>
      <c r="AG17" s="92">
        <f t="shared" si="19"/>
        <v>128</v>
      </c>
      <c r="AH17" s="78">
        <f>IF(ISERROR(VLOOKUP(B17,'Notes écrit'!$A$3:$C$566,3,FALSE)),"ABI",(VLOOKUP(B17,'Notes écrit'!$A$3:$C$566,3,FALSE)))</f>
        <v>8.44</v>
      </c>
      <c r="AI17" s="88">
        <v>8.44</v>
      </c>
      <c r="AJ17" s="93">
        <f t="shared" si="20"/>
        <v>118</v>
      </c>
      <c r="AK17" s="153">
        <f t="shared" si="21"/>
        <v>9.9890000000000008</v>
      </c>
      <c r="AL17" s="109"/>
      <c r="AM17" s="109"/>
      <c r="AN17" s="109"/>
      <c r="AO17" s="109"/>
      <c r="AP17" s="109"/>
    </row>
    <row r="18" spans="1:42" ht="16.5" customHeight="1" thickBot="1" x14ac:dyDescent="0.3">
      <c r="A18" s="127" t="s">
        <v>56</v>
      </c>
      <c r="B18" s="259">
        <v>21810952</v>
      </c>
      <c r="C18" s="260" t="s">
        <v>365</v>
      </c>
      <c r="D18" s="260" t="s">
        <v>366</v>
      </c>
      <c r="E18" s="96" t="s">
        <v>375</v>
      </c>
      <c r="F18" s="99" t="str">
        <f t="shared" si="0"/>
        <v>DSP</v>
      </c>
      <c r="G18" s="100" t="str">
        <f t="shared" si="1"/>
        <v>DSP</v>
      </c>
      <c r="H18" s="85" t="str">
        <f t="shared" si="2"/>
        <v>DSP</v>
      </c>
      <c r="I18" s="96" t="s">
        <v>375</v>
      </c>
      <c r="J18" s="100" t="str">
        <f t="shared" si="3"/>
        <v>DSP</v>
      </c>
      <c r="K18" s="96" t="s">
        <v>375</v>
      </c>
      <c r="L18" s="100" t="str">
        <f t="shared" si="4"/>
        <v>DSP</v>
      </c>
      <c r="M18" s="85" t="str">
        <f t="shared" si="5"/>
        <v>DSP</v>
      </c>
      <c r="N18" s="107">
        <f>VLOOKUP(B18,[2]DVC!$A$3:$F$557,6,FALSE)</f>
        <v>42</v>
      </c>
      <c r="O18" s="288">
        <f>VLOOKUP(B18,'[2]Taille-Poids'!$A$3:$F$557,6,FALSE)</f>
        <v>81</v>
      </c>
      <c r="P18" s="101">
        <f t="shared" si="6"/>
        <v>0.51851851851851849</v>
      </c>
      <c r="Q18" s="100">
        <f t="shared" si="7"/>
        <v>5</v>
      </c>
      <c r="R18" s="96" t="s">
        <v>375</v>
      </c>
      <c r="S18" s="100" t="str">
        <f t="shared" si="8"/>
        <v>DSP</v>
      </c>
      <c r="T18" s="85">
        <f t="shared" si="9"/>
        <v>10</v>
      </c>
      <c r="U18" s="337" t="s">
        <v>375</v>
      </c>
      <c r="V18" s="100" t="str">
        <f t="shared" si="10"/>
        <v>DSP</v>
      </c>
      <c r="W18" s="96">
        <f>VLOOKUP(B18,[2]SOUP!$A$3:$E$557,5,FALSE)</f>
        <v>8</v>
      </c>
      <c r="X18" s="100">
        <f t="shared" si="11"/>
        <v>3.75</v>
      </c>
      <c r="Y18" s="96" t="s">
        <v>375</v>
      </c>
      <c r="Z18" s="100" t="str">
        <f t="shared" si="12"/>
        <v>DSP</v>
      </c>
      <c r="AA18" s="85">
        <f t="shared" si="13"/>
        <v>15</v>
      </c>
      <c r="AB18" s="96" t="s">
        <v>375</v>
      </c>
      <c r="AC18" s="100" t="str">
        <f t="shared" si="14"/>
        <v>DSP</v>
      </c>
      <c r="AD18" s="86" t="str">
        <f t="shared" si="15"/>
        <v>DSP</v>
      </c>
      <c r="AE18" s="87">
        <f>IF(OR(H18="COVID",M18="COVID",T18="COVID",AA18="COVID",AD18="COVID"),"COVID",IF(AND(H18="DSP",M18="DSP",T18="DSP",AA18="DSP",AD18="DSP"),"DSP",IF(AND(H18="DSP",M18="DSP",T18="DSP",AA18="DSP"),AD18,IF(AND(H18="DSP",M18="DSP",T18="DSP",AD18="DSP"),AA18,IF(AND(H18="DSP",M18="DSP",AA18="DSP",AD18="DSP"),T18,IF(AND(H18="DSP",T18="DSP",AA18="DSP",AD18="DSP"),M18,IF(AND(M18="DSP",T18="DSP",AA18="DSP",AD18="DSP"),H18,IF(AND(T18="DSP",AA18="DSP",AD18="DSP"),(H18+M18)/2,IF(AND(M18="DSP",AA18="DSP",AD18="DSP"),(H18+T18)/2,IF(AND(H18="DSP",AA18="DSP",AD18="DSP"),(M18+T18)/2,IF(AND(M18="DSP",T18="DSP",AD18="DSP"),(H18+AA18)/2,IF(AND(H18="DSP",T18="DSP",AD18="DSP"),(M18+AA18)/2,IF(AND(H18="DSP",M18="DSP",AD18="DSP"),(T18+AA18)/2,IF(AND(M18="DSP",T18="DSP",AA18="DSP"),(H18+AD18)/2,IF(AND(H18="DSP",T18="DSP",AA18="DSP"),(M18+AD18)/2,IF(AND(H18="DSP",M18="DSP",AA18="DSP"),(T18+AD18)/2,IF(AND(H18="DSP",M18="DSP",T18="DSP"),(AA18+AD18)/2,IF(AND(H18="DSP",M18="DSP"),(T18+AA18+AD18)/3,IF(AND(H18="DSP",T18="DSP"),(M18+AA18+AD18)/3,IF(AND(M18="DSP",T18="DSP"),(H18+AA18+AD18)/3,IF(AND(H18="DSP",AA18="DSP"),(M18+T18+AD18)/3,IF(AND(M18="DSP",AA18="DSP"),(H18+T18+AD18)/3,IF(AND(T18="DSP",AA18="DSP"),(H18+M18+AD18)/3,IF(AND(H18="DSP",AD18="DSP"),(M18+T18+AA18)/3,IF(AND(M18="DSP",AD18="DSP"),(H18+T18+AA18)/3,IF(AND(T18="DSP",AD18="DSP"),(H18+M18+AA18)/3,IF(AND(AA18="DSP",AD18="DSP"),(H18+M18+T18)/3,IF(H18="DSP",(M18+T18+AA18+AD18)/4,IF(M18="DSP",(H18+T18+AA18+AD18)/4,IF(T18="DSP",(H18+M18+AA18+AD18)/4,IF(AA18="DSP",(H18+M18+T18+AD18)/4,IF(AD18="DSP",(H18+M18+T18+AA18)/4,SUM(H18+M18+T18+AA18+AD18)/5))))))))))))))))))))))))))))))))</f>
        <v>12.5</v>
      </c>
      <c r="AF18" s="88">
        <v>12.5</v>
      </c>
      <c r="AG18" s="92">
        <f t="shared" si="19"/>
        <v>113</v>
      </c>
      <c r="AH18" s="78">
        <f>IF(ISERROR(VLOOKUP(B18,'Notes écrit'!$A$3:$C$566,3,FALSE)),"ABI",(VLOOKUP(B18,'Notes écrit'!$A$3:$C$566,3,FALSE)))</f>
        <v>8.89</v>
      </c>
      <c r="AI18" s="88">
        <v>8.89</v>
      </c>
      <c r="AJ18" s="93">
        <f t="shared" si="20"/>
        <v>86</v>
      </c>
      <c r="AK18" s="153">
        <f t="shared" si="21"/>
        <v>10.334</v>
      </c>
    </row>
    <row r="19" spans="1:42" ht="16.5" customHeight="1" thickBot="1" x14ac:dyDescent="0.3">
      <c r="A19" s="127" t="s">
        <v>376</v>
      </c>
      <c r="B19" s="249">
        <v>21813516</v>
      </c>
      <c r="C19" s="250" t="s">
        <v>184</v>
      </c>
      <c r="D19" s="250" t="s">
        <v>185</v>
      </c>
      <c r="E19" s="96" t="str">
        <f>VLOOKUP(B19,[2]END!$A$3:$F$557,6,FALSE)</f>
        <v>ABI</v>
      </c>
      <c r="F19" s="99" t="str">
        <f t="shared" si="0"/>
        <v>ABI</v>
      </c>
      <c r="G19" s="100">
        <f t="shared" si="1"/>
        <v>0</v>
      </c>
      <c r="H19" s="85">
        <f t="shared" si="2"/>
        <v>0</v>
      </c>
      <c r="I19" s="96" t="str">
        <f>VLOOKUP(B19,[2]VIT!$A$3:$E$557,5,FALSE)</f>
        <v>ABI</v>
      </c>
      <c r="J19" s="100">
        <f t="shared" si="3"/>
        <v>0</v>
      </c>
      <c r="K19" s="96" t="str">
        <f>VLOOKUP(B19,[2]VIT!$A$3:$F$557,6,FALSE)</f>
        <v>ABI</v>
      </c>
      <c r="L19" s="100">
        <f t="shared" si="4"/>
        <v>0</v>
      </c>
      <c r="M19" s="85">
        <f t="shared" si="5"/>
        <v>0</v>
      </c>
      <c r="N19" s="107" t="str">
        <f>VLOOKUP(B19,[2]DVC!$A$3:$F$557,6,FALSE)</f>
        <v>ABI</v>
      </c>
      <c r="O19" s="288" t="str">
        <f>VLOOKUP(B19,'[2]Taille-Poids'!$A$3:$F$557,6,FALSE)</f>
        <v>ABI</v>
      </c>
      <c r="P19" s="101" t="str">
        <f t="shared" si="6"/>
        <v>POIDS</v>
      </c>
      <c r="Q19" s="100">
        <f t="shared" si="7"/>
        <v>0</v>
      </c>
      <c r="R19" s="107" t="str">
        <f>VLOOKUP(B19,[2]DV!$A$3:$G$557,7,FALSE)</f>
        <v>ABI</v>
      </c>
      <c r="S19" s="100">
        <f t="shared" si="8"/>
        <v>0</v>
      </c>
      <c r="T19" s="85">
        <f t="shared" si="9"/>
        <v>0</v>
      </c>
      <c r="U19" s="289" t="str">
        <f>VLOOKUP(B19,[2]COORD!$A$3:$H$557,8,FALSE)</f>
        <v>ABI</v>
      </c>
      <c r="V19" s="100">
        <f t="shared" si="10"/>
        <v>0</v>
      </c>
      <c r="W19" s="96" t="str">
        <f>VLOOKUP(B19,[2]SOUP!$A$3:$E$557,5,FALSE)</f>
        <v>ABI</v>
      </c>
      <c r="X19" s="100">
        <f t="shared" si="11"/>
        <v>0</v>
      </c>
      <c r="Y19" s="96" t="str">
        <f>VLOOKUP(B19,[2]EQU!$A$3:$E$557,5,FALSE)</f>
        <v>ABI</v>
      </c>
      <c r="Z19" s="100">
        <f t="shared" si="12"/>
        <v>0</v>
      </c>
      <c r="AA19" s="85">
        <f t="shared" si="13"/>
        <v>0</v>
      </c>
      <c r="AB19" s="127" t="str">
        <f>VLOOKUP(B19,[2]Natation!$A$2:$E$556,5,FALSE)</f>
        <v>ABI</v>
      </c>
      <c r="AC19" s="100">
        <f t="shared" si="14"/>
        <v>0</v>
      </c>
      <c r="AD19" s="86">
        <f t="shared" si="15"/>
        <v>0</v>
      </c>
      <c r="AE19" s="87">
        <f>IF(OR(H19="COVID",M19="COVID",T19="COVID",AA19="COVID",AD19="COVID"),"COVID",IF(AND(H19="DSP",M19="DSP",T19="DSP",AA19="DSP",AD19="DSP"),"DSP",IF(AND(H19="DSP",M19="DSP",T19="DSP",AA19="DSP"),AD19,IF(AND(H19="DSP",M19="DSP",T19="DSP",AD19="DSP"),AA19,IF(AND(H19="DSP",M19="DSP",AA19="DSP",AD19="DSP"),T19,IF(AND(H19="DSP",T19="DSP",AA19="DSP",AD19="DSP"),M19,IF(AND(M19="DSP",T19="DSP",AA19="DSP",AD19="DSP"),H19,IF(AND(T19="DSP",AA19="DSP",AD19="DSP"),(H19+M19)/2,IF(AND(M19="DSP",AA19="DSP",AD19="DSP"),(H19+T19)/2,IF(AND(H19="DSP",AA19="DSP",AD19="DSP"),(M19+T19)/2,IF(AND(M19="DSP",T19="DSP",AD19="DSP"),(H19+AA19)/2,IF(AND(H19="DSP",T19="DSP",AD19="DSP"),(M19+AA19)/2,IF(AND(H19="DSP",M19="DSP",AD19="DSP"),(T19+AA19)/2,IF(AND(M19="DSP",T19="DSP",AA19="DSP"),(H19+AD19)/2,IF(AND(H19="DSP",T19="DSP",AA19="DSP"),(M19+AD19)/2,IF(AND(H19="DSP",M19="DSP",AA19="DSP"),(T19+AD19)/2,IF(AND(H19="DSP",M19="DSP",T19="DSP"),(AA19+AD19)/2,IF(AND(H19="DSP",M19="DSP"),(T19+AA19+AD19)/3,IF(AND(H19="DSP",T19="DSP"),(M19+AA19+AD19)/3,IF(AND(M19="DSP",T19="DSP"),(H19+AA19+AD19)/3,IF(AND(H19="DSP",AA19="DSP"),(M19+T19+AD19)/3,IF(AND(M19="DSP",AA19="DSP"),(H19+T19+AD19)/3,IF(AND(T19="DSP",AA19="DSP"),(H19+M19+AD19)/3,IF(AND(H19="DSP",AD19="DSP"),(M19+T19+AA19)/3,IF(AND(M19="DSP",AD19="DSP"),(H19+T19+AA19)/3,IF(AND(T19="DSP",AD19="DSP"),(H19+M19+AA19)/3,IF(AND(AA19="DSP",AD19="DSP"),(H19+M19+T19)/3,IF(H19="DSP",(M19+T19+AA19+AD19)/4,IF(M19="DSP",(H19+T19+AA19+AD19)/4,IF(T19="DSP",(H19+M19+AA19+AD19)/4,IF(AA19="DSP",(H19+M19+T19+AD19)/4,IF(AD19="DSP",(H19+M19+T19+AA19)/4,SUM(H19+M19+T19+AA19+AD19)/5))))))))))))))))))))))))))))))))</f>
        <v>0</v>
      </c>
      <c r="AF19" s="88">
        <v>0</v>
      </c>
      <c r="AG19" s="92">
        <f t="shared" si="19"/>
        <v>532</v>
      </c>
      <c r="AH19" s="78" t="str">
        <f>IF(ISERROR(VLOOKUP(B19,'Notes écrit'!$A$3:$C$566,3,FALSE)),"ABI",(VLOOKUP(B19,'Notes écrit'!$A$3:$C$566,3,FALSE)))</f>
        <v>ABI</v>
      </c>
      <c r="AI19" s="88" t="s">
        <v>195</v>
      </c>
      <c r="AJ19" s="93">
        <f t="shared" si="20"/>
        <v>564</v>
      </c>
      <c r="AK19" s="153" t="str">
        <f t="shared" si="21"/>
        <v>DEF</v>
      </c>
    </row>
    <row r="20" spans="1:42" ht="16.5" customHeight="1" thickBot="1" x14ac:dyDescent="0.3">
      <c r="A20" s="127" t="s">
        <v>56</v>
      </c>
      <c r="B20" s="261">
        <v>21814546</v>
      </c>
      <c r="C20" s="262" t="s">
        <v>950</v>
      </c>
      <c r="D20" s="262" t="s">
        <v>951</v>
      </c>
      <c r="E20" s="96" t="s">
        <v>375</v>
      </c>
      <c r="F20" s="99" t="str">
        <f t="shared" si="0"/>
        <v>DSP</v>
      </c>
      <c r="G20" s="100" t="str">
        <f t="shared" si="1"/>
        <v>DSP</v>
      </c>
      <c r="H20" s="85" t="str">
        <f t="shared" si="2"/>
        <v>DSP</v>
      </c>
      <c r="I20" s="96" t="s">
        <v>375</v>
      </c>
      <c r="J20" s="100" t="str">
        <f t="shared" si="3"/>
        <v>DSP</v>
      </c>
      <c r="K20" s="96" t="s">
        <v>375</v>
      </c>
      <c r="L20" s="100" t="str">
        <f t="shared" si="4"/>
        <v>DSP</v>
      </c>
      <c r="M20" s="85" t="str">
        <f t="shared" si="5"/>
        <v>DSP</v>
      </c>
      <c r="N20" s="107" t="s">
        <v>375</v>
      </c>
      <c r="O20" s="288" t="str">
        <f>VLOOKUP(B20,'[2]Taille-Poids'!$A$3:$F$557,6,FALSE)</f>
        <v>ABI</v>
      </c>
      <c r="P20" s="101" t="str">
        <f t="shared" si="6"/>
        <v>POIDS</v>
      </c>
      <c r="Q20" s="100" t="str">
        <f t="shared" si="7"/>
        <v>DSP</v>
      </c>
      <c r="R20" s="107" t="s">
        <v>375</v>
      </c>
      <c r="S20" s="100" t="str">
        <f t="shared" si="8"/>
        <v>DSP</v>
      </c>
      <c r="T20" s="85" t="str">
        <f t="shared" si="9"/>
        <v>DSP</v>
      </c>
      <c r="U20" s="289" t="s">
        <v>375</v>
      </c>
      <c r="V20" s="100" t="str">
        <f t="shared" si="10"/>
        <v>DSP</v>
      </c>
      <c r="W20" s="96" t="s">
        <v>375</v>
      </c>
      <c r="X20" s="100" t="str">
        <f t="shared" si="11"/>
        <v>DSP</v>
      </c>
      <c r="Y20" s="96" t="s">
        <v>375</v>
      </c>
      <c r="Z20" s="100" t="str">
        <f t="shared" si="12"/>
        <v>DSP</v>
      </c>
      <c r="AA20" s="85" t="str">
        <f t="shared" si="13"/>
        <v>DSP</v>
      </c>
      <c r="AB20" s="127" t="s">
        <v>375</v>
      </c>
      <c r="AC20" s="100" t="str">
        <f t="shared" si="14"/>
        <v>DSP</v>
      </c>
      <c r="AD20" s="86" t="str">
        <f t="shared" si="15"/>
        <v>DSP</v>
      </c>
      <c r="AE20" s="87" t="str">
        <f>IF(OR(H20="COVID",M20="COVID",T20="COVID",AA20="COVID",AD20="COVID"),"COVID",IF(AND(H20="DSP",M20="DSP",T20="DSP",AA20="DSP",AD20="DSP"),"DSP",IF(AND(H20="DSP",M20="DSP",T20="DSP",AA20="DSP"),AD20,IF(AND(H20="DSP",M20="DSP",T20="DSP",AD20="DSP"),AA20,IF(AND(H20="DSP",M20="DSP",AA20="DSP",AD20="DSP"),T20,IF(AND(H20="DSP",T20="DSP",AA20="DSP",AD20="DSP"),M20,IF(AND(M20="DSP",T20="DSP",AA20="DSP",AD20="DSP"),H20,IF(AND(T20="DSP",AA20="DSP",AD20="DSP"),(H20+M20)/2,IF(AND(M20="DSP",AA20="DSP",AD20="DSP"),(H20+T20)/2,IF(AND(H20="DSP",AA20="DSP",AD20="DSP"),(M20+T20)/2,IF(AND(M20="DSP",T20="DSP",AD20="DSP"),(H20+AA20)/2,IF(AND(H20="DSP",T20="DSP",AD20="DSP"),(M20+AA20)/2,IF(AND(H20="DSP",M20="DSP",AD20="DSP"),(T20+AA20)/2,IF(AND(M20="DSP",T20="DSP",AA20="DSP"),(H20+AD20)/2,IF(AND(H20="DSP",T20="DSP",AA20="DSP"),(M20+AD20)/2,IF(AND(H20="DSP",M20="DSP",AA20="DSP"),(T20+AD20)/2,IF(AND(H20="DSP",M20="DSP",T20="DSP"),(AA20+AD20)/2,IF(AND(H20="DSP",M20="DSP"),(T20+AA20+AD20)/3,IF(AND(H20="DSP",T20="DSP"),(M20+AA20+AD20)/3,IF(AND(M20="DSP",T20="DSP"),(H20+AA20+AD20)/3,IF(AND(H20="DSP",AA20="DSP"),(M20+T20+AD20)/3,IF(AND(M20="DSP",AA20="DSP"),(H20+T20+AD20)/3,IF(AND(T20="DSP",AA20="DSP"),(H20+M20+AD20)/3,IF(AND(H20="DSP",AD20="DSP"),(M20+T20+AA20)/3,IF(AND(M20="DSP",AD20="DSP"),(H20+T20+AA20)/3,IF(AND(T20="DSP",AD20="DSP"),(H20+M20+AA20)/3,IF(AND(AA20="DSP",AD20="DSP"),(H20+M20+T20)/3,IF(H20="DSP",(M20+T20+AA20+AD20)/4,IF(M20="DSP",(H20+T20+AA20+AD20)/4,IF(T20="DSP",(H20+M20+AA20+AD20)/4,IF(AA20="DSP",(H20+M20+T20+AD20)/4,IF(AD20="DSP",(H20+M20+T20+AA20)/4,SUM(H20+M20+T20+AA20+AD20)/5))))))))))))))))))))))))))))))))</f>
        <v>DSP</v>
      </c>
      <c r="AF20" s="88" t="s">
        <v>375</v>
      </c>
      <c r="AG20" s="92">
        <f t="shared" si="19"/>
        <v>532</v>
      </c>
      <c r="AH20" s="78">
        <f>IF(ISERROR(VLOOKUP(B20,'Notes écrit'!$A$3:$C$566,3,FALSE)),"ABI",(VLOOKUP(B20,'Notes écrit'!$A$3:$C$566,3,FALSE)))</f>
        <v>6.67</v>
      </c>
      <c r="AI20" s="88">
        <v>6.67</v>
      </c>
      <c r="AJ20" s="93">
        <f t="shared" si="20"/>
        <v>296</v>
      </c>
      <c r="AK20" s="153">
        <f t="shared" si="21"/>
        <v>6.67</v>
      </c>
      <c r="AL20" s="110"/>
      <c r="AM20" s="110"/>
      <c r="AN20" s="110"/>
      <c r="AO20" s="110"/>
      <c r="AP20" s="110"/>
    </row>
    <row r="21" spans="1:42" ht="16.5" customHeight="1" thickBot="1" x14ac:dyDescent="0.3">
      <c r="A21" s="127" t="s">
        <v>376</v>
      </c>
      <c r="B21" s="249">
        <v>21814960</v>
      </c>
      <c r="C21" s="250" t="s">
        <v>153</v>
      </c>
      <c r="D21" s="250" t="s">
        <v>149</v>
      </c>
      <c r="E21" s="96">
        <f>VLOOKUP(B21,[2]END!$A$3:$F$557,6,FALSE)</f>
        <v>11</v>
      </c>
      <c r="F21" s="99">
        <f t="shared" si="0"/>
        <v>15</v>
      </c>
      <c r="G21" s="100">
        <f t="shared" si="1"/>
        <v>8</v>
      </c>
      <c r="H21" s="85">
        <f t="shared" si="2"/>
        <v>8</v>
      </c>
      <c r="I21" s="325">
        <f>VLOOKUP(B21,[2]VIT!$A$3:$E$557,5,FALSE)</f>
        <v>3.06</v>
      </c>
      <c r="J21" s="100">
        <f t="shared" ref="J21" si="26">IF(I21="COVID","COVID",IF(I21="ABI",0,IF(I21="DSP","DSP",IF(I21="VAL","VAL",(IF(A21="F",VLOOKUP(I21,VIT20MF,2),VLOOKUP(I21,Vit20MG,2)))))))</f>
        <v>19</v>
      </c>
      <c r="K21" s="325">
        <f>VLOOKUP(B21,[2]VIT!$A$3:$F$557,6,FALSE)</f>
        <v>6.69</v>
      </c>
      <c r="L21" s="100">
        <f t="shared" ref="L21" si="27">IF(K21="COVID","COVID",IF(K21="ABI",0,IF(K21="DSP","DSP",IF(K21="VAL","VAL",(IF(A21="F",VLOOKUP(K21,vit50mf,2),VLOOKUP(K21,vit50mg,2)))))))</f>
        <v>12</v>
      </c>
      <c r="M21" s="85">
        <f t="shared" si="5"/>
        <v>15.5</v>
      </c>
      <c r="N21" s="107">
        <f>VLOOKUP(B21,[2]DVC!$A$3:$F$557,6,FALSE)</f>
        <v>70</v>
      </c>
      <c r="O21" s="288">
        <f>VLOOKUP(B21,'[2]Taille-Poids'!$A$3:$F$557,6,FALSE)</f>
        <v>75</v>
      </c>
      <c r="P21" s="101">
        <f t="shared" si="6"/>
        <v>0.93333333333333335</v>
      </c>
      <c r="Q21" s="100">
        <f t="shared" si="7"/>
        <v>5</v>
      </c>
      <c r="R21" s="107">
        <f>VLOOKUP(B21,[2]DV!$A$3:$G$557,7,FALSE)</f>
        <v>43.5</v>
      </c>
      <c r="S21" s="100">
        <f t="shared" si="8"/>
        <v>4</v>
      </c>
      <c r="T21" s="85">
        <f t="shared" si="9"/>
        <v>9</v>
      </c>
      <c r="U21" s="335">
        <f>VLOOKUP(B21,[2]COORD!$A$3:$H$557,8,FALSE)</f>
        <v>25.43</v>
      </c>
      <c r="V21" s="100">
        <f t="shared" si="10"/>
        <v>5.25</v>
      </c>
      <c r="W21" s="96">
        <f>VLOOKUP(B21,[2]SOUP!$A$3:$E$557,5,FALSE)</f>
        <v>0</v>
      </c>
      <c r="X21" s="100">
        <f t="shared" si="11"/>
        <v>2.5</v>
      </c>
      <c r="Y21" s="96">
        <f>VLOOKUP(B21,[2]EQU!$A$3:$E$557,5,FALSE)</f>
        <v>3</v>
      </c>
      <c r="Z21" s="100">
        <f t="shared" si="12"/>
        <v>3.5</v>
      </c>
      <c r="AA21" s="85">
        <f t="shared" si="13"/>
        <v>11.25</v>
      </c>
      <c r="AB21" s="127">
        <f>VLOOKUP(B21,[2]Natation!$A$2:$E$556,5,FALSE)</f>
        <v>33.57</v>
      </c>
      <c r="AC21" s="100">
        <f t="shared" si="14"/>
        <v>14</v>
      </c>
      <c r="AD21" s="86">
        <f t="shared" si="15"/>
        <v>14</v>
      </c>
      <c r="AE21" s="87">
        <f>IF(OR(H21="COVID",M21="COVID",T21="COVID",AA21="COVID",AD21="COVID"),"COVID",IF(AND(H21="DSP",M21="DSP",T21="DSP",AA21="DSP",AD21="DSP"),"DSP",IF(AND(H21="DSP",M21="DSP",T21="DSP",AA21="DSP"),AD21,IF(AND(H21="DSP",M21="DSP",T21="DSP",AD21="DSP"),AA21,IF(AND(H21="DSP",M21="DSP",AA21="DSP",AD21="DSP"),T21,IF(AND(H21="DSP",T21="DSP",AA21="DSP",AD21="DSP"),M21,IF(AND(M21="DSP",T21="DSP",AA21="DSP",AD21="DSP"),H21,IF(AND(T21="DSP",AA21="DSP",AD21="DSP"),(H21+M21)/2,IF(AND(M21="DSP",AA21="DSP",AD21="DSP"),(H21+T21)/2,IF(AND(H21="DSP",AA21="DSP",AD21="DSP"),(M21+T21)/2,IF(AND(M21="DSP",T21="DSP",AD21="DSP"),(H21+AA21)/2,IF(AND(H21="DSP",T21="DSP",AD21="DSP"),(M21+AA21)/2,IF(AND(H21="DSP",M21="DSP",AD21="DSP"),(T21+AA21)/2,IF(AND(M21="DSP",T21="DSP",AA21="DSP"),(H21+AD21)/2,IF(AND(H21="DSP",T21="DSP",AA21="DSP"),(M21+AD21)/2,IF(AND(H21="DSP",M21="DSP",AA21="DSP"),(T21+AD21)/2,IF(AND(H21="DSP",M21="DSP",T21="DSP"),(AA21+AD21)/2,IF(AND(H21="DSP",M21="DSP"),(T21+AA21+AD21)/3,IF(AND(H21="DSP",T21="DSP"),(M21+AA21+AD21)/3,IF(AND(M21="DSP",T21="DSP"),(H21+AA21+AD21)/3,IF(AND(H21="DSP",AA21="DSP"),(M21+T21+AD21)/3,IF(AND(M21="DSP",AA21="DSP"),(H21+T21+AD21)/3,IF(AND(T21="DSP",AA21="DSP"),(H21+M21+AD21)/3,IF(AND(H21="DSP",AD21="DSP"),(M21+T21+AA21)/3,IF(AND(M21="DSP",AD21="DSP"),(H21+T21+AA21)/3,IF(AND(T21="DSP",AD21="DSP"),(H21+M21+AA21)/3,IF(AND(AA21="DSP",AD21="DSP"),(H21+M21+T21)/3,IF(H21="DSP",(M21+T21+AA21+AD21)/4,IF(M21="DSP",(H21+T21+AA21+AD21)/4,IF(T21="DSP",(H21+M21+AA21+AD21)/4,IF(AA21="DSP",(H21+M21+T21+AD21)/4,IF(AD21="DSP",(H21+M21+T21+AA21)/4,SUM(H21+M21+T21+AA21+AD21)/5))))))))))))))))))))))))))))))))</f>
        <v>11.55</v>
      </c>
      <c r="AF21" s="88">
        <v>11.55</v>
      </c>
      <c r="AG21" s="92">
        <f t="shared" si="19"/>
        <v>205</v>
      </c>
      <c r="AH21" s="78">
        <f>IF(ISERROR(VLOOKUP(B21,'Notes écrit'!$A$3:$C$566,3,FALSE)),"ABI",(VLOOKUP(B21,'Notes écrit'!$A$3:$C$566,3,FALSE)))</f>
        <v>7.56</v>
      </c>
      <c r="AI21" s="88">
        <v>7.56</v>
      </c>
      <c r="AJ21" s="93">
        <f t="shared" si="20"/>
        <v>204</v>
      </c>
      <c r="AK21" s="153">
        <f t="shared" si="21"/>
        <v>9.1559999999999988</v>
      </c>
      <c r="AL21" s="110"/>
      <c r="AM21" s="110"/>
      <c r="AN21" s="110"/>
      <c r="AO21" s="110"/>
      <c r="AP21" s="110"/>
    </row>
    <row r="22" spans="1:42" s="108" customFormat="1" ht="16.5" customHeight="1" thickBot="1" x14ac:dyDescent="0.3">
      <c r="A22" s="127" t="s">
        <v>376</v>
      </c>
      <c r="B22" s="295">
        <v>21816050</v>
      </c>
      <c r="C22" s="296" t="s">
        <v>278</v>
      </c>
      <c r="D22" s="296" t="s">
        <v>279</v>
      </c>
      <c r="E22" s="326" t="s">
        <v>1147</v>
      </c>
      <c r="F22" s="99" t="str">
        <f t="shared" si="0"/>
        <v>VAL</v>
      </c>
      <c r="G22" s="100" t="str">
        <f t="shared" si="1"/>
        <v>VAL</v>
      </c>
      <c r="H22" s="85" t="str">
        <f t="shared" si="2"/>
        <v>VALIDÉ</v>
      </c>
      <c r="I22" s="326" t="s">
        <v>1147</v>
      </c>
      <c r="J22" s="100" t="str">
        <f t="shared" si="3"/>
        <v>VAL</v>
      </c>
      <c r="K22" s="326" t="s">
        <v>1147</v>
      </c>
      <c r="L22" s="100" t="str">
        <f t="shared" si="4"/>
        <v>VAL</v>
      </c>
      <c r="M22" s="85" t="str">
        <f t="shared" si="5"/>
        <v>VALIDÉ</v>
      </c>
      <c r="N22" s="326" t="s">
        <v>1147</v>
      </c>
      <c r="O22" s="288"/>
      <c r="P22" s="101">
        <f t="shared" si="6"/>
        <v>0</v>
      </c>
      <c r="Q22" s="100" t="str">
        <f t="shared" si="7"/>
        <v>VAL</v>
      </c>
      <c r="R22" s="326" t="s">
        <v>1147</v>
      </c>
      <c r="S22" s="100" t="str">
        <f t="shared" si="8"/>
        <v>VAL</v>
      </c>
      <c r="T22" s="85" t="str">
        <f t="shared" si="9"/>
        <v>VALIDÉ</v>
      </c>
      <c r="U22" s="333" t="s">
        <v>1147</v>
      </c>
      <c r="V22" s="100" t="str">
        <f t="shared" si="10"/>
        <v>VAL</v>
      </c>
      <c r="W22" s="326" t="s">
        <v>1147</v>
      </c>
      <c r="X22" s="100" t="str">
        <f t="shared" si="11"/>
        <v>VAL</v>
      </c>
      <c r="Y22" s="326" t="s">
        <v>1147</v>
      </c>
      <c r="Z22" s="100" t="str">
        <f t="shared" si="12"/>
        <v>VAL</v>
      </c>
      <c r="AA22" s="85" t="str">
        <f t="shared" si="13"/>
        <v>VALIDÉ</v>
      </c>
      <c r="AB22" s="326" t="s">
        <v>1147</v>
      </c>
      <c r="AC22" s="100" t="str">
        <f t="shared" si="14"/>
        <v>VAL</v>
      </c>
      <c r="AD22" s="86" t="str">
        <f t="shared" si="15"/>
        <v>VALIDÉ</v>
      </c>
      <c r="AE22" s="87">
        <f>VLOOKUP(B22,[3]PVout!$A$3:$BV$711,74,FALSE)</f>
        <v>11</v>
      </c>
      <c r="AF22" s="88">
        <v>11</v>
      </c>
      <c r="AG22" s="92">
        <f t="shared" si="19"/>
        <v>281</v>
      </c>
      <c r="AH22" s="78" t="str">
        <f>IF(ISERROR(VLOOKUP(B22,'Notes écrit'!$A$3:$C$566,3,FALSE)),"ABI",(VLOOKUP(B22,'Notes écrit'!$A$3:$C$566,3,FALSE)))</f>
        <v>ABI</v>
      </c>
      <c r="AI22" s="88" t="s">
        <v>195</v>
      </c>
      <c r="AJ22" s="93">
        <f t="shared" si="20"/>
        <v>564</v>
      </c>
      <c r="AK22" s="153" t="str">
        <f t="shared" si="21"/>
        <v>DEF</v>
      </c>
      <c r="AL22" s="26"/>
      <c r="AM22" s="26"/>
      <c r="AN22" s="26"/>
      <c r="AO22" s="26"/>
      <c r="AP22" s="26"/>
    </row>
    <row r="23" spans="1:42" s="108" customFormat="1" ht="16.5" customHeight="1" thickBot="1" x14ac:dyDescent="0.3">
      <c r="A23" s="127" t="s">
        <v>376</v>
      </c>
      <c r="B23" s="303">
        <v>21818705</v>
      </c>
      <c r="C23" s="304" t="s">
        <v>512</v>
      </c>
      <c r="D23" s="304" t="s">
        <v>133</v>
      </c>
      <c r="E23" s="306" t="s">
        <v>1147</v>
      </c>
      <c r="F23" s="99" t="str">
        <f t="shared" si="0"/>
        <v>VAL</v>
      </c>
      <c r="G23" s="100" t="str">
        <f t="shared" si="1"/>
        <v>VAL</v>
      </c>
      <c r="H23" s="85" t="str">
        <f t="shared" si="2"/>
        <v>VALIDÉ</v>
      </c>
      <c r="I23" s="306" t="s">
        <v>1147</v>
      </c>
      <c r="J23" s="100" t="str">
        <f t="shared" si="3"/>
        <v>VAL</v>
      </c>
      <c r="K23" s="306" t="s">
        <v>1147</v>
      </c>
      <c r="L23" s="100" t="str">
        <f t="shared" si="4"/>
        <v>VAL</v>
      </c>
      <c r="M23" s="85" t="str">
        <f t="shared" si="5"/>
        <v>VALIDÉ</v>
      </c>
      <c r="N23" s="306" t="s">
        <v>1147</v>
      </c>
      <c r="O23" s="288" t="str">
        <f>VLOOKUP(B23,'[2]Taille-Poids'!$A$3:$F$557,6,FALSE)</f>
        <v>ABI</v>
      </c>
      <c r="P23" s="101" t="str">
        <f t="shared" si="6"/>
        <v>POIDS</v>
      </c>
      <c r="Q23" s="100">
        <f t="shared" si="7"/>
        <v>0</v>
      </c>
      <c r="R23" s="306" t="s">
        <v>1147</v>
      </c>
      <c r="S23" s="100" t="str">
        <f t="shared" si="8"/>
        <v>VAL</v>
      </c>
      <c r="T23" s="85" t="str">
        <f t="shared" si="9"/>
        <v>VALIDÉ</v>
      </c>
      <c r="U23" s="336" t="s">
        <v>1147</v>
      </c>
      <c r="V23" s="100" t="str">
        <f t="shared" si="10"/>
        <v>VAL</v>
      </c>
      <c r="W23" s="306" t="s">
        <v>1147</v>
      </c>
      <c r="X23" s="100" t="str">
        <f t="shared" si="11"/>
        <v>VAL</v>
      </c>
      <c r="Y23" s="306" t="s">
        <v>1147</v>
      </c>
      <c r="Z23" s="100" t="str">
        <f t="shared" si="12"/>
        <v>VAL</v>
      </c>
      <c r="AA23" s="85" t="str">
        <f t="shared" si="13"/>
        <v>VALIDÉ</v>
      </c>
      <c r="AB23" s="306" t="s">
        <v>1147</v>
      </c>
      <c r="AC23" s="100" t="str">
        <f t="shared" si="14"/>
        <v>VAL</v>
      </c>
      <c r="AD23" s="86" t="str">
        <f t="shared" si="15"/>
        <v>VALIDÉ</v>
      </c>
      <c r="AE23" s="87" t="str">
        <f>VLOOKUP(B23,[3]PVout!$A$3:$BV$711,74,FALSE)</f>
        <v>12.7</v>
      </c>
      <c r="AF23" s="88">
        <v>12.7</v>
      </c>
      <c r="AG23" s="92">
        <f t="shared" si="19"/>
        <v>88</v>
      </c>
      <c r="AH23" s="78" t="str">
        <f>IF(ISERROR(VLOOKUP(B23,'Notes écrit'!$A$3:$C$566,3,FALSE)),"ABI",(VLOOKUP(B23,'Notes écrit'!$A$3:$C$566,3,FALSE)))</f>
        <v>ABI</v>
      </c>
      <c r="AI23" s="88" t="s">
        <v>195</v>
      </c>
      <c r="AJ23" s="93">
        <f t="shared" si="20"/>
        <v>564</v>
      </c>
      <c r="AK23" s="153" t="str">
        <f t="shared" si="21"/>
        <v>DEF</v>
      </c>
      <c r="AL23" s="26"/>
      <c r="AM23" s="26"/>
      <c r="AN23" s="26"/>
      <c r="AO23" s="26"/>
      <c r="AP23" s="26"/>
    </row>
    <row r="24" spans="1:42" ht="16.5" customHeight="1" thickBot="1" x14ac:dyDescent="0.3">
      <c r="A24" s="127" t="s">
        <v>376</v>
      </c>
      <c r="B24" s="295">
        <v>21819964</v>
      </c>
      <c r="C24" s="296" t="s">
        <v>218</v>
      </c>
      <c r="D24" s="296" t="s">
        <v>219</v>
      </c>
      <c r="E24" s="326" t="s">
        <v>1147</v>
      </c>
      <c r="F24" s="99" t="str">
        <f t="shared" si="0"/>
        <v>VAL</v>
      </c>
      <c r="G24" s="100" t="str">
        <f t="shared" si="1"/>
        <v>VAL</v>
      </c>
      <c r="H24" s="85" t="str">
        <f t="shared" si="2"/>
        <v>VALIDÉ</v>
      </c>
      <c r="I24" s="326" t="s">
        <v>1147</v>
      </c>
      <c r="J24" s="100" t="str">
        <f t="shared" si="3"/>
        <v>VAL</v>
      </c>
      <c r="K24" s="326" t="s">
        <v>1147</v>
      </c>
      <c r="L24" s="100" t="str">
        <f t="shared" si="4"/>
        <v>VAL</v>
      </c>
      <c r="M24" s="85" t="str">
        <f t="shared" si="5"/>
        <v>VALIDÉ</v>
      </c>
      <c r="N24" s="326" t="s">
        <v>1147</v>
      </c>
      <c r="O24" s="331"/>
      <c r="P24" s="101">
        <f t="shared" si="6"/>
        <v>0</v>
      </c>
      <c r="Q24" s="100" t="str">
        <f t="shared" si="7"/>
        <v>VAL</v>
      </c>
      <c r="R24" s="326" t="s">
        <v>1147</v>
      </c>
      <c r="S24" s="100" t="str">
        <f t="shared" si="8"/>
        <v>VAL</v>
      </c>
      <c r="T24" s="85" t="str">
        <f t="shared" si="9"/>
        <v>VALIDÉ</v>
      </c>
      <c r="U24" s="339" t="s">
        <v>1147</v>
      </c>
      <c r="V24" s="100" t="str">
        <f t="shared" si="10"/>
        <v>VAL</v>
      </c>
      <c r="W24" s="326" t="s">
        <v>1147</v>
      </c>
      <c r="X24" s="100" t="str">
        <f t="shared" si="11"/>
        <v>VAL</v>
      </c>
      <c r="Y24" s="326" t="s">
        <v>1147</v>
      </c>
      <c r="Z24" s="100" t="str">
        <f t="shared" si="12"/>
        <v>VAL</v>
      </c>
      <c r="AA24" s="85" t="str">
        <f t="shared" si="13"/>
        <v>VALIDÉ</v>
      </c>
      <c r="AB24" s="326" t="s">
        <v>1147</v>
      </c>
      <c r="AC24" s="100" t="str">
        <f t="shared" si="14"/>
        <v>VAL</v>
      </c>
      <c r="AD24" s="86" t="str">
        <f t="shared" si="15"/>
        <v>VALIDÉ</v>
      </c>
      <c r="AE24" s="87" t="str">
        <f>VLOOKUP(B24,[3]PVout!$A$3:$BV$711,74,FALSE)</f>
        <v>12.15</v>
      </c>
      <c r="AF24" s="88">
        <v>12.15</v>
      </c>
      <c r="AG24" s="92">
        <f t="shared" si="19"/>
        <v>141</v>
      </c>
      <c r="AH24" s="78">
        <f>IF(ISERROR(VLOOKUP(B24,'Notes écrit'!$A$3:$C$566,3,FALSE)),"ABI",(VLOOKUP(B24,'Notes écrit'!$A$3:$C$566,3,FALSE)))</f>
        <v>8.44</v>
      </c>
      <c r="AI24" s="88">
        <v>8.44</v>
      </c>
      <c r="AJ24" s="93">
        <f t="shared" si="20"/>
        <v>118</v>
      </c>
      <c r="AK24" s="153">
        <f t="shared" si="21"/>
        <v>9.9239999999999995</v>
      </c>
    </row>
    <row r="25" spans="1:42" ht="16.5" customHeight="1" thickBot="1" x14ac:dyDescent="0.3">
      <c r="A25" s="127" t="s">
        <v>376</v>
      </c>
      <c r="B25" s="263">
        <v>21821072</v>
      </c>
      <c r="C25" s="264" t="s">
        <v>897</v>
      </c>
      <c r="D25" s="264" t="s">
        <v>898</v>
      </c>
      <c r="E25" s="325">
        <f>VLOOKUP(B25,[2]END!$A$3:$F$557,6,FALSE)</f>
        <v>19</v>
      </c>
      <c r="F25" s="99">
        <f t="shared" si="0"/>
        <v>19</v>
      </c>
      <c r="G25" s="100">
        <f t="shared" si="1"/>
        <v>16</v>
      </c>
      <c r="H25" s="85">
        <f t="shared" si="2"/>
        <v>16</v>
      </c>
      <c r="I25" s="325">
        <f>VLOOKUP(B25,[2]VIT!$A$3:$E$557,5,FALSE)</f>
        <v>3.0200000000000005</v>
      </c>
      <c r="J25" s="100">
        <f t="shared" ref="J25:J26" si="28">IF(I25="COVID","COVID",IF(I25="ABI",0,IF(I25="DSP","DSP",IF(I25="VAL","VAL",(IF(A25="F",VLOOKUP(I25,VIT20MF,2),VLOOKUP(I25,Vit20MG,2)))))))</f>
        <v>20</v>
      </c>
      <c r="K25" s="325">
        <f>VLOOKUP(B25,[2]VIT!$A$3:$F$557,6,FALSE)</f>
        <v>6.48</v>
      </c>
      <c r="L25" s="100">
        <f t="shared" ref="L25:L26" si="29">IF(K25="COVID","COVID",IF(K25="ABI",0,IF(K25="DSP","DSP",IF(K25="VAL","VAL",(IF(A25="F",VLOOKUP(K25,vit50mf,2),VLOOKUP(K25,vit50mg,2)))))))</f>
        <v>13</v>
      </c>
      <c r="M25" s="85">
        <f t="shared" si="5"/>
        <v>16.5</v>
      </c>
      <c r="N25" s="328">
        <f>VLOOKUP(B25,[2]DVC!$A$3:$F$557,6,FALSE)</f>
        <v>60</v>
      </c>
      <c r="O25" s="288">
        <f>VLOOKUP(B25,'[2]Taille-Poids'!$A$3:$F$557,6,FALSE)</f>
        <v>75</v>
      </c>
      <c r="P25" s="101">
        <f t="shared" si="6"/>
        <v>0.8</v>
      </c>
      <c r="Q25" s="100">
        <f t="shared" si="7"/>
        <v>4.5</v>
      </c>
      <c r="R25" s="328">
        <f>VLOOKUP(B25,[2]DV!$A$3:$G$557,7,FALSE)</f>
        <v>46.5</v>
      </c>
      <c r="S25" s="100">
        <f t="shared" si="8"/>
        <v>4.5</v>
      </c>
      <c r="T25" s="85">
        <f t="shared" si="9"/>
        <v>9</v>
      </c>
      <c r="U25" s="332">
        <f>VLOOKUP(B25,[2]COORD!$A$3:$H$557,8,FALSE)</f>
        <v>31.11</v>
      </c>
      <c r="V25" s="100">
        <f t="shared" si="10"/>
        <v>2.25</v>
      </c>
      <c r="W25" s="325">
        <f>VLOOKUP(B25,[2]SOUP!$A$3:$E$557,5,FALSE)</f>
        <v>2</v>
      </c>
      <c r="X25" s="100">
        <f t="shared" si="11"/>
        <v>3</v>
      </c>
      <c r="Y25" s="325">
        <f>VLOOKUP(B25,[2]EQU!$A$3:$E$557,5,FALSE)</f>
        <v>7</v>
      </c>
      <c r="Z25" s="100">
        <f t="shared" si="12"/>
        <v>1.5</v>
      </c>
      <c r="AA25" s="85">
        <f t="shared" si="13"/>
        <v>6.75</v>
      </c>
      <c r="AB25" s="344" t="str">
        <f>VLOOKUP(B25,[2]Natation!$A$2:$E$556,5,FALSE)</f>
        <v>ABI</v>
      </c>
      <c r="AC25" s="100">
        <f t="shared" si="14"/>
        <v>0</v>
      </c>
      <c r="AD25" s="86">
        <f t="shared" si="15"/>
        <v>0</v>
      </c>
      <c r="AE25" s="87">
        <f>IF(OR(H25="COVID",M25="COVID",T25="COVID",AA25="COVID",AD25="COVID"),"COVID",IF(AND(H25="DSP",M25="DSP",T25="DSP",AA25="DSP",AD25="DSP"),"DSP",IF(AND(H25="DSP",M25="DSP",T25="DSP",AA25="DSP"),AD25,IF(AND(H25="DSP",M25="DSP",T25="DSP",AD25="DSP"),AA25,IF(AND(H25="DSP",M25="DSP",AA25="DSP",AD25="DSP"),T25,IF(AND(H25="DSP",T25="DSP",AA25="DSP",AD25="DSP"),M25,IF(AND(M25="DSP",T25="DSP",AA25="DSP",AD25="DSP"),H25,IF(AND(T25="DSP",AA25="DSP",AD25="DSP"),(H25+M25)/2,IF(AND(M25="DSP",AA25="DSP",AD25="DSP"),(H25+T25)/2,IF(AND(H25="DSP",AA25="DSP",AD25="DSP"),(M25+T25)/2,IF(AND(M25="DSP",T25="DSP",AD25="DSP"),(H25+AA25)/2,IF(AND(H25="DSP",T25="DSP",AD25="DSP"),(M25+AA25)/2,IF(AND(H25="DSP",M25="DSP",AD25="DSP"),(T25+AA25)/2,IF(AND(M25="DSP",T25="DSP",AA25="DSP"),(H25+AD25)/2,IF(AND(H25="DSP",T25="DSP",AA25="DSP"),(M25+AD25)/2,IF(AND(H25="DSP",M25="DSP",AA25="DSP"),(T25+AD25)/2,IF(AND(H25="DSP",M25="DSP",T25="DSP"),(AA25+AD25)/2,IF(AND(H25="DSP",M25="DSP"),(T25+AA25+AD25)/3,IF(AND(H25="DSP",T25="DSP"),(M25+AA25+AD25)/3,IF(AND(M25="DSP",T25="DSP"),(H25+AA25+AD25)/3,IF(AND(H25="DSP",AA25="DSP"),(M25+T25+AD25)/3,IF(AND(M25="DSP",AA25="DSP"),(H25+T25+AD25)/3,IF(AND(T25="DSP",AA25="DSP"),(H25+M25+AD25)/3,IF(AND(H25="DSP",AD25="DSP"),(M25+T25+AA25)/3,IF(AND(M25="DSP",AD25="DSP"),(H25+T25+AA25)/3,IF(AND(T25="DSP",AD25="DSP"),(H25+M25+AA25)/3,IF(AND(AA25="DSP",AD25="DSP"),(H25+M25+T25)/3,IF(H25="DSP",(M25+T25+AA25+AD25)/4,IF(M25="DSP",(H25+T25+AA25+AD25)/4,IF(T25="DSP",(H25+M25+AA25+AD25)/4,IF(AA25="DSP",(H25+M25+T25+AD25)/4,IF(AD25="DSP",(H25+M25+T25+AA25)/4,SUM(H25+M25+T25+AA25+AD25)/5))))))))))))))))))))))))))))))))</f>
        <v>9.65</v>
      </c>
      <c r="AF25" s="88">
        <v>9.65</v>
      </c>
      <c r="AG25" s="92">
        <f t="shared" si="19"/>
        <v>418</v>
      </c>
      <c r="AH25" s="78">
        <f>IF(ISERROR(VLOOKUP(B25,'Notes écrit'!$A$3:$C$566,3,FALSE)),"ABI",(VLOOKUP(B25,'Notes écrit'!$A$3:$C$566,3,FALSE)))</f>
        <v>4</v>
      </c>
      <c r="AI25" s="88">
        <v>4</v>
      </c>
      <c r="AJ25" s="93">
        <f t="shared" si="20"/>
        <v>527</v>
      </c>
      <c r="AK25" s="153">
        <f t="shared" si="21"/>
        <v>6.26</v>
      </c>
    </row>
    <row r="26" spans="1:42" s="109" customFormat="1" ht="16.5" customHeight="1" thickBot="1" x14ac:dyDescent="0.3">
      <c r="A26" s="127" t="s">
        <v>376</v>
      </c>
      <c r="B26" s="257">
        <v>21823346</v>
      </c>
      <c r="C26" s="258" t="s">
        <v>750</v>
      </c>
      <c r="D26" s="258" t="s">
        <v>101</v>
      </c>
      <c r="E26" s="96">
        <f>VLOOKUP(B26,[2]END!$A$3:$F$557,6,FALSE)</f>
        <v>14</v>
      </c>
      <c r="F26" s="99">
        <f t="shared" si="0"/>
        <v>16.5</v>
      </c>
      <c r="G26" s="100">
        <f t="shared" si="1"/>
        <v>11</v>
      </c>
      <c r="H26" s="85">
        <f t="shared" si="2"/>
        <v>11</v>
      </c>
      <c r="I26" s="325">
        <f>VLOOKUP(B26,[2]VIT!$A$3:$E$557,5,FALSE)</f>
        <v>3.1999999999999997</v>
      </c>
      <c r="J26" s="100">
        <f t="shared" si="28"/>
        <v>17</v>
      </c>
      <c r="K26" s="325">
        <f>VLOOKUP(B26,[2]VIT!$A$3:$F$557,6,FALSE)</f>
        <v>6.88</v>
      </c>
      <c r="L26" s="100">
        <f t="shared" si="29"/>
        <v>11</v>
      </c>
      <c r="M26" s="85">
        <f t="shared" si="5"/>
        <v>14</v>
      </c>
      <c r="N26" s="107">
        <f>VLOOKUP(B26,[2]DVC!$A$3:$F$557,6,FALSE)</f>
        <v>87</v>
      </c>
      <c r="O26" s="288">
        <f>VLOOKUP(B26,'[2]Taille-Poids'!$A$3:$F$557,6,FALSE)</f>
        <v>84</v>
      </c>
      <c r="P26" s="101">
        <f t="shared" si="6"/>
        <v>1.0357142857142858</v>
      </c>
      <c r="Q26" s="100">
        <f t="shared" si="7"/>
        <v>5.5</v>
      </c>
      <c r="R26" s="107">
        <f>VLOOKUP(B26,[2]DV!$A$3:$G$557,7,FALSE)</f>
        <v>43.4</v>
      </c>
      <c r="S26" s="100">
        <f t="shared" si="8"/>
        <v>4</v>
      </c>
      <c r="T26" s="85">
        <f t="shared" si="9"/>
        <v>9.5</v>
      </c>
      <c r="U26" s="289">
        <f>VLOOKUP(B26,[2]COORD!$A$3:$H$557,8,FALSE)</f>
        <v>28</v>
      </c>
      <c r="V26" s="100">
        <f t="shared" si="10"/>
        <v>3.75</v>
      </c>
      <c r="W26" s="96">
        <f>VLOOKUP(B26,[2]SOUP!$A$3:$E$557,5,FALSE)</f>
        <v>-6</v>
      </c>
      <c r="X26" s="100">
        <f t="shared" si="11"/>
        <v>1.25</v>
      </c>
      <c r="Y26" s="96">
        <f>VLOOKUP(B26,[2]EQU!$A$3:$E$557,5,FALSE)</f>
        <v>4</v>
      </c>
      <c r="Z26" s="100">
        <f t="shared" si="12"/>
        <v>3</v>
      </c>
      <c r="AA26" s="85">
        <f t="shared" si="13"/>
        <v>8</v>
      </c>
      <c r="AB26" s="127">
        <f>VLOOKUP(B26,[2]Natation!$A$2:$E$556,5,FALSE)</f>
        <v>31.81</v>
      </c>
      <c r="AC26" s="100">
        <f t="shared" si="14"/>
        <v>15</v>
      </c>
      <c r="AD26" s="86">
        <f t="shared" si="15"/>
        <v>15</v>
      </c>
      <c r="AE26" s="87">
        <f>IF(OR(H26="COVID",M26="COVID",T26="COVID",AA26="COVID",AD26="COVID"),"COVID",IF(AND(H26="DSP",M26="DSP",T26="DSP",AA26="DSP",AD26="DSP"),"DSP",IF(AND(H26="DSP",M26="DSP",T26="DSP",AA26="DSP"),AD26,IF(AND(H26="DSP",M26="DSP",T26="DSP",AD26="DSP"),AA26,IF(AND(H26="DSP",M26="DSP",AA26="DSP",AD26="DSP"),T26,IF(AND(H26="DSP",T26="DSP",AA26="DSP",AD26="DSP"),M26,IF(AND(M26="DSP",T26="DSP",AA26="DSP",AD26="DSP"),H26,IF(AND(T26="DSP",AA26="DSP",AD26="DSP"),(H26+M26)/2,IF(AND(M26="DSP",AA26="DSP",AD26="DSP"),(H26+T26)/2,IF(AND(H26="DSP",AA26="DSP",AD26="DSP"),(M26+T26)/2,IF(AND(M26="DSP",T26="DSP",AD26="DSP"),(H26+AA26)/2,IF(AND(H26="DSP",T26="DSP",AD26="DSP"),(M26+AA26)/2,IF(AND(H26="DSP",M26="DSP",AD26="DSP"),(T26+AA26)/2,IF(AND(M26="DSP",T26="DSP",AA26="DSP"),(H26+AD26)/2,IF(AND(H26="DSP",T26="DSP",AA26="DSP"),(M26+AD26)/2,IF(AND(H26="DSP",M26="DSP",AA26="DSP"),(T26+AD26)/2,IF(AND(H26="DSP",M26="DSP",T26="DSP"),(AA26+AD26)/2,IF(AND(H26="DSP",M26="DSP"),(T26+AA26+AD26)/3,IF(AND(H26="DSP",T26="DSP"),(M26+AA26+AD26)/3,IF(AND(M26="DSP",T26="DSP"),(H26+AA26+AD26)/3,IF(AND(H26="DSP",AA26="DSP"),(M26+T26+AD26)/3,IF(AND(M26="DSP",AA26="DSP"),(H26+T26+AD26)/3,IF(AND(T26="DSP",AA26="DSP"),(H26+M26+AD26)/3,IF(AND(H26="DSP",AD26="DSP"),(M26+T26+AA26)/3,IF(AND(M26="DSP",AD26="DSP"),(H26+T26+AA26)/3,IF(AND(T26="DSP",AD26="DSP"),(H26+M26+AA26)/3,IF(AND(AA26="DSP",AD26="DSP"),(H26+M26+T26)/3,IF(H26="DSP",(M26+T26+AA26+AD26)/4,IF(M26="DSP",(H26+T26+AA26+AD26)/4,IF(T26="DSP",(H26+M26+AA26+AD26)/4,IF(AA26="DSP",(H26+M26+T26+AD26)/4,IF(AD26="DSP",(H26+M26+T26+AA26)/4,SUM(H26+M26+T26+AA26+AD26)/5))))))))))))))))))))))))))))))))</f>
        <v>11.5</v>
      </c>
      <c r="AF26" s="88">
        <v>11.5</v>
      </c>
      <c r="AG26" s="92">
        <f t="shared" si="19"/>
        <v>211</v>
      </c>
      <c r="AH26" s="78">
        <f>IF(ISERROR(VLOOKUP(B26,'Notes écrit'!$A$3:$C$566,3,FALSE)),"ABI",(VLOOKUP(B26,'Notes écrit'!$A$3:$C$566,3,FALSE)))</f>
        <v>7.11</v>
      </c>
      <c r="AI26" s="88">
        <v>7.11</v>
      </c>
      <c r="AJ26" s="93">
        <f t="shared" si="20"/>
        <v>241</v>
      </c>
      <c r="AK26" s="153">
        <f t="shared" si="21"/>
        <v>8.8659999999999997</v>
      </c>
      <c r="AL26" s="111"/>
      <c r="AM26" s="111"/>
      <c r="AN26" s="111"/>
      <c r="AO26" s="111"/>
      <c r="AP26" s="111"/>
    </row>
    <row r="27" spans="1:42" ht="16.5" customHeight="1" thickBot="1" x14ac:dyDescent="0.3">
      <c r="A27" s="127" t="s">
        <v>56</v>
      </c>
      <c r="B27" s="295">
        <v>21901993</v>
      </c>
      <c r="C27" s="296" t="s">
        <v>285</v>
      </c>
      <c r="D27" s="296" t="s">
        <v>109</v>
      </c>
      <c r="E27" s="326" t="s">
        <v>1147</v>
      </c>
      <c r="F27" s="99" t="str">
        <f t="shared" si="0"/>
        <v>VAL</v>
      </c>
      <c r="G27" s="100" t="str">
        <f t="shared" si="1"/>
        <v>VAL</v>
      </c>
      <c r="H27" s="85" t="str">
        <f t="shared" si="2"/>
        <v>VALIDÉ</v>
      </c>
      <c r="I27" s="326" t="s">
        <v>1147</v>
      </c>
      <c r="J27" s="100" t="str">
        <f t="shared" si="3"/>
        <v>VAL</v>
      </c>
      <c r="K27" s="326" t="s">
        <v>1147</v>
      </c>
      <c r="L27" s="100" t="str">
        <f t="shared" si="4"/>
        <v>VAL</v>
      </c>
      <c r="M27" s="85" t="str">
        <f t="shared" si="5"/>
        <v>VALIDÉ</v>
      </c>
      <c r="N27" s="326" t="s">
        <v>1147</v>
      </c>
      <c r="O27" s="288"/>
      <c r="P27" s="101">
        <f t="shared" si="6"/>
        <v>0</v>
      </c>
      <c r="Q27" s="100" t="str">
        <f t="shared" si="7"/>
        <v>VAL</v>
      </c>
      <c r="R27" s="326" t="s">
        <v>1147</v>
      </c>
      <c r="S27" s="100" t="str">
        <f t="shared" si="8"/>
        <v>VAL</v>
      </c>
      <c r="T27" s="85" t="str">
        <f t="shared" si="9"/>
        <v>VALIDÉ</v>
      </c>
      <c r="U27" s="333" t="s">
        <v>1147</v>
      </c>
      <c r="V27" s="100" t="str">
        <f t="shared" si="10"/>
        <v>VAL</v>
      </c>
      <c r="W27" s="326" t="s">
        <v>1147</v>
      </c>
      <c r="X27" s="100" t="str">
        <f t="shared" si="11"/>
        <v>VAL</v>
      </c>
      <c r="Y27" s="326" t="s">
        <v>1147</v>
      </c>
      <c r="Z27" s="100" t="str">
        <f t="shared" si="12"/>
        <v>VAL</v>
      </c>
      <c r="AA27" s="85" t="str">
        <f t="shared" si="13"/>
        <v>VALIDÉ</v>
      </c>
      <c r="AB27" s="326" t="s">
        <v>1147</v>
      </c>
      <c r="AC27" s="100" t="str">
        <f t="shared" si="14"/>
        <v>VAL</v>
      </c>
      <c r="AD27" s="86" t="str">
        <f t="shared" si="15"/>
        <v>VALIDÉ</v>
      </c>
      <c r="AE27" s="87" t="str">
        <f>VLOOKUP(B27,[3]PVout!$A$3:$BV$711,74,FALSE)</f>
        <v>11.95</v>
      </c>
      <c r="AF27" s="88">
        <v>11.95</v>
      </c>
      <c r="AG27" s="92">
        <f t="shared" si="19"/>
        <v>168</v>
      </c>
      <c r="AH27" s="78">
        <f>IF(ISERROR(VLOOKUP(B27,'Notes écrit'!$A$3:$C$566,3,FALSE)),"ABI",(VLOOKUP(B27,'Notes écrit'!$A$3:$C$566,3,FALSE)))</f>
        <v>6.67</v>
      </c>
      <c r="AI27" s="88">
        <v>6.67</v>
      </c>
      <c r="AJ27" s="93">
        <f t="shared" si="20"/>
        <v>296</v>
      </c>
      <c r="AK27" s="153">
        <f t="shared" si="21"/>
        <v>8.782</v>
      </c>
    </row>
    <row r="28" spans="1:42" s="109" customFormat="1" ht="16.5" customHeight="1" thickBot="1" x14ac:dyDescent="0.3">
      <c r="A28" s="127" t="s">
        <v>56</v>
      </c>
      <c r="B28" s="295">
        <v>21902040</v>
      </c>
      <c r="C28" s="296" t="s">
        <v>344</v>
      </c>
      <c r="D28" s="296" t="s">
        <v>161</v>
      </c>
      <c r="E28" s="294" t="s">
        <v>1147</v>
      </c>
      <c r="F28" s="99" t="str">
        <f t="shared" si="0"/>
        <v>VAL</v>
      </c>
      <c r="G28" s="100" t="str">
        <f t="shared" si="1"/>
        <v>VAL</v>
      </c>
      <c r="H28" s="85" t="str">
        <f t="shared" si="2"/>
        <v>VALIDÉ</v>
      </c>
      <c r="I28" s="294" t="s">
        <v>1147</v>
      </c>
      <c r="J28" s="100" t="str">
        <f t="shared" si="3"/>
        <v>VAL</v>
      </c>
      <c r="K28" s="294" t="s">
        <v>1147</v>
      </c>
      <c r="L28" s="100" t="str">
        <f t="shared" si="4"/>
        <v>VAL</v>
      </c>
      <c r="M28" s="85" t="str">
        <f t="shared" si="5"/>
        <v>VALIDÉ</v>
      </c>
      <c r="N28" s="294" t="s">
        <v>1147</v>
      </c>
      <c r="O28" s="288"/>
      <c r="P28" s="101">
        <f t="shared" si="6"/>
        <v>0</v>
      </c>
      <c r="Q28" s="100" t="str">
        <f t="shared" si="7"/>
        <v>VAL</v>
      </c>
      <c r="R28" s="294" t="s">
        <v>1147</v>
      </c>
      <c r="S28" s="100" t="str">
        <f t="shared" si="8"/>
        <v>VAL</v>
      </c>
      <c r="T28" s="85" t="str">
        <f t="shared" si="9"/>
        <v>VALIDÉ</v>
      </c>
      <c r="U28" s="315" t="s">
        <v>1147</v>
      </c>
      <c r="V28" s="100" t="str">
        <f t="shared" si="10"/>
        <v>VAL</v>
      </c>
      <c r="W28" s="294" t="s">
        <v>1147</v>
      </c>
      <c r="X28" s="100" t="str">
        <f t="shared" si="11"/>
        <v>VAL</v>
      </c>
      <c r="Y28" s="294" t="s">
        <v>1147</v>
      </c>
      <c r="Z28" s="100" t="str">
        <f t="shared" si="12"/>
        <v>VAL</v>
      </c>
      <c r="AA28" s="85" t="str">
        <f t="shared" si="13"/>
        <v>VALIDÉ</v>
      </c>
      <c r="AB28" s="294" t="s">
        <v>1147</v>
      </c>
      <c r="AC28" s="100" t="str">
        <f t="shared" si="14"/>
        <v>VAL</v>
      </c>
      <c r="AD28" s="86" t="str">
        <f t="shared" si="15"/>
        <v>VALIDÉ</v>
      </c>
      <c r="AE28" s="87" t="str">
        <f>VLOOKUP(B28,[3]PVout!$A$3:$BV$711,74,FALSE)</f>
        <v>10.94</v>
      </c>
      <c r="AF28" s="88">
        <v>10.94</v>
      </c>
      <c r="AG28" s="92">
        <f t="shared" si="19"/>
        <v>294</v>
      </c>
      <c r="AH28" s="78">
        <f>IF(ISERROR(VLOOKUP(B28,'Notes écrit'!$A$3:$C$566,3,FALSE)),"ABI",(VLOOKUP(B28,'Notes écrit'!$A$3:$C$566,3,FALSE)))</f>
        <v>6.22</v>
      </c>
      <c r="AI28" s="88">
        <v>6.22</v>
      </c>
      <c r="AJ28" s="93">
        <f t="shared" si="20"/>
        <v>347</v>
      </c>
      <c r="AK28" s="153">
        <f t="shared" si="21"/>
        <v>8.1080000000000005</v>
      </c>
      <c r="AL28" s="26"/>
      <c r="AM28" s="26"/>
      <c r="AN28" s="26"/>
      <c r="AO28" s="26"/>
      <c r="AP28" s="26"/>
    </row>
    <row r="29" spans="1:42" ht="16.5" customHeight="1" thickBot="1" x14ac:dyDescent="0.3">
      <c r="A29" s="127" t="s">
        <v>56</v>
      </c>
      <c r="B29" s="253">
        <v>21902128</v>
      </c>
      <c r="C29" s="254" t="s">
        <v>356</v>
      </c>
      <c r="D29" s="254" t="s">
        <v>140</v>
      </c>
      <c r="E29" s="96" t="s">
        <v>375</v>
      </c>
      <c r="F29" s="99" t="str">
        <f t="shared" si="0"/>
        <v>DSP</v>
      </c>
      <c r="G29" s="100" t="str">
        <f t="shared" si="1"/>
        <v>DSP</v>
      </c>
      <c r="H29" s="85" t="str">
        <f t="shared" si="2"/>
        <v>DSP</v>
      </c>
      <c r="I29" s="96" t="s">
        <v>375</v>
      </c>
      <c r="J29" s="100" t="str">
        <f t="shared" si="3"/>
        <v>DSP</v>
      </c>
      <c r="K29" s="96" t="s">
        <v>375</v>
      </c>
      <c r="L29" s="100" t="str">
        <f t="shared" si="4"/>
        <v>DSP</v>
      </c>
      <c r="M29" s="85" t="str">
        <f t="shared" si="5"/>
        <v>DSP</v>
      </c>
      <c r="N29" s="96" t="s">
        <v>375</v>
      </c>
      <c r="O29" s="288" t="str">
        <f>VLOOKUP(B29,'[2]Taille-Poids'!$A$3:$F$557,6,FALSE)</f>
        <v>ABI</v>
      </c>
      <c r="P29" s="101" t="str">
        <f t="shared" si="6"/>
        <v>POIDS</v>
      </c>
      <c r="Q29" s="100" t="str">
        <f t="shared" si="7"/>
        <v>DSP</v>
      </c>
      <c r="R29" s="96" t="s">
        <v>375</v>
      </c>
      <c r="S29" s="100" t="str">
        <f t="shared" si="8"/>
        <v>DSP</v>
      </c>
      <c r="T29" s="85" t="str">
        <f t="shared" si="9"/>
        <v>DSP</v>
      </c>
      <c r="U29" s="337" t="s">
        <v>375</v>
      </c>
      <c r="V29" s="100" t="str">
        <f t="shared" si="10"/>
        <v>DSP</v>
      </c>
      <c r="W29" s="96" t="s">
        <v>375</v>
      </c>
      <c r="X29" s="100" t="str">
        <f t="shared" si="11"/>
        <v>DSP</v>
      </c>
      <c r="Y29" s="96" t="s">
        <v>375</v>
      </c>
      <c r="Z29" s="100" t="str">
        <f t="shared" si="12"/>
        <v>DSP</v>
      </c>
      <c r="AA29" s="85" t="str">
        <f t="shared" si="13"/>
        <v>DSP</v>
      </c>
      <c r="AB29" s="96" t="s">
        <v>375</v>
      </c>
      <c r="AC29" s="100" t="str">
        <f t="shared" si="14"/>
        <v>DSP</v>
      </c>
      <c r="AD29" s="86" t="str">
        <f t="shared" si="15"/>
        <v>DSP</v>
      </c>
      <c r="AE29" s="87" t="str">
        <f>IF(OR(H29="COVID",M29="COVID",T29="COVID",AA29="COVID",AD29="COVID"),"COVID",IF(AND(H29="DSP",M29="DSP",T29="DSP",AA29="DSP",AD29="DSP"),"DSP",IF(AND(H29="DSP",M29="DSP",T29="DSP",AA29="DSP"),AD29,IF(AND(H29="DSP",M29="DSP",T29="DSP",AD29="DSP"),AA29,IF(AND(H29="DSP",M29="DSP",AA29="DSP",AD29="DSP"),T29,IF(AND(H29="DSP",T29="DSP",AA29="DSP",AD29="DSP"),M29,IF(AND(M29="DSP",T29="DSP",AA29="DSP",AD29="DSP"),H29,IF(AND(T29="DSP",AA29="DSP",AD29="DSP"),(H29+M29)/2,IF(AND(M29="DSP",AA29="DSP",AD29="DSP"),(H29+T29)/2,IF(AND(H29="DSP",AA29="DSP",AD29="DSP"),(M29+T29)/2,IF(AND(M29="DSP",T29="DSP",AD29="DSP"),(H29+AA29)/2,IF(AND(H29="DSP",T29="DSP",AD29="DSP"),(M29+AA29)/2,IF(AND(H29="DSP",M29="DSP",AD29="DSP"),(T29+AA29)/2,IF(AND(M29="DSP",T29="DSP",AA29="DSP"),(H29+AD29)/2,IF(AND(H29="DSP",T29="DSP",AA29="DSP"),(M29+AD29)/2,IF(AND(H29="DSP",M29="DSP",AA29="DSP"),(T29+AD29)/2,IF(AND(H29="DSP",M29="DSP",T29="DSP"),(AA29+AD29)/2,IF(AND(H29="DSP",M29="DSP"),(T29+AA29+AD29)/3,IF(AND(H29="DSP",T29="DSP"),(M29+AA29+AD29)/3,IF(AND(M29="DSP",T29="DSP"),(H29+AA29+AD29)/3,IF(AND(H29="DSP",AA29="DSP"),(M29+T29+AD29)/3,IF(AND(M29="DSP",AA29="DSP"),(H29+T29+AD29)/3,IF(AND(T29="DSP",AA29="DSP"),(H29+M29+AD29)/3,IF(AND(H29="DSP",AD29="DSP"),(M29+T29+AA29)/3,IF(AND(M29="DSP",AD29="DSP"),(H29+T29+AA29)/3,IF(AND(T29="DSP",AD29="DSP"),(H29+M29+AA29)/3,IF(AND(AA29="DSP",AD29="DSP"),(H29+M29+T29)/3,IF(H29="DSP",(M29+T29+AA29+AD29)/4,IF(M29="DSP",(H29+T29+AA29+AD29)/4,IF(T29="DSP",(H29+M29+AA29+AD29)/4,IF(AA29="DSP",(H29+M29+T29+AD29)/4,IF(AD29="DSP",(H29+M29+T29+AA29)/4,SUM(H29+M29+T29+AA29+AD29)/5))))))))))))))))))))))))))))))))</f>
        <v>DSP</v>
      </c>
      <c r="AF29" s="88" t="s">
        <v>375</v>
      </c>
      <c r="AG29" s="92">
        <f t="shared" si="19"/>
        <v>532</v>
      </c>
      <c r="AH29" s="78">
        <f>IF(ISERROR(VLOOKUP(B29,'Notes écrit'!$A$3:$C$566,3,FALSE)),"ABI",(VLOOKUP(B29,'Notes écrit'!$A$3:$C$566,3,FALSE)))</f>
        <v>8.89</v>
      </c>
      <c r="AI29" s="88">
        <v>8.89</v>
      </c>
      <c r="AJ29" s="93">
        <f t="shared" si="20"/>
        <v>86</v>
      </c>
      <c r="AK29" s="153">
        <f t="shared" si="21"/>
        <v>8.89</v>
      </c>
    </row>
    <row r="30" spans="1:42" ht="16.5" customHeight="1" thickBot="1" x14ac:dyDescent="0.3">
      <c r="A30" s="127" t="s">
        <v>376</v>
      </c>
      <c r="B30" s="295">
        <v>21902283</v>
      </c>
      <c r="C30" s="296" t="s">
        <v>294</v>
      </c>
      <c r="D30" s="296" t="s">
        <v>287</v>
      </c>
      <c r="E30" s="326" t="s">
        <v>1147</v>
      </c>
      <c r="F30" s="99" t="str">
        <f t="shared" si="0"/>
        <v>VAL</v>
      </c>
      <c r="G30" s="100" t="str">
        <f t="shared" si="1"/>
        <v>VAL</v>
      </c>
      <c r="H30" s="85" t="str">
        <f t="shared" si="2"/>
        <v>VALIDÉ</v>
      </c>
      <c r="I30" s="326" t="s">
        <v>1147</v>
      </c>
      <c r="J30" s="100" t="str">
        <f t="shared" si="3"/>
        <v>VAL</v>
      </c>
      <c r="K30" s="326" t="s">
        <v>1147</v>
      </c>
      <c r="L30" s="100" t="str">
        <f t="shared" si="4"/>
        <v>VAL</v>
      </c>
      <c r="M30" s="85" t="str">
        <f t="shared" si="5"/>
        <v>VALIDÉ</v>
      </c>
      <c r="N30" s="326" t="s">
        <v>1147</v>
      </c>
      <c r="O30" s="288"/>
      <c r="P30" s="101">
        <f t="shared" si="6"/>
        <v>0</v>
      </c>
      <c r="Q30" s="100" t="str">
        <f t="shared" si="7"/>
        <v>VAL</v>
      </c>
      <c r="R30" s="326" t="s">
        <v>1147</v>
      </c>
      <c r="S30" s="100" t="str">
        <f t="shared" si="8"/>
        <v>VAL</v>
      </c>
      <c r="T30" s="85" t="str">
        <f t="shared" si="9"/>
        <v>VALIDÉ</v>
      </c>
      <c r="U30" s="333" t="s">
        <v>1147</v>
      </c>
      <c r="V30" s="100" t="str">
        <f t="shared" si="10"/>
        <v>VAL</v>
      </c>
      <c r="W30" s="326" t="s">
        <v>1147</v>
      </c>
      <c r="X30" s="100" t="str">
        <f t="shared" si="11"/>
        <v>VAL</v>
      </c>
      <c r="Y30" s="326" t="s">
        <v>1147</v>
      </c>
      <c r="Z30" s="100" t="str">
        <f t="shared" si="12"/>
        <v>VAL</v>
      </c>
      <c r="AA30" s="85" t="str">
        <f t="shared" si="13"/>
        <v>VALIDÉ</v>
      </c>
      <c r="AB30" s="326" t="s">
        <v>1147</v>
      </c>
      <c r="AC30" s="100" t="str">
        <f t="shared" si="14"/>
        <v>VAL</v>
      </c>
      <c r="AD30" s="86" t="str">
        <f t="shared" si="15"/>
        <v>VALIDÉ</v>
      </c>
      <c r="AE30" s="87" t="str">
        <f>VLOOKUP(B30,[3]PVout!$A$3:$BV$711,74,FALSE)</f>
        <v>11.6</v>
      </c>
      <c r="AF30" s="88">
        <v>11.6</v>
      </c>
      <c r="AG30" s="92">
        <f t="shared" si="19"/>
        <v>199</v>
      </c>
      <c r="AH30" s="78">
        <f>IF(ISERROR(VLOOKUP(B30,'Notes écrit'!$A$3:$C$566,3,FALSE)),"ABI",(VLOOKUP(B30,'Notes écrit'!$A$3:$C$566,3,FALSE)))</f>
        <v>6.22</v>
      </c>
      <c r="AI30" s="88">
        <v>6.22</v>
      </c>
      <c r="AJ30" s="93">
        <f t="shared" si="20"/>
        <v>347</v>
      </c>
      <c r="AK30" s="153">
        <f t="shared" si="21"/>
        <v>8.3719999999999999</v>
      </c>
    </row>
    <row r="31" spans="1:42" ht="16.5" customHeight="1" thickBot="1" x14ac:dyDescent="0.3">
      <c r="A31" s="127" t="s">
        <v>376</v>
      </c>
      <c r="B31" s="295">
        <v>21902291</v>
      </c>
      <c r="C31" s="296" t="s">
        <v>268</v>
      </c>
      <c r="D31" s="296" t="s">
        <v>269</v>
      </c>
      <c r="E31" s="326" t="s">
        <v>1147</v>
      </c>
      <c r="F31" s="99" t="str">
        <f t="shared" si="0"/>
        <v>VAL</v>
      </c>
      <c r="G31" s="100" t="str">
        <f t="shared" si="1"/>
        <v>VAL</v>
      </c>
      <c r="H31" s="85" t="str">
        <f t="shared" si="2"/>
        <v>VALIDÉ</v>
      </c>
      <c r="I31" s="326" t="s">
        <v>1147</v>
      </c>
      <c r="J31" s="100" t="str">
        <f t="shared" si="3"/>
        <v>VAL</v>
      </c>
      <c r="K31" s="326" t="s">
        <v>1147</v>
      </c>
      <c r="L31" s="100" t="str">
        <f t="shared" si="4"/>
        <v>VAL</v>
      </c>
      <c r="M31" s="85" t="str">
        <f t="shared" si="5"/>
        <v>VALIDÉ</v>
      </c>
      <c r="N31" s="326" t="s">
        <v>1147</v>
      </c>
      <c r="O31" s="288"/>
      <c r="P31" s="101">
        <f t="shared" si="6"/>
        <v>0</v>
      </c>
      <c r="Q31" s="100" t="str">
        <f t="shared" si="7"/>
        <v>VAL</v>
      </c>
      <c r="R31" s="326" t="s">
        <v>1147</v>
      </c>
      <c r="S31" s="100" t="str">
        <f t="shared" si="8"/>
        <v>VAL</v>
      </c>
      <c r="T31" s="85" t="str">
        <f t="shared" si="9"/>
        <v>VALIDÉ</v>
      </c>
      <c r="U31" s="333" t="s">
        <v>1147</v>
      </c>
      <c r="V31" s="100" t="str">
        <f t="shared" si="10"/>
        <v>VAL</v>
      </c>
      <c r="W31" s="326" t="s">
        <v>1147</v>
      </c>
      <c r="X31" s="100" t="str">
        <f t="shared" si="11"/>
        <v>VAL</v>
      </c>
      <c r="Y31" s="326" t="s">
        <v>1147</v>
      </c>
      <c r="Z31" s="100" t="str">
        <f t="shared" si="12"/>
        <v>VAL</v>
      </c>
      <c r="AA31" s="85" t="str">
        <f t="shared" si="13"/>
        <v>VALIDÉ</v>
      </c>
      <c r="AB31" s="326" t="s">
        <v>1147</v>
      </c>
      <c r="AC31" s="100" t="str">
        <f t="shared" si="14"/>
        <v>VAL</v>
      </c>
      <c r="AD31" s="86" t="str">
        <f t="shared" si="15"/>
        <v>VALIDÉ</v>
      </c>
      <c r="AE31" s="87" t="str">
        <f>VLOOKUP(B31,[3]PVout!$A$3:$BV$711,74,FALSE)</f>
        <v>11.3</v>
      </c>
      <c r="AF31" s="88">
        <v>11.3</v>
      </c>
      <c r="AG31" s="92">
        <f t="shared" si="19"/>
        <v>243</v>
      </c>
      <c r="AH31" s="78">
        <f>IF(ISERROR(VLOOKUP(B31,'Notes écrit'!$A$3:$C$566,3,FALSE)),"ABI",(VLOOKUP(B31,'Notes écrit'!$A$3:$C$566,3,FALSE)))</f>
        <v>4.8899999999999997</v>
      </c>
      <c r="AI31" s="88">
        <v>4.8899999999999997</v>
      </c>
      <c r="AJ31" s="93">
        <f t="shared" si="20"/>
        <v>474</v>
      </c>
      <c r="AK31" s="153">
        <f t="shared" si="21"/>
        <v>7.4540000000000006</v>
      </c>
    </row>
    <row r="32" spans="1:42" s="109" customFormat="1" ht="16.5" customHeight="1" thickBot="1" x14ac:dyDescent="0.3">
      <c r="A32" s="127" t="s">
        <v>376</v>
      </c>
      <c r="B32" s="259">
        <v>21902329</v>
      </c>
      <c r="C32" s="260" t="s">
        <v>270</v>
      </c>
      <c r="D32" s="260" t="s">
        <v>267</v>
      </c>
      <c r="E32" s="96">
        <f>VLOOKUP(B32,[2]END!$A$3:$F$557,6,FALSE)</f>
        <v>15</v>
      </c>
      <c r="F32" s="99">
        <f t="shared" si="0"/>
        <v>17</v>
      </c>
      <c r="G32" s="100">
        <f t="shared" si="1"/>
        <v>12</v>
      </c>
      <c r="H32" s="85">
        <f t="shared" si="2"/>
        <v>12</v>
      </c>
      <c r="I32" s="325">
        <f>VLOOKUP(B32,[2]VIT!$A$3:$E$557,5,FALSE)</f>
        <v>2.91</v>
      </c>
      <c r="J32" s="100">
        <f t="shared" ref="J32" si="30">IF(I32="COVID","COVID",IF(I32="ABI",0,IF(I32="DSP","DSP",IF(I32="VAL","VAL",(IF(A32="F",VLOOKUP(I32,VIT20MF,2),VLOOKUP(I32,Vit20MG,2)))))))</f>
        <v>20</v>
      </c>
      <c r="K32" s="325">
        <f>VLOOKUP(B32,[2]VIT!$A$3:$F$557,6,FALSE)</f>
        <v>6.23</v>
      </c>
      <c r="L32" s="100">
        <f t="shared" ref="L32" si="31">IF(K32="COVID","COVID",IF(K32="ABI",0,IF(K32="DSP","DSP",IF(K32="VAL","VAL",(IF(A32="F",VLOOKUP(K32,vit50mf,2),VLOOKUP(K32,vit50mg,2)))))))</f>
        <v>15</v>
      </c>
      <c r="M32" s="85">
        <f t="shared" si="5"/>
        <v>17.5</v>
      </c>
      <c r="N32" s="107">
        <f>VLOOKUP(B32,[2]DVC!$A$3:$F$557,6,FALSE)</f>
        <v>82.5</v>
      </c>
      <c r="O32" s="288">
        <f>VLOOKUP(B32,'[2]Taille-Poids'!$A$3:$F$557,6,FALSE)</f>
        <v>74</v>
      </c>
      <c r="P32" s="101">
        <f t="shared" si="6"/>
        <v>1.1148648648648649</v>
      </c>
      <c r="Q32" s="100">
        <f t="shared" si="7"/>
        <v>6</v>
      </c>
      <c r="R32" s="107">
        <f>VLOOKUP(B32,[2]DV!$A$3:$G$557,7,FALSE)</f>
        <v>43.5</v>
      </c>
      <c r="S32" s="100">
        <f t="shared" si="8"/>
        <v>4</v>
      </c>
      <c r="T32" s="85">
        <f t="shared" si="9"/>
        <v>10</v>
      </c>
      <c r="U32" s="289">
        <f>VLOOKUP(B32,[2]COORD!$A$3:$H$557,8,FALSE)</f>
        <v>26.12</v>
      </c>
      <c r="V32" s="100">
        <f t="shared" si="10"/>
        <v>4.75</v>
      </c>
      <c r="W32" s="96">
        <f>VLOOKUP(B32,[2]SOUP!$A$3:$E$557,5,FALSE)</f>
        <v>0</v>
      </c>
      <c r="X32" s="100">
        <f t="shared" si="11"/>
        <v>2.5</v>
      </c>
      <c r="Y32" s="96">
        <f>VLOOKUP(B32,[2]EQU!$A$3:$E$557,5,FALSE)</f>
        <v>1</v>
      </c>
      <c r="Z32" s="100">
        <f t="shared" si="12"/>
        <v>4.5</v>
      </c>
      <c r="AA32" s="85">
        <f t="shared" si="13"/>
        <v>11.75</v>
      </c>
      <c r="AB32" s="127">
        <f>VLOOKUP(B32,[2]Natation!$A$2:$E$556,5,FALSE)</f>
        <v>30.94</v>
      </c>
      <c r="AC32" s="100">
        <f t="shared" si="14"/>
        <v>16</v>
      </c>
      <c r="AD32" s="86">
        <f t="shared" si="15"/>
        <v>16</v>
      </c>
      <c r="AE32" s="87">
        <f>IF(OR(H32="COVID",M32="COVID",T32="COVID",AA32="COVID",AD32="COVID"),"COVID",IF(AND(H32="DSP",M32="DSP",T32="DSP",AA32="DSP",AD32="DSP"),"DSP",IF(AND(H32="DSP",M32="DSP",T32="DSP",AA32="DSP"),AD32,IF(AND(H32="DSP",M32="DSP",T32="DSP",AD32="DSP"),AA32,IF(AND(H32="DSP",M32="DSP",AA32="DSP",AD32="DSP"),T32,IF(AND(H32="DSP",T32="DSP",AA32="DSP",AD32="DSP"),M32,IF(AND(M32="DSP",T32="DSP",AA32="DSP",AD32="DSP"),H32,IF(AND(T32="DSP",AA32="DSP",AD32="DSP"),(H32+M32)/2,IF(AND(M32="DSP",AA32="DSP",AD32="DSP"),(H32+T32)/2,IF(AND(H32="DSP",AA32="DSP",AD32="DSP"),(M32+T32)/2,IF(AND(M32="DSP",T32="DSP",AD32="DSP"),(H32+AA32)/2,IF(AND(H32="DSP",T32="DSP",AD32="DSP"),(M32+AA32)/2,IF(AND(H32="DSP",M32="DSP",AD32="DSP"),(T32+AA32)/2,IF(AND(M32="DSP",T32="DSP",AA32="DSP"),(H32+AD32)/2,IF(AND(H32="DSP",T32="DSP",AA32="DSP"),(M32+AD32)/2,IF(AND(H32="DSP",M32="DSP",AA32="DSP"),(T32+AD32)/2,IF(AND(H32="DSP",M32="DSP",T32="DSP"),(AA32+AD32)/2,IF(AND(H32="DSP",M32="DSP"),(T32+AA32+AD32)/3,IF(AND(H32="DSP",T32="DSP"),(M32+AA32+AD32)/3,IF(AND(M32="DSP",T32="DSP"),(H32+AA32+AD32)/3,IF(AND(H32="DSP",AA32="DSP"),(M32+T32+AD32)/3,IF(AND(M32="DSP",AA32="DSP"),(H32+T32+AD32)/3,IF(AND(T32="DSP",AA32="DSP"),(H32+M32+AD32)/3,IF(AND(H32="DSP",AD32="DSP"),(M32+T32+AA32)/3,IF(AND(M32="DSP",AD32="DSP"),(H32+T32+AA32)/3,IF(AND(T32="DSP",AD32="DSP"),(H32+M32+AA32)/3,IF(AND(AA32="DSP",AD32="DSP"),(H32+M32+T32)/3,IF(H32="DSP",(M32+T32+AA32+AD32)/4,IF(M32="DSP",(H32+T32+AA32+AD32)/4,IF(T32="DSP",(H32+M32+AA32+AD32)/4,IF(AA32="DSP",(H32+M32+T32+AD32)/4,IF(AD32="DSP",(H32+M32+T32+AA32)/4,SUM(H32+M32+T32+AA32+AD32)/5))))))))))))))))))))))))))))))))</f>
        <v>13.45</v>
      </c>
      <c r="AF32" s="88">
        <v>13.45</v>
      </c>
      <c r="AG32" s="92">
        <f t="shared" si="19"/>
        <v>47</v>
      </c>
      <c r="AH32" s="78">
        <f>IF(ISERROR(VLOOKUP(B32,'Notes écrit'!$A$3:$C$566,3,FALSE)),"ABI",(VLOOKUP(B32,'Notes écrit'!$A$3:$C$566,3,FALSE)))</f>
        <v>12</v>
      </c>
      <c r="AI32" s="88">
        <v>12</v>
      </c>
      <c r="AJ32" s="93">
        <f t="shared" si="20"/>
        <v>12</v>
      </c>
      <c r="AK32" s="153">
        <f t="shared" si="21"/>
        <v>12.579999999999998</v>
      </c>
      <c r="AL32" s="26"/>
      <c r="AM32" s="26"/>
      <c r="AN32" s="26"/>
      <c r="AO32" s="26"/>
      <c r="AP32" s="26"/>
    </row>
    <row r="33" spans="1:42" s="109" customFormat="1" ht="16.5" customHeight="1" thickBot="1" x14ac:dyDescent="0.3">
      <c r="A33" s="127" t="s">
        <v>56</v>
      </c>
      <c r="B33" s="300">
        <v>21902495</v>
      </c>
      <c r="C33" s="296" t="s">
        <v>324</v>
      </c>
      <c r="D33" s="296" t="s">
        <v>80</v>
      </c>
      <c r="E33" s="294" t="s">
        <v>1147</v>
      </c>
      <c r="F33" s="99" t="str">
        <f t="shared" si="0"/>
        <v>VAL</v>
      </c>
      <c r="G33" s="100" t="str">
        <f t="shared" si="1"/>
        <v>VAL</v>
      </c>
      <c r="H33" s="85" t="str">
        <f t="shared" si="2"/>
        <v>VALIDÉ</v>
      </c>
      <c r="I33" s="294" t="s">
        <v>1147</v>
      </c>
      <c r="J33" s="100" t="str">
        <f t="shared" si="3"/>
        <v>VAL</v>
      </c>
      <c r="K33" s="294" t="s">
        <v>1147</v>
      </c>
      <c r="L33" s="100" t="str">
        <f t="shared" si="4"/>
        <v>VAL</v>
      </c>
      <c r="M33" s="85" t="str">
        <f t="shared" si="5"/>
        <v>VALIDÉ</v>
      </c>
      <c r="N33" s="294" t="s">
        <v>1147</v>
      </c>
      <c r="O33" s="288"/>
      <c r="P33" s="101">
        <f t="shared" si="6"/>
        <v>0</v>
      </c>
      <c r="Q33" s="100" t="str">
        <f t="shared" si="7"/>
        <v>VAL</v>
      </c>
      <c r="R33" s="294" t="s">
        <v>1147</v>
      </c>
      <c r="S33" s="100" t="str">
        <f t="shared" si="8"/>
        <v>VAL</v>
      </c>
      <c r="T33" s="85" t="str">
        <f t="shared" si="9"/>
        <v>VALIDÉ</v>
      </c>
      <c r="U33" s="315" t="s">
        <v>1147</v>
      </c>
      <c r="V33" s="100" t="str">
        <f t="shared" si="10"/>
        <v>VAL</v>
      </c>
      <c r="W33" s="294" t="s">
        <v>1147</v>
      </c>
      <c r="X33" s="100" t="str">
        <f t="shared" si="11"/>
        <v>VAL</v>
      </c>
      <c r="Y33" s="294" t="s">
        <v>1147</v>
      </c>
      <c r="Z33" s="100" t="str">
        <f t="shared" si="12"/>
        <v>VAL</v>
      </c>
      <c r="AA33" s="85" t="str">
        <f t="shared" si="13"/>
        <v>VALIDÉ</v>
      </c>
      <c r="AB33" s="294" t="s">
        <v>1147</v>
      </c>
      <c r="AC33" s="100" t="str">
        <f t="shared" si="14"/>
        <v>VAL</v>
      </c>
      <c r="AD33" s="86" t="str">
        <f t="shared" si="15"/>
        <v>VALIDÉ</v>
      </c>
      <c r="AE33" s="87" t="str">
        <f>VLOOKUP(B33,[3]PVout!$A$3:$BV$711,74,FALSE)</f>
        <v>10.56</v>
      </c>
      <c r="AF33" s="88">
        <v>10.56</v>
      </c>
      <c r="AG33" s="92">
        <f t="shared" si="19"/>
        <v>337</v>
      </c>
      <c r="AH33" s="78">
        <f>IF(ISERROR(VLOOKUP(B33,'Notes écrit'!$A$3:$C$566,3,FALSE)),"ABI",(VLOOKUP(B33,'Notes écrit'!$A$3:$C$566,3,FALSE)))</f>
        <v>6.67</v>
      </c>
      <c r="AI33" s="88">
        <v>6.67</v>
      </c>
      <c r="AJ33" s="93">
        <f t="shared" si="20"/>
        <v>296</v>
      </c>
      <c r="AK33" s="153">
        <f t="shared" si="21"/>
        <v>8.2259999999999991</v>
      </c>
      <c r="AL33" s="26"/>
      <c r="AM33" s="26"/>
      <c r="AN33" s="26"/>
      <c r="AO33" s="26"/>
      <c r="AP33" s="26"/>
    </row>
    <row r="34" spans="1:42" s="111" customFormat="1" ht="16.5" customHeight="1" thickBot="1" x14ac:dyDescent="0.3">
      <c r="A34" s="127" t="s">
        <v>376</v>
      </c>
      <c r="B34" s="263">
        <v>21902695</v>
      </c>
      <c r="C34" s="264" t="s">
        <v>249</v>
      </c>
      <c r="D34" s="264" t="s">
        <v>129</v>
      </c>
      <c r="E34" s="96">
        <f>VLOOKUP(B34,[2]END!$A$3:$F$557,6,FALSE)</f>
        <v>14</v>
      </c>
      <c r="F34" s="99">
        <f t="shared" si="0"/>
        <v>16.5</v>
      </c>
      <c r="G34" s="100">
        <f t="shared" si="1"/>
        <v>11</v>
      </c>
      <c r="H34" s="85">
        <f t="shared" si="2"/>
        <v>11</v>
      </c>
      <c r="I34" s="325">
        <f>VLOOKUP(B34,[2]VIT!$A$3:$E$557,5,FALSE)</f>
        <v>3.4</v>
      </c>
      <c r="J34" s="100">
        <f t="shared" ref="J34:J38" si="32">IF(I34="COVID","COVID",IF(I34="ABI",0,IF(I34="DSP","DSP",IF(I34="VAL","VAL",(IF(A34="F",VLOOKUP(I34,VIT20MF,2),VLOOKUP(I34,Vit20MG,2)))))))</f>
        <v>14</v>
      </c>
      <c r="K34" s="325">
        <f>VLOOKUP(B34,[2]VIT!$A$3:$F$557,6,FALSE)</f>
        <v>7.33</v>
      </c>
      <c r="L34" s="100">
        <f t="shared" ref="L34:L38" si="33">IF(K34="COVID","COVID",IF(K34="ABI",0,IF(K34="DSP","DSP",IF(K34="VAL","VAL",(IF(A34="F",VLOOKUP(K34,vit50mf,2),VLOOKUP(K34,vit50mg,2)))))))</f>
        <v>7</v>
      </c>
      <c r="M34" s="85">
        <f t="shared" si="5"/>
        <v>10.5</v>
      </c>
      <c r="N34" s="107">
        <f>VLOOKUP(B34,[2]DVC!$A$3:$F$557,6,FALSE)</f>
        <v>67.5</v>
      </c>
      <c r="O34" s="288">
        <f>VLOOKUP(B34,'[2]Taille-Poids'!$A$3:$F$557,6,FALSE)</f>
        <v>80</v>
      </c>
      <c r="P34" s="101">
        <f t="shared" si="6"/>
        <v>0.84375</v>
      </c>
      <c r="Q34" s="100">
        <f t="shared" si="7"/>
        <v>4.5</v>
      </c>
      <c r="R34" s="107">
        <f>VLOOKUP(B34,[2]DV!$A$3:$G$557,7,FALSE)</f>
        <v>42.5</v>
      </c>
      <c r="S34" s="100">
        <f t="shared" si="8"/>
        <v>3.5</v>
      </c>
      <c r="T34" s="85">
        <f t="shared" si="9"/>
        <v>8</v>
      </c>
      <c r="U34" s="289">
        <f>VLOOKUP(B34,[2]COORD!$A$3:$H$557,8,FALSE)</f>
        <v>29.6</v>
      </c>
      <c r="V34" s="100">
        <f t="shared" si="10"/>
        <v>3</v>
      </c>
      <c r="W34" s="96">
        <f>VLOOKUP(B34,[2]SOUP!$A$3:$E$557,5,FALSE)</f>
        <v>-8</v>
      </c>
      <c r="X34" s="100">
        <f t="shared" si="11"/>
        <v>1</v>
      </c>
      <c r="Y34" s="96">
        <f>VLOOKUP(B34,[2]EQU!$A$3:$E$557,5,FALSE)</f>
        <v>1</v>
      </c>
      <c r="Z34" s="100">
        <f t="shared" si="12"/>
        <v>4.5</v>
      </c>
      <c r="AA34" s="85">
        <f t="shared" si="13"/>
        <v>8.5</v>
      </c>
      <c r="AB34" s="127">
        <f>VLOOKUP(B34,[2]Natation!$A$2:$E$556,5,FALSE)</f>
        <v>42.09</v>
      </c>
      <c r="AC34" s="100">
        <f t="shared" si="14"/>
        <v>9</v>
      </c>
      <c r="AD34" s="86">
        <f t="shared" si="15"/>
        <v>9</v>
      </c>
      <c r="AE34" s="87">
        <f>IF(OR(H34="COVID",M34="COVID",T34="COVID",AA34="COVID",AD34="COVID"),"COVID",IF(AND(H34="DSP",M34="DSP",T34="DSP",AA34="DSP",AD34="DSP"),"DSP",IF(AND(H34="DSP",M34="DSP",T34="DSP",AA34="DSP"),AD34,IF(AND(H34="DSP",M34="DSP",T34="DSP",AD34="DSP"),AA34,IF(AND(H34="DSP",M34="DSP",AA34="DSP",AD34="DSP"),T34,IF(AND(H34="DSP",T34="DSP",AA34="DSP",AD34="DSP"),M34,IF(AND(M34="DSP",T34="DSP",AA34="DSP",AD34="DSP"),H34,IF(AND(T34="DSP",AA34="DSP",AD34="DSP"),(H34+M34)/2,IF(AND(M34="DSP",AA34="DSP",AD34="DSP"),(H34+T34)/2,IF(AND(H34="DSP",AA34="DSP",AD34="DSP"),(M34+T34)/2,IF(AND(M34="DSP",T34="DSP",AD34="DSP"),(H34+AA34)/2,IF(AND(H34="DSP",T34="DSP",AD34="DSP"),(M34+AA34)/2,IF(AND(H34="DSP",M34="DSP",AD34="DSP"),(T34+AA34)/2,IF(AND(M34="DSP",T34="DSP",AA34="DSP"),(H34+AD34)/2,IF(AND(H34="DSP",T34="DSP",AA34="DSP"),(M34+AD34)/2,IF(AND(H34="DSP",M34="DSP",AA34="DSP"),(T34+AD34)/2,IF(AND(H34="DSP",M34="DSP",T34="DSP"),(AA34+AD34)/2,IF(AND(H34="DSP",M34="DSP"),(T34+AA34+AD34)/3,IF(AND(H34="DSP",T34="DSP"),(M34+AA34+AD34)/3,IF(AND(M34="DSP",T34="DSP"),(H34+AA34+AD34)/3,IF(AND(H34="DSP",AA34="DSP"),(M34+T34+AD34)/3,IF(AND(M34="DSP",AA34="DSP"),(H34+T34+AD34)/3,IF(AND(T34="DSP",AA34="DSP"),(H34+M34+AD34)/3,IF(AND(H34="DSP",AD34="DSP"),(M34+T34+AA34)/3,IF(AND(M34="DSP",AD34="DSP"),(H34+T34+AA34)/3,IF(AND(T34="DSP",AD34="DSP"),(H34+M34+AA34)/3,IF(AND(AA34="DSP",AD34="DSP"),(H34+M34+T34)/3,IF(H34="DSP",(M34+T34+AA34+AD34)/4,IF(M34="DSP",(H34+T34+AA34+AD34)/4,IF(T34="DSP",(H34+M34+AA34+AD34)/4,IF(AA34="DSP",(H34+M34+T34+AD34)/4,IF(AD34="DSP",(H34+M34+T34+AA34)/4,SUM(H34+M34+T34+AA34+AD34)/5))))))))))))))))))))))))))))))))</f>
        <v>9.4</v>
      </c>
      <c r="AF34" s="88">
        <v>9.4</v>
      </c>
      <c r="AG34" s="92">
        <f t="shared" si="19"/>
        <v>431</v>
      </c>
      <c r="AH34" s="78">
        <f>IF(ISERROR(VLOOKUP(B34,'Notes écrit'!$A$3:$C$566,3,FALSE)),"ABI",(VLOOKUP(B34,'Notes écrit'!$A$3:$C$566,3,FALSE)))</f>
        <v>8.89</v>
      </c>
      <c r="AI34" s="88">
        <v>8.89</v>
      </c>
      <c r="AJ34" s="93">
        <f t="shared" si="20"/>
        <v>86</v>
      </c>
      <c r="AK34" s="153">
        <f t="shared" si="21"/>
        <v>9.0940000000000012</v>
      </c>
      <c r="AL34" s="108"/>
      <c r="AM34" s="108"/>
      <c r="AN34" s="108"/>
      <c r="AO34" s="108"/>
      <c r="AP34" s="108"/>
    </row>
    <row r="35" spans="1:42" s="108" customFormat="1" ht="16.5" customHeight="1" thickBot="1" x14ac:dyDescent="0.3">
      <c r="A35" s="127" t="s">
        <v>376</v>
      </c>
      <c r="B35" s="259">
        <v>21903046</v>
      </c>
      <c r="C35" s="260" t="s">
        <v>347</v>
      </c>
      <c r="D35" s="260" t="s">
        <v>180</v>
      </c>
      <c r="E35" s="96">
        <f>VLOOKUP(B35,[2]END!$A$3:$F$557,6,FALSE)</f>
        <v>16</v>
      </c>
      <c r="F35" s="99">
        <f t="shared" ref="F35:F66" si="34">IF(E35="COVID", "COVID",IF(E35="ABI","ABI",IF(E35="DSP","DSP",IF(E35="VAL","VAL",(VLOOKUP(E35,tpstest,2))))))</f>
        <v>17.5</v>
      </c>
      <c r="G35" s="100">
        <f t="shared" si="1"/>
        <v>13</v>
      </c>
      <c r="H35" s="85">
        <f t="shared" si="2"/>
        <v>13</v>
      </c>
      <c r="I35" s="325">
        <f>VLOOKUP(B35,[2]VIT!$A$3:$E$557,5,FALSE)</f>
        <v>3.24</v>
      </c>
      <c r="J35" s="100">
        <f t="shared" si="32"/>
        <v>16</v>
      </c>
      <c r="K35" s="325">
        <f>VLOOKUP(B35,[2]VIT!$A$3:$F$557,6,FALSE)</f>
        <v>7</v>
      </c>
      <c r="L35" s="100">
        <f t="shared" si="33"/>
        <v>10</v>
      </c>
      <c r="M35" s="85">
        <f t="shared" si="5"/>
        <v>13</v>
      </c>
      <c r="N35" s="107">
        <f>VLOOKUP(B35,[2]DVC!$A$3:$F$557,6,FALSE)</f>
        <v>0</v>
      </c>
      <c r="O35" s="288">
        <f>VLOOKUP(B35,'[2]Taille-Poids'!$A$3:$F$557,6,FALSE)</f>
        <v>64</v>
      </c>
      <c r="P35" s="101">
        <f t="shared" si="6"/>
        <v>0</v>
      </c>
      <c r="Q35" s="100">
        <f t="shared" si="7"/>
        <v>0</v>
      </c>
      <c r="R35" s="107">
        <f>VLOOKUP(B35,[2]DV!$A$3:$G$557,7,FALSE)</f>
        <v>34.200000000000003</v>
      </c>
      <c r="S35" s="100">
        <f t="shared" si="8"/>
        <v>1.5</v>
      </c>
      <c r="T35" s="85">
        <f t="shared" si="9"/>
        <v>1.5</v>
      </c>
      <c r="U35" s="289">
        <f>VLOOKUP(B35,[2]COORD!$A$3:$H$557,8,FALSE)</f>
        <v>28.07</v>
      </c>
      <c r="V35" s="100">
        <f t="shared" si="10"/>
        <v>3.75</v>
      </c>
      <c r="W35" s="96">
        <f>VLOOKUP(B35,[2]SOUP!$A$3:$E$557,5,FALSE)</f>
        <v>-10</v>
      </c>
      <c r="X35" s="100">
        <f t="shared" si="11"/>
        <v>0.75</v>
      </c>
      <c r="Y35" s="96">
        <f>VLOOKUP(B35,[2]EQU!$A$3:$E$557,5,FALSE)</f>
        <v>4</v>
      </c>
      <c r="Z35" s="100">
        <f t="shared" si="12"/>
        <v>3</v>
      </c>
      <c r="AA35" s="85">
        <f t="shared" si="13"/>
        <v>7.5</v>
      </c>
      <c r="AB35" s="127" t="str">
        <f>VLOOKUP(B35,[2]Natation!$A$2:$E$556,5,FALSE)</f>
        <v>ABI</v>
      </c>
      <c r="AC35" s="100">
        <f t="shared" si="14"/>
        <v>0</v>
      </c>
      <c r="AD35" s="86">
        <f t="shared" si="15"/>
        <v>0</v>
      </c>
      <c r="AE35" s="87">
        <f>IF(OR(H35="COVID",M35="COVID",T35="COVID",AA35="COVID",AD35="COVID"),"COVID",IF(AND(H35="DSP",M35="DSP",T35="DSP",AA35="DSP",AD35="DSP"),"DSP",IF(AND(H35="DSP",M35="DSP",T35="DSP",AA35="DSP"),AD35,IF(AND(H35="DSP",M35="DSP",T35="DSP",AD35="DSP"),AA35,IF(AND(H35="DSP",M35="DSP",AA35="DSP",AD35="DSP"),T35,IF(AND(H35="DSP",T35="DSP",AA35="DSP",AD35="DSP"),M35,IF(AND(M35="DSP",T35="DSP",AA35="DSP",AD35="DSP"),H35,IF(AND(T35="DSP",AA35="DSP",AD35="DSP"),(H35+M35)/2,IF(AND(M35="DSP",AA35="DSP",AD35="DSP"),(H35+T35)/2,IF(AND(H35="DSP",AA35="DSP",AD35="DSP"),(M35+T35)/2,IF(AND(M35="DSP",T35="DSP",AD35="DSP"),(H35+AA35)/2,IF(AND(H35="DSP",T35="DSP",AD35="DSP"),(M35+AA35)/2,IF(AND(H35="DSP",M35="DSP",AD35="DSP"),(T35+AA35)/2,IF(AND(M35="DSP",T35="DSP",AA35="DSP"),(H35+AD35)/2,IF(AND(H35="DSP",T35="DSP",AA35="DSP"),(M35+AD35)/2,IF(AND(H35="DSP",M35="DSP",AA35="DSP"),(T35+AD35)/2,IF(AND(H35="DSP",M35="DSP",T35="DSP"),(AA35+AD35)/2,IF(AND(H35="DSP",M35="DSP"),(T35+AA35+AD35)/3,IF(AND(H35="DSP",T35="DSP"),(M35+AA35+AD35)/3,IF(AND(M35="DSP",T35="DSP"),(H35+AA35+AD35)/3,IF(AND(H35="DSP",AA35="DSP"),(M35+T35+AD35)/3,IF(AND(M35="DSP",AA35="DSP"),(H35+T35+AD35)/3,IF(AND(T35="DSP",AA35="DSP"),(H35+M35+AD35)/3,IF(AND(H35="DSP",AD35="DSP"),(M35+T35+AA35)/3,IF(AND(M35="DSP",AD35="DSP"),(H35+T35+AA35)/3,IF(AND(T35="DSP",AD35="DSP"),(H35+M35+AA35)/3,IF(AND(AA35="DSP",AD35="DSP"),(H35+M35+T35)/3,IF(H35="DSP",(M35+T35+AA35+AD35)/4,IF(M35="DSP",(H35+T35+AA35+AD35)/4,IF(T35="DSP",(H35+M35+AA35+AD35)/4,IF(AA35="DSP",(H35+M35+T35+AD35)/4,IF(AD35="DSP",(H35+M35+T35+AA35)/4,SUM(H35+M35+T35+AA35+AD35)/5))))))))))))))))))))))))))))))))</f>
        <v>7</v>
      </c>
      <c r="AF35" s="88">
        <v>7</v>
      </c>
      <c r="AG35" s="92">
        <f t="shared" si="19"/>
        <v>509</v>
      </c>
      <c r="AH35" s="78">
        <f>IF(ISERROR(VLOOKUP(B35,'Notes écrit'!$A$3:$C$566,3,FALSE)),"ABI",(VLOOKUP(B35,'Notes écrit'!$A$3:$C$566,3,FALSE)))</f>
        <v>4.4400000000000004</v>
      </c>
      <c r="AI35" s="88">
        <v>4.4400000000000004</v>
      </c>
      <c r="AJ35" s="93">
        <f t="shared" si="20"/>
        <v>495</v>
      </c>
      <c r="AK35" s="153">
        <f t="shared" si="21"/>
        <v>5.4640000000000004</v>
      </c>
      <c r="AL35" s="26"/>
      <c r="AM35" s="26"/>
      <c r="AN35" s="26"/>
      <c r="AO35" s="26"/>
      <c r="AP35" s="26"/>
    </row>
    <row r="36" spans="1:42" s="108" customFormat="1" ht="16.5" customHeight="1" thickBot="1" x14ac:dyDescent="0.3">
      <c r="A36" s="127" t="s">
        <v>56</v>
      </c>
      <c r="B36" s="249">
        <v>21903048</v>
      </c>
      <c r="C36" s="250" t="s">
        <v>225</v>
      </c>
      <c r="D36" s="250" t="s">
        <v>226</v>
      </c>
      <c r="E36" s="96">
        <f>VLOOKUP(B36,[2]END!$A$3:$F$557,6,FALSE)</f>
        <v>9</v>
      </c>
      <c r="F36" s="99">
        <f t="shared" si="34"/>
        <v>14</v>
      </c>
      <c r="G36" s="100">
        <f t="shared" si="1"/>
        <v>9</v>
      </c>
      <c r="H36" s="85">
        <f t="shared" si="2"/>
        <v>9</v>
      </c>
      <c r="I36" s="325">
        <f>VLOOKUP(B36,[2]VIT!$A$3:$E$557,5,FALSE)</f>
        <v>3.52</v>
      </c>
      <c r="J36" s="100">
        <f t="shared" si="32"/>
        <v>16</v>
      </c>
      <c r="K36" s="325">
        <f>VLOOKUP(B36,[2]VIT!$A$3:$F$557,6,FALSE)</f>
        <v>7.89</v>
      </c>
      <c r="L36" s="100">
        <f t="shared" si="33"/>
        <v>10</v>
      </c>
      <c r="M36" s="85">
        <f t="shared" si="5"/>
        <v>13</v>
      </c>
      <c r="N36" s="107">
        <f>VLOOKUP(B36,[2]DVC!$A$3:$F$557,6,FALSE)</f>
        <v>38</v>
      </c>
      <c r="O36" s="288">
        <f>VLOOKUP(B36,'[2]Taille-Poids'!$A$3:$F$557,6,FALSE)</f>
        <v>67</v>
      </c>
      <c r="P36" s="101">
        <f t="shared" si="6"/>
        <v>0.56716417910447758</v>
      </c>
      <c r="Q36" s="100">
        <f t="shared" si="7"/>
        <v>5.5</v>
      </c>
      <c r="R36" s="107">
        <f>VLOOKUP(B36,[2]DV!$A$3:$G$557,7,FALSE)</f>
        <v>28</v>
      </c>
      <c r="S36" s="100">
        <f t="shared" si="8"/>
        <v>4.5</v>
      </c>
      <c r="T36" s="85">
        <f t="shared" si="9"/>
        <v>10</v>
      </c>
      <c r="U36" s="289">
        <f>VLOOKUP(B36,[2]COORD!$A$3:$H$557,8,FALSE)</f>
        <v>34.93</v>
      </c>
      <c r="V36" s="100">
        <f t="shared" si="10"/>
        <v>1.5</v>
      </c>
      <c r="W36" s="96">
        <f>VLOOKUP(B36,[2]SOUP!$A$3:$E$557,5,FALSE)</f>
        <v>-6</v>
      </c>
      <c r="X36" s="100">
        <f t="shared" si="11"/>
        <v>1.25</v>
      </c>
      <c r="Y36" s="96">
        <f>VLOOKUP(B36,[2]EQU!$A$3:$E$557,5,FALSE)</f>
        <v>4</v>
      </c>
      <c r="Z36" s="100">
        <f t="shared" si="12"/>
        <v>3</v>
      </c>
      <c r="AA36" s="85">
        <f t="shared" si="13"/>
        <v>5.75</v>
      </c>
      <c r="AB36" s="96" t="s">
        <v>375</v>
      </c>
      <c r="AC36" s="100" t="str">
        <f t="shared" si="14"/>
        <v>DSP</v>
      </c>
      <c r="AD36" s="86" t="str">
        <f t="shared" si="15"/>
        <v>DSP</v>
      </c>
      <c r="AE36" s="87">
        <f>IF(OR(H36="COVID",M36="COVID",T36="COVID",AA36="COVID",AD36="COVID"),"COVID",IF(AND(H36="DSP",M36="DSP",T36="DSP",AA36="DSP",AD36="DSP"),"DSP",IF(AND(H36="DSP",M36="DSP",T36="DSP",AA36="DSP"),AD36,IF(AND(H36="DSP",M36="DSP",T36="DSP",AD36="DSP"),AA36,IF(AND(H36="DSP",M36="DSP",AA36="DSP",AD36="DSP"),T36,IF(AND(H36="DSP",T36="DSP",AA36="DSP",AD36="DSP"),M36,IF(AND(M36="DSP",T36="DSP",AA36="DSP",AD36="DSP"),H36,IF(AND(T36="DSP",AA36="DSP",AD36="DSP"),(H36+M36)/2,IF(AND(M36="DSP",AA36="DSP",AD36="DSP"),(H36+T36)/2,IF(AND(H36="DSP",AA36="DSP",AD36="DSP"),(M36+T36)/2,IF(AND(M36="DSP",T36="DSP",AD36="DSP"),(H36+AA36)/2,IF(AND(H36="DSP",T36="DSP",AD36="DSP"),(M36+AA36)/2,IF(AND(H36="DSP",M36="DSP",AD36="DSP"),(T36+AA36)/2,IF(AND(M36="DSP",T36="DSP",AA36="DSP"),(H36+AD36)/2,IF(AND(H36="DSP",T36="DSP",AA36="DSP"),(M36+AD36)/2,IF(AND(H36="DSP",M36="DSP",AA36="DSP"),(T36+AD36)/2,IF(AND(H36="DSP",M36="DSP",T36="DSP"),(AA36+AD36)/2,IF(AND(H36="DSP",M36="DSP"),(T36+AA36+AD36)/3,IF(AND(H36="DSP",T36="DSP"),(M36+AA36+AD36)/3,IF(AND(M36="DSP",T36="DSP"),(H36+AA36+AD36)/3,IF(AND(H36="DSP",AA36="DSP"),(M36+T36+AD36)/3,IF(AND(M36="DSP",AA36="DSP"),(H36+T36+AD36)/3,IF(AND(T36="DSP",AA36="DSP"),(H36+M36+AD36)/3,IF(AND(H36="DSP",AD36="DSP"),(M36+T36+AA36)/3,IF(AND(M36="DSP",AD36="DSP"),(H36+T36+AA36)/3,IF(AND(T36="DSP",AD36="DSP"),(H36+M36+AA36)/3,IF(AND(AA36="DSP",AD36="DSP"),(H36+M36+T36)/3,IF(H36="DSP",(M36+T36+AA36+AD36)/4,IF(M36="DSP",(H36+T36+AA36+AD36)/4,IF(T36="DSP",(H36+M36+AA36+AD36)/4,IF(AA36="DSP",(H36+M36+T36+AD36)/4,IF(AD36="DSP",(H36+M36+T36+AA36)/4,SUM(H36+M36+T36+AA36+AD36)/5))))))))))))))))))))))))))))))))</f>
        <v>9.4375</v>
      </c>
      <c r="AF36" s="88">
        <v>9.4375</v>
      </c>
      <c r="AG36" s="92">
        <f t="shared" si="19"/>
        <v>430</v>
      </c>
      <c r="AH36" s="78">
        <f>IF(ISERROR(VLOOKUP(B36,'Notes écrit'!$A$3:$C$566,3,FALSE)),"ABI",(VLOOKUP(B36,'Notes écrit'!$A$3:$C$566,3,FALSE)))</f>
        <v>6.67</v>
      </c>
      <c r="AI36" s="88">
        <v>6.67</v>
      </c>
      <c r="AJ36" s="93">
        <f t="shared" si="20"/>
        <v>296</v>
      </c>
      <c r="AK36" s="153">
        <f t="shared" si="21"/>
        <v>7.7770000000000001</v>
      </c>
      <c r="AL36" s="26"/>
      <c r="AM36" s="26"/>
      <c r="AN36" s="26"/>
      <c r="AO36" s="26"/>
      <c r="AP36" s="26"/>
    </row>
    <row r="37" spans="1:42" ht="16.5" customHeight="1" thickBot="1" x14ac:dyDescent="0.3">
      <c r="A37" s="127" t="s">
        <v>376</v>
      </c>
      <c r="B37" s="257">
        <v>21903566</v>
      </c>
      <c r="C37" s="258" t="s">
        <v>43</v>
      </c>
      <c r="D37" s="258" t="s">
        <v>372</v>
      </c>
      <c r="E37" s="96">
        <f>VLOOKUP(B37,[2]END!$A$3:$F$557,6,FALSE)</f>
        <v>15</v>
      </c>
      <c r="F37" s="99">
        <f t="shared" si="34"/>
        <v>17</v>
      </c>
      <c r="G37" s="100">
        <f t="shared" si="1"/>
        <v>12</v>
      </c>
      <c r="H37" s="85">
        <f t="shared" si="2"/>
        <v>12</v>
      </c>
      <c r="I37" s="325">
        <f>VLOOKUP(B37,[2]VIT!$A$3:$E$557,5,FALSE)</f>
        <v>3.18</v>
      </c>
      <c r="J37" s="100">
        <f t="shared" si="32"/>
        <v>17</v>
      </c>
      <c r="K37" s="325">
        <f>VLOOKUP(B37,[2]VIT!$A$3:$F$557,6,FALSE)</f>
        <v>6.85</v>
      </c>
      <c r="L37" s="100">
        <f t="shared" si="33"/>
        <v>11</v>
      </c>
      <c r="M37" s="85">
        <f t="shared" si="5"/>
        <v>14</v>
      </c>
      <c r="N37" s="107">
        <f>VLOOKUP(B37,[2]DVC!$A$3:$F$557,6,FALSE)</f>
        <v>46</v>
      </c>
      <c r="O37" s="288">
        <f>VLOOKUP(B37,'[2]Taille-Poids'!$A$3:$F$557,6,FALSE)</f>
        <v>64</v>
      </c>
      <c r="P37" s="101">
        <f t="shared" si="6"/>
        <v>0.71875</v>
      </c>
      <c r="Q37" s="100">
        <f t="shared" si="7"/>
        <v>4</v>
      </c>
      <c r="R37" s="107">
        <f>VLOOKUP(B37,[2]DV!$A$3:$G$557,7,FALSE)</f>
        <v>37.5</v>
      </c>
      <c r="S37" s="100">
        <f t="shared" si="8"/>
        <v>2.5</v>
      </c>
      <c r="T37" s="85">
        <f t="shared" si="9"/>
        <v>6.5</v>
      </c>
      <c r="U37" s="289">
        <f>VLOOKUP(B37,[2]COORD!$A$3:$H$557,8,FALSE)</f>
        <v>32.61</v>
      </c>
      <c r="V37" s="100">
        <f t="shared" si="10"/>
        <v>1.5</v>
      </c>
      <c r="W37" s="96">
        <f>VLOOKUP(B37,[2]SOUP!$A$3:$E$557,5,FALSE)</f>
        <v>-14</v>
      </c>
      <c r="X37" s="100">
        <f t="shared" si="11"/>
        <v>0.25</v>
      </c>
      <c r="Y37" s="96">
        <f>VLOOKUP(B37,[2]EQU!$A$3:$E$557,5,FALSE)</f>
        <v>7</v>
      </c>
      <c r="Z37" s="100">
        <f t="shared" si="12"/>
        <v>1.5</v>
      </c>
      <c r="AA37" s="85">
        <f t="shared" si="13"/>
        <v>3.25</v>
      </c>
      <c r="AB37" s="127">
        <f>VLOOKUP(B37,[2]Natation!$A$2:$E$556,5,FALSE)</f>
        <v>51.46</v>
      </c>
      <c r="AC37" s="100">
        <f t="shared" si="14"/>
        <v>5</v>
      </c>
      <c r="AD37" s="86">
        <f t="shared" si="15"/>
        <v>5</v>
      </c>
      <c r="AE37" s="87">
        <f>IF(OR(H37="COVID",M37="COVID",T37="COVID",AA37="COVID",AD37="COVID"),"COVID",IF(AND(H37="DSP",M37="DSP",T37="DSP",AA37="DSP",AD37="DSP"),"DSP",IF(AND(H37="DSP",M37="DSP",T37="DSP",AA37="DSP"),AD37,IF(AND(H37="DSP",M37="DSP",T37="DSP",AD37="DSP"),AA37,IF(AND(H37="DSP",M37="DSP",AA37="DSP",AD37="DSP"),T37,IF(AND(H37="DSP",T37="DSP",AA37="DSP",AD37="DSP"),M37,IF(AND(M37="DSP",T37="DSP",AA37="DSP",AD37="DSP"),H37,IF(AND(T37="DSP",AA37="DSP",AD37="DSP"),(H37+M37)/2,IF(AND(M37="DSP",AA37="DSP",AD37="DSP"),(H37+T37)/2,IF(AND(H37="DSP",AA37="DSP",AD37="DSP"),(M37+T37)/2,IF(AND(M37="DSP",T37="DSP",AD37="DSP"),(H37+AA37)/2,IF(AND(H37="DSP",T37="DSP",AD37="DSP"),(M37+AA37)/2,IF(AND(H37="DSP",M37="DSP",AD37="DSP"),(T37+AA37)/2,IF(AND(M37="DSP",T37="DSP",AA37="DSP"),(H37+AD37)/2,IF(AND(H37="DSP",T37="DSP",AA37="DSP"),(M37+AD37)/2,IF(AND(H37="DSP",M37="DSP",AA37="DSP"),(T37+AD37)/2,IF(AND(H37="DSP",M37="DSP",T37="DSP"),(AA37+AD37)/2,IF(AND(H37="DSP",M37="DSP"),(T37+AA37+AD37)/3,IF(AND(H37="DSP",T37="DSP"),(M37+AA37+AD37)/3,IF(AND(M37="DSP",T37="DSP"),(H37+AA37+AD37)/3,IF(AND(H37="DSP",AA37="DSP"),(M37+T37+AD37)/3,IF(AND(M37="DSP",AA37="DSP"),(H37+T37+AD37)/3,IF(AND(T37="DSP",AA37="DSP"),(H37+M37+AD37)/3,IF(AND(H37="DSP",AD37="DSP"),(M37+T37+AA37)/3,IF(AND(M37="DSP",AD37="DSP"),(H37+T37+AA37)/3,IF(AND(T37="DSP",AD37="DSP"),(H37+M37+AA37)/3,IF(AND(AA37="DSP",AD37="DSP"),(H37+M37+T37)/3,IF(H37="DSP",(M37+T37+AA37+AD37)/4,IF(M37="DSP",(H37+T37+AA37+AD37)/4,IF(T37="DSP",(H37+M37+AA37+AD37)/4,IF(AA37="DSP",(H37+M37+T37+AD37)/4,IF(AD37="DSP",(H37+M37+T37+AA37)/4,SUM(H37+M37+T37+AA37+AD37)/5))))))))))))))))))))))))))))))))</f>
        <v>8.15</v>
      </c>
      <c r="AF37" s="88">
        <v>8.15</v>
      </c>
      <c r="AG37" s="92">
        <f t="shared" si="19"/>
        <v>483</v>
      </c>
      <c r="AH37" s="78">
        <f>IF(ISERROR(VLOOKUP(B37,'Notes écrit'!$A$3:$C$566,3,FALSE)),"ABI",(VLOOKUP(B37,'Notes écrit'!$A$3:$C$566,3,FALSE)))</f>
        <v>7.56</v>
      </c>
      <c r="AI37" s="88">
        <v>7.56</v>
      </c>
      <c r="AJ37" s="93">
        <f t="shared" si="20"/>
        <v>204</v>
      </c>
      <c r="AK37" s="153">
        <f t="shared" si="21"/>
        <v>7.7959999999999994</v>
      </c>
    </row>
    <row r="38" spans="1:42" ht="16.5" customHeight="1" thickBot="1" x14ac:dyDescent="0.3">
      <c r="A38" s="127" t="s">
        <v>376</v>
      </c>
      <c r="B38" s="249">
        <v>21903666</v>
      </c>
      <c r="C38" s="250" t="s">
        <v>600</v>
      </c>
      <c r="D38" s="250" t="s">
        <v>167</v>
      </c>
      <c r="E38" s="96">
        <f>VLOOKUP(B38,[2]END!$A$3:$F$557,6,FALSE)</f>
        <v>12</v>
      </c>
      <c r="F38" s="99">
        <f t="shared" si="34"/>
        <v>15.5</v>
      </c>
      <c r="G38" s="100">
        <f t="shared" si="1"/>
        <v>9</v>
      </c>
      <c r="H38" s="85">
        <f t="shared" si="2"/>
        <v>9</v>
      </c>
      <c r="I38" s="325">
        <f>VLOOKUP(B38,[2]VIT!$A$3:$E$557,5,FALSE)</f>
        <v>3.48</v>
      </c>
      <c r="J38" s="100">
        <f t="shared" si="32"/>
        <v>12</v>
      </c>
      <c r="K38" s="325">
        <f>VLOOKUP(B38,[2]VIT!$A$3:$F$557,6,FALSE)</f>
        <v>7.38</v>
      </c>
      <c r="L38" s="100">
        <f t="shared" si="33"/>
        <v>7</v>
      </c>
      <c r="M38" s="85">
        <f t="shared" si="5"/>
        <v>9.5</v>
      </c>
      <c r="N38" s="107">
        <f>VLOOKUP(B38,[2]DVC!$A$3:$F$557,6,FALSE)</f>
        <v>0</v>
      </c>
      <c r="O38" s="288">
        <f>VLOOKUP(B38,'[2]Taille-Poids'!$A$3:$F$557,6,FALSE)</f>
        <v>80</v>
      </c>
      <c r="P38" s="101">
        <f t="shared" si="6"/>
        <v>0</v>
      </c>
      <c r="Q38" s="100">
        <f t="shared" si="7"/>
        <v>0</v>
      </c>
      <c r="R38" s="107">
        <f>VLOOKUP(B38,[2]DV!$A$3:$G$557,7,FALSE)</f>
        <v>33.299999999999997</v>
      </c>
      <c r="S38" s="100">
        <f t="shared" si="8"/>
        <v>1.5</v>
      </c>
      <c r="T38" s="85">
        <f t="shared" si="9"/>
        <v>1.5</v>
      </c>
      <c r="U38" s="289">
        <f>VLOOKUP(B38,[2]COORD!$A$3:$H$557,8,FALSE)</f>
        <v>27.4</v>
      </c>
      <c r="V38" s="100">
        <f t="shared" si="10"/>
        <v>4.25</v>
      </c>
      <c r="W38" s="96">
        <f>VLOOKUP(B38,[2]SOUP!$A$3:$E$557,5,FALSE)</f>
        <v>-6</v>
      </c>
      <c r="X38" s="100">
        <f t="shared" si="11"/>
        <v>1.25</v>
      </c>
      <c r="Y38" s="96">
        <f>VLOOKUP(B38,[2]EQU!$A$3:$E$557,5,FALSE)</f>
        <v>3</v>
      </c>
      <c r="Z38" s="100">
        <f t="shared" si="12"/>
        <v>3.5</v>
      </c>
      <c r="AA38" s="85">
        <f t="shared" si="13"/>
        <v>9</v>
      </c>
      <c r="AB38" s="127">
        <f>VLOOKUP(B38,[2]Natation!$A$2:$E$556,5,FALSE)</f>
        <v>41.48</v>
      </c>
      <c r="AC38" s="100">
        <f t="shared" si="14"/>
        <v>9</v>
      </c>
      <c r="AD38" s="86">
        <f t="shared" si="15"/>
        <v>9</v>
      </c>
      <c r="AE38" s="87">
        <f>IF(OR(H38="COVID",M38="COVID",T38="COVID",AA38="COVID",AD38="COVID"),"COVID",IF(AND(H38="DSP",M38="DSP",T38="DSP",AA38="DSP",AD38="DSP"),"DSP",IF(AND(H38="DSP",M38="DSP",T38="DSP",AA38="DSP"),AD38,IF(AND(H38="DSP",M38="DSP",T38="DSP",AD38="DSP"),AA38,IF(AND(H38="DSP",M38="DSP",AA38="DSP",AD38="DSP"),T38,IF(AND(H38="DSP",T38="DSP",AA38="DSP",AD38="DSP"),M38,IF(AND(M38="DSP",T38="DSP",AA38="DSP",AD38="DSP"),H38,IF(AND(T38="DSP",AA38="DSP",AD38="DSP"),(H38+M38)/2,IF(AND(M38="DSP",AA38="DSP",AD38="DSP"),(H38+T38)/2,IF(AND(H38="DSP",AA38="DSP",AD38="DSP"),(M38+T38)/2,IF(AND(M38="DSP",T38="DSP",AD38="DSP"),(H38+AA38)/2,IF(AND(H38="DSP",T38="DSP",AD38="DSP"),(M38+AA38)/2,IF(AND(H38="DSP",M38="DSP",AD38="DSP"),(T38+AA38)/2,IF(AND(M38="DSP",T38="DSP",AA38="DSP"),(H38+AD38)/2,IF(AND(H38="DSP",T38="DSP",AA38="DSP"),(M38+AD38)/2,IF(AND(H38="DSP",M38="DSP",AA38="DSP"),(T38+AD38)/2,IF(AND(H38="DSP",M38="DSP",T38="DSP"),(AA38+AD38)/2,IF(AND(H38="DSP",M38="DSP"),(T38+AA38+AD38)/3,IF(AND(H38="DSP",T38="DSP"),(M38+AA38+AD38)/3,IF(AND(M38="DSP",T38="DSP"),(H38+AA38+AD38)/3,IF(AND(H38="DSP",AA38="DSP"),(M38+T38+AD38)/3,IF(AND(M38="DSP",AA38="DSP"),(H38+T38+AD38)/3,IF(AND(T38="DSP",AA38="DSP"),(H38+M38+AD38)/3,IF(AND(H38="DSP",AD38="DSP"),(M38+T38+AA38)/3,IF(AND(M38="DSP",AD38="DSP"),(H38+T38+AA38)/3,IF(AND(T38="DSP",AD38="DSP"),(H38+M38+AA38)/3,IF(AND(AA38="DSP",AD38="DSP"),(H38+M38+T38)/3,IF(H38="DSP",(M38+T38+AA38+AD38)/4,IF(M38="DSP",(H38+T38+AA38+AD38)/4,IF(T38="DSP",(H38+M38+AA38+AD38)/4,IF(AA38="DSP",(H38+M38+T38+AD38)/4,IF(AD38="DSP",(H38+M38+T38+AA38)/4,SUM(H38+M38+T38+AA38+AD38)/5))))))))))))))))))))))))))))))))</f>
        <v>7.6</v>
      </c>
      <c r="AF38" s="88">
        <v>7.6</v>
      </c>
      <c r="AG38" s="92">
        <f t="shared" si="19"/>
        <v>497</v>
      </c>
      <c r="AH38" s="78">
        <f>IF(ISERROR(VLOOKUP(B38,'Notes écrit'!$A$3:$C$566,3,FALSE)),"ABI",(VLOOKUP(B38,'Notes écrit'!$A$3:$C$566,3,FALSE)))</f>
        <v>6.22</v>
      </c>
      <c r="AI38" s="88">
        <v>6.22</v>
      </c>
      <c r="AJ38" s="93">
        <f t="shared" si="20"/>
        <v>347</v>
      </c>
      <c r="AK38" s="153">
        <f t="shared" si="21"/>
        <v>6.7720000000000002</v>
      </c>
    </row>
    <row r="39" spans="1:42" ht="16.5" customHeight="1" thickBot="1" x14ac:dyDescent="0.3">
      <c r="A39" s="127" t="s">
        <v>376</v>
      </c>
      <c r="B39" s="295">
        <v>21903722</v>
      </c>
      <c r="C39" s="296" t="s">
        <v>337</v>
      </c>
      <c r="D39" s="296" t="s">
        <v>338</v>
      </c>
      <c r="E39" s="326" t="s">
        <v>1147</v>
      </c>
      <c r="F39" s="99" t="str">
        <f t="shared" si="34"/>
        <v>VAL</v>
      </c>
      <c r="G39" s="100" t="str">
        <f t="shared" si="1"/>
        <v>VAL</v>
      </c>
      <c r="H39" s="85" t="str">
        <f t="shared" si="2"/>
        <v>VALIDÉ</v>
      </c>
      <c r="I39" s="326" t="s">
        <v>1147</v>
      </c>
      <c r="J39" s="100" t="str">
        <f t="shared" si="3"/>
        <v>VAL</v>
      </c>
      <c r="K39" s="326" t="s">
        <v>1147</v>
      </c>
      <c r="L39" s="100" t="str">
        <f t="shared" si="4"/>
        <v>VAL</v>
      </c>
      <c r="M39" s="85" t="str">
        <f t="shared" si="5"/>
        <v>VALIDÉ</v>
      </c>
      <c r="N39" s="326" t="s">
        <v>1147</v>
      </c>
      <c r="O39" s="288"/>
      <c r="P39" s="101">
        <f t="shared" si="6"/>
        <v>0</v>
      </c>
      <c r="Q39" s="100" t="str">
        <f t="shared" si="7"/>
        <v>VAL</v>
      </c>
      <c r="R39" s="326" t="s">
        <v>1147</v>
      </c>
      <c r="S39" s="100" t="str">
        <f t="shared" si="8"/>
        <v>VAL</v>
      </c>
      <c r="T39" s="85" t="str">
        <f t="shared" si="9"/>
        <v>VALIDÉ</v>
      </c>
      <c r="U39" s="333" t="s">
        <v>1147</v>
      </c>
      <c r="V39" s="100" t="str">
        <f t="shared" si="10"/>
        <v>VAL</v>
      </c>
      <c r="W39" s="326" t="s">
        <v>1147</v>
      </c>
      <c r="X39" s="100" t="str">
        <f t="shared" si="11"/>
        <v>VAL</v>
      </c>
      <c r="Y39" s="326" t="s">
        <v>1147</v>
      </c>
      <c r="Z39" s="100" t="str">
        <f t="shared" si="12"/>
        <v>VAL</v>
      </c>
      <c r="AA39" s="85" t="str">
        <f t="shared" si="13"/>
        <v>VALIDÉ</v>
      </c>
      <c r="AB39" s="326" t="s">
        <v>1147</v>
      </c>
      <c r="AC39" s="100" t="str">
        <f t="shared" si="14"/>
        <v>VAL</v>
      </c>
      <c r="AD39" s="86" t="str">
        <f t="shared" si="15"/>
        <v>VALIDÉ</v>
      </c>
      <c r="AE39" s="87" t="str">
        <f>VLOOKUP(B39,[3]PVout!$A$3:$BV$711,74,FALSE)</f>
        <v>12.6</v>
      </c>
      <c r="AF39" s="88">
        <v>12.6</v>
      </c>
      <c r="AG39" s="92">
        <f t="shared" si="19"/>
        <v>98</v>
      </c>
      <c r="AH39" s="78">
        <f>IF(ISERROR(VLOOKUP(B39,'Notes écrit'!$A$3:$C$566,3,FALSE)),"ABI",(VLOOKUP(B39,'Notes écrit'!$A$3:$C$566,3,FALSE)))</f>
        <v>4.4400000000000004</v>
      </c>
      <c r="AI39" s="88">
        <v>4.4400000000000004</v>
      </c>
      <c r="AJ39" s="93">
        <f t="shared" si="20"/>
        <v>495</v>
      </c>
      <c r="AK39" s="153">
        <f t="shared" si="21"/>
        <v>7.7040000000000006</v>
      </c>
    </row>
    <row r="40" spans="1:42" ht="16.5" customHeight="1" thickBot="1" x14ac:dyDescent="0.3">
      <c r="A40" s="127" t="s">
        <v>376</v>
      </c>
      <c r="B40" s="295">
        <v>21903726</v>
      </c>
      <c r="C40" s="296" t="s">
        <v>256</v>
      </c>
      <c r="D40" s="296" t="s">
        <v>94</v>
      </c>
      <c r="E40" s="326" t="s">
        <v>1147</v>
      </c>
      <c r="F40" s="99" t="str">
        <f t="shared" si="34"/>
        <v>VAL</v>
      </c>
      <c r="G40" s="100" t="str">
        <f t="shared" si="1"/>
        <v>VAL</v>
      </c>
      <c r="H40" s="85" t="str">
        <f t="shared" si="2"/>
        <v>VALIDÉ</v>
      </c>
      <c r="I40" s="326" t="s">
        <v>1147</v>
      </c>
      <c r="J40" s="100" t="str">
        <f t="shared" si="3"/>
        <v>VAL</v>
      </c>
      <c r="K40" s="326" t="s">
        <v>1147</v>
      </c>
      <c r="L40" s="100" t="str">
        <f t="shared" si="4"/>
        <v>VAL</v>
      </c>
      <c r="M40" s="85" t="str">
        <f t="shared" si="5"/>
        <v>VALIDÉ</v>
      </c>
      <c r="N40" s="326" t="s">
        <v>1147</v>
      </c>
      <c r="O40" s="288"/>
      <c r="P40" s="101">
        <f t="shared" si="6"/>
        <v>0</v>
      </c>
      <c r="Q40" s="100" t="str">
        <f t="shared" si="7"/>
        <v>VAL</v>
      </c>
      <c r="R40" s="326" t="s">
        <v>1147</v>
      </c>
      <c r="S40" s="100" t="str">
        <f t="shared" si="8"/>
        <v>VAL</v>
      </c>
      <c r="T40" s="85" t="str">
        <f t="shared" si="9"/>
        <v>VALIDÉ</v>
      </c>
      <c r="U40" s="333" t="s">
        <v>1147</v>
      </c>
      <c r="V40" s="100" t="str">
        <f t="shared" si="10"/>
        <v>VAL</v>
      </c>
      <c r="W40" s="326" t="s">
        <v>1147</v>
      </c>
      <c r="X40" s="100" t="str">
        <f t="shared" si="11"/>
        <v>VAL</v>
      </c>
      <c r="Y40" s="326" t="s">
        <v>1147</v>
      </c>
      <c r="Z40" s="100" t="str">
        <f t="shared" si="12"/>
        <v>VAL</v>
      </c>
      <c r="AA40" s="85" t="str">
        <f t="shared" si="13"/>
        <v>VALIDÉ</v>
      </c>
      <c r="AB40" s="326" t="s">
        <v>1147</v>
      </c>
      <c r="AC40" s="100" t="str">
        <f t="shared" si="14"/>
        <v>VAL</v>
      </c>
      <c r="AD40" s="86" t="str">
        <f t="shared" si="15"/>
        <v>VALIDÉ</v>
      </c>
      <c r="AE40" s="87">
        <f>VLOOKUP(B40,[3]PVout!$A$3:$BV$711,74,FALSE)</f>
        <v>12</v>
      </c>
      <c r="AF40" s="88">
        <v>12</v>
      </c>
      <c r="AG40" s="92">
        <f t="shared" si="19"/>
        <v>158</v>
      </c>
      <c r="AH40" s="78">
        <f>IF(ISERROR(VLOOKUP(B40,'Notes écrit'!$A$3:$C$566,3,FALSE)),"ABI",(VLOOKUP(B40,'Notes écrit'!$A$3:$C$566,3,FALSE)))</f>
        <v>3.56</v>
      </c>
      <c r="AI40" s="88">
        <v>3.56</v>
      </c>
      <c r="AJ40" s="93">
        <f t="shared" si="20"/>
        <v>541</v>
      </c>
      <c r="AK40" s="153">
        <f t="shared" si="21"/>
        <v>6.9360000000000008</v>
      </c>
    </row>
    <row r="41" spans="1:42" ht="16.5" customHeight="1" thickBot="1" x14ac:dyDescent="0.3">
      <c r="A41" s="127" t="s">
        <v>376</v>
      </c>
      <c r="B41" s="259">
        <v>21903884</v>
      </c>
      <c r="C41" s="260" t="s">
        <v>1072</v>
      </c>
      <c r="D41" s="260" t="s">
        <v>99</v>
      </c>
      <c r="E41" s="96">
        <f>VLOOKUP(B41,[2]END!$A$3:$F$557,6,FALSE)</f>
        <v>16</v>
      </c>
      <c r="F41" s="99">
        <f t="shared" si="34"/>
        <v>17.5</v>
      </c>
      <c r="G41" s="100">
        <f t="shared" si="1"/>
        <v>13</v>
      </c>
      <c r="H41" s="85">
        <f t="shared" si="2"/>
        <v>13</v>
      </c>
      <c r="I41" s="325">
        <f>VLOOKUP(B41,[2]VIT!$A$3:$E$557,5,FALSE)</f>
        <v>3.06</v>
      </c>
      <c r="J41" s="100">
        <f t="shared" ref="J41:J47" si="35">IF(I41="COVID","COVID",IF(I41="ABI",0,IF(I41="DSP","DSP",IF(I41="VAL","VAL",(IF(A41="F",VLOOKUP(I41,VIT20MF,2),VLOOKUP(I41,Vit20MG,2)))))))</f>
        <v>19</v>
      </c>
      <c r="K41" s="325">
        <f>VLOOKUP(B41,[2]VIT!$A$3:$F$557,6,FALSE)</f>
        <v>6.53</v>
      </c>
      <c r="L41" s="100">
        <f t="shared" ref="L41:L47" si="36">IF(K41="COVID","COVID",IF(K41="ABI",0,IF(K41="DSP","DSP",IF(K41="VAL","VAL",(IF(A41="F",VLOOKUP(K41,vit50mf,2),VLOOKUP(K41,vit50mg,2)))))))</f>
        <v>13</v>
      </c>
      <c r="M41" s="85">
        <f t="shared" si="5"/>
        <v>16</v>
      </c>
      <c r="N41" s="107">
        <f>VLOOKUP(B41,[2]DVC!$A$3:$F$557,6,FALSE)</f>
        <v>79</v>
      </c>
      <c r="O41" s="288">
        <f>VLOOKUP(B41,'[2]Taille-Poids'!$A$3:$F$557,6,FALSE)</f>
        <v>74</v>
      </c>
      <c r="P41" s="101">
        <f t="shared" si="6"/>
        <v>1.0675675675675675</v>
      </c>
      <c r="Q41" s="100">
        <f t="shared" si="7"/>
        <v>5.5</v>
      </c>
      <c r="R41" s="107">
        <f>VLOOKUP(B41,[2]DV!$A$3:$G$557,7,FALSE)</f>
        <v>42.4</v>
      </c>
      <c r="S41" s="100">
        <f t="shared" si="8"/>
        <v>3.5</v>
      </c>
      <c r="T41" s="85">
        <f t="shared" si="9"/>
        <v>9</v>
      </c>
      <c r="U41" s="289">
        <f>VLOOKUP(B41,[2]COORD!$A$3:$H$557,8,FALSE)</f>
        <v>26.28</v>
      </c>
      <c r="V41" s="100">
        <f t="shared" si="10"/>
        <v>4.75</v>
      </c>
      <c r="W41" s="96">
        <f>VLOOKUP(B41,[2]SOUP!$A$3:$E$557,5,FALSE)</f>
        <v>-7</v>
      </c>
      <c r="X41" s="100">
        <f t="shared" si="11"/>
        <v>1.25</v>
      </c>
      <c r="Y41" s="96">
        <f>VLOOKUP(B41,[2]EQU!$A$3:$E$557,5,FALSE)</f>
        <v>1</v>
      </c>
      <c r="Z41" s="100">
        <f t="shared" si="12"/>
        <v>4.5</v>
      </c>
      <c r="AA41" s="85">
        <f t="shared" si="13"/>
        <v>10.5</v>
      </c>
      <c r="AB41" s="127">
        <f>VLOOKUP(B41,[2]Natation!$A$2:$E$556,5,FALSE)</f>
        <v>38.06</v>
      </c>
      <c r="AC41" s="100">
        <f t="shared" si="14"/>
        <v>11</v>
      </c>
      <c r="AD41" s="86">
        <f t="shared" si="15"/>
        <v>11</v>
      </c>
      <c r="AE41" s="87">
        <f t="shared" ref="AE41:AE47" si="37">IF(OR(H41="COVID",M41="COVID",T41="COVID",AA41="COVID",AD41="COVID"),"COVID",IF(AND(H41="DSP",M41="DSP",T41="DSP",AA41="DSP",AD41="DSP"),"DSP",IF(AND(H41="DSP",M41="DSP",T41="DSP",AA41="DSP"),AD41,IF(AND(H41="DSP",M41="DSP",T41="DSP",AD41="DSP"),AA41,IF(AND(H41="DSP",M41="DSP",AA41="DSP",AD41="DSP"),T41,IF(AND(H41="DSP",T41="DSP",AA41="DSP",AD41="DSP"),M41,IF(AND(M41="DSP",T41="DSP",AA41="DSP",AD41="DSP"),H41,IF(AND(T41="DSP",AA41="DSP",AD41="DSP"),(H41+M41)/2,IF(AND(M41="DSP",AA41="DSP",AD41="DSP"),(H41+T41)/2,IF(AND(H41="DSP",AA41="DSP",AD41="DSP"),(M41+T41)/2,IF(AND(M41="DSP",T41="DSP",AD41="DSP"),(H41+AA41)/2,IF(AND(H41="DSP",T41="DSP",AD41="DSP"),(M41+AA41)/2,IF(AND(H41="DSP",M41="DSP",AD41="DSP"),(T41+AA41)/2,IF(AND(M41="DSP",T41="DSP",AA41="DSP"),(H41+AD41)/2,IF(AND(H41="DSP",T41="DSP",AA41="DSP"),(M41+AD41)/2,IF(AND(H41="DSP",M41="DSP",AA41="DSP"),(T41+AD41)/2,IF(AND(H41="DSP",M41="DSP",T41="DSP"),(AA41+AD41)/2,IF(AND(H41="DSP",M41="DSP"),(T41+AA41+AD41)/3,IF(AND(H41="DSP",T41="DSP"),(M41+AA41+AD41)/3,IF(AND(M41="DSP",T41="DSP"),(H41+AA41+AD41)/3,IF(AND(H41="DSP",AA41="DSP"),(M41+T41+AD41)/3,IF(AND(M41="DSP",AA41="DSP"),(H41+T41+AD41)/3,IF(AND(T41="DSP",AA41="DSP"),(H41+M41+AD41)/3,IF(AND(H41="DSP",AD41="DSP"),(M41+T41+AA41)/3,IF(AND(M41="DSP",AD41="DSP"),(H41+T41+AA41)/3,IF(AND(T41="DSP",AD41="DSP"),(H41+M41+AA41)/3,IF(AND(AA41="DSP",AD41="DSP"),(H41+M41+T41)/3,IF(H41="DSP",(M41+T41+AA41+AD41)/4,IF(M41="DSP",(H41+T41+AA41+AD41)/4,IF(T41="DSP",(H41+M41+AA41+AD41)/4,IF(AA41="DSP",(H41+M41+T41+AD41)/4,IF(AD41="DSP",(H41+M41+T41+AA41)/4,SUM(H41+M41+T41+AA41+AD41)/5))))))))))))))))))))))))))))))))</f>
        <v>11.9</v>
      </c>
      <c r="AF41" s="88">
        <v>11.9</v>
      </c>
      <c r="AG41" s="92">
        <f t="shared" si="19"/>
        <v>170</v>
      </c>
      <c r="AH41" s="78">
        <f>IF(ISERROR(VLOOKUP(B41,'Notes écrit'!$A$3:$C$566,3,FALSE)),"ABI",(VLOOKUP(B41,'Notes écrit'!$A$3:$C$566,3,FALSE)))</f>
        <v>10.67</v>
      </c>
      <c r="AI41" s="88">
        <v>10.67</v>
      </c>
      <c r="AJ41" s="93">
        <f t="shared" si="20"/>
        <v>27</v>
      </c>
      <c r="AK41" s="153">
        <f t="shared" si="21"/>
        <v>11.162000000000001</v>
      </c>
      <c r="AL41" s="110"/>
      <c r="AM41" s="110"/>
      <c r="AN41" s="110"/>
      <c r="AO41" s="110"/>
      <c r="AP41" s="110"/>
    </row>
    <row r="42" spans="1:42" ht="16.5" customHeight="1" thickBot="1" x14ac:dyDescent="0.3">
      <c r="A42" s="127" t="s">
        <v>376</v>
      </c>
      <c r="B42" s="259">
        <v>21903908</v>
      </c>
      <c r="C42" s="260" t="s">
        <v>333</v>
      </c>
      <c r="D42" s="260" t="s">
        <v>94</v>
      </c>
      <c r="E42" s="96">
        <f>VLOOKUP(B42,[2]END!$A$3:$F$557,6,FALSE)</f>
        <v>18</v>
      </c>
      <c r="F42" s="99">
        <f t="shared" si="34"/>
        <v>18.5</v>
      </c>
      <c r="G42" s="100">
        <f t="shared" si="1"/>
        <v>15</v>
      </c>
      <c r="H42" s="85">
        <f t="shared" si="2"/>
        <v>15</v>
      </c>
      <c r="I42" s="325">
        <f>VLOOKUP(B42,[2]VIT!$A$3:$E$557,5,FALSE)</f>
        <v>3.0500000000000003</v>
      </c>
      <c r="J42" s="100">
        <f t="shared" si="35"/>
        <v>19</v>
      </c>
      <c r="K42" s="325">
        <f>VLOOKUP(B42,[2]VIT!$A$3:$F$557,6,FALSE)</f>
        <v>6.49</v>
      </c>
      <c r="L42" s="100">
        <f t="shared" si="36"/>
        <v>13</v>
      </c>
      <c r="M42" s="85">
        <f t="shared" si="5"/>
        <v>16</v>
      </c>
      <c r="N42" s="107">
        <f>VLOOKUP(B42,[2]DVC!$A$3:$F$557,6,FALSE)</f>
        <v>57</v>
      </c>
      <c r="O42" s="288">
        <f>VLOOKUP(B42,'[2]Taille-Poids'!$A$3:$F$557,6,FALSE)</f>
        <v>73</v>
      </c>
      <c r="P42" s="101">
        <f t="shared" si="6"/>
        <v>0.78082191780821919</v>
      </c>
      <c r="Q42" s="100">
        <f t="shared" si="7"/>
        <v>4</v>
      </c>
      <c r="R42" s="107">
        <f>VLOOKUP(B42,[2]DV!$A$3:$G$557,7,FALSE)</f>
        <v>44.9</v>
      </c>
      <c r="S42" s="100">
        <f t="shared" si="8"/>
        <v>4</v>
      </c>
      <c r="T42" s="85">
        <f t="shared" si="9"/>
        <v>8</v>
      </c>
      <c r="U42" s="289">
        <f>VLOOKUP(B42,[2]COORD!$A$3:$H$557,8,FALSE)</f>
        <v>43.37</v>
      </c>
      <c r="V42" s="100">
        <f t="shared" si="10"/>
        <v>0.25</v>
      </c>
      <c r="W42" s="96">
        <f>VLOOKUP(B42,[2]SOUP!$A$3:$E$557,5,FALSE)</f>
        <v>-22</v>
      </c>
      <c r="X42" s="100">
        <f t="shared" si="11"/>
        <v>0</v>
      </c>
      <c r="Y42" s="96">
        <f>VLOOKUP(B42,[2]EQU!$A$3:$E$557,5,FALSE)</f>
        <v>5</v>
      </c>
      <c r="Z42" s="100">
        <f t="shared" si="12"/>
        <v>2.5</v>
      </c>
      <c r="AA42" s="85">
        <f t="shared" si="13"/>
        <v>2.75</v>
      </c>
      <c r="AB42" s="127">
        <f>VLOOKUP(B42,[2]Natation!$A$2:$E$556,5,FALSE)</f>
        <v>45.97</v>
      </c>
      <c r="AC42" s="100">
        <f t="shared" si="14"/>
        <v>7</v>
      </c>
      <c r="AD42" s="86">
        <f t="shared" si="15"/>
        <v>7</v>
      </c>
      <c r="AE42" s="87">
        <f t="shared" si="37"/>
        <v>9.75</v>
      </c>
      <c r="AF42" s="88">
        <v>9.75</v>
      </c>
      <c r="AG42" s="92">
        <f t="shared" si="19"/>
        <v>408</v>
      </c>
      <c r="AH42" s="78">
        <f>IF(ISERROR(VLOOKUP(B42,'Notes écrit'!$A$3:$C$566,3,FALSE)),"ABI",(VLOOKUP(B42,'Notes écrit'!$A$3:$C$566,3,FALSE)))</f>
        <v>5.78</v>
      </c>
      <c r="AI42" s="88">
        <v>5.78</v>
      </c>
      <c r="AJ42" s="93">
        <f t="shared" si="20"/>
        <v>393</v>
      </c>
      <c r="AK42" s="153">
        <f t="shared" si="21"/>
        <v>7.3680000000000003</v>
      </c>
    </row>
    <row r="43" spans="1:42" ht="16.5" customHeight="1" thickBot="1" x14ac:dyDescent="0.3">
      <c r="A43" s="127" t="s">
        <v>56</v>
      </c>
      <c r="B43" s="253">
        <v>21903989</v>
      </c>
      <c r="C43" s="254" t="s">
        <v>1068</v>
      </c>
      <c r="D43" s="254" t="s">
        <v>79</v>
      </c>
      <c r="E43" s="96">
        <f>VLOOKUP(B43,[2]END!$A$3:$F$557,6,FALSE)</f>
        <v>15</v>
      </c>
      <c r="F43" s="99">
        <f t="shared" si="34"/>
        <v>17</v>
      </c>
      <c r="G43" s="100">
        <f t="shared" si="1"/>
        <v>15</v>
      </c>
      <c r="H43" s="85">
        <f t="shared" si="2"/>
        <v>15</v>
      </c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VLOOKUP(B43,[2]VIT!$A$3:$F$557,6,FALSE)</f>
        <v>7.4</v>
      </c>
      <c r="L43" s="100">
        <f t="shared" si="36"/>
        <v>13</v>
      </c>
      <c r="M43" s="85">
        <f t="shared" si="5"/>
        <v>16</v>
      </c>
      <c r="N43" s="107">
        <f>VLOOKUP(B43,[2]DVC!$A$3:$F$557,6,FALSE)</f>
        <v>45</v>
      </c>
      <c r="O43" s="288">
        <f>VLOOKUP(B43,'[2]Taille-Poids'!$A$3:$F$557,6,FALSE)</f>
        <v>57</v>
      </c>
      <c r="P43" s="101">
        <f t="shared" si="6"/>
        <v>0.78947368421052633</v>
      </c>
      <c r="Q43" s="100">
        <f t="shared" si="7"/>
        <v>6.5</v>
      </c>
      <c r="R43" s="107">
        <f>VLOOKUP(B43,[2]DV!$A$3:$G$557,7,FALSE)</f>
        <v>38</v>
      </c>
      <c r="S43" s="100">
        <f t="shared" si="8"/>
        <v>7</v>
      </c>
      <c r="T43" s="85">
        <f t="shared" si="9"/>
        <v>13.5</v>
      </c>
      <c r="U43" s="289">
        <f>VLOOKUP(B43,[2]COORD!$A$3:$H$557,8,FALSE)</f>
        <v>28.43</v>
      </c>
      <c r="V43" s="100">
        <f t="shared" si="10"/>
        <v>4.75</v>
      </c>
      <c r="W43" s="96">
        <f>VLOOKUP(B43,[2]SOUP!$A$3:$E$557,5,FALSE)</f>
        <v>1</v>
      </c>
      <c r="X43" s="100">
        <f t="shared" si="11"/>
        <v>2.75</v>
      </c>
      <c r="Y43" s="96">
        <f>VLOOKUP(B43,[2]EQU!$A$3:$E$557,5,FALSE)</f>
        <v>3</v>
      </c>
      <c r="Z43" s="100">
        <f t="shared" si="12"/>
        <v>3.5</v>
      </c>
      <c r="AA43" s="85">
        <f t="shared" si="13"/>
        <v>11</v>
      </c>
      <c r="AB43" s="127">
        <f>VLOOKUP(B43,[2]Natation!$A$2:$E$556,5,FALSE)</f>
        <v>38.76</v>
      </c>
      <c r="AC43" s="100">
        <f t="shared" si="14"/>
        <v>14</v>
      </c>
      <c r="AD43" s="86">
        <f t="shared" si="15"/>
        <v>14</v>
      </c>
      <c r="AE43" s="87">
        <f t="shared" si="37"/>
        <v>13.9</v>
      </c>
      <c r="AF43" s="88">
        <v>13.9</v>
      </c>
      <c r="AG43" s="92">
        <f t="shared" si="19"/>
        <v>30</v>
      </c>
      <c r="AH43" s="78">
        <f>IF(ISERROR(VLOOKUP(B43,'Notes écrit'!$A$3:$C$566,3,FALSE)),"ABI",(VLOOKUP(B43,'Notes écrit'!$A$3:$C$566,3,FALSE)))</f>
        <v>10.67</v>
      </c>
      <c r="AI43" s="88">
        <v>10.67</v>
      </c>
      <c r="AJ43" s="93">
        <f t="shared" si="20"/>
        <v>27</v>
      </c>
      <c r="AK43" s="153">
        <f t="shared" si="21"/>
        <v>11.962</v>
      </c>
      <c r="AL43" s="108"/>
      <c r="AM43" s="108"/>
      <c r="AN43" s="108"/>
      <c r="AO43" s="108"/>
      <c r="AP43" s="108"/>
    </row>
    <row r="44" spans="1:42" ht="16.5" customHeight="1" thickBot="1" x14ac:dyDescent="0.3">
      <c r="A44" s="127" t="s">
        <v>56</v>
      </c>
      <c r="B44" s="255">
        <v>21904109</v>
      </c>
      <c r="C44" s="256" t="s">
        <v>767</v>
      </c>
      <c r="D44" s="256" t="s">
        <v>140</v>
      </c>
      <c r="E44" s="96">
        <f>VLOOKUP(B44,[2]END!$A$3:$F$557,6,FALSE)</f>
        <v>12</v>
      </c>
      <c r="F44" s="99">
        <f t="shared" si="34"/>
        <v>15.5</v>
      </c>
      <c r="G44" s="100">
        <f t="shared" si="1"/>
        <v>12</v>
      </c>
      <c r="H44" s="85">
        <f t="shared" si="2"/>
        <v>12</v>
      </c>
      <c r="I44" s="325">
        <f>VLOOKUP(B44,[2]VIT!$A$3:$E$557,5,FALSE)</f>
        <v>3.3099999999999996</v>
      </c>
      <c r="J44" s="100">
        <f t="shared" si="35"/>
        <v>20</v>
      </c>
      <c r="K44" s="325">
        <f>VLOOKUP(B44,[2]VIT!$A$3:$F$557,6,FALSE)</f>
        <v>7.5</v>
      </c>
      <c r="L44" s="100">
        <f t="shared" si="36"/>
        <v>12</v>
      </c>
      <c r="M44" s="85">
        <f t="shared" si="5"/>
        <v>16</v>
      </c>
      <c r="N44" s="107">
        <f>VLOOKUP(B44,[2]DVC!$A$3:$F$557,6,FALSE)</f>
        <v>0</v>
      </c>
      <c r="O44" s="288">
        <f>VLOOKUP(B44,'[2]Taille-Poids'!$A$3:$F$557,6,FALSE)</f>
        <v>67</v>
      </c>
      <c r="P44" s="101">
        <f t="shared" si="6"/>
        <v>0</v>
      </c>
      <c r="Q44" s="100">
        <f t="shared" si="7"/>
        <v>0</v>
      </c>
      <c r="R44" s="107">
        <f>VLOOKUP(B44,[2]DV!$A$3:$G$557,7,FALSE)</f>
        <v>29</v>
      </c>
      <c r="S44" s="100">
        <f t="shared" si="8"/>
        <v>4.5</v>
      </c>
      <c r="T44" s="85">
        <f t="shared" si="9"/>
        <v>4.5</v>
      </c>
      <c r="U44" s="289">
        <f>VLOOKUP(B44,[2]COORD!$A$3:$H$557,8,FALSE)</f>
        <v>27.16</v>
      </c>
      <c r="V44" s="100">
        <f t="shared" si="10"/>
        <v>5.25</v>
      </c>
      <c r="W44" s="96">
        <f>VLOOKUP(B44,[2]SOUP!$A$3:$E$557,5,FALSE)</f>
        <v>7</v>
      </c>
      <c r="X44" s="100">
        <f t="shared" si="11"/>
        <v>3.75</v>
      </c>
      <c r="Y44" s="96">
        <f>VLOOKUP(B44,[2]EQU!$A$3:$E$557,5,FALSE)</f>
        <v>3</v>
      </c>
      <c r="Z44" s="100">
        <f t="shared" si="12"/>
        <v>3.5</v>
      </c>
      <c r="AA44" s="85">
        <f t="shared" si="13"/>
        <v>12.5</v>
      </c>
      <c r="AB44" s="127">
        <f>VLOOKUP(B44,[2]Natation!$A$2:$E$556,5,FALSE)</f>
        <v>52.54</v>
      </c>
      <c r="AC44" s="100">
        <f t="shared" si="14"/>
        <v>7</v>
      </c>
      <c r="AD44" s="86">
        <f t="shared" si="15"/>
        <v>7</v>
      </c>
      <c r="AE44" s="87">
        <f t="shared" si="37"/>
        <v>10.4</v>
      </c>
      <c r="AF44" s="88">
        <v>10.4</v>
      </c>
      <c r="AG44" s="92">
        <f t="shared" si="19"/>
        <v>356</v>
      </c>
      <c r="AH44" s="78">
        <f>IF(ISERROR(VLOOKUP(B44,'Notes écrit'!$A$3:$C$566,3,FALSE)),"ABI",(VLOOKUP(B44,'Notes écrit'!$A$3:$C$566,3,FALSE)))</f>
        <v>6.67</v>
      </c>
      <c r="AI44" s="88">
        <v>6.67</v>
      </c>
      <c r="AJ44" s="93">
        <f t="shared" si="20"/>
        <v>296</v>
      </c>
      <c r="AK44" s="153">
        <f t="shared" si="21"/>
        <v>8.161999999999999</v>
      </c>
    </row>
    <row r="45" spans="1:42" ht="16.5" customHeight="1" thickBot="1" x14ac:dyDescent="0.3">
      <c r="A45" s="127" t="s">
        <v>376</v>
      </c>
      <c r="B45" s="257">
        <v>21904529</v>
      </c>
      <c r="C45" s="258" t="s">
        <v>525</v>
      </c>
      <c r="D45" s="258" t="s">
        <v>526</v>
      </c>
      <c r="E45" s="96">
        <f>VLOOKUP(B45,[2]END!$A$3:$F$557,6,FALSE)</f>
        <v>16</v>
      </c>
      <c r="F45" s="99">
        <f t="shared" si="34"/>
        <v>17.5</v>
      </c>
      <c r="G45" s="100">
        <f t="shared" si="1"/>
        <v>13</v>
      </c>
      <c r="H45" s="85">
        <f t="shared" si="2"/>
        <v>13</v>
      </c>
      <c r="I45" s="325">
        <f>VLOOKUP(B45,[2]VIT!$A$3:$E$557,5,FALSE)</f>
        <v>3.19</v>
      </c>
      <c r="J45" s="100">
        <f t="shared" si="35"/>
        <v>17</v>
      </c>
      <c r="K45" s="325">
        <f>VLOOKUP(B45,[2]VIT!$A$3:$F$557,6,FALSE)</f>
        <v>6.82</v>
      </c>
      <c r="L45" s="100">
        <f t="shared" si="36"/>
        <v>11</v>
      </c>
      <c r="M45" s="85">
        <f t="shared" si="5"/>
        <v>14</v>
      </c>
      <c r="N45" s="107">
        <f>VLOOKUP(B45,[2]DVC!$A$3:$F$557,6,FALSE)</f>
        <v>53</v>
      </c>
      <c r="O45" s="288">
        <f>VLOOKUP(B45,'[2]Taille-Poids'!$A$3:$F$557,6,FALSE)</f>
        <v>63</v>
      </c>
      <c r="P45" s="101">
        <f t="shared" si="6"/>
        <v>0.84126984126984128</v>
      </c>
      <c r="Q45" s="100">
        <f t="shared" si="7"/>
        <v>4.5</v>
      </c>
      <c r="R45" s="107">
        <f>VLOOKUP(B45,[2]DV!$A$3:$G$557,7,FALSE)</f>
        <v>37.4</v>
      </c>
      <c r="S45" s="100">
        <f t="shared" si="8"/>
        <v>2.5</v>
      </c>
      <c r="T45" s="85">
        <f t="shared" si="9"/>
        <v>7</v>
      </c>
      <c r="U45" s="289">
        <f>VLOOKUP(B45,[2]COORD!$A$3:$H$557,8,FALSE)</f>
        <v>30.83</v>
      </c>
      <c r="V45" s="100">
        <f t="shared" si="10"/>
        <v>2.5</v>
      </c>
      <c r="W45" s="96">
        <f>VLOOKUP(B45,[2]SOUP!$A$3:$E$557,5,FALSE)</f>
        <v>-7</v>
      </c>
      <c r="X45" s="100">
        <f t="shared" si="11"/>
        <v>1.25</v>
      </c>
      <c r="Y45" s="96">
        <f>VLOOKUP(B45,[2]EQU!$A$3:$E$557,5,FALSE)</f>
        <v>7</v>
      </c>
      <c r="Z45" s="100">
        <f t="shared" si="12"/>
        <v>1.5</v>
      </c>
      <c r="AA45" s="85">
        <f t="shared" si="13"/>
        <v>5.25</v>
      </c>
      <c r="AB45" s="127">
        <f>VLOOKUP(B45,[2]Natation!$A$2:$E$556,5,FALSE)</f>
        <v>49.01</v>
      </c>
      <c r="AC45" s="100">
        <f t="shared" si="14"/>
        <v>6</v>
      </c>
      <c r="AD45" s="86">
        <f t="shared" si="15"/>
        <v>6</v>
      </c>
      <c r="AE45" s="87">
        <f t="shared" si="37"/>
        <v>9.0500000000000007</v>
      </c>
      <c r="AF45" s="88">
        <v>9.0500000000000007</v>
      </c>
      <c r="AG45" s="92">
        <f t="shared" si="19"/>
        <v>448</v>
      </c>
      <c r="AH45" s="78">
        <f>IF(ISERROR(VLOOKUP(B45,'Notes écrit'!$A$3:$C$566,3,FALSE)),"ABI",(VLOOKUP(B45,'Notes écrit'!$A$3:$C$566,3,FALSE)))</f>
        <v>8</v>
      </c>
      <c r="AI45" s="88">
        <v>8</v>
      </c>
      <c r="AJ45" s="93">
        <f t="shared" si="20"/>
        <v>158</v>
      </c>
      <c r="AK45" s="153">
        <f t="shared" si="21"/>
        <v>8.42</v>
      </c>
    </row>
    <row r="46" spans="1:42" s="110" customFormat="1" ht="16.5" customHeight="1" thickBot="1" x14ac:dyDescent="0.3">
      <c r="A46" s="127" t="s">
        <v>56</v>
      </c>
      <c r="B46" s="255">
        <v>21904863</v>
      </c>
      <c r="C46" s="256" t="s">
        <v>350</v>
      </c>
      <c r="D46" s="256" t="s">
        <v>105</v>
      </c>
      <c r="E46" s="96">
        <f>VLOOKUP(B46,[2]END!$A$3:$F$557,6,FALSE)</f>
        <v>10</v>
      </c>
      <c r="F46" s="99">
        <f t="shared" si="34"/>
        <v>14.5</v>
      </c>
      <c r="G46" s="100">
        <f t="shared" si="1"/>
        <v>10</v>
      </c>
      <c r="H46" s="85">
        <f t="shared" si="2"/>
        <v>10</v>
      </c>
      <c r="I46" s="325">
        <f>VLOOKUP(B46,[2]VIT!$A$3:$E$557,5,FALSE)</f>
        <v>3.7600000000000007</v>
      </c>
      <c r="J46" s="100">
        <f t="shared" si="35"/>
        <v>12</v>
      </c>
      <c r="K46" s="325">
        <f>VLOOKUP(B46,[2]VIT!$A$3:$F$557,6,FALSE)</f>
        <v>8.2100000000000009</v>
      </c>
      <c r="L46" s="100">
        <f t="shared" si="36"/>
        <v>7</v>
      </c>
      <c r="M46" s="85">
        <f t="shared" si="5"/>
        <v>9.5</v>
      </c>
      <c r="N46" s="107">
        <f>VLOOKUP(B46,[2]DVC!$A$3:$F$557,6,FALSE)</f>
        <v>34</v>
      </c>
      <c r="O46" s="288">
        <f>VLOOKUP(B46,'[2]Taille-Poids'!$A$3:$F$557,6,FALSE)</f>
        <v>67</v>
      </c>
      <c r="P46" s="101">
        <f t="shared" si="6"/>
        <v>0.5074626865671642</v>
      </c>
      <c r="Q46" s="100">
        <f t="shared" si="7"/>
        <v>5</v>
      </c>
      <c r="R46" s="107">
        <f>VLOOKUP(B46,[2]DV!$A$3:$G$557,7,FALSE)</f>
        <v>23.7</v>
      </c>
      <c r="S46" s="100">
        <f t="shared" si="8"/>
        <v>3</v>
      </c>
      <c r="T46" s="85">
        <f t="shared" si="9"/>
        <v>8</v>
      </c>
      <c r="U46" s="289">
        <f>VLOOKUP(B46,[2]COORD!$A$3:$H$557,8,FALSE)</f>
        <v>29.44</v>
      </c>
      <c r="V46" s="100">
        <f t="shared" si="10"/>
        <v>4.25</v>
      </c>
      <c r="W46" s="96">
        <f>VLOOKUP(B46,[2]SOUP!$A$3:$E$557,5,FALSE)</f>
        <v>-9</v>
      </c>
      <c r="X46" s="100">
        <f t="shared" si="11"/>
        <v>1</v>
      </c>
      <c r="Y46" s="96">
        <f>VLOOKUP(B46,[2]EQU!$A$3:$E$557,5,FALSE)</f>
        <v>1</v>
      </c>
      <c r="Z46" s="100">
        <f t="shared" si="12"/>
        <v>4.5</v>
      </c>
      <c r="AA46" s="85">
        <f t="shared" si="13"/>
        <v>9.75</v>
      </c>
      <c r="AB46" s="127">
        <f>VLOOKUP(B46,[2]Natation!$A$2:$E$556,5,FALSE)</f>
        <v>52.6</v>
      </c>
      <c r="AC46" s="100">
        <f t="shared" si="14"/>
        <v>7</v>
      </c>
      <c r="AD46" s="86">
        <f t="shared" si="15"/>
        <v>7</v>
      </c>
      <c r="AE46" s="87">
        <f t="shared" si="37"/>
        <v>8.85</v>
      </c>
      <c r="AF46" s="88">
        <v>8.85</v>
      </c>
      <c r="AG46" s="92">
        <f t="shared" si="19"/>
        <v>456</v>
      </c>
      <c r="AH46" s="78">
        <f>IF(ISERROR(VLOOKUP(B46,'Notes écrit'!$A$3:$C$566,3,FALSE)),"ABI",(VLOOKUP(B46,'Notes écrit'!$A$3:$C$566,3,FALSE)))</f>
        <v>5.78</v>
      </c>
      <c r="AI46" s="88">
        <v>5.78</v>
      </c>
      <c r="AJ46" s="93">
        <f t="shared" si="20"/>
        <v>393</v>
      </c>
      <c r="AK46" s="153">
        <f t="shared" si="21"/>
        <v>7.008</v>
      </c>
      <c r="AL46" s="108"/>
      <c r="AM46" s="108"/>
      <c r="AN46" s="108"/>
      <c r="AO46" s="108"/>
      <c r="AP46" s="108"/>
    </row>
    <row r="47" spans="1:42" s="108" customFormat="1" ht="16.5" customHeight="1" thickBot="1" x14ac:dyDescent="0.3">
      <c r="A47" s="127" t="s">
        <v>376</v>
      </c>
      <c r="B47" s="261">
        <v>21905079</v>
      </c>
      <c r="C47" s="262" t="s">
        <v>860</v>
      </c>
      <c r="D47" s="262" t="s">
        <v>861</v>
      </c>
      <c r="E47" s="96">
        <f>VLOOKUP(B47,[2]END!$A$3:$F$557,6,FALSE)</f>
        <v>13</v>
      </c>
      <c r="F47" s="99">
        <f t="shared" si="34"/>
        <v>16</v>
      </c>
      <c r="G47" s="100">
        <f t="shared" si="1"/>
        <v>10</v>
      </c>
      <c r="H47" s="85">
        <f t="shared" si="2"/>
        <v>10</v>
      </c>
      <c r="I47" s="325">
        <f>VLOOKUP(B47,[2]VIT!$A$3:$E$557,5,FALSE)</f>
        <v>3.29</v>
      </c>
      <c r="J47" s="100">
        <f t="shared" si="35"/>
        <v>15</v>
      </c>
      <c r="K47" s="325">
        <f>VLOOKUP(B47,[2]VIT!$A$3:$F$557,6,FALSE)</f>
        <v>6.79</v>
      </c>
      <c r="L47" s="100">
        <f t="shared" si="36"/>
        <v>11</v>
      </c>
      <c r="M47" s="85">
        <f t="shared" si="5"/>
        <v>13</v>
      </c>
      <c r="N47" s="107">
        <f>VLOOKUP(B47,[2]DVC!$A$3:$F$557,6,FALSE)</f>
        <v>76</v>
      </c>
      <c r="O47" s="288">
        <f>VLOOKUP(B47,'[2]Taille-Poids'!$A$3:$F$557,6,FALSE)</f>
        <v>78</v>
      </c>
      <c r="P47" s="101">
        <f t="shared" si="6"/>
        <v>0.97435897435897434</v>
      </c>
      <c r="Q47" s="100">
        <f t="shared" si="7"/>
        <v>5</v>
      </c>
      <c r="R47" s="107">
        <f>VLOOKUP(B47,[2]DV!$A$3:$G$557,7,FALSE)</f>
        <v>45.2</v>
      </c>
      <c r="S47" s="100">
        <f t="shared" si="8"/>
        <v>4.5</v>
      </c>
      <c r="T47" s="85">
        <f t="shared" si="9"/>
        <v>9.5</v>
      </c>
      <c r="U47" s="289">
        <f>VLOOKUP(B47,[2]COORD!$A$3:$H$557,8,FALSE)</f>
        <v>26</v>
      </c>
      <c r="V47" s="100">
        <f t="shared" si="10"/>
        <v>4.75</v>
      </c>
      <c r="W47" s="96">
        <f>VLOOKUP(B47,[2]SOUP!$A$3:$E$557,5,FALSE)</f>
        <v>-2.5</v>
      </c>
      <c r="X47" s="100">
        <f t="shared" si="11"/>
        <v>1.75</v>
      </c>
      <c r="Y47" s="96">
        <f>VLOOKUP(B47,[2]EQU!$A$3:$E$557,5,FALSE)</f>
        <v>7</v>
      </c>
      <c r="Z47" s="100">
        <f t="shared" si="12"/>
        <v>1.5</v>
      </c>
      <c r="AA47" s="85">
        <f t="shared" si="13"/>
        <v>8</v>
      </c>
      <c r="AB47" s="96" t="s">
        <v>375</v>
      </c>
      <c r="AC47" s="100" t="str">
        <f t="shared" si="14"/>
        <v>DSP</v>
      </c>
      <c r="AD47" s="86" t="str">
        <f t="shared" si="15"/>
        <v>DSP</v>
      </c>
      <c r="AE47" s="87">
        <f t="shared" si="37"/>
        <v>10.125</v>
      </c>
      <c r="AF47" s="88">
        <v>10.125</v>
      </c>
      <c r="AG47" s="92">
        <f t="shared" si="19"/>
        <v>379</v>
      </c>
      <c r="AH47" s="78">
        <f>IF(ISERROR(VLOOKUP(B47,'Notes écrit'!$A$3:$C$566,3,FALSE)),"ABI",(VLOOKUP(B47,'Notes écrit'!$A$3:$C$566,3,FALSE)))</f>
        <v>8</v>
      </c>
      <c r="AI47" s="88">
        <v>8</v>
      </c>
      <c r="AJ47" s="93">
        <f t="shared" si="20"/>
        <v>158</v>
      </c>
      <c r="AK47" s="153">
        <f t="shared" si="21"/>
        <v>8.85</v>
      </c>
      <c r="AL47" s="110"/>
      <c r="AM47" s="110"/>
      <c r="AN47" s="110"/>
      <c r="AO47" s="110"/>
      <c r="AP47" s="110"/>
    </row>
    <row r="48" spans="1:42" ht="16.5" customHeight="1" thickBot="1" x14ac:dyDescent="0.3">
      <c r="A48" s="127" t="s">
        <v>56</v>
      </c>
      <c r="B48" s="295">
        <v>21905145</v>
      </c>
      <c r="C48" s="296" t="s">
        <v>262</v>
      </c>
      <c r="D48" s="296" t="s">
        <v>263</v>
      </c>
      <c r="E48" s="326" t="s">
        <v>1147</v>
      </c>
      <c r="F48" s="99" t="str">
        <f t="shared" si="34"/>
        <v>VAL</v>
      </c>
      <c r="G48" s="100" t="str">
        <f t="shared" si="1"/>
        <v>VAL</v>
      </c>
      <c r="H48" s="85" t="str">
        <f t="shared" si="2"/>
        <v>VALIDÉ</v>
      </c>
      <c r="I48" s="326" t="s">
        <v>1147</v>
      </c>
      <c r="J48" s="100" t="str">
        <f t="shared" si="3"/>
        <v>VAL</v>
      </c>
      <c r="K48" s="326" t="s">
        <v>1147</v>
      </c>
      <c r="L48" s="100" t="str">
        <f t="shared" si="4"/>
        <v>VAL</v>
      </c>
      <c r="M48" s="85" t="str">
        <f t="shared" si="5"/>
        <v>VALIDÉ</v>
      </c>
      <c r="N48" s="326" t="s">
        <v>1147</v>
      </c>
      <c r="O48" s="288"/>
      <c r="P48" s="101">
        <f t="shared" si="6"/>
        <v>0</v>
      </c>
      <c r="Q48" s="100" t="str">
        <f t="shared" si="7"/>
        <v>VAL</v>
      </c>
      <c r="R48" s="326" t="s">
        <v>1147</v>
      </c>
      <c r="S48" s="100" t="str">
        <f t="shared" si="8"/>
        <v>VAL</v>
      </c>
      <c r="T48" s="85" t="str">
        <f t="shared" si="9"/>
        <v>VALIDÉ</v>
      </c>
      <c r="U48" s="333" t="s">
        <v>1147</v>
      </c>
      <c r="V48" s="100" t="str">
        <f t="shared" si="10"/>
        <v>VAL</v>
      </c>
      <c r="W48" s="326" t="s">
        <v>1147</v>
      </c>
      <c r="X48" s="100" t="str">
        <f t="shared" si="11"/>
        <v>VAL</v>
      </c>
      <c r="Y48" s="326" t="s">
        <v>1147</v>
      </c>
      <c r="Z48" s="100" t="str">
        <f t="shared" si="12"/>
        <v>VAL</v>
      </c>
      <c r="AA48" s="85" t="str">
        <f t="shared" si="13"/>
        <v>VALIDÉ</v>
      </c>
      <c r="AB48" s="326" t="s">
        <v>1147</v>
      </c>
      <c r="AC48" s="100" t="str">
        <f t="shared" si="14"/>
        <v>VAL</v>
      </c>
      <c r="AD48" s="86" t="str">
        <f t="shared" si="15"/>
        <v>VALIDÉ</v>
      </c>
      <c r="AE48" s="87" t="str">
        <f>VLOOKUP(B48,[3]PVout!$A$3:$BV$711,74,FALSE)</f>
        <v>13.3</v>
      </c>
      <c r="AF48" s="88">
        <v>13.3</v>
      </c>
      <c r="AG48" s="92">
        <f t="shared" si="19"/>
        <v>54</v>
      </c>
      <c r="AH48" s="78">
        <f>IF(ISERROR(VLOOKUP(B48,'Notes écrit'!$A$3:$C$566,3,FALSE)),"ABI",(VLOOKUP(B48,'Notes écrit'!$A$3:$C$566,3,FALSE)))</f>
        <v>4.4400000000000004</v>
      </c>
      <c r="AI48" s="88">
        <v>4.4400000000000004</v>
      </c>
      <c r="AJ48" s="93">
        <f t="shared" si="20"/>
        <v>495</v>
      </c>
      <c r="AK48" s="153">
        <f t="shared" si="21"/>
        <v>7.984</v>
      </c>
      <c r="AL48" s="110"/>
      <c r="AM48" s="110"/>
      <c r="AN48" s="110"/>
      <c r="AO48" s="110"/>
      <c r="AP48" s="110"/>
    </row>
    <row r="49" spans="1:42" s="112" customFormat="1" ht="16.5" customHeight="1" thickBot="1" x14ac:dyDescent="0.3">
      <c r="A49" s="127" t="s">
        <v>376</v>
      </c>
      <c r="B49" s="295">
        <v>21905266</v>
      </c>
      <c r="C49" s="296" t="s">
        <v>373</v>
      </c>
      <c r="D49" s="296" t="s">
        <v>71</v>
      </c>
      <c r="E49" s="326" t="s">
        <v>1147</v>
      </c>
      <c r="F49" s="99" t="str">
        <f t="shared" si="34"/>
        <v>VAL</v>
      </c>
      <c r="G49" s="100" t="str">
        <f t="shared" si="1"/>
        <v>VAL</v>
      </c>
      <c r="H49" s="85" t="str">
        <f t="shared" si="2"/>
        <v>VALIDÉ</v>
      </c>
      <c r="I49" s="326" t="s">
        <v>1147</v>
      </c>
      <c r="J49" s="100" t="str">
        <f t="shared" si="3"/>
        <v>VAL</v>
      </c>
      <c r="K49" s="326" t="s">
        <v>1147</v>
      </c>
      <c r="L49" s="100" t="str">
        <f t="shared" si="4"/>
        <v>VAL</v>
      </c>
      <c r="M49" s="85" t="str">
        <f t="shared" si="5"/>
        <v>VALIDÉ</v>
      </c>
      <c r="N49" s="326" t="s">
        <v>1147</v>
      </c>
      <c r="O49" s="288"/>
      <c r="P49" s="101">
        <f t="shared" si="6"/>
        <v>0</v>
      </c>
      <c r="Q49" s="100" t="str">
        <f t="shared" si="7"/>
        <v>VAL</v>
      </c>
      <c r="R49" s="326" t="s">
        <v>1147</v>
      </c>
      <c r="S49" s="100" t="str">
        <f t="shared" si="8"/>
        <v>VAL</v>
      </c>
      <c r="T49" s="85" t="str">
        <f t="shared" si="9"/>
        <v>VALIDÉ</v>
      </c>
      <c r="U49" s="333" t="s">
        <v>1147</v>
      </c>
      <c r="V49" s="100" t="str">
        <f t="shared" si="10"/>
        <v>VAL</v>
      </c>
      <c r="W49" s="326" t="s">
        <v>1147</v>
      </c>
      <c r="X49" s="100" t="str">
        <f t="shared" si="11"/>
        <v>VAL</v>
      </c>
      <c r="Y49" s="326" t="s">
        <v>1147</v>
      </c>
      <c r="Z49" s="100" t="str">
        <f t="shared" si="12"/>
        <v>VAL</v>
      </c>
      <c r="AA49" s="85" t="str">
        <f t="shared" si="13"/>
        <v>VALIDÉ</v>
      </c>
      <c r="AB49" s="326" t="s">
        <v>1147</v>
      </c>
      <c r="AC49" s="100" t="str">
        <f t="shared" si="14"/>
        <v>VAL</v>
      </c>
      <c r="AD49" s="86" t="str">
        <f t="shared" si="15"/>
        <v>VALIDÉ</v>
      </c>
      <c r="AE49" s="87" t="str">
        <f>VLOOKUP(B49,[3]PVout!$A$3:$BV$711,74,FALSE)</f>
        <v>10.5</v>
      </c>
      <c r="AF49" s="88">
        <v>10.5</v>
      </c>
      <c r="AG49" s="92">
        <f t="shared" si="19"/>
        <v>346</v>
      </c>
      <c r="AH49" s="78">
        <f>IF(ISERROR(VLOOKUP(B49,'Notes écrit'!$A$3:$C$566,3,FALSE)),"ABI",(VLOOKUP(B49,'Notes écrit'!$A$3:$C$566,3,FALSE)))</f>
        <v>5.33</v>
      </c>
      <c r="AI49" s="88">
        <v>5.33</v>
      </c>
      <c r="AJ49" s="93">
        <f t="shared" si="20"/>
        <v>435</v>
      </c>
      <c r="AK49" s="153">
        <f t="shared" si="21"/>
        <v>7.3979999999999997</v>
      </c>
      <c r="AL49" s="110"/>
      <c r="AM49" s="110"/>
      <c r="AN49" s="110"/>
      <c r="AO49" s="110"/>
      <c r="AP49" s="110"/>
    </row>
    <row r="50" spans="1:42" s="112" customFormat="1" ht="16.5" customHeight="1" thickBot="1" x14ac:dyDescent="0.3">
      <c r="A50" s="127" t="s">
        <v>376</v>
      </c>
      <c r="B50" s="295">
        <v>21905440</v>
      </c>
      <c r="C50" s="296" t="s">
        <v>342</v>
      </c>
      <c r="D50" s="296" t="s">
        <v>141</v>
      </c>
      <c r="E50" s="294" t="s">
        <v>1147</v>
      </c>
      <c r="F50" s="99" t="str">
        <f t="shared" si="34"/>
        <v>VAL</v>
      </c>
      <c r="G50" s="100" t="str">
        <f t="shared" si="1"/>
        <v>VAL</v>
      </c>
      <c r="H50" s="85" t="str">
        <f t="shared" si="2"/>
        <v>VALIDÉ</v>
      </c>
      <c r="I50" s="294" t="s">
        <v>1147</v>
      </c>
      <c r="J50" s="100" t="str">
        <f t="shared" si="3"/>
        <v>VAL</v>
      </c>
      <c r="K50" s="294" t="s">
        <v>1147</v>
      </c>
      <c r="L50" s="100" t="str">
        <f t="shared" si="4"/>
        <v>VAL</v>
      </c>
      <c r="M50" s="85" t="str">
        <f t="shared" si="5"/>
        <v>VALIDÉ</v>
      </c>
      <c r="N50" s="294" t="s">
        <v>1147</v>
      </c>
      <c r="O50" s="288"/>
      <c r="P50" s="101">
        <f t="shared" si="6"/>
        <v>0</v>
      </c>
      <c r="Q50" s="100" t="str">
        <f t="shared" si="7"/>
        <v>VAL</v>
      </c>
      <c r="R50" s="294" t="s">
        <v>1147</v>
      </c>
      <c r="S50" s="100" t="str">
        <f t="shared" si="8"/>
        <v>VAL</v>
      </c>
      <c r="T50" s="85" t="str">
        <f t="shared" si="9"/>
        <v>VALIDÉ</v>
      </c>
      <c r="U50" s="315" t="s">
        <v>1147</v>
      </c>
      <c r="V50" s="100" t="str">
        <f t="shared" si="10"/>
        <v>VAL</v>
      </c>
      <c r="W50" s="294" t="s">
        <v>1147</v>
      </c>
      <c r="X50" s="100" t="str">
        <f t="shared" si="11"/>
        <v>VAL</v>
      </c>
      <c r="Y50" s="294" t="s">
        <v>1147</v>
      </c>
      <c r="Z50" s="100" t="str">
        <f t="shared" si="12"/>
        <v>VAL</v>
      </c>
      <c r="AA50" s="85" t="str">
        <f t="shared" si="13"/>
        <v>VALIDÉ</v>
      </c>
      <c r="AB50" s="294" t="s">
        <v>1147</v>
      </c>
      <c r="AC50" s="100" t="str">
        <f t="shared" si="14"/>
        <v>VAL</v>
      </c>
      <c r="AD50" s="86" t="str">
        <f t="shared" si="15"/>
        <v>VALIDÉ</v>
      </c>
      <c r="AE50" s="87" t="str">
        <f>VLOOKUP(B50,[3]PVout!$A$3:$BV$711,74,FALSE)</f>
        <v>12.05</v>
      </c>
      <c r="AF50" s="88">
        <v>12.05</v>
      </c>
      <c r="AG50" s="92">
        <f t="shared" si="19"/>
        <v>155</v>
      </c>
      <c r="AH50" s="78">
        <f>IF(ISERROR(VLOOKUP(B50,'Notes écrit'!$A$3:$C$566,3,FALSE)),"ABI",(VLOOKUP(B50,'Notes écrit'!$A$3:$C$566,3,FALSE)))</f>
        <v>5.78</v>
      </c>
      <c r="AI50" s="88">
        <v>5.78</v>
      </c>
      <c r="AJ50" s="93">
        <f t="shared" si="20"/>
        <v>393</v>
      </c>
      <c r="AK50" s="153">
        <f t="shared" si="21"/>
        <v>8.2880000000000003</v>
      </c>
      <c r="AL50" s="110"/>
      <c r="AM50" s="110"/>
      <c r="AN50" s="110"/>
      <c r="AO50" s="110"/>
      <c r="AP50" s="110"/>
    </row>
    <row r="51" spans="1:42" ht="16.5" customHeight="1" thickBot="1" x14ac:dyDescent="0.3">
      <c r="A51" s="127" t="s">
        <v>376</v>
      </c>
      <c r="B51" s="257">
        <v>21905701</v>
      </c>
      <c r="C51" s="258" t="s">
        <v>713</v>
      </c>
      <c r="D51" s="258" t="s">
        <v>287</v>
      </c>
      <c r="E51" s="96">
        <f>VLOOKUP(B51,[2]END!$A$3:$F$557,6,FALSE)</f>
        <v>11</v>
      </c>
      <c r="F51" s="99">
        <f t="shared" si="34"/>
        <v>15</v>
      </c>
      <c r="G51" s="100">
        <f t="shared" si="1"/>
        <v>8</v>
      </c>
      <c r="H51" s="85">
        <f t="shared" si="2"/>
        <v>8</v>
      </c>
      <c r="I51" s="325">
        <f>VLOOKUP(B51,[2]VIT!$A$3:$E$557,5,FALSE)</f>
        <v>3.21</v>
      </c>
      <c r="J51" s="100">
        <f t="shared" ref="J51" si="38">IF(I51="COVID","COVID",IF(I51="ABI",0,IF(I51="DSP","DSP",IF(I51="VAL","VAL",(IF(A51="F",VLOOKUP(I51,VIT20MF,2),VLOOKUP(I51,Vit20MG,2)))))))</f>
        <v>17</v>
      </c>
      <c r="K51" s="325">
        <f>VLOOKUP(B51,[2]VIT!$A$3:$F$557,6,FALSE)</f>
        <v>6.78</v>
      </c>
      <c r="L51" s="100">
        <f t="shared" ref="L51" si="39">IF(K51="COVID","COVID",IF(K51="ABI",0,IF(K51="DSP","DSP",IF(K51="VAL","VAL",(IF(A51="F",VLOOKUP(K51,vit50mf,2),VLOOKUP(K51,vit50mg,2)))))))</f>
        <v>11</v>
      </c>
      <c r="M51" s="85">
        <f t="shared" si="5"/>
        <v>14</v>
      </c>
      <c r="N51" s="107">
        <f>VLOOKUP(B51,[2]DVC!$A$3:$F$557,6,FALSE)</f>
        <v>58</v>
      </c>
      <c r="O51" s="288">
        <f>VLOOKUP(B51,'[2]Taille-Poids'!$A$3:$F$557,6,FALSE)</f>
        <v>81</v>
      </c>
      <c r="P51" s="101">
        <f t="shared" si="6"/>
        <v>0.71604938271604934</v>
      </c>
      <c r="Q51" s="100">
        <f t="shared" si="7"/>
        <v>4</v>
      </c>
      <c r="R51" s="107">
        <f>VLOOKUP(B51,[2]DV!$A$3:$G$557,7,FALSE)</f>
        <v>44.3</v>
      </c>
      <c r="S51" s="100">
        <f t="shared" si="8"/>
        <v>4</v>
      </c>
      <c r="T51" s="85">
        <f t="shared" si="9"/>
        <v>8</v>
      </c>
      <c r="U51" s="289">
        <f>VLOOKUP(B51,[2]COORD!$A$3:$H$557,8,FALSE)</f>
        <v>24.84</v>
      </c>
      <c r="V51" s="100">
        <f t="shared" si="10"/>
        <v>5.5</v>
      </c>
      <c r="W51" s="96">
        <f>VLOOKUP(B51,[2]SOUP!$A$3:$E$557,5,FALSE)</f>
        <v>-22</v>
      </c>
      <c r="X51" s="100">
        <f t="shared" si="11"/>
        <v>0</v>
      </c>
      <c r="Y51" s="96">
        <f>VLOOKUP(B51,[2]EQU!$A$3:$E$557,5,FALSE)</f>
        <v>4</v>
      </c>
      <c r="Z51" s="100">
        <f t="shared" si="12"/>
        <v>3</v>
      </c>
      <c r="AA51" s="85">
        <f t="shared" si="13"/>
        <v>8.5</v>
      </c>
      <c r="AB51" s="127">
        <f>VLOOKUP(B51,[2]Natation!$A$2:$E$556,5,FALSE)</f>
        <v>40.380000000000003</v>
      </c>
      <c r="AC51" s="100">
        <f t="shared" si="14"/>
        <v>10</v>
      </c>
      <c r="AD51" s="86">
        <f t="shared" si="15"/>
        <v>10</v>
      </c>
      <c r="AE51" s="87">
        <f>IF(OR(H51="COVID",M51="COVID",T51="COVID",AA51="COVID",AD51="COVID"),"COVID",IF(AND(H51="DSP",M51="DSP",T51="DSP",AA51="DSP",AD51="DSP"),"DSP",IF(AND(H51="DSP",M51="DSP",T51="DSP",AA51="DSP"),AD51,IF(AND(H51="DSP",M51="DSP",T51="DSP",AD51="DSP"),AA51,IF(AND(H51="DSP",M51="DSP",AA51="DSP",AD51="DSP"),T51,IF(AND(H51="DSP",T51="DSP",AA51="DSP",AD51="DSP"),M51,IF(AND(M51="DSP",T51="DSP",AA51="DSP",AD51="DSP"),H51,IF(AND(T51="DSP",AA51="DSP",AD51="DSP"),(H51+M51)/2,IF(AND(M51="DSP",AA51="DSP",AD51="DSP"),(H51+T51)/2,IF(AND(H51="DSP",AA51="DSP",AD51="DSP"),(M51+T51)/2,IF(AND(M51="DSP",T51="DSP",AD51="DSP"),(H51+AA51)/2,IF(AND(H51="DSP",T51="DSP",AD51="DSP"),(M51+AA51)/2,IF(AND(H51="DSP",M51="DSP",AD51="DSP"),(T51+AA51)/2,IF(AND(M51="DSP",T51="DSP",AA51="DSP"),(H51+AD51)/2,IF(AND(H51="DSP",T51="DSP",AA51="DSP"),(M51+AD51)/2,IF(AND(H51="DSP",M51="DSP",AA51="DSP"),(T51+AD51)/2,IF(AND(H51="DSP",M51="DSP",T51="DSP"),(AA51+AD51)/2,IF(AND(H51="DSP",M51="DSP"),(T51+AA51+AD51)/3,IF(AND(H51="DSP",T51="DSP"),(M51+AA51+AD51)/3,IF(AND(M51="DSP",T51="DSP"),(H51+AA51+AD51)/3,IF(AND(H51="DSP",AA51="DSP"),(M51+T51+AD51)/3,IF(AND(M51="DSP",AA51="DSP"),(H51+T51+AD51)/3,IF(AND(T51="DSP",AA51="DSP"),(H51+M51+AD51)/3,IF(AND(H51="DSP",AD51="DSP"),(M51+T51+AA51)/3,IF(AND(M51="DSP",AD51="DSP"),(H51+T51+AA51)/3,IF(AND(T51="DSP",AD51="DSP"),(H51+M51+AA51)/3,IF(AND(AA51="DSP",AD51="DSP"),(H51+M51+T51)/3,IF(H51="DSP",(M51+T51+AA51+AD51)/4,IF(M51="DSP",(H51+T51+AA51+AD51)/4,IF(T51="DSP",(H51+M51+AA51+AD51)/4,IF(AA51="DSP",(H51+M51+T51+AD51)/4,IF(AD51="DSP",(H51+M51+T51+AA51)/4,SUM(H51+M51+T51+AA51+AD51)/5))))))))))))))))))))))))))))))))</f>
        <v>9.6999999999999993</v>
      </c>
      <c r="AF51" s="88">
        <v>9.6999999999999993</v>
      </c>
      <c r="AG51" s="92">
        <f t="shared" si="19"/>
        <v>412</v>
      </c>
      <c r="AH51" s="78">
        <f>IF(ISERROR(VLOOKUP(B51,'Notes écrit'!$A$3:$C$566,3,FALSE)),"ABI",(VLOOKUP(B51,'Notes écrit'!$A$3:$C$566,3,FALSE)))</f>
        <v>5.33</v>
      </c>
      <c r="AI51" s="88">
        <v>5.33</v>
      </c>
      <c r="AJ51" s="93">
        <f t="shared" si="20"/>
        <v>435</v>
      </c>
      <c r="AK51" s="153">
        <f t="shared" si="21"/>
        <v>7.0779999999999994</v>
      </c>
      <c r="AL51" s="111"/>
      <c r="AM51" s="111"/>
      <c r="AN51" s="111"/>
      <c r="AO51" s="111"/>
      <c r="AP51" s="111"/>
    </row>
    <row r="52" spans="1:42" ht="16.5" customHeight="1" thickBot="1" x14ac:dyDescent="0.3">
      <c r="A52" s="127" t="s">
        <v>376</v>
      </c>
      <c r="B52" s="295">
        <v>21905713</v>
      </c>
      <c r="C52" s="296" t="s">
        <v>343</v>
      </c>
      <c r="D52" s="296" t="s">
        <v>151</v>
      </c>
      <c r="E52" s="326" t="s">
        <v>1147</v>
      </c>
      <c r="F52" s="99" t="str">
        <f t="shared" si="34"/>
        <v>VAL</v>
      </c>
      <c r="G52" s="100" t="str">
        <f t="shared" si="1"/>
        <v>VAL</v>
      </c>
      <c r="H52" s="85" t="str">
        <f t="shared" si="2"/>
        <v>VALIDÉ</v>
      </c>
      <c r="I52" s="326" t="s">
        <v>1147</v>
      </c>
      <c r="J52" s="100" t="str">
        <f t="shared" si="3"/>
        <v>VAL</v>
      </c>
      <c r="K52" s="326" t="s">
        <v>1147</v>
      </c>
      <c r="L52" s="100" t="str">
        <f t="shared" si="4"/>
        <v>VAL</v>
      </c>
      <c r="M52" s="85" t="str">
        <f t="shared" si="5"/>
        <v>VALIDÉ</v>
      </c>
      <c r="N52" s="326" t="s">
        <v>1147</v>
      </c>
      <c r="O52" s="288"/>
      <c r="P52" s="101">
        <f t="shared" si="6"/>
        <v>0</v>
      </c>
      <c r="Q52" s="100" t="str">
        <f t="shared" si="7"/>
        <v>VAL</v>
      </c>
      <c r="R52" s="326" t="s">
        <v>1147</v>
      </c>
      <c r="S52" s="100" t="str">
        <f t="shared" si="8"/>
        <v>VAL</v>
      </c>
      <c r="T52" s="85" t="str">
        <f t="shared" si="9"/>
        <v>VALIDÉ</v>
      </c>
      <c r="U52" s="338" t="s">
        <v>1147</v>
      </c>
      <c r="V52" s="100" t="str">
        <f t="shared" si="10"/>
        <v>VAL</v>
      </c>
      <c r="W52" s="326" t="s">
        <v>1147</v>
      </c>
      <c r="X52" s="100" t="str">
        <f t="shared" si="11"/>
        <v>VAL</v>
      </c>
      <c r="Y52" s="326" t="s">
        <v>1147</v>
      </c>
      <c r="Z52" s="100" t="str">
        <f t="shared" si="12"/>
        <v>VAL</v>
      </c>
      <c r="AA52" s="85" t="str">
        <f t="shared" si="13"/>
        <v>VALIDÉ</v>
      </c>
      <c r="AB52" s="326" t="s">
        <v>1147</v>
      </c>
      <c r="AC52" s="100" t="str">
        <f t="shared" si="14"/>
        <v>VAL</v>
      </c>
      <c r="AD52" s="86" t="str">
        <f t="shared" si="15"/>
        <v>VALIDÉ</v>
      </c>
      <c r="AE52" s="87" t="str">
        <f>VLOOKUP(B52,[3]PVout!$A$3:$BV$711,74,FALSE)</f>
        <v>10.75</v>
      </c>
      <c r="AF52" s="88">
        <v>10.75</v>
      </c>
      <c r="AG52" s="92">
        <f t="shared" si="19"/>
        <v>306</v>
      </c>
      <c r="AH52" s="78">
        <f>IF(ISERROR(VLOOKUP(B52,'Notes écrit'!$A$3:$C$566,3,FALSE)),"ABI",(VLOOKUP(B52,'Notes écrit'!$A$3:$C$566,3,FALSE)))</f>
        <v>4.8899999999999997</v>
      </c>
      <c r="AI52" s="88">
        <v>4.8899999999999997</v>
      </c>
      <c r="AJ52" s="93">
        <f t="shared" si="20"/>
        <v>474</v>
      </c>
      <c r="AK52" s="153">
        <f t="shared" si="21"/>
        <v>7.234</v>
      </c>
    </row>
    <row r="53" spans="1:42" ht="16.5" customHeight="1" thickBot="1" x14ac:dyDescent="0.3">
      <c r="A53" s="127" t="s">
        <v>56</v>
      </c>
      <c r="B53" s="261">
        <v>21905808</v>
      </c>
      <c r="C53" s="262" t="s">
        <v>1015</v>
      </c>
      <c r="D53" s="262" t="s">
        <v>1016</v>
      </c>
      <c r="E53" s="96">
        <f>VLOOKUP(B53,[2]END!$A$3:$F$557,6,FALSE)</f>
        <v>12</v>
      </c>
      <c r="F53" s="99">
        <f t="shared" si="34"/>
        <v>15.5</v>
      </c>
      <c r="G53" s="100">
        <f t="shared" si="1"/>
        <v>12</v>
      </c>
      <c r="H53" s="85">
        <f t="shared" si="2"/>
        <v>12</v>
      </c>
      <c r="I53" s="325">
        <f>VLOOKUP(B53,[2]VIT!$A$3:$E$557,5,FALSE)</f>
        <v>3.68</v>
      </c>
      <c r="J53" s="100">
        <f t="shared" ref="J53" si="40">IF(I53="COVID","COVID",IF(I53="ABI",0,IF(I53="DSP","DSP",IF(I53="VAL","VAL",(IF(A53="F",VLOOKUP(I53,VIT20MF,2),VLOOKUP(I53,Vit20MG,2)))))))</f>
        <v>13</v>
      </c>
      <c r="K53" s="325">
        <f>VLOOKUP(B53,[2]VIT!$A$3:$F$557,6,FALSE)</f>
        <v>8.17</v>
      </c>
      <c r="L53" s="100">
        <f t="shared" ref="L53" si="41">IF(K53="COVID","COVID",IF(K53="ABI",0,IF(K53="DSP","DSP",IF(K53="VAL","VAL",(IF(A53="F",VLOOKUP(K53,vit50mf,2),VLOOKUP(K53,vit50mg,2)))))))</f>
        <v>8</v>
      </c>
      <c r="M53" s="85">
        <f t="shared" si="5"/>
        <v>10.5</v>
      </c>
      <c r="N53" s="107">
        <f>VLOOKUP(B53,[2]DVC!$A$3:$F$557,6,FALSE)</f>
        <v>26</v>
      </c>
      <c r="O53" s="288">
        <f>VLOOKUP(B53,'[2]Taille-Poids'!$A$3:$F$557,6,FALSE)</f>
        <v>50</v>
      </c>
      <c r="P53" s="101">
        <f t="shared" si="6"/>
        <v>0.52</v>
      </c>
      <c r="Q53" s="100">
        <f t="shared" si="7"/>
        <v>5</v>
      </c>
      <c r="R53" s="107">
        <f>VLOOKUP(B53,[2]DV!$A$3:$G$557,7,FALSE)</f>
        <v>25.7</v>
      </c>
      <c r="S53" s="100">
        <f t="shared" si="8"/>
        <v>3.5</v>
      </c>
      <c r="T53" s="85">
        <f t="shared" si="9"/>
        <v>8.5</v>
      </c>
      <c r="U53" s="289">
        <f>VLOOKUP(B53,[2]COORD!$A$3:$H$557,8,FALSE)</f>
        <v>28.97</v>
      </c>
      <c r="V53" s="100">
        <f t="shared" si="10"/>
        <v>4.5</v>
      </c>
      <c r="W53" s="96">
        <f>VLOOKUP(B53,[2]SOUP!$A$3:$E$557,5,FALSE)</f>
        <v>-18</v>
      </c>
      <c r="X53" s="100">
        <f t="shared" si="11"/>
        <v>0</v>
      </c>
      <c r="Y53" s="96">
        <f>VLOOKUP(B53,[2]EQU!$A$3:$E$557,5,FALSE)</f>
        <v>8</v>
      </c>
      <c r="Z53" s="100">
        <f t="shared" si="12"/>
        <v>1</v>
      </c>
      <c r="AA53" s="85">
        <f t="shared" si="13"/>
        <v>5.5</v>
      </c>
      <c r="AB53" s="127">
        <f>VLOOKUP(B53,[2]Natation!$A$2:$E$556,5,FALSE)</f>
        <v>58.17</v>
      </c>
      <c r="AC53" s="100">
        <f t="shared" si="14"/>
        <v>5</v>
      </c>
      <c r="AD53" s="86">
        <f t="shared" si="15"/>
        <v>5</v>
      </c>
      <c r="AE53" s="87">
        <f>IF(OR(H53="COVID",M53="COVID",T53="COVID",AA53="COVID",AD53="COVID"),"COVID",IF(AND(H53="DSP",M53="DSP",T53="DSP",AA53="DSP",AD53="DSP"),"DSP",IF(AND(H53="DSP",M53="DSP",T53="DSP",AA53="DSP"),AD53,IF(AND(H53="DSP",M53="DSP",T53="DSP",AD53="DSP"),AA53,IF(AND(H53="DSP",M53="DSP",AA53="DSP",AD53="DSP"),T53,IF(AND(H53="DSP",T53="DSP",AA53="DSP",AD53="DSP"),M53,IF(AND(M53="DSP",T53="DSP",AA53="DSP",AD53="DSP"),H53,IF(AND(T53="DSP",AA53="DSP",AD53="DSP"),(H53+M53)/2,IF(AND(M53="DSP",AA53="DSP",AD53="DSP"),(H53+T53)/2,IF(AND(H53="DSP",AA53="DSP",AD53="DSP"),(M53+T53)/2,IF(AND(M53="DSP",T53="DSP",AD53="DSP"),(H53+AA53)/2,IF(AND(H53="DSP",T53="DSP",AD53="DSP"),(M53+AA53)/2,IF(AND(H53="DSP",M53="DSP",AD53="DSP"),(T53+AA53)/2,IF(AND(M53="DSP",T53="DSP",AA53="DSP"),(H53+AD53)/2,IF(AND(H53="DSP",T53="DSP",AA53="DSP"),(M53+AD53)/2,IF(AND(H53="DSP",M53="DSP",AA53="DSP"),(T53+AD53)/2,IF(AND(H53="DSP",M53="DSP",T53="DSP"),(AA53+AD53)/2,IF(AND(H53="DSP",M53="DSP"),(T53+AA53+AD53)/3,IF(AND(H53="DSP",T53="DSP"),(M53+AA53+AD53)/3,IF(AND(M53="DSP",T53="DSP"),(H53+AA53+AD53)/3,IF(AND(H53="DSP",AA53="DSP"),(M53+T53+AD53)/3,IF(AND(M53="DSP",AA53="DSP"),(H53+T53+AD53)/3,IF(AND(T53="DSP",AA53="DSP"),(H53+M53+AD53)/3,IF(AND(H53="DSP",AD53="DSP"),(M53+T53+AA53)/3,IF(AND(M53="DSP",AD53="DSP"),(H53+T53+AA53)/3,IF(AND(T53="DSP",AD53="DSP"),(H53+M53+AA53)/3,IF(AND(AA53="DSP",AD53="DSP"),(H53+M53+T53)/3,IF(H53="DSP",(M53+T53+AA53+AD53)/4,IF(M53="DSP",(H53+T53+AA53+AD53)/4,IF(T53="DSP",(H53+M53+AA53+AD53)/4,IF(AA53="DSP",(H53+M53+T53+AD53)/4,IF(AD53="DSP",(H53+M53+T53+AA53)/4,SUM(H53+M53+T53+AA53+AD53)/5))))))))))))))))))))))))))))))))</f>
        <v>8.3000000000000007</v>
      </c>
      <c r="AF53" s="88">
        <v>8.3000000000000007</v>
      </c>
      <c r="AG53" s="92">
        <f t="shared" si="19"/>
        <v>478</v>
      </c>
      <c r="AH53" s="78">
        <f>IF(ISERROR(VLOOKUP(B53,'Notes écrit'!$A$3:$C$566,3,FALSE)),"ABI",(VLOOKUP(B53,'Notes écrit'!$A$3:$C$566,3,FALSE)))</f>
        <v>6.22</v>
      </c>
      <c r="AI53" s="88">
        <v>6.22</v>
      </c>
      <c r="AJ53" s="93">
        <f t="shared" si="20"/>
        <v>347</v>
      </c>
      <c r="AK53" s="153">
        <f t="shared" si="21"/>
        <v>7.0519999999999996</v>
      </c>
      <c r="AL53" s="110"/>
      <c r="AM53" s="110"/>
      <c r="AN53" s="110"/>
      <c r="AO53" s="110"/>
      <c r="AP53" s="110"/>
    </row>
    <row r="54" spans="1:42" ht="16.5" customHeight="1" thickBot="1" x14ac:dyDescent="0.3">
      <c r="A54" s="127" t="s">
        <v>376</v>
      </c>
      <c r="B54" s="295">
        <v>21905853</v>
      </c>
      <c r="C54" s="296" t="s">
        <v>122</v>
      </c>
      <c r="D54" s="296" t="s">
        <v>248</v>
      </c>
      <c r="E54" s="326" t="s">
        <v>1147</v>
      </c>
      <c r="F54" s="99" t="str">
        <f t="shared" si="34"/>
        <v>VAL</v>
      </c>
      <c r="G54" s="100" t="str">
        <f t="shared" si="1"/>
        <v>VAL</v>
      </c>
      <c r="H54" s="85" t="str">
        <f t="shared" si="2"/>
        <v>VALIDÉ</v>
      </c>
      <c r="I54" s="326" t="s">
        <v>1147</v>
      </c>
      <c r="J54" s="100" t="str">
        <f t="shared" si="3"/>
        <v>VAL</v>
      </c>
      <c r="K54" s="326" t="s">
        <v>1147</v>
      </c>
      <c r="L54" s="100" t="str">
        <f t="shared" si="4"/>
        <v>VAL</v>
      </c>
      <c r="M54" s="85" t="str">
        <f t="shared" si="5"/>
        <v>VALIDÉ</v>
      </c>
      <c r="N54" s="326" t="s">
        <v>1147</v>
      </c>
      <c r="O54" s="288"/>
      <c r="P54" s="101">
        <f t="shared" si="6"/>
        <v>0</v>
      </c>
      <c r="Q54" s="100" t="str">
        <f t="shared" si="7"/>
        <v>VAL</v>
      </c>
      <c r="R54" s="326" t="s">
        <v>1147</v>
      </c>
      <c r="S54" s="100" t="str">
        <f t="shared" si="8"/>
        <v>VAL</v>
      </c>
      <c r="T54" s="85" t="str">
        <f t="shared" si="9"/>
        <v>VALIDÉ</v>
      </c>
      <c r="U54" s="333" t="s">
        <v>1147</v>
      </c>
      <c r="V54" s="100" t="str">
        <f t="shared" si="10"/>
        <v>VAL</v>
      </c>
      <c r="W54" s="326" t="s">
        <v>1147</v>
      </c>
      <c r="X54" s="100" t="str">
        <f t="shared" si="11"/>
        <v>VAL</v>
      </c>
      <c r="Y54" s="326" t="s">
        <v>1147</v>
      </c>
      <c r="Z54" s="100" t="str">
        <f t="shared" si="12"/>
        <v>VAL</v>
      </c>
      <c r="AA54" s="85" t="str">
        <f t="shared" si="13"/>
        <v>VALIDÉ</v>
      </c>
      <c r="AB54" s="326" t="s">
        <v>1147</v>
      </c>
      <c r="AC54" s="100" t="str">
        <f t="shared" si="14"/>
        <v>VAL</v>
      </c>
      <c r="AD54" s="86" t="str">
        <f t="shared" si="15"/>
        <v>VALIDÉ</v>
      </c>
      <c r="AE54" s="87" t="str">
        <f>VLOOKUP(B54,[3]PVout!$A$3:$BV$711,74,FALSE)</f>
        <v>12.35</v>
      </c>
      <c r="AF54" s="88">
        <v>12.35</v>
      </c>
      <c r="AG54" s="92">
        <f t="shared" si="19"/>
        <v>123</v>
      </c>
      <c r="AH54" s="78">
        <f>IF(ISERROR(VLOOKUP(B54,'Notes écrit'!$A$3:$C$566,3,FALSE)),"ABI",(VLOOKUP(B54,'Notes écrit'!$A$3:$C$566,3,FALSE)))</f>
        <v>8</v>
      </c>
      <c r="AI54" s="88">
        <v>8</v>
      </c>
      <c r="AJ54" s="93">
        <f t="shared" si="20"/>
        <v>158</v>
      </c>
      <c r="AK54" s="153">
        <f t="shared" si="21"/>
        <v>9.74</v>
      </c>
    </row>
    <row r="55" spans="1:42" ht="16.5" customHeight="1" thickBot="1" x14ac:dyDescent="0.3">
      <c r="A55" s="127" t="s">
        <v>376</v>
      </c>
      <c r="B55" s="253">
        <v>21906128</v>
      </c>
      <c r="C55" s="254" t="s">
        <v>35</v>
      </c>
      <c r="D55" s="254" t="s">
        <v>71</v>
      </c>
      <c r="E55" s="96">
        <f>VLOOKUP(B55,[2]END!$A$3:$F$557,6,FALSE)</f>
        <v>18</v>
      </c>
      <c r="F55" s="99">
        <f t="shared" si="34"/>
        <v>18.5</v>
      </c>
      <c r="G55" s="100">
        <f t="shared" si="1"/>
        <v>15</v>
      </c>
      <c r="H55" s="85">
        <f t="shared" si="2"/>
        <v>15</v>
      </c>
      <c r="I55" s="325">
        <f>VLOOKUP(B55,[2]VIT!$A$3:$E$557,5,FALSE)</f>
        <v>2.9699999999999998</v>
      </c>
      <c r="J55" s="100">
        <f t="shared" ref="J55" si="42">IF(I55="COVID","COVID",IF(I55="ABI",0,IF(I55="DSP","DSP",IF(I55="VAL","VAL",(IF(A55="F",VLOOKUP(I55,VIT20MF,2),VLOOKUP(I55,Vit20MG,2)))))))</f>
        <v>20</v>
      </c>
      <c r="K55" s="325">
        <f>VLOOKUP(B55,[2]VIT!$A$3:$F$557,6,FALSE)</f>
        <v>6.47</v>
      </c>
      <c r="L55" s="100">
        <f t="shared" ref="L55" si="43">IF(K55="COVID","COVID",IF(K55="ABI",0,IF(K55="DSP","DSP",IF(K55="VAL","VAL",(IF(A55="F",VLOOKUP(K55,vit50mf,2),VLOOKUP(K55,vit50mg,2)))))))</f>
        <v>14</v>
      </c>
      <c r="M55" s="85">
        <f t="shared" si="5"/>
        <v>17</v>
      </c>
      <c r="N55" s="107">
        <f>VLOOKUP(B55,[2]DVC!$A$3:$F$557,6,FALSE)</f>
        <v>98</v>
      </c>
      <c r="O55" s="288">
        <f>VLOOKUP(B55,'[2]Taille-Poids'!$A$3:$F$557,6,FALSE)</f>
        <v>76</v>
      </c>
      <c r="P55" s="101">
        <f t="shared" si="6"/>
        <v>1.2894736842105263</v>
      </c>
      <c r="Q55" s="100">
        <f t="shared" si="7"/>
        <v>6.5</v>
      </c>
      <c r="R55" s="107">
        <f>VLOOKUP(B55,[2]DV!$A$3:$G$557,7,FALSE)</f>
        <v>46.4</v>
      </c>
      <c r="S55" s="100">
        <f t="shared" si="8"/>
        <v>4.5</v>
      </c>
      <c r="T55" s="85">
        <f t="shared" si="9"/>
        <v>11</v>
      </c>
      <c r="U55" s="289">
        <f>VLOOKUP(B55,[2]COORD!$A$3:$H$557,8,FALSE)</f>
        <v>24.51</v>
      </c>
      <c r="V55" s="100">
        <f t="shared" si="10"/>
        <v>5.5</v>
      </c>
      <c r="W55" s="96">
        <f>VLOOKUP(B55,[2]SOUP!$A$3:$E$557,5,FALSE)</f>
        <v>4</v>
      </c>
      <c r="X55" s="100">
        <f t="shared" si="11"/>
        <v>3.25</v>
      </c>
      <c r="Y55" s="96">
        <f>VLOOKUP(B55,[2]EQU!$A$3:$E$557,5,FALSE)</f>
        <v>0</v>
      </c>
      <c r="Z55" s="100">
        <f t="shared" si="12"/>
        <v>5</v>
      </c>
      <c r="AA55" s="85">
        <f t="shared" si="13"/>
        <v>13.75</v>
      </c>
      <c r="AB55" s="127">
        <f>VLOOKUP(B55,[2]Natation!$A$2:$E$556,5,FALSE)</f>
        <v>31.66</v>
      </c>
      <c r="AC55" s="100">
        <f t="shared" si="14"/>
        <v>15</v>
      </c>
      <c r="AD55" s="86">
        <f t="shared" si="15"/>
        <v>15</v>
      </c>
      <c r="AE55" s="87">
        <f>IF(OR(H55="COVID",M55="COVID",T55="COVID",AA55="COVID",AD55="COVID"),"COVID",IF(AND(H55="DSP",M55="DSP",T55="DSP",AA55="DSP",AD55="DSP"),"DSP",IF(AND(H55="DSP",M55="DSP",T55="DSP",AA55="DSP"),AD55,IF(AND(H55="DSP",M55="DSP",T55="DSP",AD55="DSP"),AA55,IF(AND(H55="DSP",M55="DSP",AA55="DSP",AD55="DSP"),T55,IF(AND(H55="DSP",T55="DSP",AA55="DSP",AD55="DSP"),M55,IF(AND(M55="DSP",T55="DSP",AA55="DSP",AD55="DSP"),H55,IF(AND(T55="DSP",AA55="DSP",AD55="DSP"),(H55+M55)/2,IF(AND(M55="DSP",AA55="DSP",AD55="DSP"),(H55+T55)/2,IF(AND(H55="DSP",AA55="DSP",AD55="DSP"),(M55+T55)/2,IF(AND(M55="DSP",T55="DSP",AD55="DSP"),(H55+AA55)/2,IF(AND(H55="DSP",T55="DSP",AD55="DSP"),(M55+AA55)/2,IF(AND(H55="DSP",M55="DSP",AD55="DSP"),(T55+AA55)/2,IF(AND(M55="DSP",T55="DSP",AA55="DSP"),(H55+AD55)/2,IF(AND(H55="DSP",T55="DSP",AA55="DSP"),(M55+AD55)/2,IF(AND(H55="DSP",M55="DSP",AA55="DSP"),(T55+AD55)/2,IF(AND(H55="DSP",M55="DSP",T55="DSP"),(AA55+AD55)/2,IF(AND(H55="DSP",M55="DSP"),(T55+AA55+AD55)/3,IF(AND(H55="DSP",T55="DSP"),(M55+AA55+AD55)/3,IF(AND(M55="DSP",T55="DSP"),(H55+AA55+AD55)/3,IF(AND(H55="DSP",AA55="DSP"),(M55+T55+AD55)/3,IF(AND(M55="DSP",AA55="DSP"),(H55+T55+AD55)/3,IF(AND(T55="DSP",AA55="DSP"),(H55+M55+AD55)/3,IF(AND(H55="DSP",AD55="DSP"),(M55+T55+AA55)/3,IF(AND(M55="DSP",AD55="DSP"),(H55+T55+AA55)/3,IF(AND(T55="DSP",AD55="DSP"),(H55+M55+AA55)/3,IF(AND(AA55="DSP",AD55="DSP"),(H55+M55+T55)/3,IF(H55="DSP",(M55+T55+AA55+AD55)/4,IF(M55="DSP",(H55+T55+AA55+AD55)/4,IF(T55="DSP",(H55+M55+AA55+AD55)/4,IF(AA55="DSP",(H55+M55+T55+AD55)/4,IF(AD55="DSP",(H55+M55+T55+AA55)/4,SUM(H55+M55+T55+AA55+AD55)/5))))))))))))))))))))))))))))))))</f>
        <v>14.35</v>
      </c>
      <c r="AF55" s="88">
        <v>14.35</v>
      </c>
      <c r="AG55" s="92">
        <f t="shared" si="19"/>
        <v>14</v>
      </c>
      <c r="AH55" s="78">
        <f>IF(ISERROR(VLOOKUP(B55,'Notes écrit'!$A$3:$C$566,3,FALSE)),"ABI",(VLOOKUP(B55,'Notes écrit'!$A$3:$C$566,3,FALSE)))</f>
        <v>8.44</v>
      </c>
      <c r="AI55" s="88">
        <v>8.44</v>
      </c>
      <c r="AJ55" s="93">
        <f t="shared" si="20"/>
        <v>118</v>
      </c>
      <c r="AK55" s="153">
        <f t="shared" si="21"/>
        <v>10.803999999999998</v>
      </c>
    </row>
    <row r="56" spans="1:42" s="111" customFormat="1" ht="16.5" customHeight="1" thickBot="1" x14ac:dyDescent="0.3">
      <c r="A56" s="127" t="s">
        <v>376</v>
      </c>
      <c r="B56" s="303">
        <v>21906231</v>
      </c>
      <c r="C56" s="305" t="s">
        <v>223</v>
      </c>
      <c r="D56" s="305" t="s">
        <v>148</v>
      </c>
      <c r="E56" s="306" t="s">
        <v>1147</v>
      </c>
      <c r="F56" s="99" t="str">
        <f t="shared" si="34"/>
        <v>VAL</v>
      </c>
      <c r="G56" s="100" t="str">
        <f t="shared" si="1"/>
        <v>VAL</v>
      </c>
      <c r="H56" s="85" t="str">
        <f t="shared" si="2"/>
        <v>VALIDÉ</v>
      </c>
      <c r="I56" s="306" t="s">
        <v>1147</v>
      </c>
      <c r="J56" s="100" t="str">
        <f t="shared" si="3"/>
        <v>VAL</v>
      </c>
      <c r="K56" s="306" t="s">
        <v>1147</v>
      </c>
      <c r="L56" s="100" t="str">
        <f t="shared" si="4"/>
        <v>VAL</v>
      </c>
      <c r="M56" s="85" t="str">
        <f t="shared" si="5"/>
        <v>VALIDÉ</v>
      </c>
      <c r="N56" s="306" t="s">
        <v>1147</v>
      </c>
      <c r="O56" s="288" t="str">
        <f>VLOOKUP(B56,'[2]Taille-Poids'!$A$3:$F$557,6,FALSE)</f>
        <v>ABI</v>
      </c>
      <c r="P56" s="101" t="str">
        <f t="shared" si="6"/>
        <v>POIDS</v>
      </c>
      <c r="Q56" s="100">
        <f t="shared" si="7"/>
        <v>0</v>
      </c>
      <c r="R56" s="306" t="s">
        <v>1147</v>
      </c>
      <c r="S56" s="100" t="str">
        <f t="shared" si="8"/>
        <v>VAL</v>
      </c>
      <c r="T56" s="85" t="str">
        <f t="shared" si="9"/>
        <v>VALIDÉ</v>
      </c>
      <c r="U56" s="336" t="s">
        <v>1147</v>
      </c>
      <c r="V56" s="100" t="str">
        <f t="shared" si="10"/>
        <v>VAL</v>
      </c>
      <c r="W56" s="306" t="s">
        <v>1147</v>
      </c>
      <c r="X56" s="100" t="str">
        <f t="shared" si="11"/>
        <v>VAL</v>
      </c>
      <c r="Y56" s="306" t="s">
        <v>1147</v>
      </c>
      <c r="Z56" s="100" t="str">
        <f t="shared" si="12"/>
        <v>VAL</v>
      </c>
      <c r="AA56" s="85" t="str">
        <f t="shared" si="13"/>
        <v>VALIDÉ</v>
      </c>
      <c r="AB56" s="306" t="s">
        <v>1147</v>
      </c>
      <c r="AC56" s="100" t="str">
        <f t="shared" si="14"/>
        <v>VAL</v>
      </c>
      <c r="AD56" s="86" t="str">
        <f t="shared" si="15"/>
        <v>VALIDÉ</v>
      </c>
      <c r="AE56" s="87" t="str">
        <f>VLOOKUP(B56,[3]PVout!$A$3:$BV$711,74,FALSE)</f>
        <v>13.95</v>
      </c>
      <c r="AF56" s="88">
        <v>13.95</v>
      </c>
      <c r="AG56" s="92">
        <f t="shared" si="19"/>
        <v>27</v>
      </c>
      <c r="AH56" s="78" t="str">
        <f>IF(ISERROR(VLOOKUP(B56,'Notes écrit'!$A$3:$C$566,3,FALSE)),"ABI",(VLOOKUP(B56,'Notes écrit'!$A$3:$C$566,3,FALSE)))</f>
        <v>ABI</v>
      </c>
      <c r="AI56" s="88" t="s">
        <v>195</v>
      </c>
      <c r="AJ56" s="93">
        <f t="shared" si="20"/>
        <v>564</v>
      </c>
      <c r="AK56" s="153" t="str">
        <f t="shared" si="21"/>
        <v>DEF</v>
      </c>
      <c r="AL56" s="26"/>
      <c r="AM56" s="26"/>
      <c r="AN56" s="26"/>
      <c r="AO56" s="26"/>
      <c r="AP56" s="26"/>
    </row>
    <row r="57" spans="1:42" ht="16.5" customHeight="1" thickBot="1" x14ac:dyDescent="0.3">
      <c r="A57" s="127" t="s">
        <v>376</v>
      </c>
      <c r="B57" s="295">
        <v>21906317</v>
      </c>
      <c r="C57" s="296" t="s">
        <v>157</v>
      </c>
      <c r="D57" s="296" t="s">
        <v>75</v>
      </c>
      <c r="E57" s="326" t="s">
        <v>1147</v>
      </c>
      <c r="F57" s="99" t="str">
        <f t="shared" si="34"/>
        <v>VAL</v>
      </c>
      <c r="G57" s="100" t="str">
        <f t="shared" si="1"/>
        <v>VAL</v>
      </c>
      <c r="H57" s="85" t="str">
        <f t="shared" si="2"/>
        <v>VALIDÉ</v>
      </c>
      <c r="I57" s="326" t="s">
        <v>1147</v>
      </c>
      <c r="J57" s="100" t="str">
        <f t="shared" si="3"/>
        <v>VAL</v>
      </c>
      <c r="K57" s="326" t="s">
        <v>1147</v>
      </c>
      <c r="L57" s="100" t="str">
        <f t="shared" si="4"/>
        <v>VAL</v>
      </c>
      <c r="M57" s="85" t="str">
        <f t="shared" si="5"/>
        <v>VALIDÉ</v>
      </c>
      <c r="N57" s="326" t="s">
        <v>1147</v>
      </c>
      <c r="O57" s="288"/>
      <c r="P57" s="101">
        <f t="shared" si="6"/>
        <v>0</v>
      </c>
      <c r="Q57" s="100" t="str">
        <f t="shared" si="7"/>
        <v>VAL</v>
      </c>
      <c r="R57" s="326" t="s">
        <v>1147</v>
      </c>
      <c r="S57" s="100" t="str">
        <f t="shared" si="8"/>
        <v>VAL</v>
      </c>
      <c r="T57" s="85" t="str">
        <f t="shared" si="9"/>
        <v>VALIDÉ</v>
      </c>
      <c r="U57" s="333" t="s">
        <v>1147</v>
      </c>
      <c r="V57" s="100" t="str">
        <f t="shared" si="10"/>
        <v>VAL</v>
      </c>
      <c r="W57" s="326" t="s">
        <v>1147</v>
      </c>
      <c r="X57" s="100" t="str">
        <f t="shared" si="11"/>
        <v>VAL</v>
      </c>
      <c r="Y57" s="326" t="s">
        <v>1147</v>
      </c>
      <c r="Z57" s="100" t="str">
        <f t="shared" si="12"/>
        <v>VAL</v>
      </c>
      <c r="AA57" s="85" t="str">
        <f t="shared" si="13"/>
        <v>VALIDÉ</v>
      </c>
      <c r="AB57" s="326" t="s">
        <v>1147</v>
      </c>
      <c r="AC57" s="100" t="str">
        <f t="shared" si="14"/>
        <v>VAL</v>
      </c>
      <c r="AD57" s="86" t="str">
        <f t="shared" si="15"/>
        <v>VALIDÉ</v>
      </c>
      <c r="AE57" s="87" t="str">
        <f>VLOOKUP(B57,[3]PVout!$A$3:$BV$711,74,FALSE)</f>
        <v>10.75</v>
      </c>
      <c r="AF57" s="88">
        <v>10.75</v>
      </c>
      <c r="AG57" s="92">
        <f t="shared" si="19"/>
        <v>306</v>
      </c>
      <c r="AH57" s="78">
        <f>IF(ISERROR(VLOOKUP(B57,'Notes écrit'!$A$3:$C$566,3,FALSE)),"ABI",(VLOOKUP(B57,'Notes écrit'!$A$3:$C$566,3,FALSE)))</f>
        <v>8</v>
      </c>
      <c r="AI57" s="88">
        <v>8</v>
      </c>
      <c r="AJ57" s="93">
        <f t="shared" si="20"/>
        <v>158</v>
      </c>
      <c r="AK57" s="153">
        <f t="shared" si="21"/>
        <v>9.1</v>
      </c>
    </row>
    <row r="58" spans="1:42" ht="16.5" customHeight="1" thickBot="1" x14ac:dyDescent="0.3">
      <c r="A58" s="127" t="s">
        <v>56</v>
      </c>
      <c r="B58" s="295">
        <v>21906343</v>
      </c>
      <c r="C58" s="296" t="s">
        <v>239</v>
      </c>
      <c r="D58" s="296" t="s">
        <v>240</v>
      </c>
      <c r="E58" s="326" t="s">
        <v>1147</v>
      </c>
      <c r="F58" s="99" t="str">
        <f t="shared" si="34"/>
        <v>VAL</v>
      </c>
      <c r="G58" s="100" t="str">
        <f t="shared" si="1"/>
        <v>VAL</v>
      </c>
      <c r="H58" s="85" t="str">
        <f t="shared" si="2"/>
        <v>VALIDÉ</v>
      </c>
      <c r="I58" s="326" t="s">
        <v>1147</v>
      </c>
      <c r="J58" s="100" t="str">
        <f t="shared" si="3"/>
        <v>VAL</v>
      </c>
      <c r="K58" s="326" t="s">
        <v>1147</v>
      </c>
      <c r="L58" s="100" t="str">
        <f t="shared" si="4"/>
        <v>VAL</v>
      </c>
      <c r="M58" s="85" t="str">
        <f t="shared" si="5"/>
        <v>VALIDÉ</v>
      </c>
      <c r="N58" s="326" t="s">
        <v>1147</v>
      </c>
      <c r="O58" s="288"/>
      <c r="P58" s="101">
        <f t="shared" si="6"/>
        <v>0</v>
      </c>
      <c r="Q58" s="100" t="str">
        <f t="shared" si="7"/>
        <v>VAL</v>
      </c>
      <c r="R58" s="326" t="s">
        <v>1147</v>
      </c>
      <c r="S58" s="100" t="str">
        <f t="shared" si="8"/>
        <v>VAL</v>
      </c>
      <c r="T58" s="85" t="str">
        <f t="shared" si="9"/>
        <v>VALIDÉ</v>
      </c>
      <c r="U58" s="338" t="s">
        <v>1147</v>
      </c>
      <c r="V58" s="100" t="str">
        <f t="shared" si="10"/>
        <v>VAL</v>
      </c>
      <c r="W58" s="326" t="s">
        <v>1147</v>
      </c>
      <c r="X58" s="100" t="str">
        <f t="shared" si="11"/>
        <v>VAL</v>
      </c>
      <c r="Y58" s="326" t="s">
        <v>1147</v>
      </c>
      <c r="Z58" s="100" t="str">
        <f t="shared" si="12"/>
        <v>VAL</v>
      </c>
      <c r="AA58" s="85" t="str">
        <f t="shared" si="13"/>
        <v>VALIDÉ</v>
      </c>
      <c r="AB58" s="326" t="s">
        <v>1147</v>
      </c>
      <c r="AC58" s="100" t="str">
        <f t="shared" si="14"/>
        <v>VAL</v>
      </c>
      <c r="AD58" s="86" t="str">
        <f t="shared" si="15"/>
        <v>VALIDÉ</v>
      </c>
      <c r="AE58" s="87" t="str">
        <f>VLOOKUP(B58,[3]PVout!$A$3:$BV$711,74,FALSE)</f>
        <v>10.85</v>
      </c>
      <c r="AF58" s="88">
        <v>10.85</v>
      </c>
      <c r="AG58" s="92">
        <f t="shared" si="19"/>
        <v>300</v>
      </c>
      <c r="AH58" s="78">
        <f>IF(ISERROR(VLOOKUP(B58,'Notes écrit'!$A$3:$C$566,3,FALSE)),"ABI",(VLOOKUP(B58,'Notes écrit'!$A$3:$C$566,3,FALSE)))</f>
        <v>8</v>
      </c>
      <c r="AI58" s="88">
        <v>8</v>
      </c>
      <c r="AJ58" s="93">
        <f t="shared" si="20"/>
        <v>158</v>
      </c>
      <c r="AK58" s="153">
        <f t="shared" si="21"/>
        <v>9.14</v>
      </c>
      <c r="AL58" s="110"/>
      <c r="AM58" s="110"/>
      <c r="AN58" s="110"/>
      <c r="AO58" s="110"/>
      <c r="AP58" s="110"/>
    </row>
    <row r="59" spans="1:42" ht="16.5" customHeight="1" thickBot="1" x14ac:dyDescent="0.3">
      <c r="A59" s="127" t="s">
        <v>56</v>
      </c>
      <c r="B59" s="259">
        <v>21906369</v>
      </c>
      <c r="C59" s="260" t="s">
        <v>359</v>
      </c>
      <c r="D59" s="260" t="s">
        <v>360</v>
      </c>
      <c r="E59" s="96">
        <f>VLOOKUP(B59,[2]END!$A$3:$F$557,6,FALSE)</f>
        <v>9</v>
      </c>
      <c r="F59" s="99">
        <f t="shared" si="34"/>
        <v>14</v>
      </c>
      <c r="G59" s="100">
        <f t="shared" si="1"/>
        <v>9</v>
      </c>
      <c r="H59" s="85">
        <f t="shared" si="2"/>
        <v>9</v>
      </c>
      <c r="I59" s="325">
        <f>VLOOKUP(B59,[2]VIT!$A$3:$E$557,5,FALSE)</f>
        <v>3.64</v>
      </c>
      <c r="J59" s="100">
        <f t="shared" ref="J59:J61" si="44">IF(I59="COVID","COVID",IF(I59="ABI",0,IF(I59="DSP","DSP",IF(I59="VAL","VAL",(IF(A59="F",VLOOKUP(I59,VIT20MF,2),VLOOKUP(I59,Vit20MG,2)))))))</f>
        <v>14</v>
      </c>
      <c r="K59" s="325">
        <f>VLOOKUP(B59,[2]VIT!$A$3:$F$557,6,FALSE)</f>
        <v>7.95</v>
      </c>
      <c r="L59" s="100">
        <f t="shared" ref="L59:L61" si="45">IF(K59="COVID","COVID",IF(K59="ABI",0,IF(K59="DSP","DSP",IF(K59="VAL","VAL",(IF(A59="F",VLOOKUP(K59,vit50mf,2),VLOOKUP(K59,vit50mg,2)))))))</f>
        <v>9</v>
      </c>
      <c r="M59" s="85">
        <f t="shared" si="5"/>
        <v>11.5</v>
      </c>
      <c r="N59" s="107">
        <f>VLOOKUP(B59,[2]DVC!$A$3:$F$557,6,FALSE)</f>
        <v>41</v>
      </c>
      <c r="O59" s="288">
        <f>VLOOKUP(B59,'[2]Taille-Poids'!$A$3:$F$557,6,FALSE)</f>
        <v>49</v>
      </c>
      <c r="P59" s="101">
        <f t="shared" si="6"/>
        <v>0.83673469387755106</v>
      </c>
      <c r="Q59" s="100">
        <f t="shared" si="7"/>
        <v>7</v>
      </c>
      <c r="R59" s="107">
        <f>VLOOKUP(B59,[2]DV!$A$3:$G$557,7,FALSE)</f>
        <v>32</v>
      </c>
      <c r="S59" s="100">
        <f t="shared" si="8"/>
        <v>5.5</v>
      </c>
      <c r="T59" s="85">
        <f t="shared" si="9"/>
        <v>12.5</v>
      </c>
      <c r="U59" s="289">
        <f>VLOOKUP(B59,[2]COORD!$A$3:$H$557,8,FALSE)</f>
        <v>26.38</v>
      </c>
      <c r="V59" s="100">
        <f t="shared" si="10"/>
        <v>5.75</v>
      </c>
      <c r="W59" s="96">
        <f>VLOOKUP(B59,[2]SOUP!$A$3:$E$557,5,FALSE)</f>
        <v>9</v>
      </c>
      <c r="X59" s="100">
        <f t="shared" si="11"/>
        <v>4</v>
      </c>
      <c r="Y59" s="96">
        <f>VLOOKUP(B59,[2]EQU!$A$3:$E$557,5,FALSE)</f>
        <v>1</v>
      </c>
      <c r="Z59" s="100">
        <f t="shared" si="12"/>
        <v>4.5</v>
      </c>
      <c r="AA59" s="85">
        <f t="shared" si="13"/>
        <v>14.25</v>
      </c>
      <c r="AB59" s="127">
        <f>VLOOKUP(B59,[2]Natation!$A$2:$E$556,5,FALSE)</f>
        <v>67.5</v>
      </c>
      <c r="AC59" s="100">
        <f t="shared" si="14"/>
        <v>2</v>
      </c>
      <c r="AD59" s="86">
        <f t="shared" si="15"/>
        <v>2</v>
      </c>
      <c r="AE59" s="87">
        <f>IF(OR(H59="COVID",M59="COVID",T59="COVID",AA59="COVID",AD59="COVID"),"COVID",IF(AND(H59="DSP",M59="DSP",T59="DSP",AA59="DSP",AD59="DSP"),"DSP",IF(AND(H59="DSP",M59="DSP",T59="DSP",AA59="DSP"),AD59,IF(AND(H59="DSP",M59="DSP",T59="DSP",AD59="DSP"),AA59,IF(AND(H59="DSP",M59="DSP",AA59="DSP",AD59="DSP"),T59,IF(AND(H59="DSP",T59="DSP",AA59="DSP",AD59="DSP"),M59,IF(AND(M59="DSP",T59="DSP",AA59="DSP",AD59="DSP"),H59,IF(AND(T59="DSP",AA59="DSP",AD59="DSP"),(H59+M59)/2,IF(AND(M59="DSP",AA59="DSP",AD59="DSP"),(H59+T59)/2,IF(AND(H59="DSP",AA59="DSP",AD59="DSP"),(M59+T59)/2,IF(AND(M59="DSP",T59="DSP",AD59="DSP"),(H59+AA59)/2,IF(AND(H59="DSP",T59="DSP",AD59="DSP"),(M59+AA59)/2,IF(AND(H59="DSP",M59="DSP",AD59="DSP"),(T59+AA59)/2,IF(AND(M59="DSP",T59="DSP",AA59="DSP"),(H59+AD59)/2,IF(AND(H59="DSP",T59="DSP",AA59="DSP"),(M59+AD59)/2,IF(AND(H59="DSP",M59="DSP",AA59="DSP"),(T59+AD59)/2,IF(AND(H59="DSP",M59="DSP",T59="DSP"),(AA59+AD59)/2,IF(AND(H59="DSP",M59="DSP"),(T59+AA59+AD59)/3,IF(AND(H59="DSP",T59="DSP"),(M59+AA59+AD59)/3,IF(AND(M59="DSP",T59="DSP"),(H59+AA59+AD59)/3,IF(AND(H59="DSP",AA59="DSP"),(M59+T59+AD59)/3,IF(AND(M59="DSP",AA59="DSP"),(H59+T59+AD59)/3,IF(AND(T59="DSP",AA59="DSP"),(H59+M59+AD59)/3,IF(AND(H59="DSP",AD59="DSP"),(M59+T59+AA59)/3,IF(AND(M59="DSP",AD59="DSP"),(H59+T59+AA59)/3,IF(AND(T59="DSP",AD59="DSP"),(H59+M59+AA59)/3,IF(AND(AA59="DSP",AD59="DSP"),(H59+M59+T59)/3,IF(H59="DSP",(M59+T59+AA59+AD59)/4,IF(M59="DSP",(H59+T59+AA59+AD59)/4,IF(T59="DSP",(H59+M59+AA59+AD59)/4,IF(AA59="DSP",(H59+M59+T59+AD59)/4,IF(AD59="DSP",(H59+M59+T59+AA59)/4,SUM(H59+M59+T59+AA59+AD59)/5))))))))))))))))))))))))))))))))</f>
        <v>9.85</v>
      </c>
      <c r="AF59" s="88">
        <v>9.85</v>
      </c>
      <c r="AG59" s="92">
        <f t="shared" si="19"/>
        <v>397</v>
      </c>
      <c r="AH59" s="78">
        <f>IF(ISERROR(VLOOKUP(B59,'Notes écrit'!$A$3:$C$566,3,FALSE)),"ABI",(VLOOKUP(B59,'Notes écrit'!$A$3:$C$566,3,FALSE)))</f>
        <v>4.4400000000000004</v>
      </c>
      <c r="AI59" s="88">
        <v>4.4400000000000004</v>
      </c>
      <c r="AJ59" s="93">
        <f t="shared" si="20"/>
        <v>495</v>
      </c>
      <c r="AK59" s="153">
        <f t="shared" si="21"/>
        <v>6.6040000000000001</v>
      </c>
    </row>
    <row r="60" spans="1:42" s="109" customFormat="1" ht="16.5" customHeight="1" thickBot="1" x14ac:dyDescent="0.3">
      <c r="A60" s="127" t="s">
        <v>376</v>
      </c>
      <c r="B60" s="263">
        <v>21906418</v>
      </c>
      <c r="C60" s="264" t="s">
        <v>590</v>
      </c>
      <c r="D60" s="264" t="s">
        <v>149</v>
      </c>
      <c r="E60" s="96">
        <f>VLOOKUP(B60,[2]END!$A$3:$F$557,6,FALSE)</f>
        <v>13</v>
      </c>
      <c r="F60" s="99">
        <f t="shared" si="34"/>
        <v>16</v>
      </c>
      <c r="G60" s="100">
        <f t="shared" si="1"/>
        <v>10</v>
      </c>
      <c r="H60" s="85">
        <f t="shared" si="2"/>
        <v>10</v>
      </c>
      <c r="I60" s="325">
        <f>VLOOKUP(B60,[2]VIT!$A$3:$E$557,5,FALSE)</f>
        <v>2.95</v>
      </c>
      <c r="J60" s="100">
        <f t="shared" si="44"/>
        <v>20</v>
      </c>
      <c r="K60" s="325">
        <f>VLOOKUP(B60,[2]VIT!$A$3:$F$557,6,FALSE)</f>
        <v>6.39</v>
      </c>
      <c r="L60" s="100">
        <f t="shared" si="45"/>
        <v>14</v>
      </c>
      <c r="M60" s="85">
        <f t="shared" si="5"/>
        <v>17</v>
      </c>
      <c r="N60" s="107">
        <f>VLOOKUP(B60,[2]DVC!$A$3:$F$557,6,FALSE)</f>
        <v>98</v>
      </c>
      <c r="O60" s="288">
        <f>VLOOKUP(B60,'[2]Taille-Poids'!$A$3:$F$557,6,FALSE)</f>
        <v>88</v>
      </c>
      <c r="P60" s="101">
        <f t="shared" si="6"/>
        <v>1.1136363636363635</v>
      </c>
      <c r="Q60" s="100">
        <f t="shared" si="7"/>
        <v>6</v>
      </c>
      <c r="R60" s="107">
        <f>VLOOKUP(B60,[2]DV!$A$3:$G$557,7,FALSE)</f>
        <v>48.5</v>
      </c>
      <c r="S60" s="100">
        <f t="shared" si="8"/>
        <v>5</v>
      </c>
      <c r="T60" s="85">
        <f t="shared" si="9"/>
        <v>11</v>
      </c>
      <c r="U60" s="289">
        <f>VLOOKUP(B60,[2]COORD!$A$3:$H$557,8,FALSE)</f>
        <v>26.23</v>
      </c>
      <c r="V60" s="100">
        <f t="shared" si="10"/>
        <v>4.75</v>
      </c>
      <c r="W60" s="96">
        <f>VLOOKUP(B60,[2]SOUP!$A$3:$E$557,5,FALSE)</f>
        <v>-6</v>
      </c>
      <c r="X60" s="100">
        <f t="shared" si="11"/>
        <v>1.25</v>
      </c>
      <c r="Y60" s="96">
        <f>VLOOKUP(B60,[2]EQU!$A$3:$E$557,5,FALSE)</f>
        <v>4</v>
      </c>
      <c r="Z60" s="100">
        <f t="shared" si="12"/>
        <v>3</v>
      </c>
      <c r="AA60" s="85">
        <f t="shared" si="13"/>
        <v>9</v>
      </c>
      <c r="AB60" s="127">
        <f>VLOOKUP(B60,[2]Natation!$A$2:$E$556,5,FALSE)</f>
        <v>31.76</v>
      </c>
      <c r="AC60" s="100">
        <f t="shared" si="14"/>
        <v>15</v>
      </c>
      <c r="AD60" s="86">
        <f t="shared" si="15"/>
        <v>15</v>
      </c>
      <c r="AE60" s="87">
        <f>IF(OR(H60="COVID",M60="COVID",T60="COVID",AA60="COVID",AD60="COVID"),"COVID",IF(AND(H60="DSP",M60="DSP",T60="DSP",AA60="DSP",AD60="DSP"),"DSP",IF(AND(H60="DSP",M60="DSP",T60="DSP",AA60="DSP"),AD60,IF(AND(H60="DSP",M60="DSP",T60="DSP",AD60="DSP"),AA60,IF(AND(H60="DSP",M60="DSP",AA60="DSP",AD60="DSP"),T60,IF(AND(H60="DSP",T60="DSP",AA60="DSP",AD60="DSP"),M60,IF(AND(M60="DSP",T60="DSP",AA60="DSP",AD60="DSP"),H60,IF(AND(T60="DSP",AA60="DSP",AD60="DSP"),(H60+M60)/2,IF(AND(M60="DSP",AA60="DSP",AD60="DSP"),(H60+T60)/2,IF(AND(H60="DSP",AA60="DSP",AD60="DSP"),(M60+T60)/2,IF(AND(M60="DSP",T60="DSP",AD60="DSP"),(H60+AA60)/2,IF(AND(H60="DSP",T60="DSP",AD60="DSP"),(M60+AA60)/2,IF(AND(H60="DSP",M60="DSP",AD60="DSP"),(T60+AA60)/2,IF(AND(M60="DSP",T60="DSP",AA60="DSP"),(H60+AD60)/2,IF(AND(H60="DSP",T60="DSP",AA60="DSP"),(M60+AD60)/2,IF(AND(H60="DSP",M60="DSP",AA60="DSP"),(T60+AD60)/2,IF(AND(H60="DSP",M60="DSP",T60="DSP"),(AA60+AD60)/2,IF(AND(H60="DSP",M60="DSP"),(T60+AA60+AD60)/3,IF(AND(H60="DSP",T60="DSP"),(M60+AA60+AD60)/3,IF(AND(M60="DSP",T60="DSP"),(H60+AA60+AD60)/3,IF(AND(H60="DSP",AA60="DSP"),(M60+T60+AD60)/3,IF(AND(M60="DSP",AA60="DSP"),(H60+T60+AD60)/3,IF(AND(T60="DSP",AA60="DSP"),(H60+M60+AD60)/3,IF(AND(H60="DSP",AD60="DSP"),(M60+T60+AA60)/3,IF(AND(M60="DSP",AD60="DSP"),(H60+T60+AA60)/3,IF(AND(T60="DSP",AD60="DSP"),(H60+M60+AA60)/3,IF(AND(AA60="DSP",AD60="DSP"),(H60+M60+T60)/3,IF(H60="DSP",(M60+T60+AA60+AD60)/4,IF(M60="DSP",(H60+T60+AA60+AD60)/4,IF(T60="DSP",(H60+M60+AA60+AD60)/4,IF(AA60="DSP",(H60+M60+T60+AD60)/4,IF(AD60="DSP",(H60+M60+T60+AA60)/4,SUM(H60+M60+T60+AA60+AD60)/5))))))))))))))))))))))))))))))))</f>
        <v>12.4</v>
      </c>
      <c r="AF60" s="88">
        <v>12.4</v>
      </c>
      <c r="AG60" s="92">
        <f t="shared" si="19"/>
        <v>120</v>
      </c>
      <c r="AH60" s="78">
        <f>IF(ISERROR(VLOOKUP(B60,'Notes écrit'!$A$3:$C$566,3,FALSE)),"ABI",(VLOOKUP(B60,'Notes écrit'!$A$3:$C$566,3,FALSE)))</f>
        <v>10.67</v>
      </c>
      <c r="AI60" s="88">
        <v>10.67</v>
      </c>
      <c r="AJ60" s="93">
        <f t="shared" si="20"/>
        <v>27</v>
      </c>
      <c r="AK60" s="153">
        <f t="shared" si="21"/>
        <v>11.362000000000002</v>
      </c>
      <c r="AL60" s="26"/>
      <c r="AM60" s="26"/>
      <c r="AN60" s="26"/>
      <c r="AO60" s="26"/>
      <c r="AP60" s="26"/>
    </row>
    <row r="61" spans="1:42" ht="16.5" customHeight="1" thickBot="1" x14ac:dyDescent="0.3">
      <c r="A61" s="127" t="s">
        <v>376</v>
      </c>
      <c r="B61" s="257">
        <v>21906441</v>
      </c>
      <c r="C61" s="258" t="s">
        <v>820</v>
      </c>
      <c r="D61" s="258" t="s">
        <v>120</v>
      </c>
      <c r="E61" s="96">
        <f>VLOOKUP(B61,[2]END!$A$3:$F$557,6,FALSE)</f>
        <v>16</v>
      </c>
      <c r="F61" s="99">
        <f t="shared" si="34"/>
        <v>17.5</v>
      </c>
      <c r="G61" s="100">
        <f t="shared" si="1"/>
        <v>13</v>
      </c>
      <c r="H61" s="85">
        <f t="shared" si="2"/>
        <v>13</v>
      </c>
      <c r="I61" s="325">
        <f>VLOOKUP(B61,[2]VIT!$A$3:$E$557,5,FALSE)</f>
        <v>3.1199999999999997</v>
      </c>
      <c r="J61" s="100">
        <f t="shared" si="44"/>
        <v>18</v>
      </c>
      <c r="K61" s="325">
        <f>VLOOKUP(B61,[2]VIT!$A$3:$F$557,6,FALSE)</f>
        <v>6.55</v>
      </c>
      <c r="L61" s="100">
        <f t="shared" si="45"/>
        <v>13</v>
      </c>
      <c r="M61" s="85">
        <f t="shared" si="5"/>
        <v>15.5</v>
      </c>
      <c r="N61" s="107">
        <f>VLOOKUP(B61,[2]DVC!$A$3:$F$557,6,FALSE)</f>
        <v>60</v>
      </c>
      <c r="O61" s="288">
        <f>VLOOKUP(B61,'[2]Taille-Poids'!$A$3:$F$557,6,FALSE)</f>
        <v>57</v>
      </c>
      <c r="P61" s="101">
        <f t="shared" si="6"/>
        <v>1.0526315789473684</v>
      </c>
      <c r="Q61" s="100">
        <f t="shared" si="7"/>
        <v>5.5</v>
      </c>
      <c r="R61" s="107">
        <f>VLOOKUP(B61,[2]DV!$A$3:$G$557,7,FALSE)</f>
        <v>43.1</v>
      </c>
      <c r="S61" s="100">
        <f t="shared" si="8"/>
        <v>4</v>
      </c>
      <c r="T61" s="85">
        <f t="shared" si="9"/>
        <v>9.5</v>
      </c>
      <c r="U61" s="289">
        <f>VLOOKUP(B61,[2]COORD!$A$3:$H$557,8,FALSE)</f>
        <v>28.4</v>
      </c>
      <c r="V61" s="100">
        <f t="shared" si="10"/>
        <v>3.75</v>
      </c>
      <c r="W61" s="96">
        <f>VLOOKUP(B61,[2]SOUP!$A$3:$E$557,5,FALSE)</f>
        <v>-3</v>
      </c>
      <c r="X61" s="100">
        <f t="shared" si="11"/>
        <v>1.75</v>
      </c>
      <c r="Y61" s="96">
        <f>VLOOKUP(B61,[2]EQU!$A$3:$E$557,5,FALSE)</f>
        <v>0</v>
      </c>
      <c r="Z61" s="100">
        <f t="shared" si="12"/>
        <v>5</v>
      </c>
      <c r="AA61" s="85">
        <f t="shared" si="13"/>
        <v>10.5</v>
      </c>
      <c r="AB61" s="127">
        <f>VLOOKUP(B61,[2]Natation!$A$2:$E$556,5,FALSE)</f>
        <v>31.52</v>
      </c>
      <c r="AC61" s="100">
        <f t="shared" si="14"/>
        <v>16</v>
      </c>
      <c r="AD61" s="86">
        <f t="shared" si="15"/>
        <v>16</v>
      </c>
      <c r="AE61" s="87">
        <f>IF(OR(H61="COVID",M61="COVID",T61="COVID",AA61="COVID",AD61="COVID"),"COVID",IF(AND(H61="DSP",M61="DSP",T61="DSP",AA61="DSP",AD61="DSP"),"DSP",IF(AND(H61="DSP",M61="DSP",T61="DSP",AA61="DSP"),AD61,IF(AND(H61="DSP",M61="DSP",T61="DSP",AD61="DSP"),AA61,IF(AND(H61="DSP",M61="DSP",AA61="DSP",AD61="DSP"),T61,IF(AND(H61="DSP",T61="DSP",AA61="DSP",AD61="DSP"),M61,IF(AND(M61="DSP",T61="DSP",AA61="DSP",AD61="DSP"),H61,IF(AND(T61="DSP",AA61="DSP",AD61="DSP"),(H61+M61)/2,IF(AND(M61="DSP",AA61="DSP",AD61="DSP"),(H61+T61)/2,IF(AND(H61="DSP",AA61="DSP",AD61="DSP"),(M61+T61)/2,IF(AND(M61="DSP",T61="DSP",AD61="DSP"),(H61+AA61)/2,IF(AND(H61="DSP",T61="DSP",AD61="DSP"),(M61+AA61)/2,IF(AND(H61="DSP",M61="DSP",AD61="DSP"),(T61+AA61)/2,IF(AND(M61="DSP",T61="DSP",AA61="DSP"),(H61+AD61)/2,IF(AND(H61="DSP",T61="DSP",AA61="DSP"),(M61+AD61)/2,IF(AND(H61="DSP",M61="DSP",AA61="DSP"),(T61+AD61)/2,IF(AND(H61="DSP",M61="DSP",T61="DSP"),(AA61+AD61)/2,IF(AND(H61="DSP",M61="DSP"),(T61+AA61+AD61)/3,IF(AND(H61="DSP",T61="DSP"),(M61+AA61+AD61)/3,IF(AND(M61="DSP",T61="DSP"),(H61+AA61+AD61)/3,IF(AND(H61="DSP",AA61="DSP"),(M61+T61+AD61)/3,IF(AND(M61="DSP",AA61="DSP"),(H61+T61+AD61)/3,IF(AND(T61="DSP",AA61="DSP"),(H61+M61+AD61)/3,IF(AND(H61="DSP",AD61="DSP"),(M61+T61+AA61)/3,IF(AND(M61="DSP",AD61="DSP"),(H61+T61+AA61)/3,IF(AND(T61="DSP",AD61="DSP"),(H61+M61+AA61)/3,IF(AND(AA61="DSP",AD61="DSP"),(H61+M61+T61)/3,IF(H61="DSP",(M61+T61+AA61+AD61)/4,IF(M61="DSP",(H61+T61+AA61+AD61)/4,IF(T61="DSP",(H61+M61+AA61+AD61)/4,IF(AA61="DSP",(H61+M61+T61+AD61)/4,IF(AD61="DSP",(H61+M61+T61+AA61)/4,SUM(H61+M61+T61+AA61+AD61)/5))))))))))))))))))))))))))))))))</f>
        <v>12.9</v>
      </c>
      <c r="AF61" s="88">
        <v>12.9</v>
      </c>
      <c r="AG61" s="92">
        <f t="shared" si="19"/>
        <v>75</v>
      </c>
      <c r="AH61" s="78">
        <f>IF(ISERROR(VLOOKUP(B61,'Notes écrit'!$A$3:$C$566,3,FALSE)),"ABI",(VLOOKUP(B61,'Notes écrit'!$A$3:$C$566,3,FALSE)))</f>
        <v>7.11</v>
      </c>
      <c r="AI61" s="88">
        <v>7.11</v>
      </c>
      <c r="AJ61" s="93">
        <f t="shared" si="20"/>
        <v>241</v>
      </c>
      <c r="AK61" s="153">
        <f t="shared" si="21"/>
        <v>9.4260000000000002</v>
      </c>
      <c r="AL61" s="108"/>
      <c r="AM61" s="108"/>
      <c r="AN61" s="108"/>
      <c r="AO61" s="108"/>
      <c r="AP61" s="108"/>
    </row>
    <row r="62" spans="1:42" ht="16.5" customHeight="1" thickBot="1" x14ac:dyDescent="0.3">
      <c r="A62" s="127" t="s">
        <v>376</v>
      </c>
      <c r="B62" s="295">
        <v>21906495</v>
      </c>
      <c r="C62" s="301" t="s">
        <v>334</v>
      </c>
      <c r="D62" s="301" t="s">
        <v>33</v>
      </c>
      <c r="E62" s="294" t="s">
        <v>1147</v>
      </c>
      <c r="F62" s="99" t="str">
        <f t="shared" si="34"/>
        <v>VAL</v>
      </c>
      <c r="G62" s="100" t="str">
        <f t="shared" si="1"/>
        <v>VAL</v>
      </c>
      <c r="H62" s="85" t="str">
        <f t="shared" si="2"/>
        <v>VALIDÉ</v>
      </c>
      <c r="I62" s="294" t="s">
        <v>1147</v>
      </c>
      <c r="J62" s="100" t="str">
        <f t="shared" si="3"/>
        <v>VAL</v>
      </c>
      <c r="K62" s="294" t="s">
        <v>1147</v>
      </c>
      <c r="L62" s="100" t="str">
        <f t="shared" si="4"/>
        <v>VAL</v>
      </c>
      <c r="M62" s="85" t="str">
        <f t="shared" si="5"/>
        <v>VALIDÉ</v>
      </c>
      <c r="N62" s="294" t="s">
        <v>1147</v>
      </c>
      <c r="O62" s="288"/>
      <c r="P62" s="101">
        <f t="shared" si="6"/>
        <v>0</v>
      </c>
      <c r="Q62" s="100" t="str">
        <f t="shared" si="7"/>
        <v>VAL</v>
      </c>
      <c r="R62" s="294" t="s">
        <v>1147</v>
      </c>
      <c r="S62" s="100" t="str">
        <f t="shared" si="8"/>
        <v>VAL</v>
      </c>
      <c r="T62" s="85" t="str">
        <f t="shared" si="9"/>
        <v>VALIDÉ</v>
      </c>
      <c r="U62" s="315" t="s">
        <v>1147</v>
      </c>
      <c r="V62" s="100" t="str">
        <f t="shared" si="10"/>
        <v>VAL</v>
      </c>
      <c r="W62" s="294" t="s">
        <v>1147</v>
      </c>
      <c r="X62" s="100" t="str">
        <f t="shared" si="11"/>
        <v>VAL</v>
      </c>
      <c r="Y62" s="294" t="s">
        <v>1147</v>
      </c>
      <c r="Z62" s="100" t="str">
        <f t="shared" si="12"/>
        <v>VAL</v>
      </c>
      <c r="AA62" s="85" t="str">
        <f t="shared" si="13"/>
        <v>VALIDÉ</v>
      </c>
      <c r="AB62" s="294" t="s">
        <v>1147</v>
      </c>
      <c r="AC62" s="100" t="str">
        <f t="shared" si="14"/>
        <v>VAL</v>
      </c>
      <c r="AD62" s="86" t="str">
        <f t="shared" si="15"/>
        <v>VALIDÉ</v>
      </c>
      <c r="AE62" s="87" t="str">
        <f>VLOOKUP(B62,[3]PVout!$A$3:$BV$711,74,FALSE)</f>
        <v>11.75</v>
      </c>
      <c r="AF62" s="88">
        <v>11.75</v>
      </c>
      <c r="AG62" s="92">
        <f t="shared" si="19"/>
        <v>185</v>
      </c>
      <c r="AH62" s="78">
        <f>IF(ISERROR(VLOOKUP(B62,'Notes écrit'!$A$3:$C$566,3,FALSE)),"ABI",(VLOOKUP(B62,'Notes écrit'!$A$3:$C$566,3,FALSE)))</f>
        <v>9.33</v>
      </c>
      <c r="AI62" s="88">
        <v>9.33</v>
      </c>
      <c r="AJ62" s="93">
        <f t="shared" si="20"/>
        <v>56</v>
      </c>
      <c r="AK62" s="153">
        <f t="shared" si="21"/>
        <v>10.298</v>
      </c>
      <c r="AL62" s="108"/>
      <c r="AM62" s="108"/>
      <c r="AN62" s="108"/>
      <c r="AO62" s="108"/>
      <c r="AP62" s="108"/>
    </row>
    <row r="63" spans="1:42" s="112" customFormat="1" ht="16.5" customHeight="1" thickBot="1" x14ac:dyDescent="0.3">
      <c r="A63" s="127" t="s">
        <v>376</v>
      </c>
      <c r="B63" s="295">
        <v>21906769</v>
      </c>
      <c r="C63" s="296" t="s">
        <v>247</v>
      </c>
      <c r="D63" s="296" t="s">
        <v>165</v>
      </c>
      <c r="E63" s="326" t="s">
        <v>1147</v>
      </c>
      <c r="F63" s="99" t="str">
        <f t="shared" si="34"/>
        <v>VAL</v>
      </c>
      <c r="G63" s="100" t="str">
        <f t="shared" si="1"/>
        <v>VAL</v>
      </c>
      <c r="H63" s="85" t="str">
        <f t="shared" si="2"/>
        <v>VALIDÉ</v>
      </c>
      <c r="I63" s="326" t="s">
        <v>1147</v>
      </c>
      <c r="J63" s="100" t="str">
        <f t="shared" si="3"/>
        <v>VAL</v>
      </c>
      <c r="K63" s="326" t="s">
        <v>1147</v>
      </c>
      <c r="L63" s="100" t="str">
        <f t="shared" si="4"/>
        <v>VAL</v>
      </c>
      <c r="M63" s="85" t="str">
        <f t="shared" si="5"/>
        <v>VALIDÉ</v>
      </c>
      <c r="N63" s="326" t="s">
        <v>1147</v>
      </c>
      <c r="O63" s="288"/>
      <c r="P63" s="101">
        <f t="shared" si="6"/>
        <v>0</v>
      </c>
      <c r="Q63" s="100" t="str">
        <f t="shared" si="7"/>
        <v>VAL</v>
      </c>
      <c r="R63" s="326" t="s">
        <v>1147</v>
      </c>
      <c r="S63" s="100" t="str">
        <f t="shared" si="8"/>
        <v>VAL</v>
      </c>
      <c r="T63" s="85" t="str">
        <f t="shared" si="9"/>
        <v>VALIDÉ</v>
      </c>
      <c r="U63" s="333" t="s">
        <v>1147</v>
      </c>
      <c r="V63" s="100" t="str">
        <f t="shared" si="10"/>
        <v>VAL</v>
      </c>
      <c r="W63" s="326" t="s">
        <v>1147</v>
      </c>
      <c r="X63" s="100" t="str">
        <f t="shared" si="11"/>
        <v>VAL</v>
      </c>
      <c r="Y63" s="326" t="s">
        <v>1147</v>
      </c>
      <c r="Z63" s="100" t="str">
        <f t="shared" si="12"/>
        <v>VAL</v>
      </c>
      <c r="AA63" s="85" t="str">
        <f t="shared" si="13"/>
        <v>VALIDÉ</v>
      </c>
      <c r="AB63" s="326" t="s">
        <v>1147</v>
      </c>
      <c r="AC63" s="100" t="str">
        <f t="shared" si="14"/>
        <v>VAL</v>
      </c>
      <c r="AD63" s="86" t="str">
        <f t="shared" si="15"/>
        <v>VALIDÉ</v>
      </c>
      <c r="AE63" s="87" t="str">
        <f>VLOOKUP(B63,[3]PVout!$A$3:$BV$711,74,FALSE)</f>
        <v>10.05</v>
      </c>
      <c r="AF63" s="88">
        <v>10.050000000000001</v>
      </c>
      <c r="AG63" s="92">
        <f t="shared" si="19"/>
        <v>383</v>
      </c>
      <c r="AH63" s="78">
        <f>IF(ISERROR(VLOOKUP(B63,'Notes écrit'!$A$3:$C$566,3,FALSE)),"ABI",(VLOOKUP(B63,'Notes écrit'!$A$3:$C$566,3,FALSE)))</f>
        <v>4.8899999999999997</v>
      </c>
      <c r="AI63" s="88">
        <v>4.8899999999999997</v>
      </c>
      <c r="AJ63" s="93">
        <f t="shared" si="20"/>
        <v>474</v>
      </c>
      <c r="AK63" s="153">
        <f t="shared" si="21"/>
        <v>6.9540000000000006</v>
      </c>
      <c r="AL63" s="108"/>
      <c r="AM63" s="108"/>
      <c r="AN63" s="108"/>
      <c r="AO63" s="108"/>
      <c r="AP63" s="108"/>
    </row>
    <row r="64" spans="1:42" s="108" customFormat="1" ht="16.5" customHeight="1" thickBot="1" x14ac:dyDescent="0.3">
      <c r="A64" s="127" t="s">
        <v>376</v>
      </c>
      <c r="B64" s="295">
        <v>21906820</v>
      </c>
      <c r="C64" s="296" t="s">
        <v>288</v>
      </c>
      <c r="D64" s="296" t="s">
        <v>139</v>
      </c>
      <c r="E64" s="326" t="s">
        <v>1147</v>
      </c>
      <c r="F64" s="99" t="str">
        <f t="shared" si="34"/>
        <v>VAL</v>
      </c>
      <c r="G64" s="100" t="str">
        <f t="shared" si="1"/>
        <v>VAL</v>
      </c>
      <c r="H64" s="85" t="str">
        <f t="shared" si="2"/>
        <v>VALIDÉ</v>
      </c>
      <c r="I64" s="326" t="s">
        <v>1147</v>
      </c>
      <c r="J64" s="100" t="str">
        <f t="shared" si="3"/>
        <v>VAL</v>
      </c>
      <c r="K64" s="326" t="s">
        <v>1147</v>
      </c>
      <c r="L64" s="100" t="str">
        <f t="shared" si="4"/>
        <v>VAL</v>
      </c>
      <c r="M64" s="85" t="str">
        <f t="shared" si="5"/>
        <v>VALIDÉ</v>
      </c>
      <c r="N64" s="326" t="s">
        <v>1147</v>
      </c>
      <c r="O64" s="288"/>
      <c r="P64" s="101">
        <f t="shared" si="6"/>
        <v>0</v>
      </c>
      <c r="Q64" s="100" t="str">
        <f t="shared" si="7"/>
        <v>VAL</v>
      </c>
      <c r="R64" s="326" t="s">
        <v>1147</v>
      </c>
      <c r="S64" s="100" t="str">
        <f t="shared" si="8"/>
        <v>VAL</v>
      </c>
      <c r="T64" s="85" t="str">
        <f t="shared" si="9"/>
        <v>VALIDÉ</v>
      </c>
      <c r="U64" s="333" t="s">
        <v>1147</v>
      </c>
      <c r="V64" s="100" t="str">
        <f t="shared" si="10"/>
        <v>VAL</v>
      </c>
      <c r="W64" s="326" t="s">
        <v>1147</v>
      </c>
      <c r="X64" s="100" t="str">
        <f t="shared" si="11"/>
        <v>VAL</v>
      </c>
      <c r="Y64" s="326" t="s">
        <v>1147</v>
      </c>
      <c r="Z64" s="100" t="str">
        <f t="shared" si="12"/>
        <v>VAL</v>
      </c>
      <c r="AA64" s="85" t="str">
        <f t="shared" si="13"/>
        <v>VALIDÉ</v>
      </c>
      <c r="AB64" s="326" t="s">
        <v>1147</v>
      </c>
      <c r="AC64" s="100" t="str">
        <f t="shared" si="14"/>
        <v>VAL</v>
      </c>
      <c r="AD64" s="86" t="str">
        <f t="shared" si="15"/>
        <v>VALIDÉ</v>
      </c>
      <c r="AE64" s="87" t="str">
        <f>VLOOKUP(B64,[3]PVout!$A$3:$BV$711,74,FALSE)</f>
        <v>11.3</v>
      </c>
      <c r="AF64" s="88">
        <v>11.3</v>
      </c>
      <c r="AG64" s="92">
        <f t="shared" si="19"/>
        <v>243</v>
      </c>
      <c r="AH64" s="78">
        <f>IF(ISERROR(VLOOKUP(B64,'Notes écrit'!$A$3:$C$566,3,FALSE)),"ABI",(VLOOKUP(B64,'Notes écrit'!$A$3:$C$566,3,FALSE)))</f>
        <v>6.67</v>
      </c>
      <c r="AI64" s="88">
        <v>6.67</v>
      </c>
      <c r="AJ64" s="93">
        <f t="shared" si="20"/>
        <v>296</v>
      </c>
      <c r="AK64" s="153">
        <f t="shared" si="21"/>
        <v>8.5220000000000002</v>
      </c>
      <c r="AL64" s="26"/>
      <c r="AM64" s="26"/>
      <c r="AN64" s="26"/>
      <c r="AO64" s="26"/>
      <c r="AP64" s="26"/>
    </row>
    <row r="65" spans="1:42" s="108" customFormat="1" ht="16.5" customHeight="1" thickBot="1" x14ac:dyDescent="0.3">
      <c r="A65" s="127" t="s">
        <v>376</v>
      </c>
      <c r="B65" s="265">
        <v>21907072</v>
      </c>
      <c r="C65" s="266" t="s">
        <v>335</v>
      </c>
      <c r="D65" s="267" t="s">
        <v>336</v>
      </c>
      <c r="E65" s="96">
        <f>VLOOKUP(B65,[2]END!$A$3:$F$557,6,FALSE)</f>
        <v>15</v>
      </c>
      <c r="F65" s="99">
        <f t="shared" si="34"/>
        <v>17</v>
      </c>
      <c r="G65" s="100">
        <f t="shared" si="1"/>
        <v>12</v>
      </c>
      <c r="H65" s="85">
        <f t="shared" si="2"/>
        <v>12</v>
      </c>
      <c r="I65" s="325">
        <f>VLOOKUP(B65,[2]VIT!$A$3:$E$557,5,FALSE)</f>
        <v>3.31</v>
      </c>
      <c r="J65" s="100">
        <f t="shared" ref="J65:J66" si="46">IF(I65="COVID","COVID",IF(I65="ABI",0,IF(I65="DSP","DSP",IF(I65="VAL","VAL",(IF(A65="F",VLOOKUP(I65,VIT20MF,2),VLOOKUP(I65,Vit20MG,2)))))))</f>
        <v>15</v>
      </c>
      <c r="K65" s="325">
        <f>VLOOKUP(B65,[2]VIT!$A$3:$F$557,6,FALSE)</f>
        <v>7.17</v>
      </c>
      <c r="L65" s="100">
        <f t="shared" ref="L65:L66" si="47">IF(K65="COVID","COVID",IF(K65="ABI",0,IF(K65="DSP","DSP",IF(K65="VAL","VAL",(IF(A65="F",VLOOKUP(K65,vit50mf,2),VLOOKUP(K65,vit50mg,2)))))))</f>
        <v>9</v>
      </c>
      <c r="M65" s="85">
        <f t="shared" si="5"/>
        <v>12</v>
      </c>
      <c r="N65" s="96" t="s">
        <v>375</v>
      </c>
      <c r="O65" s="288" t="str">
        <f>VLOOKUP(B65,'[2]Taille-Poids'!$A$3:$F$557,6,FALSE)</f>
        <v>ABI</v>
      </c>
      <c r="P65" s="101" t="str">
        <f t="shared" si="6"/>
        <v>POIDS</v>
      </c>
      <c r="Q65" s="100" t="str">
        <f t="shared" si="7"/>
        <v>DSP</v>
      </c>
      <c r="R65" s="96" t="s">
        <v>375</v>
      </c>
      <c r="S65" s="100" t="str">
        <f t="shared" si="8"/>
        <v>DSP</v>
      </c>
      <c r="T65" s="85" t="str">
        <f t="shared" si="9"/>
        <v>DSP</v>
      </c>
      <c r="U65" s="96" t="s">
        <v>375</v>
      </c>
      <c r="V65" s="100" t="str">
        <f t="shared" si="10"/>
        <v>DSP</v>
      </c>
      <c r="W65" s="96" t="s">
        <v>375</v>
      </c>
      <c r="X65" s="100" t="str">
        <f t="shared" si="11"/>
        <v>DSP</v>
      </c>
      <c r="Y65" s="96" t="s">
        <v>375</v>
      </c>
      <c r="Z65" s="100" t="str">
        <f t="shared" si="12"/>
        <v>DSP</v>
      </c>
      <c r="AA65" s="85" t="str">
        <f t="shared" si="13"/>
        <v>DSP</v>
      </c>
      <c r="AB65" s="96" t="s">
        <v>375</v>
      </c>
      <c r="AC65" s="100" t="str">
        <f t="shared" si="14"/>
        <v>DSP</v>
      </c>
      <c r="AD65" s="86" t="str">
        <f t="shared" si="15"/>
        <v>DSP</v>
      </c>
      <c r="AE65" s="87">
        <f>IF(OR(H65="COVID",M65="COVID",T65="COVID",AA65="COVID",AD65="COVID"),"COVID",IF(AND(H65="DSP",M65="DSP",T65="DSP",AA65="DSP",AD65="DSP"),"DSP",IF(AND(H65="DSP",M65="DSP",T65="DSP",AA65="DSP"),AD65,IF(AND(H65="DSP",M65="DSP",T65="DSP",AD65="DSP"),AA65,IF(AND(H65="DSP",M65="DSP",AA65="DSP",AD65="DSP"),T65,IF(AND(H65="DSP",T65="DSP",AA65="DSP",AD65="DSP"),M65,IF(AND(M65="DSP",T65="DSP",AA65="DSP",AD65="DSP"),H65,IF(AND(T65="DSP",AA65="DSP",AD65="DSP"),(H65+M65)/2,IF(AND(M65="DSP",AA65="DSP",AD65="DSP"),(H65+T65)/2,IF(AND(H65="DSP",AA65="DSP",AD65="DSP"),(M65+T65)/2,IF(AND(M65="DSP",T65="DSP",AD65="DSP"),(H65+AA65)/2,IF(AND(H65="DSP",T65="DSP",AD65="DSP"),(M65+AA65)/2,IF(AND(H65="DSP",M65="DSP",AD65="DSP"),(T65+AA65)/2,IF(AND(M65="DSP",T65="DSP",AA65="DSP"),(H65+AD65)/2,IF(AND(H65="DSP",T65="DSP",AA65="DSP"),(M65+AD65)/2,IF(AND(H65="DSP",M65="DSP",AA65="DSP"),(T65+AD65)/2,IF(AND(H65="DSP",M65="DSP",T65="DSP"),(AA65+AD65)/2,IF(AND(H65="DSP",M65="DSP"),(T65+AA65+AD65)/3,IF(AND(H65="DSP",T65="DSP"),(M65+AA65+AD65)/3,IF(AND(M65="DSP",T65="DSP"),(H65+AA65+AD65)/3,IF(AND(H65="DSP",AA65="DSP"),(M65+T65+AD65)/3,IF(AND(M65="DSP",AA65="DSP"),(H65+T65+AD65)/3,IF(AND(T65="DSP",AA65="DSP"),(H65+M65+AD65)/3,IF(AND(H65="DSP",AD65="DSP"),(M65+T65+AA65)/3,IF(AND(M65="DSP",AD65="DSP"),(H65+T65+AA65)/3,IF(AND(T65="DSP",AD65="DSP"),(H65+M65+AA65)/3,IF(AND(AA65="DSP",AD65="DSP"),(H65+M65+T65)/3,IF(H65="DSP",(M65+T65+AA65+AD65)/4,IF(M65="DSP",(H65+T65+AA65+AD65)/4,IF(T65="DSP",(H65+M65+AA65+AD65)/4,IF(AA65="DSP",(H65+M65+T65+AD65)/4,IF(AD65="DSP",(H65+M65+T65+AA65)/4,SUM(H65+M65+T65+AA65+AD65)/5))))))))))))))))))))))))))))))))</f>
        <v>12</v>
      </c>
      <c r="AF65" s="88">
        <v>12</v>
      </c>
      <c r="AG65" s="92">
        <f t="shared" si="19"/>
        <v>158</v>
      </c>
      <c r="AH65" s="78">
        <f>IF(ISERROR(VLOOKUP(B65,'Notes écrit'!$A$3:$C$566,3,FALSE)),"ABI",(VLOOKUP(B65,'Notes écrit'!$A$3:$C$566,3,FALSE)))</f>
        <v>7.11</v>
      </c>
      <c r="AI65" s="88">
        <v>7.11</v>
      </c>
      <c r="AJ65" s="93">
        <f t="shared" si="20"/>
        <v>241</v>
      </c>
      <c r="AK65" s="153">
        <f t="shared" si="21"/>
        <v>9.0660000000000007</v>
      </c>
      <c r="AL65" s="26"/>
      <c r="AM65" s="26"/>
      <c r="AN65" s="26"/>
      <c r="AO65" s="26"/>
      <c r="AP65" s="26"/>
    </row>
    <row r="66" spans="1:42" ht="16.5" customHeight="1" thickBot="1" x14ac:dyDescent="0.3">
      <c r="A66" s="127" t="s">
        <v>376</v>
      </c>
      <c r="B66" s="249">
        <v>21907124</v>
      </c>
      <c r="C66" s="250" t="s">
        <v>289</v>
      </c>
      <c r="D66" s="250" t="s">
        <v>172</v>
      </c>
      <c r="E66" s="96">
        <f>VLOOKUP(B66,[2]END!$A$3:$F$557,6,FALSE)</f>
        <v>20</v>
      </c>
      <c r="F66" s="99">
        <f t="shared" si="34"/>
        <v>19.5</v>
      </c>
      <c r="G66" s="100">
        <f t="shared" si="1"/>
        <v>17</v>
      </c>
      <c r="H66" s="85">
        <f t="shared" si="2"/>
        <v>17</v>
      </c>
      <c r="I66" s="325">
        <f>VLOOKUP(B66,[2]VIT!$A$3:$E$557,5,FALSE)</f>
        <v>3.17</v>
      </c>
      <c r="J66" s="100">
        <f t="shared" si="46"/>
        <v>17</v>
      </c>
      <c r="K66" s="325">
        <f>VLOOKUP(B66,[2]VIT!$A$3:$F$557,6,FALSE)</f>
        <v>6.78</v>
      </c>
      <c r="L66" s="100">
        <f t="shared" si="47"/>
        <v>11</v>
      </c>
      <c r="M66" s="85">
        <f t="shared" si="5"/>
        <v>14</v>
      </c>
      <c r="N66" s="107">
        <f>VLOOKUP(B66,[2]DVC!$A$3:$F$557,6,FALSE)</f>
        <v>60</v>
      </c>
      <c r="O66" s="288">
        <f>VLOOKUP(B66,'[2]Taille-Poids'!$A$3:$F$557,6,FALSE)</f>
        <v>76</v>
      </c>
      <c r="P66" s="101">
        <f t="shared" si="6"/>
        <v>0.78947368421052633</v>
      </c>
      <c r="Q66" s="100">
        <f t="shared" si="7"/>
        <v>4</v>
      </c>
      <c r="R66" s="107">
        <f>VLOOKUP(B66,[2]DV!$A$3:$G$557,7,FALSE)</f>
        <v>40.700000000000003</v>
      </c>
      <c r="S66" s="100">
        <f t="shared" si="8"/>
        <v>3</v>
      </c>
      <c r="T66" s="85">
        <f t="shared" si="9"/>
        <v>7</v>
      </c>
      <c r="U66" s="289">
        <f>VLOOKUP(B66,[2]COORD!$A$3:$H$557,8,FALSE)</f>
        <v>28</v>
      </c>
      <c r="V66" s="100">
        <f t="shared" si="10"/>
        <v>3.75</v>
      </c>
      <c r="W66" s="96">
        <f>VLOOKUP(B66,[2]SOUP!$A$3:$E$557,5,FALSE)</f>
        <v>-21</v>
      </c>
      <c r="X66" s="100">
        <f t="shared" si="11"/>
        <v>0</v>
      </c>
      <c r="Y66" s="96">
        <f>VLOOKUP(B66,[2]EQU!$A$3:$E$557,5,FALSE)</f>
        <v>6</v>
      </c>
      <c r="Z66" s="100">
        <f t="shared" si="12"/>
        <v>2</v>
      </c>
      <c r="AA66" s="85">
        <f t="shared" si="13"/>
        <v>5.75</v>
      </c>
      <c r="AB66" s="127" t="str">
        <f>VLOOKUP(B66,[2]Natation!$A$2:$E$556,5,FALSE)</f>
        <v>ABI</v>
      </c>
      <c r="AC66" s="100">
        <f t="shared" si="14"/>
        <v>0</v>
      </c>
      <c r="AD66" s="86">
        <f t="shared" si="15"/>
        <v>0</v>
      </c>
      <c r="AE66" s="87">
        <f>IF(OR(H66="COVID",M66="COVID",T66="COVID",AA66="COVID",AD66="COVID"),"COVID",IF(AND(H66="DSP",M66="DSP",T66="DSP",AA66="DSP",AD66="DSP"),"DSP",IF(AND(H66="DSP",M66="DSP",T66="DSP",AA66="DSP"),AD66,IF(AND(H66="DSP",M66="DSP",T66="DSP",AD66="DSP"),AA66,IF(AND(H66="DSP",M66="DSP",AA66="DSP",AD66="DSP"),T66,IF(AND(H66="DSP",T66="DSP",AA66="DSP",AD66="DSP"),M66,IF(AND(M66="DSP",T66="DSP",AA66="DSP",AD66="DSP"),H66,IF(AND(T66="DSP",AA66="DSP",AD66="DSP"),(H66+M66)/2,IF(AND(M66="DSP",AA66="DSP",AD66="DSP"),(H66+T66)/2,IF(AND(H66="DSP",AA66="DSP",AD66="DSP"),(M66+T66)/2,IF(AND(M66="DSP",T66="DSP",AD66="DSP"),(H66+AA66)/2,IF(AND(H66="DSP",T66="DSP",AD66="DSP"),(M66+AA66)/2,IF(AND(H66="DSP",M66="DSP",AD66="DSP"),(T66+AA66)/2,IF(AND(M66="DSP",T66="DSP",AA66="DSP"),(H66+AD66)/2,IF(AND(H66="DSP",T66="DSP",AA66="DSP"),(M66+AD66)/2,IF(AND(H66="DSP",M66="DSP",AA66="DSP"),(T66+AD66)/2,IF(AND(H66="DSP",M66="DSP",T66="DSP"),(AA66+AD66)/2,IF(AND(H66="DSP",M66="DSP"),(T66+AA66+AD66)/3,IF(AND(H66="DSP",T66="DSP"),(M66+AA66+AD66)/3,IF(AND(M66="DSP",T66="DSP"),(H66+AA66+AD66)/3,IF(AND(H66="DSP",AA66="DSP"),(M66+T66+AD66)/3,IF(AND(M66="DSP",AA66="DSP"),(H66+T66+AD66)/3,IF(AND(T66="DSP",AA66="DSP"),(H66+M66+AD66)/3,IF(AND(H66="DSP",AD66="DSP"),(M66+T66+AA66)/3,IF(AND(M66="DSP",AD66="DSP"),(H66+T66+AA66)/3,IF(AND(T66="DSP",AD66="DSP"),(H66+M66+AA66)/3,IF(AND(AA66="DSP",AD66="DSP"),(H66+M66+T66)/3,IF(H66="DSP",(M66+T66+AA66+AD66)/4,IF(M66="DSP",(H66+T66+AA66+AD66)/4,IF(T66="DSP",(H66+M66+AA66+AD66)/4,IF(AA66="DSP",(H66+M66+T66+AD66)/4,IF(AD66="DSP",(H66+M66+T66+AA66)/4,SUM(H66+M66+T66+AA66+AD66)/5))))))))))))))))))))))))))))))))</f>
        <v>8.75</v>
      </c>
      <c r="AF66" s="88">
        <v>8.75</v>
      </c>
      <c r="AG66" s="92">
        <f t="shared" si="19"/>
        <v>463</v>
      </c>
      <c r="AH66" s="78">
        <f>IF(ISERROR(VLOOKUP(B66,'Notes écrit'!$A$3:$C$566,3,FALSE)),"ABI",(VLOOKUP(B66,'Notes écrit'!$A$3:$C$566,3,FALSE)))</f>
        <v>4</v>
      </c>
      <c r="AI66" s="88">
        <v>4</v>
      </c>
      <c r="AJ66" s="93">
        <f t="shared" si="20"/>
        <v>527</v>
      </c>
      <c r="AK66" s="153">
        <f t="shared" si="21"/>
        <v>5.9</v>
      </c>
    </row>
    <row r="67" spans="1:42" ht="16.5" customHeight="1" thickBot="1" x14ac:dyDescent="0.3">
      <c r="A67" s="127" t="s">
        <v>376</v>
      </c>
      <c r="B67" s="295">
        <v>21907490</v>
      </c>
      <c r="C67" s="296" t="s">
        <v>330</v>
      </c>
      <c r="D67" s="296" t="s">
        <v>331</v>
      </c>
      <c r="E67" s="294" t="s">
        <v>1147</v>
      </c>
      <c r="F67" s="99" t="str">
        <f t="shared" ref="F67:F98" si="48">IF(E67="COVID", "COVID",IF(E67="ABI","ABI",IF(E67="DSP","DSP",IF(E67="VAL","VAL",(VLOOKUP(E67,tpstest,2))))))</f>
        <v>VAL</v>
      </c>
      <c r="G67" s="100" t="str">
        <f t="shared" ref="G67:G130" si="49">IF(F67="COVID","COVID",IF(F67="ABI",0,IF(F67="DSP","DSP",IF(F67="VAL","VAL",(IF(A67="F",VLOOKUP(F67,endurfille,2),VLOOKUP(F67,endurgarçon,2)))))))</f>
        <v>VAL</v>
      </c>
      <c r="H67" s="85" t="str">
        <f t="shared" ref="H67:H130" si="50">IF(G67="VAL","VALIDÉ",G67)</f>
        <v>VALIDÉ</v>
      </c>
      <c r="I67" s="294" t="s">
        <v>1147</v>
      </c>
      <c r="J67" s="100" t="str">
        <f t="shared" ref="J67:J130" si="51">IF(I67="COVID","COVID",IF(I67="ABI",0,IF(I67="DSP","DSP",IF(I67="VAL","VAL",(IF(A67="F",VLOOKUP(I67,VIT20MF,2),VLOOKUP(I67,Vit20MG,2)))))))</f>
        <v>VAL</v>
      </c>
      <c r="K67" s="294" t="s">
        <v>1147</v>
      </c>
      <c r="L67" s="100" t="str">
        <f t="shared" ref="L67:L130" si="52">IF(K67="COVID","COVID",IF(K67="ABI",0,IF(K67="DSP","DSP",IF(K67="VAL","VAL",(IF(A67="F",VLOOKUP(K67,vit50mf,2),VLOOKUP(K67,vit50mg,2)))))))</f>
        <v>VAL</v>
      </c>
      <c r="M67" s="85" t="str">
        <f t="shared" ref="M67:M130" si="53">IF(OR(J67="COVID",L67="COVID"),"COVID",IF(OR(J67="DSP",L67="DSP"),"DSP",IF(L67="VAL","VALIDÉ",(J67+L67)/2)))</f>
        <v>VALIDÉ</v>
      </c>
      <c r="N67" s="294" t="s">
        <v>1147</v>
      </c>
      <c r="O67" s="288"/>
      <c r="P67" s="101">
        <f t="shared" ref="P67:P130" si="54">IF(O67="ABI", "POIDS",IF(N67="COVID","COVID",IF(OR(N67="DSP",N67="ABI",N67="VAL",N67=0),0,N67/O67)))</f>
        <v>0</v>
      </c>
      <c r="Q67" s="100" t="str">
        <f t="shared" ref="Q67:Q130" si="55">IF(N67="COVID","COVID",IF(N67="DSP","DSP",IF(N67="ABI",0,IF(P67="POIDS",0,IF(N67="VAL","VAL",IF(A67="F",VLOOKUP(P67,forcefille,2),VLOOKUP(P67,forcegarçon,2)))))))</f>
        <v>VAL</v>
      </c>
      <c r="R67" s="294" t="s">
        <v>1147</v>
      </c>
      <c r="S67" s="100" t="str">
        <f t="shared" ref="S67:S130" si="56">IF(R67="COVID","COVID",IF(R67="ABI",0,IF(R67="DSP","DSP",IF(R67="VAL","VAL",IF(A67="F",VLOOKUP(R67,détfille,2),VLOOKUP(R67,détgarçon,2))))))</f>
        <v>VAL</v>
      </c>
      <c r="T67" s="85" t="str">
        <f t="shared" ref="T67:T130" si="57">IF(OR(Q67="COVID",S67="COVID"),"COVID",IF(OR(Q67="VAL",S67="VAL"),"VALIDÉ",IF(AND(Q67="DSP",S67="DSP"),"DSP",IF(Q67="DSP",S67*2,IF(S67="DSP",Q67*2,(Q67+S67))))))</f>
        <v>VALIDÉ</v>
      </c>
      <c r="U67" s="315" t="s">
        <v>1147</v>
      </c>
      <c r="V67" s="100" t="str">
        <f t="shared" ref="V67:V130" si="58">IF(U67="COVID","COVID",IF(U67="ABI",0,IF(U67="DSP","DSP",IF(U67="VAL","VAL",IF(A67="F",VLOOKUP(U67,coorfille,2),VLOOKUP(U67,coorgarçon,2))))))</f>
        <v>VAL</v>
      </c>
      <c r="W67" s="294" t="s">
        <v>1147</v>
      </c>
      <c r="X67" s="100" t="str">
        <f t="shared" ref="X67:X130" si="59">IF(W67="COVID","COVID",IF(W67="ABI",0,IF(W67="DSP","DSP",IF(W67="VAL","VAL",IF(A67="F",VLOOKUP(W67,SouplesseFille,2),VLOOKUP(W67,SouplesseGarçon,2))))))</f>
        <v>VAL</v>
      </c>
      <c r="Y67" s="294" t="s">
        <v>1147</v>
      </c>
      <c r="Z67" s="100" t="str">
        <f t="shared" ref="Z67:Z130" si="60">IF(Y67="COVID","COVID",IF(Y67="ABI",0,IF(Y67="DSP","DSP",IF(Y67="VAL","VAL",IF(A67="F",VLOOKUP(Y67,eqfille,2),VLOOKUP(Y67,eqgarçon,2))))))</f>
        <v>VAL</v>
      </c>
      <c r="AA67" s="85" t="str">
        <f t="shared" ref="AA67:AA130" si="61">IF(OR(V67="COVID",X67="COVID",Z67="COVID"),"COVID",IF(AND(V67="DSP",X67="DSP",Z67="DSP"),"DSP",IF(AND(V67="DSP",X67="DSP"),Z67*4,IF(AND(V67="DSP",Z67="DSP"),X67*4,IF(AND(X67="DSP",Z67="DSP"),V67*2,IF(V67="DSP",(X67+Z67)*2,IF(X67="DSP",V67+Z67*2,IF(Z67="DSP",V67+X67*2,IF(Z67="VAL","VALIDÉ",V67+X67+Z67)))))))))</f>
        <v>VALIDÉ</v>
      </c>
      <c r="AB67" s="294" t="s">
        <v>1147</v>
      </c>
      <c r="AC67" s="100" t="str">
        <f t="shared" ref="AC67:AC130" si="62">IF(AB67="COVID","COVID",IF(AB67="ABI",0,IF(AB67="DNF",0,IF(AB67="DSP","DSP",IF(AB67="VAL","VAL",(IF(A67="F",VLOOKUP(AB67,nagefille,2),VLOOKUP(AB67,nagegarçon,2))))))))</f>
        <v>VAL</v>
      </c>
      <c r="AD67" s="86" t="str">
        <f t="shared" ref="AD67:AD130" si="63">IF(AC67="VAL","VALIDÉ",AC67)</f>
        <v>VALIDÉ</v>
      </c>
      <c r="AE67" s="87" t="str">
        <f>VLOOKUP(B67,[3]PVout!$A$3:$BV$711,74,FALSE)</f>
        <v>10.7</v>
      </c>
      <c r="AF67" s="88">
        <v>10.7</v>
      </c>
      <c r="AG67" s="92">
        <f t="shared" si="19"/>
        <v>314</v>
      </c>
      <c r="AH67" s="78">
        <f>IF(ISERROR(VLOOKUP(B67,'Notes écrit'!$A$3:$C$566,3,FALSE)),"ABI",(VLOOKUP(B67,'Notes écrit'!$A$3:$C$566,3,FALSE)))</f>
        <v>3.56</v>
      </c>
      <c r="AI67" s="88">
        <v>3.56</v>
      </c>
      <c r="AJ67" s="93">
        <f t="shared" si="20"/>
        <v>541</v>
      </c>
      <c r="AK67" s="153">
        <f t="shared" si="21"/>
        <v>6.4160000000000004</v>
      </c>
    </row>
    <row r="68" spans="1:42" ht="16.5" customHeight="1" thickBot="1" x14ac:dyDescent="0.3">
      <c r="A68" s="127" t="s">
        <v>376</v>
      </c>
      <c r="B68" s="295">
        <v>21907593</v>
      </c>
      <c r="C68" s="296" t="s">
        <v>228</v>
      </c>
      <c r="D68" s="296" t="s">
        <v>88</v>
      </c>
      <c r="E68" s="326" t="s">
        <v>1147</v>
      </c>
      <c r="F68" s="99" t="str">
        <f t="shared" si="48"/>
        <v>VAL</v>
      </c>
      <c r="G68" s="100" t="str">
        <f t="shared" si="49"/>
        <v>VAL</v>
      </c>
      <c r="H68" s="85" t="str">
        <f t="shared" si="50"/>
        <v>VALIDÉ</v>
      </c>
      <c r="I68" s="326" t="s">
        <v>1147</v>
      </c>
      <c r="J68" s="100" t="str">
        <f t="shared" si="51"/>
        <v>VAL</v>
      </c>
      <c r="K68" s="326" t="s">
        <v>1147</v>
      </c>
      <c r="L68" s="100" t="str">
        <f t="shared" si="52"/>
        <v>VAL</v>
      </c>
      <c r="M68" s="85" t="str">
        <f t="shared" si="53"/>
        <v>VALIDÉ</v>
      </c>
      <c r="N68" s="326" t="s">
        <v>1147</v>
      </c>
      <c r="O68" s="288"/>
      <c r="P68" s="101">
        <f t="shared" si="54"/>
        <v>0</v>
      </c>
      <c r="Q68" s="100" t="str">
        <f t="shared" si="55"/>
        <v>VAL</v>
      </c>
      <c r="R68" s="326" t="s">
        <v>1147</v>
      </c>
      <c r="S68" s="100" t="str">
        <f t="shared" si="56"/>
        <v>VAL</v>
      </c>
      <c r="T68" s="85" t="str">
        <f t="shared" si="57"/>
        <v>VALIDÉ</v>
      </c>
      <c r="U68" s="333" t="s">
        <v>1147</v>
      </c>
      <c r="V68" s="100" t="str">
        <f t="shared" si="58"/>
        <v>VAL</v>
      </c>
      <c r="W68" s="326" t="s">
        <v>1147</v>
      </c>
      <c r="X68" s="100" t="str">
        <f t="shared" si="59"/>
        <v>VAL</v>
      </c>
      <c r="Y68" s="326" t="s">
        <v>1147</v>
      </c>
      <c r="Z68" s="100" t="str">
        <f t="shared" si="60"/>
        <v>VAL</v>
      </c>
      <c r="AA68" s="85" t="str">
        <f t="shared" si="61"/>
        <v>VALIDÉ</v>
      </c>
      <c r="AB68" s="326" t="s">
        <v>1147</v>
      </c>
      <c r="AC68" s="100" t="str">
        <f t="shared" si="62"/>
        <v>VAL</v>
      </c>
      <c r="AD68" s="86" t="str">
        <f t="shared" si="63"/>
        <v>VALIDÉ</v>
      </c>
      <c r="AE68" s="87" t="str">
        <f>VLOOKUP(B68,[3]PVout!$A$3:$BV$711,74,FALSE)</f>
        <v>11.9</v>
      </c>
      <c r="AF68" s="88">
        <v>11.9</v>
      </c>
      <c r="AG68" s="92">
        <f t="shared" ref="AG68:AG131" si="64">IFERROR(RANK(AF68,$AF$3:$AF$603,0),532)</f>
        <v>170</v>
      </c>
      <c r="AH68" s="78">
        <f>IF(ISERROR(VLOOKUP(B68,'Notes écrit'!$A$3:$C$566,3,FALSE)),"ABI",(VLOOKUP(B68,'Notes écrit'!$A$3:$C$566,3,FALSE)))</f>
        <v>6.22</v>
      </c>
      <c r="AI68" s="88">
        <v>6.22</v>
      </c>
      <c r="AJ68" s="93">
        <f t="shared" ref="AJ68:AJ131" si="65">IFERROR(RANK(AI68,$AI$3:$AI$603,0),564)</f>
        <v>347</v>
      </c>
      <c r="AK68" s="153">
        <f t="shared" ref="AK68:AK131" si="66">IF(AH68="ABI","DEF",IF(AE68="DSP",AH68,(AF68*0.4+AI68*0.6)))</f>
        <v>8.4920000000000009</v>
      </c>
    </row>
    <row r="69" spans="1:42" ht="16.5" customHeight="1" thickBot="1" x14ac:dyDescent="0.3">
      <c r="A69" s="127" t="s">
        <v>376</v>
      </c>
      <c r="B69" s="295">
        <v>21907614</v>
      </c>
      <c r="C69" s="296" t="s">
        <v>35</v>
      </c>
      <c r="D69" s="296" t="s">
        <v>323</v>
      </c>
      <c r="E69" s="326" t="s">
        <v>1147</v>
      </c>
      <c r="F69" s="99" t="str">
        <f t="shared" si="48"/>
        <v>VAL</v>
      </c>
      <c r="G69" s="100" t="str">
        <f t="shared" si="49"/>
        <v>VAL</v>
      </c>
      <c r="H69" s="85" t="str">
        <f t="shared" si="50"/>
        <v>VALIDÉ</v>
      </c>
      <c r="I69" s="326" t="s">
        <v>1147</v>
      </c>
      <c r="J69" s="100" t="str">
        <f t="shared" si="51"/>
        <v>VAL</v>
      </c>
      <c r="K69" s="326" t="s">
        <v>1147</v>
      </c>
      <c r="L69" s="100" t="str">
        <f t="shared" si="52"/>
        <v>VAL</v>
      </c>
      <c r="M69" s="85" t="str">
        <f t="shared" si="53"/>
        <v>VALIDÉ</v>
      </c>
      <c r="N69" s="326" t="s">
        <v>1147</v>
      </c>
      <c r="O69" s="288"/>
      <c r="P69" s="101">
        <f t="shared" si="54"/>
        <v>0</v>
      </c>
      <c r="Q69" s="100" t="str">
        <f t="shared" si="55"/>
        <v>VAL</v>
      </c>
      <c r="R69" s="326" t="s">
        <v>1147</v>
      </c>
      <c r="S69" s="100" t="str">
        <f t="shared" si="56"/>
        <v>VAL</v>
      </c>
      <c r="T69" s="85" t="str">
        <f t="shared" si="57"/>
        <v>VALIDÉ</v>
      </c>
      <c r="U69" s="333" t="s">
        <v>1147</v>
      </c>
      <c r="V69" s="100" t="str">
        <f t="shared" si="58"/>
        <v>VAL</v>
      </c>
      <c r="W69" s="326" t="s">
        <v>1147</v>
      </c>
      <c r="X69" s="100" t="str">
        <f t="shared" si="59"/>
        <v>VAL</v>
      </c>
      <c r="Y69" s="326" t="s">
        <v>1147</v>
      </c>
      <c r="Z69" s="100" t="str">
        <f t="shared" si="60"/>
        <v>VAL</v>
      </c>
      <c r="AA69" s="85" t="str">
        <f t="shared" si="61"/>
        <v>VALIDÉ</v>
      </c>
      <c r="AB69" s="326" t="s">
        <v>1147</v>
      </c>
      <c r="AC69" s="100" t="str">
        <f t="shared" si="62"/>
        <v>VAL</v>
      </c>
      <c r="AD69" s="86" t="str">
        <f t="shared" si="63"/>
        <v>VALIDÉ</v>
      </c>
      <c r="AE69" s="87" t="str">
        <f>VLOOKUP(B69,[3]PVout!$A$3:$BV$711,74,FALSE)</f>
        <v>10.7</v>
      </c>
      <c r="AF69" s="88">
        <v>10.7</v>
      </c>
      <c r="AG69" s="92">
        <f t="shared" si="64"/>
        <v>314</v>
      </c>
      <c r="AH69" s="78">
        <f>IF(ISERROR(VLOOKUP(B69,'Notes écrit'!$A$3:$C$566,3,FALSE)),"ABI",(VLOOKUP(B69,'Notes écrit'!$A$3:$C$566,3,FALSE)))</f>
        <v>11.56</v>
      </c>
      <c r="AI69" s="88">
        <v>11.56</v>
      </c>
      <c r="AJ69" s="93">
        <f t="shared" si="65"/>
        <v>16</v>
      </c>
      <c r="AK69" s="153">
        <f t="shared" si="66"/>
        <v>11.216000000000001</v>
      </c>
      <c r="AL69" s="108"/>
      <c r="AM69" s="108"/>
      <c r="AN69" s="108"/>
      <c r="AO69" s="108"/>
      <c r="AP69" s="108"/>
    </row>
    <row r="70" spans="1:42" ht="16.5" customHeight="1" thickBot="1" x14ac:dyDescent="0.3">
      <c r="A70" s="127" t="s">
        <v>376</v>
      </c>
      <c r="B70" s="295">
        <v>21907711</v>
      </c>
      <c r="C70" s="296" t="s">
        <v>339</v>
      </c>
      <c r="D70" s="296" t="s">
        <v>106</v>
      </c>
      <c r="E70" s="326" t="s">
        <v>1147</v>
      </c>
      <c r="F70" s="99" t="str">
        <f t="shared" si="48"/>
        <v>VAL</v>
      </c>
      <c r="G70" s="100" t="str">
        <f t="shared" si="49"/>
        <v>VAL</v>
      </c>
      <c r="H70" s="85" t="str">
        <f t="shared" si="50"/>
        <v>VALIDÉ</v>
      </c>
      <c r="I70" s="326" t="s">
        <v>1147</v>
      </c>
      <c r="J70" s="100" t="str">
        <f t="shared" si="51"/>
        <v>VAL</v>
      </c>
      <c r="K70" s="326" t="s">
        <v>1147</v>
      </c>
      <c r="L70" s="100" t="str">
        <f t="shared" si="52"/>
        <v>VAL</v>
      </c>
      <c r="M70" s="85" t="str">
        <f t="shared" si="53"/>
        <v>VALIDÉ</v>
      </c>
      <c r="N70" s="326" t="s">
        <v>1147</v>
      </c>
      <c r="O70" s="288"/>
      <c r="P70" s="101">
        <f t="shared" si="54"/>
        <v>0</v>
      </c>
      <c r="Q70" s="100" t="str">
        <f t="shared" si="55"/>
        <v>VAL</v>
      </c>
      <c r="R70" s="326" t="s">
        <v>1147</v>
      </c>
      <c r="S70" s="100" t="str">
        <f t="shared" si="56"/>
        <v>VAL</v>
      </c>
      <c r="T70" s="85" t="str">
        <f t="shared" si="57"/>
        <v>VALIDÉ</v>
      </c>
      <c r="U70" s="333" t="s">
        <v>1147</v>
      </c>
      <c r="V70" s="100" t="str">
        <f t="shared" si="58"/>
        <v>VAL</v>
      </c>
      <c r="W70" s="326" t="s">
        <v>1147</v>
      </c>
      <c r="X70" s="100" t="str">
        <f t="shared" si="59"/>
        <v>VAL</v>
      </c>
      <c r="Y70" s="326" t="s">
        <v>1147</v>
      </c>
      <c r="Z70" s="100" t="str">
        <f t="shared" si="60"/>
        <v>VAL</v>
      </c>
      <c r="AA70" s="85" t="str">
        <f t="shared" si="61"/>
        <v>VALIDÉ</v>
      </c>
      <c r="AB70" s="326" t="s">
        <v>1147</v>
      </c>
      <c r="AC70" s="100" t="str">
        <f t="shared" si="62"/>
        <v>VAL</v>
      </c>
      <c r="AD70" s="86" t="str">
        <f t="shared" si="63"/>
        <v>VALIDÉ</v>
      </c>
      <c r="AE70" s="87" t="str">
        <f>VLOOKUP(B70,[3]PVout!$A$3:$BV$711,74,FALSE)</f>
        <v>10.95</v>
      </c>
      <c r="AF70" s="88">
        <v>10.95</v>
      </c>
      <c r="AG70" s="92">
        <f t="shared" si="64"/>
        <v>287</v>
      </c>
      <c r="AH70" s="78">
        <f>IF(ISERROR(VLOOKUP(B70,'Notes écrit'!$A$3:$C$566,3,FALSE)),"ABI",(VLOOKUP(B70,'Notes écrit'!$A$3:$C$566,3,FALSE)))</f>
        <v>5.78</v>
      </c>
      <c r="AI70" s="88">
        <v>5.78</v>
      </c>
      <c r="AJ70" s="93">
        <f t="shared" si="65"/>
        <v>393</v>
      </c>
      <c r="AK70" s="153">
        <f t="shared" si="66"/>
        <v>7.8479999999999999</v>
      </c>
    </row>
    <row r="71" spans="1:42" ht="16.5" customHeight="1" thickBot="1" x14ac:dyDescent="0.3">
      <c r="A71" s="127" t="s">
        <v>56</v>
      </c>
      <c r="B71" s="312">
        <v>21908423</v>
      </c>
      <c r="C71" s="254" t="s">
        <v>251</v>
      </c>
      <c r="D71" s="254" t="s">
        <v>252</v>
      </c>
      <c r="E71" s="96">
        <f>VLOOKUP(B71,[2]END!$A$3:$F$557,6,FALSE)</f>
        <v>10</v>
      </c>
      <c r="F71" s="99">
        <f t="shared" si="48"/>
        <v>14.5</v>
      </c>
      <c r="G71" s="100">
        <f t="shared" si="49"/>
        <v>10</v>
      </c>
      <c r="H71" s="85">
        <f t="shared" si="50"/>
        <v>10</v>
      </c>
      <c r="I71" s="325">
        <f>VLOOKUP(B71,[2]VIT!$A$3:$E$557,5,FALSE)</f>
        <v>3.3899999999999997</v>
      </c>
      <c r="J71" s="100">
        <f t="shared" si="51"/>
        <v>18</v>
      </c>
      <c r="K71" s="325">
        <f>VLOOKUP(B71,[2]VIT!$A$3:$F$557,6,FALSE)</f>
        <v>7.5</v>
      </c>
      <c r="L71" s="100">
        <f t="shared" si="52"/>
        <v>12</v>
      </c>
      <c r="M71" s="85">
        <f t="shared" si="53"/>
        <v>15</v>
      </c>
      <c r="N71" s="107">
        <f>VLOOKUP(B71,[2]DVC!$A$3:$F$557,6,FALSE)</f>
        <v>31</v>
      </c>
      <c r="O71" s="288">
        <f>VLOOKUP(B71,'[2]Taille-Poids'!$A$3:$F$557,6,FALSE)</f>
        <v>51</v>
      </c>
      <c r="P71" s="101">
        <f t="shared" si="54"/>
        <v>0.60784313725490191</v>
      </c>
      <c r="Q71" s="100">
        <f t="shared" si="55"/>
        <v>6</v>
      </c>
      <c r="R71" s="107">
        <f>VLOOKUP(B71,[2]DV!$A$3:$G$557,7,FALSE)</f>
        <v>35.1</v>
      </c>
      <c r="S71" s="100">
        <f t="shared" si="56"/>
        <v>6</v>
      </c>
      <c r="T71" s="85">
        <f t="shared" si="57"/>
        <v>12</v>
      </c>
      <c r="U71" s="289">
        <f>VLOOKUP(B71,[2]COORD!$A$3:$H$557,8,FALSE)</f>
        <v>26.53</v>
      </c>
      <c r="V71" s="100">
        <f t="shared" si="58"/>
        <v>5.5</v>
      </c>
      <c r="W71" s="96">
        <f>VLOOKUP(B71,[2]SOUP!$A$3:$E$557,5,FALSE)</f>
        <v>1</v>
      </c>
      <c r="X71" s="100">
        <f t="shared" si="59"/>
        <v>2.75</v>
      </c>
      <c r="Y71" s="96">
        <f>VLOOKUP(B71,[2]EQU!$A$3:$E$557,5,FALSE)</f>
        <v>5</v>
      </c>
      <c r="Z71" s="100">
        <f t="shared" si="60"/>
        <v>2.5</v>
      </c>
      <c r="AA71" s="85">
        <f t="shared" si="61"/>
        <v>10.75</v>
      </c>
      <c r="AB71" s="127">
        <f>VLOOKUP(B71,[2]Natation!$A$2:$E$556,5,FALSE)</f>
        <v>64.62</v>
      </c>
      <c r="AC71" s="100">
        <f t="shared" si="62"/>
        <v>3</v>
      </c>
      <c r="AD71" s="86">
        <f t="shared" si="63"/>
        <v>3</v>
      </c>
      <c r="AE71" s="87">
        <f>IF(OR(H71="COVID",M71="COVID",T71="COVID",AA71="COVID",AD71="COVID"),"COVID",IF(AND(H71="DSP",M71="DSP",T71="DSP",AA71="DSP",AD71="DSP"),"DSP",IF(AND(H71="DSP",M71="DSP",T71="DSP",AA71="DSP"),AD71,IF(AND(H71="DSP",M71="DSP",T71="DSP",AD71="DSP"),AA71,IF(AND(H71="DSP",M71="DSP",AA71="DSP",AD71="DSP"),T71,IF(AND(H71="DSP",T71="DSP",AA71="DSP",AD71="DSP"),M71,IF(AND(M71="DSP",T71="DSP",AA71="DSP",AD71="DSP"),H71,IF(AND(T71="DSP",AA71="DSP",AD71="DSP"),(H71+M71)/2,IF(AND(M71="DSP",AA71="DSP",AD71="DSP"),(H71+T71)/2,IF(AND(H71="DSP",AA71="DSP",AD71="DSP"),(M71+T71)/2,IF(AND(M71="DSP",T71="DSP",AD71="DSP"),(H71+AA71)/2,IF(AND(H71="DSP",T71="DSP",AD71="DSP"),(M71+AA71)/2,IF(AND(H71="DSP",M71="DSP",AD71="DSP"),(T71+AA71)/2,IF(AND(M71="DSP",T71="DSP",AA71="DSP"),(H71+AD71)/2,IF(AND(H71="DSP",T71="DSP",AA71="DSP"),(M71+AD71)/2,IF(AND(H71="DSP",M71="DSP",AA71="DSP"),(T71+AD71)/2,IF(AND(H71="DSP",M71="DSP",T71="DSP"),(AA71+AD71)/2,IF(AND(H71="DSP",M71="DSP"),(T71+AA71+AD71)/3,IF(AND(H71="DSP",T71="DSP"),(M71+AA71+AD71)/3,IF(AND(M71="DSP",T71="DSP"),(H71+AA71+AD71)/3,IF(AND(H71="DSP",AA71="DSP"),(M71+T71+AD71)/3,IF(AND(M71="DSP",AA71="DSP"),(H71+T71+AD71)/3,IF(AND(T71="DSP",AA71="DSP"),(H71+M71+AD71)/3,IF(AND(H71="DSP",AD71="DSP"),(M71+T71+AA71)/3,IF(AND(M71="DSP",AD71="DSP"),(H71+T71+AA71)/3,IF(AND(T71="DSP",AD71="DSP"),(H71+M71+AA71)/3,IF(AND(AA71="DSP",AD71="DSP"),(H71+M71+T71)/3,IF(H71="DSP",(M71+T71+AA71+AD71)/4,IF(M71="DSP",(H71+T71+AA71+AD71)/4,IF(T71="DSP",(H71+M71+AA71+AD71)/4,IF(AA71="DSP",(H71+M71+T71+AD71)/4,IF(AD71="DSP",(H71+M71+T71+AA71)/4,SUM(H71+M71+T71+AA71+AD71)/5))))))))))))))))))))))))))))))))</f>
        <v>10.15</v>
      </c>
      <c r="AF71" s="88">
        <v>10.15</v>
      </c>
      <c r="AG71" s="92">
        <f t="shared" si="64"/>
        <v>376</v>
      </c>
      <c r="AH71" s="78">
        <f>IF(ISERROR(VLOOKUP(B71,'Notes écrit'!$A$3:$C$566,3,FALSE)),"ABI",(VLOOKUP(B71,'Notes écrit'!$A$3:$C$566,3,FALSE)))</f>
        <v>5.78</v>
      </c>
      <c r="AI71" s="88">
        <v>5.78</v>
      </c>
      <c r="AJ71" s="93">
        <f t="shared" si="65"/>
        <v>393</v>
      </c>
      <c r="AK71" s="153">
        <f t="shared" si="66"/>
        <v>7.5280000000000005</v>
      </c>
      <c r="AL71" s="109"/>
      <c r="AM71" s="109"/>
      <c r="AN71" s="109"/>
      <c r="AO71" s="109"/>
      <c r="AP71" s="109"/>
    </row>
    <row r="72" spans="1:42" ht="16.5" customHeight="1" thickBot="1" x14ac:dyDescent="0.3">
      <c r="A72" s="127" t="s">
        <v>376</v>
      </c>
      <c r="B72" s="300">
        <v>21908495</v>
      </c>
      <c r="C72" s="296" t="s">
        <v>291</v>
      </c>
      <c r="D72" s="296" t="s">
        <v>175</v>
      </c>
      <c r="E72" s="326" t="s">
        <v>1147</v>
      </c>
      <c r="F72" s="99" t="str">
        <f t="shared" si="48"/>
        <v>VAL</v>
      </c>
      <c r="G72" s="100" t="str">
        <f t="shared" si="49"/>
        <v>VAL</v>
      </c>
      <c r="H72" s="85" t="str">
        <f t="shared" si="50"/>
        <v>VALIDÉ</v>
      </c>
      <c r="I72" s="326" t="s">
        <v>1147</v>
      </c>
      <c r="J72" s="100" t="str">
        <f t="shared" si="51"/>
        <v>VAL</v>
      </c>
      <c r="K72" s="326" t="s">
        <v>1147</v>
      </c>
      <c r="L72" s="100" t="str">
        <f t="shared" si="52"/>
        <v>VAL</v>
      </c>
      <c r="M72" s="85" t="str">
        <f t="shared" si="53"/>
        <v>VALIDÉ</v>
      </c>
      <c r="N72" s="326" t="s">
        <v>1147</v>
      </c>
      <c r="O72" s="288"/>
      <c r="P72" s="101">
        <f t="shared" si="54"/>
        <v>0</v>
      </c>
      <c r="Q72" s="100" t="str">
        <f t="shared" si="55"/>
        <v>VAL</v>
      </c>
      <c r="R72" s="326" t="s">
        <v>1147</v>
      </c>
      <c r="S72" s="100" t="str">
        <f t="shared" si="56"/>
        <v>VAL</v>
      </c>
      <c r="T72" s="85" t="str">
        <f t="shared" si="57"/>
        <v>VALIDÉ</v>
      </c>
      <c r="U72" s="333" t="s">
        <v>1147</v>
      </c>
      <c r="V72" s="100" t="str">
        <f t="shared" si="58"/>
        <v>VAL</v>
      </c>
      <c r="W72" s="326" t="s">
        <v>1147</v>
      </c>
      <c r="X72" s="100" t="str">
        <f t="shared" si="59"/>
        <v>VAL</v>
      </c>
      <c r="Y72" s="326" t="s">
        <v>1147</v>
      </c>
      <c r="Z72" s="100" t="str">
        <f t="shared" si="60"/>
        <v>VAL</v>
      </c>
      <c r="AA72" s="85" t="str">
        <f t="shared" si="61"/>
        <v>VALIDÉ</v>
      </c>
      <c r="AB72" s="326" t="s">
        <v>1147</v>
      </c>
      <c r="AC72" s="100" t="str">
        <f t="shared" si="62"/>
        <v>VAL</v>
      </c>
      <c r="AD72" s="86" t="str">
        <f t="shared" si="63"/>
        <v>VALIDÉ</v>
      </c>
      <c r="AE72" s="87" t="str">
        <f>VLOOKUP(B72,[3]PVout!$A$3:$BV$711,74,FALSE)</f>
        <v>12.88</v>
      </c>
      <c r="AF72" s="88">
        <v>12.88</v>
      </c>
      <c r="AG72" s="92">
        <f t="shared" si="64"/>
        <v>79</v>
      </c>
      <c r="AH72" s="78">
        <f>IF(ISERROR(VLOOKUP(B72,'Notes écrit'!$A$3:$C$566,3,FALSE)),"ABI",(VLOOKUP(B72,'Notes écrit'!$A$3:$C$566,3,FALSE)))</f>
        <v>8.44</v>
      </c>
      <c r="AI72" s="88">
        <v>8.44</v>
      </c>
      <c r="AJ72" s="93">
        <f t="shared" si="65"/>
        <v>118</v>
      </c>
      <c r="AK72" s="153">
        <f t="shared" si="66"/>
        <v>10.216000000000001</v>
      </c>
    </row>
    <row r="73" spans="1:42" ht="16.5" customHeight="1" thickBot="1" x14ac:dyDescent="0.3">
      <c r="A73" s="127" t="s">
        <v>376</v>
      </c>
      <c r="B73" s="300">
        <v>21908609</v>
      </c>
      <c r="C73" s="296" t="s">
        <v>311</v>
      </c>
      <c r="D73" s="296" t="s">
        <v>312</v>
      </c>
      <c r="E73" s="326" t="s">
        <v>1147</v>
      </c>
      <c r="F73" s="99" t="str">
        <f t="shared" si="48"/>
        <v>VAL</v>
      </c>
      <c r="G73" s="100" t="str">
        <f t="shared" si="49"/>
        <v>VAL</v>
      </c>
      <c r="H73" s="85" t="str">
        <f t="shared" si="50"/>
        <v>VALIDÉ</v>
      </c>
      <c r="I73" s="326" t="s">
        <v>1147</v>
      </c>
      <c r="J73" s="100" t="str">
        <f t="shared" si="51"/>
        <v>VAL</v>
      </c>
      <c r="K73" s="326" t="s">
        <v>1147</v>
      </c>
      <c r="L73" s="100" t="str">
        <f t="shared" si="52"/>
        <v>VAL</v>
      </c>
      <c r="M73" s="85" t="str">
        <f t="shared" si="53"/>
        <v>VALIDÉ</v>
      </c>
      <c r="N73" s="326" t="s">
        <v>1147</v>
      </c>
      <c r="O73" s="288"/>
      <c r="P73" s="101">
        <f t="shared" si="54"/>
        <v>0</v>
      </c>
      <c r="Q73" s="100" t="str">
        <f t="shared" si="55"/>
        <v>VAL</v>
      </c>
      <c r="R73" s="326" t="s">
        <v>1147</v>
      </c>
      <c r="S73" s="100" t="str">
        <f t="shared" si="56"/>
        <v>VAL</v>
      </c>
      <c r="T73" s="85" t="str">
        <f t="shared" si="57"/>
        <v>VALIDÉ</v>
      </c>
      <c r="U73" s="333" t="s">
        <v>1147</v>
      </c>
      <c r="V73" s="100" t="str">
        <f t="shared" si="58"/>
        <v>VAL</v>
      </c>
      <c r="W73" s="326" t="s">
        <v>1147</v>
      </c>
      <c r="X73" s="100" t="str">
        <f t="shared" si="59"/>
        <v>VAL</v>
      </c>
      <c r="Y73" s="326" t="s">
        <v>1147</v>
      </c>
      <c r="Z73" s="100" t="str">
        <f t="shared" si="60"/>
        <v>VAL</v>
      </c>
      <c r="AA73" s="85" t="str">
        <f t="shared" si="61"/>
        <v>VALIDÉ</v>
      </c>
      <c r="AB73" s="326" t="s">
        <v>1147</v>
      </c>
      <c r="AC73" s="100" t="str">
        <f t="shared" si="62"/>
        <v>VAL</v>
      </c>
      <c r="AD73" s="86" t="str">
        <f t="shared" si="63"/>
        <v>VALIDÉ</v>
      </c>
      <c r="AE73" s="87" t="str">
        <f>VLOOKUP(B73,[3]PVout!$A$3:$BV$711,74,FALSE)</f>
        <v>11.5</v>
      </c>
      <c r="AF73" s="88">
        <v>11.5</v>
      </c>
      <c r="AG73" s="92">
        <f t="shared" si="64"/>
        <v>211</v>
      </c>
      <c r="AH73" s="78" t="str">
        <f>IF(ISERROR(VLOOKUP(B73,'Notes écrit'!$A$3:$C$566,3,FALSE)),"ABI",(VLOOKUP(B73,'Notes écrit'!$A$3:$C$566,3,FALSE)))</f>
        <v>ABI</v>
      </c>
      <c r="AI73" s="88" t="s">
        <v>195</v>
      </c>
      <c r="AJ73" s="93">
        <f t="shared" si="65"/>
        <v>564</v>
      </c>
      <c r="AK73" s="153" t="str">
        <f t="shared" si="66"/>
        <v>DEF</v>
      </c>
    </row>
    <row r="74" spans="1:42" s="110" customFormat="1" ht="16.5" customHeight="1" thickBot="1" x14ac:dyDescent="0.3">
      <c r="A74" s="127" t="s">
        <v>56</v>
      </c>
      <c r="B74" s="253">
        <v>21908713</v>
      </c>
      <c r="C74" s="254" t="s">
        <v>257</v>
      </c>
      <c r="D74" s="254" t="s">
        <v>258</v>
      </c>
      <c r="E74" s="96">
        <f>VLOOKUP(B74,[2]END!$A$3:$F$557,6,FALSE)</f>
        <v>10</v>
      </c>
      <c r="F74" s="99">
        <f t="shared" si="48"/>
        <v>14.5</v>
      </c>
      <c r="G74" s="100">
        <f t="shared" si="49"/>
        <v>10</v>
      </c>
      <c r="H74" s="85">
        <f t="shared" si="50"/>
        <v>10</v>
      </c>
      <c r="I74" s="325">
        <f>VLOOKUP(B74,[2]VIT!$A$3:$E$557,5,FALSE)</f>
        <v>3.5599999999999996</v>
      </c>
      <c r="J74" s="100">
        <f t="shared" si="51"/>
        <v>16</v>
      </c>
      <c r="K74" s="325">
        <f>VLOOKUP(B74,[2]VIT!$A$3:$F$557,6,FALSE)</f>
        <v>7.8</v>
      </c>
      <c r="L74" s="100">
        <f t="shared" si="52"/>
        <v>10</v>
      </c>
      <c r="M74" s="85">
        <f t="shared" si="53"/>
        <v>13</v>
      </c>
      <c r="N74" s="107">
        <f>VLOOKUP(B74,[2]DVC!$A$3:$F$557,6,FALSE)</f>
        <v>41</v>
      </c>
      <c r="O74" s="288">
        <f>VLOOKUP(B74,'[2]Taille-Poids'!$A$3:$F$557,6,FALSE)</f>
        <v>68</v>
      </c>
      <c r="P74" s="101">
        <f t="shared" si="54"/>
        <v>0.6029411764705882</v>
      </c>
      <c r="Q74" s="100">
        <f t="shared" si="55"/>
        <v>6</v>
      </c>
      <c r="R74" s="107">
        <f>VLOOKUP(B74,[2]DV!$A$3:$G$557,7,FALSE)</f>
        <v>27.7</v>
      </c>
      <c r="S74" s="100">
        <f t="shared" si="56"/>
        <v>4</v>
      </c>
      <c r="T74" s="85">
        <f t="shared" si="57"/>
        <v>10</v>
      </c>
      <c r="U74" s="289">
        <f>VLOOKUP(B74,[2]COORD!$A$3:$H$557,8,FALSE)</f>
        <v>28.5</v>
      </c>
      <c r="V74" s="100">
        <f t="shared" si="58"/>
        <v>4.5</v>
      </c>
      <c r="W74" s="96">
        <f>VLOOKUP(B74,[2]SOUP!$A$3:$E$557,5,FALSE)</f>
        <v>7</v>
      </c>
      <c r="X74" s="100">
        <f t="shared" si="59"/>
        <v>3.75</v>
      </c>
      <c r="Y74" s="96">
        <f>VLOOKUP(B74,[2]EQU!$A$3:$E$557,5,FALSE)</f>
        <v>0</v>
      </c>
      <c r="Z74" s="100">
        <f t="shared" si="60"/>
        <v>5</v>
      </c>
      <c r="AA74" s="85">
        <f t="shared" si="61"/>
        <v>13.25</v>
      </c>
      <c r="AB74" s="127">
        <f>VLOOKUP(B74,[2]Natation!$A$2:$E$556,5,FALSE)</f>
        <v>43.87</v>
      </c>
      <c r="AC74" s="100">
        <f t="shared" si="62"/>
        <v>12</v>
      </c>
      <c r="AD74" s="86">
        <f t="shared" si="63"/>
        <v>12</v>
      </c>
      <c r="AE74" s="87">
        <f>IF(OR(H74="COVID",M74="COVID",T74="COVID",AA74="COVID",AD74="COVID"),"COVID",IF(AND(H74="DSP",M74="DSP",T74="DSP",AA74="DSP",AD74="DSP"),"DSP",IF(AND(H74="DSP",M74="DSP",T74="DSP",AA74="DSP"),AD74,IF(AND(H74="DSP",M74="DSP",T74="DSP",AD74="DSP"),AA74,IF(AND(H74="DSP",M74="DSP",AA74="DSP",AD74="DSP"),T74,IF(AND(H74="DSP",T74="DSP",AA74="DSP",AD74="DSP"),M74,IF(AND(M74="DSP",T74="DSP",AA74="DSP",AD74="DSP"),H74,IF(AND(T74="DSP",AA74="DSP",AD74="DSP"),(H74+M74)/2,IF(AND(M74="DSP",AA74="DSP",AD74="DSP"),(H74+T74)/2,IF(AND(H74="DSP",AA74="DSP",AD74="DSP"),(M74+T74)/2,IF(AND(M74="DSP",T74="DSP",AD74="DSP"),(H74+AA74)/2,IF(AND(H74="DSP",T74="DSP",AD74="DSP"),(M74+AA74)/2,IF(AND(H74="DSP",M74="DSP",AD74="DSP"),(T74+AA74)/2,IF(AND(M74="DSP",T74="DSP",AA74="DSP"),(H74+AD74)/2,IF(AND(H74="DSP",T74="DSP",AA74="DSP"),(M74+AD74)/2,IF(AND(H74="DSP",M74="DSP",AA74="DSP"),(T74+AD74)/2,IF(AND(H74="DSP",M74="DSP",T74="DSP"),(AA74+AD74)/2,IF(AND(H74="DSP",M74="DSP"),(T74+AA74+AD74)/3,IF(AND(H74="DSP",T74="DSP"),(M74+AA74+AD74)/3,IF(AND(M74="DSP",T74="DSP"),(H74+AA74+AD74)/3,IF(AND(H74="DSP",AA74="DSP"),(M74+T74+AD74)/3,IF(AND(M74="DSP",AA74="DSP"),(H74+T74+AD74)/3,IF(AND(T74="DSP",AA74="DSP"),(H74+M74+AD74)/3,IF(AND(H74="DSP",AD74="DSP"),(M74+T74+AA74)/3,IF(AND(M74="DSP",AD74="DSP"),(H74+T74+AA74)/3,IF(AND(T74="DSP",AD74="DSP"),(H74+M74+AA74)/3,IF(AND(AA74="DSP",AD74="DSP"),(H74+M74+T74)/3,IF(H74="DSP",(M74+T74+AA74+AD74)/4,IF(M74="DSP",(H74+T74+AA74+AD74)/4,IF(T74="DSP",(H74+M74+AA74+AD74)/4,IF(AA74="DSP",(H74+M74+T74+AD74)/4,IF(AD74="DSP",(H74+M74+T74+AA74)/4,SUM(H74+M74+T74+AA74+AD74)/5))))))))))))))))))))))))))))))))</f>
        <v>11.65</v>
      </c>
      <c r="AF74" s="88">
        <v>11.65</v>
      </c>
      <c r="AG74" s="92">
        <f t="shared" si="64"/>
        <v>195</v>
      </c>
      <c r="AH74" s="78">
        <f>IF(ISERROR(VLOOKUP(B74,'Notes écrit'!$A$3:$C$566,3,FALSE)),"ABI",(VLOOKUP(B74,'Notes écrit'!$A$3:$C$566,3,FALSE)))</f>
        <v>8</v>
      </c>
      <c r="AI74" s="88">
        <v>8</v>
      </c>
      <c r="AJ74" s="93">
        <f t="shared" si="65"/>
        <v>158</v>
      </c>
      <c r="AK74" s="153">
        <f t="shared" si="66"/>
        <v>9.4600000000000009</v>
      </c>
      <c r="AL74" s="26"/>
      <c r="AM74" s="26"/>
      <c r="AN74" s="26"/>
      <c r="AO74" s="26"/>
      <c r="AP74" s="26"/>
    </row>
    <row r="75" spans="1:42" s="110" customFormat="1" ht="16.5" customHeight="1" thickBot="1" x14ac:dyDescent="0.3">
      <c r="A75" s="127" t="s">
        <v>56</v>
      </c>
      <c r="B75" s="261">
        <v>21908792</v>
      </c>
      <c r="C75" s="262" t="s">
        <v>345</v>
      </c>
      <c r="D75" s="262" t="s">
        <v>346</v>
      </c>
      <c r="E75" s="96" t="s">
        <v>375</v>
      </c>
      <c r="F75" s="99" t="str">
        <f t="shared" si="48"/>
        <v>DSP</v>
      </c>
      <c r="G75" s="100" t="str">
        <f t="shared" si="49"/>
        <v>DSP</v>
      </c>
      <c r="H75" s="85" t="str">
        <f t="shared" si="50"/>
        <v>DSP</v>
      </c>
      <c r="I75" s="96" t="s">
        <v>375</v>
      </c>
      <c r="J75" s="100" t="str">
        <f t="shared" si="51"/>
        <v>DSP</v>
      </c>
      <c r="K75" s="96" t="s">
        <v>375</v>
      </c>
      <c r="L75" s="100" t="str">
        <f t="shared" si="52"/>
        <v>DSP</v>
      </c>
      <c r="M75" s="85" t="str">
        <f t="shared" si="53"/>
        <v>DSP</v>
      </c>
      <c r="N75" s="96" t="s">
        <v>375</v>
      </c>
      <c r="O75" s="288" t="str">
        <f>VLOOKUP(B75,'[2]Taille-Poids'!$A$3:$F$557,6,FALSE)</f>
        <v>ABI</v>
      </c>
      <c r="P75" s="101" t="str">
        <f t="shared" si="54"/>
        <v>POIDS</v>
      </c>
      <c r="Q75" s="100" t="str">
        <f t="shared" si="55"/>
        <v>DSP</v>
      </c>
      <c r="R75" s="96" t="s">
        <v>375</v>
      </c>
      <c r="S75" s="100" t="str">
        <f t="shared" si="56"/>
        <v>DSP</v>
      </c>
      <c r="T75" s="85" t="str">
        <f t="shared" si="57"/>
        <v>DSP</v>
      </c>
      <c r="U75" s="337" t="s">
        <v>375</v>
      </c>
      <c r="V75" s="100" t="str">
        <f t="shared" si="58"/>
        <v>DSP</v>
      </c>
      <c r="W75" s="96" t="s">
        <v>375</v>
      </c>
      <c r="X75" s="100" t="str">
        <f t="shared" si="59"/>
        <v>DSP</v>
      </c>
      <c r="Y75" s="96" t="s">
        <v>375</v>
      </c>
      <c r="Z75" s="100" t="str">
        <f t="shared" si="60"/>
        <v>DSP</v>
      </c>
      <c r="AA75" s="85" t="str">
        <f t="shared" si="61"/>
        <v>DSP</v>
      </c>
      <c r="AB75" s="127" t="s">
        <v>375</v>
      </c>
      <c r="AC75" s="100" t="str">
        <f t="shared" si="62"/>
        <v>DSP</v>
      </c>
      <c r="AD75" s="86" t="str">
        <f t="shared" si="63"/>
        <v>DSP</v>
      </c>
      <c r="AE75" s="87" t="str">
        <f>IF(OR(H75="COVID",M75="COVID",T75="COVID",AA75="COVID",AD75="COVID"),"COVID",IF(AND(H75="DSP",M75="DSP",T75="DSP",AA75="DSP",AD75="DSP"),"DSP",IF(AND(H75="DSP",M75="DSP",T75="DSP",AA75="DSP"),AD75,IF(AND(H75="DSP",M75="DSP",T75="DSP",AD75="DSP"),AA75,IF(AND(H75="DSP",M75="DSP",AA75="DSP",AD75="DSP"),T75,IF(AND(H75="DSP",T75="DSP",AA75="DSP",AD75="DSP"),M75,IF(AND(M75="DSP",T75="DSP",AA75="DSP",AD75="DSP"),H75,IF(AND(T75="DSP",AA75="DSP",AD75="DSP"),(H75+M75)/2,IF(AND(M75="DSP",AA75="DSP",AD75="DSP"),(H75+T75)/2,IF(AND(H75="DSP",AA75="DSP",AD75="DSP"),(M75+T75)/2,IF(AND(M75="DSP",T75="DSP",AD75="DSP"),(H75+AA75)/2,IF(AND(H75="DSP",T75="DSP",AD75="DSP"),(M75+AA75)/2,IF(AND(H75="DSP",M75="DSP",AD75="DSP"),(T75+AA75)/2,IF(AND(M75="DSP",T75="DSP",AA75="DSP"),(H75+AD75)/2,IF(AND(H75="DSP",T75="DSP",AA75="DSP"),(M75+AD75)/2,IF(AND(H75="DSP",M75="DSP",AA75="DSP"),(T75+AD75)/2,IF(AND(H75="DSP",M75="DSP",T75="DSP"),(AA75+AD75)/2,IF(AND(H75="DSP",M75="DSP"),(T75+AA75+AD75)/3,IF(AND(H75="DSP",T75="DSP"),(M75+AA75+AD75)/3,IF(AND(M75="DSP",T75="DSP"),(H75+AA75+AD75)/3,IF(AND(H75="DSP",AA75="DSP"),(M75+T75+AD75)/3,IF(AND(M75="DSP",AA75="DSP"),(H75+T75+AD75)/3,IF(AND(T75="DSP",AA75="DSP"),(H75+M75+AD75)/3,IF(AND(H75="DSP",AD75="DSP"),(M75+T75+AA75)/3,IF(AND(M75="DSP",AD75="DSP"),(H75+T75+AA75)/3,IF(AND(T75="DSP",AD75="DSP"),(H75+M75+AA75)/3,IF(AND(AA75="DSP",AD75="DSP"),(H75+M75+T75)/3,IF(H75="DSP",(M75+T75+AA75+AD75)/4,IF(M75="DSP",(H75+T75+AA75+AD75)/4,IF(T75="DSP",(H75+M75+AA75+AD75)/4,IF(AA75="DSP",(H75+M75+T75+AD75)/4,IF(AD75="DSP",(H75+M75+T75+AA75)/4,SUM(H75+M75+T75+AA75+AD75)/5))))))))))))))))))))))))))))))))</f>
        <v>DSP</v>
      </c>
      <c r="AF75" s="88" t="s">
        <v>375</v>
      </c>
      <c r="AG75" s="92">
        <f t="shared" si="64"/>
        <v>532</v>
      </c>
      <c r="AH75" s="78">
        <f>IF(ISERROR(VLOOKUP(B75,'Notes écrit'!$A$3:$C$566,3,FALSE)),"ABI",(VLOOKUP(B75,'Notes écrit'!$A$3:$C$566,3,FALSE)))</f>
        <v>5.78</v>
      </c>
      <c r="AI75" s="88">
        <v>5.78</v>
      </c>
      <c r="AJ75" s="93">
        <f t="shared" si="65"/>
        <v>393</v>
      </c>
      <c r="AK75" s="153">
        <f t="shared" si="66"/>
        <v>5.78</v>
      </c>
      <c r="AL75" s="26"/>
      <c r="AM75" s="26"/>
      <c r="AN75" s="26"/>
      <c r="AO75" s="26"/>
      <c r="AP75" s="26"/>
    </row>
    <row r="76" spans="1:42" s="108" customFormat="1" ht="16.5" customHeight="1" thickBot="1" x14ac:dyDescent="0.3">
      <c r="A76" s="127" t="s">
        <v>376</v>
      </c>
      <c r="B76" s="249">
        <v>21908948</v>
      </c>
      <c r="C76" s="250" t="s">
        <v>362</v>
      </c>
      <c r="D76" s="250" t="s">
        <v>296</v>
      </c>
      <c r="E76" s="96">
        <f>VLOOKUP(B76,[2]END!$A$3:$F$557,6,FALSE)</f>
        <v>13</v>
      </c>
      <c r="F76" s="99">
        <f t="shared" si="48"/>
        <v>16</v>
      </c>
      <c r="G76" s="100">
        <f t="shared" si="49"/>
        <v>10</v>
      </c>
      <c r="H76" s="85">
        <f t="shared" si="50"/>
        <v>10</v>
      </c>
      <c r="I76" s="325">
        <f>VLOOKUP(B76,[2]VIT!$A$3:$E$557,5,FALSE)</f>
        <v>3.27</v>
      </c>
      <c r="J76" s="100">
        <f t="shared" si="51"/>
        <v>16</v>
      </c>
      <c r="K76" s="325">
        <f>VLOOKUP(B76,[2]VIT!$A$3:$F$557,6,FALSE)</f>
        <v>7.08</v>
      </c>
      <c r="L76" s="100">
        <f t="shared" si="52"/>
        <v>9</v>
      </c>
      <c r="M76" s="85">
        <f t="shared" si="53"/>
        <v>12.5</v>
      </c>
      <c r="N76" s="107">
        <f>VLOOKUP(B76,[2]DVC!$A$3:$F$557,6,FALSE)</f>
        <v>46</v>
      </c>
      <c r="O76" s="288">
        <f>VLOOKUP(B76,'[2]Taille-Poids'!$A$3:$F$557,6,FALSE)</f>
        <v>73</v>
      </c>
      <c r="P76" s="101">
        <f t="shared" si="54"/>
        <v>0.63013698630136983</v>
      </c>
      <c r="Q76" s="100">
        <f t="shared" si="55"/>
        <v>3.5</v>
      </c>
      <c r="R76" s="107">
        <f>VLOOKUP(B76,[2]DV!$A$3:$G$557,7,FALSE)</f>
        <v>43.4</v>
      </c>
      <c r="S76" s="100">
        <f t="shared" si="56"/>
        <v>4</v>
      </c>
      <c r="T76" s="85">
        <f t="shared" si="57"/>
        <v>7.5</v>
      </c>
      <c r="U76" s="289">
        <f>VLOOKUP(B76,[2]COORD!$A$3:$H$557,8,FALSE)</f>
        <v>28.65</v>
      </c>
      <c r="V76" s="100">
        <f t="shared" si="58"/>
        <v>3.5</v>
      </c>
      <c r="W76" s="96">
        <f>VLOOKUP(B76,[2]SOUP!$A$3:$E$557,5,FALSE)</f>
        <v>-4</v>
      </c>
      <c r="X76" s="100">
        <f t="shared" si="59"/>
        <v>1.5</v>
      </c>
      <c r="Y76" s="96">
        <f>VLOOKUP(B76,[2]EQU!$A$3:$E$557,5,FALSE)</f>
        <v>5</v>
      </c>
      <c r="Z76" s="100">
        <f t="shared" si="60"/>
        <v>2.5</v>
      </c>
      <c r="AA76" s="85">
        <f t="shared" si="61"/>
        <v>7.5</v>
      </c>
      <c r="AB76" s="127">
        <f>VLOOKUP(B76,[2]Natation!$A$2:$E$556,5,FALSE)</f>
        <v>37.97</v>
      </c>
      <c r="AC76" s="100">
        <f t="shared" si="62"/>
        <v>11</v>
      </c>
      <c r="AD76" s="86">
        <f t="shared" si="63"/>
        <v>11</v>
      </c>
      <c r="AE76" s="87">
        <f>IF(OR(H76="COVID",M76="COVID",T76="COVID",AA76="COVID",AD76="COVID"),"COVID",IF(AND(H76="DSP",M76="DSP",T76="DSP",AA76="DSP",AD76="DSP"),"DSP",IF(AND(H76="DSP",M76="DSP",T76="DSP",AA76="DSP"),AD76,IF(AND(H76="DSP",M76="DSP",T76="DSP",AD76="DSP"),AA76,IF(AND(H76="DSP",M76="DSP",AA76="DSP",AD76="DSP"),T76,IF(AND(H76="DSP",T76="DSP",AA76="DSP",AD76="DSP"),M76,IF(AND(M76="DSP",T76="DSP",AA76="DSP",AD76="DSP"),H76,IF(AND(T76="DSP",AA76="DSP",AD76="DSP"),(H76+M76)/2,IF(AND(M76="DSP",AA76="DSP",AD76="DSP"),(H76+T76)/2,IF(AND(H76="DSP",AA76="DSP",AD76="DSP"),(M76+T76)/2,IF(AND(M76="DSP",T76="DSP",AD76="DSP"),(H76+AA76)/2,IF(AND(H76="DSP",T76="DSP",AD76="DSP"),(M76+AA76)/2,IF(AND(H76="DSP",M76="DSP",AD76="DSP"),(T76+AA76)/2,IF(AND(M76="DSP",T76="DSP",AA76="DSP"),(H76+AD76)/2,IF(AND(H76="DSP",T76="DSP",AA76="DSP"),(M76+AD76)/2,IF(AND(H76="DSP",M76="DSP",AA76="DSP"),(T76+AD76)/2,IF(AND(H76="DSP",M76="DSP",T76="DSP"),(AA76+AD76)/2,IF(AND(H76="DSP",M76="DSP"),(T76+AA76+AD76)/3,IF(AND(H76="DSP",T76="DSP"),(M76+AA76+AD76)/3,IF(AND(M76="DSP",T76="DSP"),(H76+AA76+AD76)/3,IF(AND(H76="DSP",AA76="DSP"),(M76+T76+AD76)/3,IF(AND(M76="DSP",AA76="DSP"),(H76+T76+AD76)/3,IF(AND(T76="DSP",AA76="DSP"),(H76+M76+AD76)/3,IF(AND(H76="DSP",AD76="DSP"),(M76+T76+AA76)/3,IF(AND(M76="DSP",AD76="DSP"),(H76+T76+AA76)/3,IF(AND(T76="DSP",AD76="DSP"),(H76+M76+AA76)/3,IF(AND(AA76="DSP",AD76="DSP"),(H76+M76+T76)/3,IF(H76="DSP",(M76+T76+AA76+AD76)/4,IF(M76="DSP",(H76+T76+AA76+AD76)/4,IF(T76="DSP",(H76+M76+AA76+AD76)/4,IF(AA76="DSP",(H76+M76+T76+AD76)/4,IF(AD76="DSP",(H76+M76+T76+AA76)/4,SUM(H76+M76+T76+AA76+AD76)/5))))))))))))))))))))))))))))))))</f>
        <v>9.6999999999999993</v>
      </c>
      <c r="AF76" s="88">
        <v>9.6999999999999993</v>
      </c>
      <c r="AG76" s="92">
        <f t="shared" si="64"/>
        <v>412</v>
      </c>
      <c r="AH76" s="78">
        <f>IF(ISERROR(VLOOKUP(B76,'Notes écrit'!$A$3:$C$566,3,FALSE)),"ABI",(VLOOKUP(B76,'Notes écrit'!$A$3:$C$566,3,FALSE)))</f>
        <v>9.7799999999999994</v>
      </c>
      <c r="AI76" s="88">
        <v>9.7799999999999994</v>
      </c>
      <c r="AJ76" s="93">
        <f t="shared" si="65"/>
        <v>38</v>
      </c>
      <c r="AK76" s="153">
        <f t="shared" si="66"/>
        <v>9.7479999999999993</v>
      </c>
      <c r="AL76" s="110"/>
      <c r="AM76" s="110"/>
      <c r="AN76" s="110"/>
      <c r="AO76" s="110"/>
      <c r="AP76" s="110"/>
    </row>
    <row r="77" spans="1:42" ht="16.5" customHeight="1" thickBot="1" x14ac:dyDescent="0.3">
      <c r="A77" s="127" t="s">
        <v>376</v>
      </c>
      <c r="B77" s="295">
        <v>21908962</v>
      </c>
      <c r="C77" s="296" t="s">
        <v>264</v>
      </c>
      <c r="D77" s="296" t="s">
        <v>77</v>
      </c>
      <c r="E77" s="326" t="s">
        <v>1147</v>
      </c>
      <c r="F77" s="99" t="str">
        <f t="shared" si="48"/>
        <v>VAL</v>
      </c>
      <c r="G77" s="100" t="str">
        <f t="shared" si="49"/>
        <v>VAL</v>
      </c>
      <c r="H77" s="85" t="str">
        <f t="shared" si="50"/>
        <v>VALIDÉ</v>
      </c>
      <c r="I77" s="326" t="s">
        <v>1147</v>
      </c>
      <c r="J77" s="100" t="str">
        <f t="shared" si="51"/>
        <v>VAL</v>
      </c>
      <c r="K77" s="326" t="s">
        <v>1147</v>
      </c>
      <c r="L77" s="100" t="str">
        <f t="shared" si="52"/>
        <v>VAL</v>
      </c>
      <c r="M77" s="85" t="str">
        <f t="shared" si="53"/>
        <v>VALIDÉ</v>
      </c>
      <c r="N77" s="326" t="s">
        <v>1147</v>
      </c>
      <c r="O77" s="288"/>
      <c r="P77" s="101">
        <f t="shared" si="54"/>
        <v>0</v>
      </c>
      <c r="Q77" s="100" t="str">
        <f t="shared" si="55"/>
        <v>VAL</v>
      </c>
      <c r="R77" s="326" t="s">
        <v>1147</v>
      </c>
      <c r="S77" s="100" t="str">
        <f t="shared" si="56"/>
        <v>VAL</v>
      </c>
      <c r="T77" s="85" t="str">
        <f t="shared" si="57"/>
        <v>VALIDÉ</v>
      </c>
      <c r="U77" s="333" t="s">
        <v>1147</v>
      </c>
      <c r="V77" s="100" t="str">
        <f t="shared" si="58"/>
        <v>VAL</v>
      </c>
      <c r="W77" s="326" t="s">
        <v>1147</v>
      </c>
      <c r="X77" s="100" t="str">
        <f t="shared" si="59"/>
        <v>VAL</v>
      </c>
      <c r="Y77" s="326" t="s">
        <v>1147</v>
      </c>
      <c r="Z77" s="100" t="str">
        <f t="shared" si="60"/>
        <v>VAL</v>
      </c>
      <c r="AA77" s="85" t="str">
        <f t="shared" si="61"/>
        <v>VALIDÉ</v>
      </c>
      <c r="AB77" s="326" t="s">
        <v>1147</v>
      </c>
      <c r="AC77" s="100" t="str">
        <f t="shared" si="62"/>
        <v>VAL</v>
      </c>
      <c r="AD77" s="86" t="str">
        <f t="shared" si="63"/>
        <v>VALIDÉ</v>
      </c>
      <c r="AE77" s="87" t="str">
        <f>VLOOKUP(B77,[3]PVout!$A$3:$BV$711,74,FALSE)</f>
        <v>12.5</v>
      </c>
      <c r="AF77" s="88">
        <v>12.5</v>
      </c>
      <c r="AG77" s="92">
        <f t="shared" si="64"/>
        <v>113</v>
      </c>
      <c r="AH77" s="78">
        <f>IF(ISERROR(VLOOKUP(B77,'Notes écrit'!$A$3:$C$566,3,FALSE)),"ABI",(VLOOKUP(B77,'Notes écrit'!$A$3:$C$566,3,FALSE)))</f>
        <v>7.11</v>
      </c>
      <c r="AI77" s="88">
        <v>7.11</v>
      </c>
      <c r="AJ77" s="93">
        <f t="shared" si="65"/>
        <v>241</v>
      </c>
      <c r="AK77" s="153">
        <f t="shared" si="66"/>
        <v>9.266</v>
      </c>
    </row>
    <row r="78" spans="1:42" ht="16.5" customHeight="1" thickBot="1" x14ac:dyDescent="0.3">
      <c r="A78" s="127" t="s">
        <v>56</v>
      </c>
      <c r="B78" s="295">
        <v>21909338</v>
      </c>
      <c r="C78" s="296" t="s">
        <v>314</v>
      </c>
      <c r="D78" s="296" t="s">
        <v>315</v>
      </c>
      <c r="E78" s="326" t="s">
        <v>1147</v>
      </c>
      <c r="F78" s="99" t="str">
        <f t="shared" si="48"/>
        <v>VAL</v>
      </c>
      <c r="G78" s="100" t="str">
        <f t="shared" si="49"/>
        <v>VAL</v>
      </c>
      <c r="H78" s="85" t="str">
        <f t="shared" si="50"/>
        <v>VALIDÉ</v>
      </c>
      <c r="I78" s="326" t="s">
        <v>1147</v>
      </c>
      <c r="J78" s="100" t="str">
        <f t="shared" si="51"/>
        <v>VAL</v>
      </c>
      <c r="K78" s="326" t="s">
        <v>1147</v>
      </c>
      <c r="L78" s="100" t="str">
        <f t="shared" si="52"/>
        <v>VAL</v>
      </c>
      <c r="M78" s="85" t="str">
        <f t="shared" si="53"/>
        <v>VALIDÉ</v>
      </c>
      <c r="N78" s="326" t="s">
        <v>1147</v>
      </c>
      <c r="O78" s="288"/>
      <c r="P78" s="101">
        <f t="shared" si="54"/>
        <v>0</v>
      </c>
      <c r="Q78" s="100" t="str">
        <f t="shared" si="55"/>
        <v>VAL</v>
      </c>
      <c r="R78" s="326" t="s">
        <v>1147</v>
      </c>
      <c r="S78" s="100" t="str">
        <f t="shared" si="56"/>
        <v>VAL</v>
      </c>
      <c r="T78" s="85" t="str">
        <f t="shared" si="57"/>
        <v>VALIDÉ</v>
      </c>
      <c r="U78" s="333" t="s">
        <v>1147</v>
      </c>
      <c r="V78" s="100" t="str">
        <f t="shared" si="58"/>
        <v>VAL</v>
      </c>
      <c r="W78" s="326" t="s">
        <v>1147</v>
      </c>
      <c r="X78" s="100" t="str">
        <f t="shared" si="59"/>
        <v>VAL</v>
      </c>
      <c r="Y78" s="326" t="s">
        <v>1147</v>
      </c>
      <c r="Z78" s="100" t="str">
        <f t="shared" si="60"/>
        <v>VAL</v>
      </c>
      <c r="AA78" s="85" t="str">
        <f t="shared" si="61"/>
        <v>VALIDÉ</v>
      </c>
      <c r="AB78" s="326" t="s">
        <v>1147</v>
      </c>
      <c r="AC78" s="100" t="str">
        <f t="shared" si="62"/>
        <v>VAL</v>
      </c>
      <c r="AD78" s="86" t="str">
        <f t="shared" si="63"/>
        <v>VALIDÉ</v>
      </c>
      <c r="AE78" s="87" t="str">
        <f>VLOOKUP(B78,[3]PVout!$A$3:$BV$711,74,FALSE)</f>
        <v>12.6</v>
      </c>
      <c r="AF78" s="88">
        <v>12.6</v>
      </c>
      <c r="AG78" s="92">
        <f t="shared" si="64"/>
        <v>98</v>
      </c>
      <c r="AH78" s="78">
        <f>IF(ISERROR(VLOOKUP(B78,'Notes écrit'!$A$3:$C$566,3,FALSE)),"ABI",(VLOOKUP(B78,'Notes écrit'!$A$3:$C$566,3,FALSE)))</f>
        <v>7.11</v>
      </c>
      <c r="AI78" s="88">
        <v>7.11</v>
      </c>
      <c r="AJ78" s="93">
        <f t="shared" si="65"/>
        <v>241</v>
      </c>
      <c r="AK78" s="153">
        <f t="shared" si="66"/>
        <v>9.3060000000000009</v>
      </c>
    </row>
    <row r="79" spans="1:42" ht="16.5" customHeight="1" thickBot="1" x14ac:dyDescent="0.3">
      <c r="A79" s="127" t="s">
        <v>376</v>
      </c>
      <c r="B79" s="257">
        <v>21909354</v>
      </c>
      <c r="C79" s="258" t="s">
        <v>244</v>
      </c>
      <c r="D79" s="258" t="s">
        <v>107</v>
      </c>
      <c r="E79" s="325" t="s">
        <v>375</v>
      </c>
      <c r="F79" s="99" t="str">
        <f t="shared" si="48"/>
        <v>DSP</v>
      </c>
      <c r="G79" s="100" t="str">
        <f t="shared" si="49"/>
        <v>DSP</v>
      </c>
      <c r="H79" s="85" t="str">
        <f t="shared" si="50"/>
        <v>DSP</v>
      </c>
      <c r="I79" s="325" t="s">
        <v>375</v>
      </c>
      <c r="J79" s="100" t="str">
        <f t="shared" si="51"/>
        <v>DSP</v>
      </c>
      <c r="K79" s="325" t="s">
        <v>375</v>
      </c>
      <c r="L79" s="100" t="str">
        <f t="shared" si="52"/>
        <v>DSP</v>
      </c>
      <c r="M79" s="85" t="str">
        <f t="shared" si="53"/>
        <v>DSP</v>
      </c>
      <c r="N79" s="325" t="s">
        <v>375</v>
      </c>
      <c r="O79" s="288">
        <f>VLOOKUP(B79,'[2]Taille-Poids'!$A$3:$F$557,6,FALSE)</f>
        <v>86</v>
      </c>
      <c r="P79" s="101">
        <f t="shared" si="54"/>
        <v>0</v>
      </c>
      <c r="Q79" s="100" t="str">
        <f t="shared" si="55"/>
        <v>DSP</v>
      </c>
      <c r="R79" s="325" t="s">
        <v>375</v>
      </c>
      <c r="S79" s="100" t="str">
        <f t="shared" si="56"/>
        <v>DSP</v>
      </c>
      <c r="T79" s="85" t="str">
        <f t="shared" si="57"/>
        <v>DSP</v>
      </c>
      <c r="U79" s="334" t="s">
        <v>375</v>
      </c>
      <c r="V79" s="100" t="str">
        <f t="shared" si="58"/>
        <v>DSP</v>
      </c>
      <c r="W79" s="325" t="s">
        <v>375</v>
      </c>
      <c r="X79" s="100" t="str">
        <f t="shared" si="59"/>
        <v>DSP</v>
      </c>
      <c r="Y79" s="325" t="s">
        <v>375</v>
      </c>
      <c r="Z79" s="100" t="str">
        <f t="shared" si="60"/>
        <v>DSP</v>
      </c>
      <c r="AA79" s="85" t="str">
        <f t="shared" si="61"/>
        <v>DSP</v>
      </c>
      <c r="AB79" s="325" t="s">
        <v>375</v>
      </c>
      <c r="AC79" s="100" t="str">
        <f t="shared" si="62"/>
        <v>DSP</v>
      </c>
      <c r="AD79" s="86" t="str">
        <f t="shared" si="63"/>
        <v>DSP</v>
      </c>
      <c r="AE79" s="87" t="str">
        <f>IF(OR(H79="COVID",M79="COVID",T79="COVID",AA79="COVID",AD79="COVID"),"COVID",IF(AND(H79="DSP",M79="DSP",T79="DSP",AA79="DSP",AD79="DSP"),"DSP",IF(AND(H79="DSP",M79="DSP",T79="DSP",AA79="DSP"),AD79,IF(AND(H79="DSP",M79="DSP",T79="DSP",AD79="DSP"),AA79,IF(AND(H79="DSP",M79="DSP",AA79="DSP",AD79="DSP"),T79,IF(AND(H79="DSP",T79="DSP",AA79="DSP",AD79="DSP"),M79,IF(AND(M79="DSP",T79="DSP",AA79="DSP",AD79="DSP"),H79,IF(AND(T79="DSP",AA79="DSP",AD79="DSP"),(H79+M79)/2,IF(AND(M79="DSP",AA79="DSP",AD79="DSP"),(H79+T79)/2,IF(AND(H79="DSP",AA79="DSP",AD79="DSP"),(M79+T79)/2,IF(AND(M79="DSP",T79="DSP",AD79="DSP"),(H79+AA79)/2,IF(AND(H79="DSP",T79="DSP",AD79="DSP"),(M79+AA79)/2,IF(AND(H79="DSP",M79="DSP",AD79="DSP"),(T79+AA79)/2,IF(AND(M79="DSP",T79="DSP",AA79="DSP"),(H79+AD79)/2,IF(AND(H79="DSP",T79="DSP",AA79="DSP"),(M79+AD79)/2,IF(AND(H79="DSP",M79="DSP",AA79="DSP"),(T79+AD79)/2,IF(AND(H79="DSP",M79="DSP",T79="DSP"),(AA79+AD79)/2,IF(AND(H79="DSP",M79="DSP"),(T79+AA79+AD79)/3,IF(AND(H79="DSP",T79="DSP"),(M79+AA79+AD79)/3,IF(AND(M79="DSP",T79="DSP"),(H79+AA79+AD79)/3,IF(AND(H79="DSP",AA79="DSP"),(M79+T79+AD79)/3,IF(AND(M79="DSP",AA79="DSP"),(H79+T79+AD79)/3,IF(AND(T79="DSP",AA79="DSP"),(H79+M79+AD79)/3,IF(AND(H79="DSP",AD79="DSP"),(M79+T79+AA79)/3,IF(AND(M79="DSP",AD79="DSP"),(H79+T79+AA79)/3,IF(AND(T79="DSP",AD79="DSP"),(H79+M79+AA79)/3,IF(AND(AA79="DSP",AD79="DSP"),(H79+M79+T79)/3,IF(H79="DSP",(M79+T79+AA79+AD79)/4,IF(M79="DSP",(H79+T79+AA79+AD79)/4,IF(T79="DSP",(H79+M79+AA79+AD79)/4,IF(AA79="DSP",(H79+M79+T79+AD79)/4,IF(AD79="DSP",(H79+M79+T79+AA79)/4,SUM(H79+M79+T79+AA79+AD79)/5))))))))))))))))))))))))))))))))</f>
        <v>DSP</v>
      </c>
      <c r="AF79" s="88" t="s">
        <v>375</v>
      </c>
      <c r="AG79" s="92">
        <f t="shared" si="64"/>
        <v>532</v>
      </c>
      <c r="AH79" s="78">
        <f>IF(ISERROR(VLOOKUP(B79,'Notes écrit'!$A$3:$C$566,3,FALSE)),"ABI",(VLOOKUP(B79,'Notes écrit'!$A$3:$C$566,3,FALSE)))</f>
        <v>7.56</v>
      </c>
      <c r="AI79" s="88">
        <v>7.56</v>
      </c>
      <c r="AJ79" s="93">
        <f t="shared" si="65"/>
        <v>204</v>
      </c>
      <c r="AK79" s="153">
        <f t="shared" si="66"/>
        <v>7.56</v>
      </c>
    </row>
    <row r="80" spans="1:42" s="110" customFormat="1" ht="16.5" customHeight="1" thickBot="1" x14ac:dyDescent="0.3">
      <c r="A80" s="127" t="s">
        <v>376</v>
      </c>
      <c r="B80" s="247">
        <v>21909603</v>
      </c>
      <c r="C80" s="248" t="s">
        <v>620</v>
      </c>
      <c r="D80" s="248" t="s">
        <v>621</v>
      </c>
      <c r="E80" s="96">
        <f>VLOOKUP(B80,[2]END!$A$3:$F$557,6,FALSE)</f>
        <v>16</v>
      </c>
      <c r="F80" s="99">
        <f t="shared" si="48"/>
        <v>17.5</v>
      </c>
      <c r="G80" s="100">
        <f t="shared" si="49"/>
        <v>13</v>
      </c>
      <c r="H80" s="85">
        <f t="shared" si="50"/>
        <v>13</v>
      </c>
      <c r="I80" s="325">
        <f>VLOOKUP(B80,[2]VIT!$A$3:$E$557,5,FALSE)</f>
        <v>3.16</v>
      </c>
      <c r="J80" s="100">
        <f t="shared" si="51"/>
        <v>18</v>
      </c>
      <c r="K80" s="325">
        <f>VLOOKUP(B80,[2]VIT!$A$3:$F$557,6,FALSE)</f>
        <v>6.8</v>
      </c>
      <c r="L80" s="100">
        <f t="shared" si="52"/>
        <v>11</v>
      </c>
      <c r="M80" s="85">
        <f t="shared" si="53"/>
        <v>14.5</v>
      </c>
      <c r="N80" s="107">
        <f>VLOOKUP(B80,[2]DVC!$A$3:$F$557,6,FALSE)</f>
        <v>85</v>
      </c>
      <c r="O80" s="288">
        <f>VLOOKUP(B80,'[2]Taille-Poids'!$A$3:$F$557,6,FALSE)</f>
        <v>75</v>
      </c>
      <c r="P80" s="101">
        <f t="shared" si="54"/>
        <v>1.1333333333333333</v>
      </c>
      <c r="Q80" s="100">
        <f t="shared" si="55"/>
        <v>6</v>
      </c>
      <c r="R80" s="107">
        <f>VLOOKUP(B80,[2]DV!$A$3:$G$557,7,FALSE)</f>
        <v>44</v>
      </c>
      <c r="S80" s="100">
        <f t="shared" si="56"/>
        <v>4</v>
      </c>
      <c r="T80" s="85">
        <f t="shared" si="57"/>
        <v>10</v>
      </c>
      <c r="U80" s="289">
        <f>VLOOKUP(B80,[2]COORD!$A$3:$H$557,8,FALSE)</f>
        <v>23.27</v>
      </c>
      <c r="V80" s="100">
        <f t="shared" si="58"/>
        <v>6.25</v>
      </c>
      <c r="W80" s="96">
        <f>VLOOKUP(B80,[2]SOUP!$A$3:$E$557,5,FALSE)</f>
        <v>3</v>
      </c>
      <c r="X80" s="100">
        <f t="shared" si="59"/>
        <v>3.25</v>
      </c>
      <c r="Y80" s="96">
        <f>VLOOKUP(B80,[2]EQU!$A$3:$E$557,5,FALSE)</f>
        <v>3</v>
      </c>
      <c r="Z80" s="100">
        <f t="shared" si="60"/>
        <v>3.5</v>
      </c>
      <c r="AA80" s="85">
        <f t="shared" si="61"/>
        <v>13</v>
      </c>
      <c r="AB80" s="127">
        <f>VLOOKUP(B80,[2]Natation!$A$2:$E$556,5,FALSE)</f>
        <v>26.49</v>
      </c>
      <c r="AC80" s="100">
        <f t="shared" si="62"/>
        <v>19</v>
      </c>
      <c r="AD80" s="86">
        <f t="shared" si="63"/>
        <v>19</v>
      </c>
      <c r="AE80" s="87">
        <f>IF(OR(H80="COVID",M80="COVID",T80="COVID",AA80="COVID",AD80="COVID"),"COVID",IF(AND(H80="DSP",M80="DSP",T80="DSP",AA80="DSP",AD80="DSP"),"DSP",IF(AND(H80="DSP",M80="DSP",T80="DSP",AA80="DSP"),AD80,IF(AND(H80="DSP",M80="DSP",T80="DSP",AD80="DSP"),AA80,IF(AND(H80="DSP",M80="DSP",AA80="DSP",AD80="DSP"),T80,IF(AND(H80="DSP",T80="DSP",AA80="DSP",AD80="DSP"),M80,IF(AND(M80="DSP",T80="DSP",AA80="DSP",AD80="DSP"),H80,IF(AND(T80="DSP",AA80="DSP",AD80="DSP"),(H80+M80)/2,IF(AND(M80="DSP",AA80="DSP",AD80="DSP"),(H80+T80)/2,IF(AND(H80="DSP",AA80="DSP",AD80="DSP"),(M80+T80)/2,IF(AND(M80="DSP",T80="DSP",AD80="DSP"),(H80+AA80)/2,IF(AND(H80="DSP",T80="DSP",AD80="DSP"),(M80+AA80)/2,IF(AND(H80="DSP",M80="DSP",AD80="DSP"),(T80+AA80)/2,IF(AND(M80="DSP",T80="DSP",AA80="DSP"),(H80+AD80)/2,IF(AND(H80="DSP",T80="DSP",AA80="DSP"),(M80+AD80)/2,IF(AND(H80="DSP",M80="DSP",AA80="DSP"),(T80+AD80)/2,IF(AND(H80="DSP",M80="DSP",T80="DSP"),(AA80+AD80)/2,IF(AND(H80="DSP",M80="DSP"),(T80+AA80+AD80)/3,IF(AND(H80="DSP",T80="DSP"),(M80+AA80+AD80)/3,IF(AND(M80="DSP",T80="DSP"),(H80+AA80+AD80)/3,IF(AND(H80="DSP",AA80="DSP"),(M80+T80+AD80)/3,IF(AND(M80="DSP",AA80="DSP"),(H80+T80+AD80)/3,IF(AND(T80="DSP",AA80="DSP"),(H80+M80+AD80)/3,IF(AND(H80="DSP",AD80="DSP"),(M80+T80+AA80)/3,IF(AND(M80="DSP",AD80="DSP"),(H80+T80+AA80)/3,IF(AND(T80="DSP",AD80="DSP"),(H80+M80+AA80)/3,IF(AND(AA80="DSP",AD80="DSP"),(H80+M80+T80)/3,IF(H80="DSP",(M80+T80+AA80+AD80)/4,IF(M80="DSP",(H80+T80+AA80+AD80)/4,IF(T80="DSP",(H80+M80+AA80+AD80)/4,IF(AA80="DSP",(H80+M80+T80+AD80)/4,IF(AD80="DSP",(H80+M80+T80+AA80)/4,SUM(H80+M80+T80+AA80+AD80)/5))))))))))))))))))))))))))))))))</f>
        <v>13.9</v>
      </c>
      <c r="AF80" s="88">
        <v>13.9</v>
      </c>
      <c r="AG80" s="92">
        <f t="shared" si="64"/>
        <v>30</v>
      </c>
      <c r="AH80" s="78">
        <f>IF(ISERROR(VLOOKUP(B80,'Notes écrit'!$A$3:$C$566,3,FALSE)),"ABI",(VLOOKUP(B80,'Notes écrit'!$A$3:$C$566,3,FALSE)))</f>
        <v>8.89</v>
      </c>
      <c r="AI80" s="88">
        <v>8.89</v>
      </c>
      <c r="AJ80" s="93">
        <f t="shared" si="65"/>
        <v>86</v>
      </c>
      <c r="AK80" s="153">
        <f t="shared" si="66"/>
        <v>10.894000000000002</v>
      </c>
      <c r="AL80" s="109"/>
      <c r="AM80" s="109"/>
      <c r="AN80" s="109"/>
      <c r="AO80" s="109"/>
      <c r="AP80" s="109"/>
    </row>
    <row r="81" spans="1:42" s="108" customFormat="1" ht="16.5" customHeight="1" thickBot="1" x14ac:dyDescent="0.3">
      <c r="A81" s="127" t="s">
        <v>376</v>
      </c>
      <c r="B81" s="257">
        <v>21910023</v>
      </c>
      <c r="C81" s="258" t="s">
        <v>163</v>
      </c>
      <c r="D81" s="258" t="s">
        <v>305</v>
      </c>
      <c r="E81" s="96" t="s">
        <v>375</v>
      </c>
      <c r="F81" s="99" t="str">
        <f t="shared" si="48"/>
        <v>DSP</v>
      </c>
      <c r="G81" s="100" t="str">
        <f t="shared" si="49"/>
        <v>DSP</v>
      </c>
      <c r="H81" s="85" t="str">
        <f t="shared" si="50"/>
        <v>DSP</v>
      </c>
      <c r="I81" s="96" t="s">
        <v>375</v>
      </c>
      <c r="J81" s="100" t="str">
        <f t="shared" si="51"/>
        <v>DSP</v>
      </c>
      <c r="K81" s="96" t="s">
        <v>375</v>
      </c>
      <c r="L81" s="100" t="str">
        <f t="shared" si="52"/>
        <v>DSP</v>
      </c>
      <c r="M81" s="85" t="str">
        <f t="shared" si="53"/>
        <v>DSP</v>
      </c>
      <c r="N81" s="96" t="s">
        <v>375</v>
      </c>
      <c r="O81" s="288">
        <f>VLOOKUP(B81,'[2]Taille-Poids'!$A$3:$F$557,6,FALSE)</f>
        <v>101</v>
      </c>
      <c r="P81" s="101">
        <f t="shared" si="54"/>
        <v>0</v>
      </c>
      <c r="Q81" s="100" t="str">
        <f t="shared" si="55"/>
        <v>DSP</v>
      </c>
      <c r="R81" s="96" t="s">
        <v>375</v>
      </c>
      <c r="S81" s="100" t="str">
        <f t="shared" si="56"/>
        <v>DSP</v>
      </c>
      <c r="T81" s="85" t="str">
        <f t="shared" si="57"/>
        <v>DSP</v>
      </c>
      <c r="U81" s="337" t="s">
        <v>375</v>
      </c>
      <c r="V81" s="100" t="str">
        <f t="shared" si="58"/>
        <v>DSP</v>
      </c>
      <c r="W81" s="96" t="s">
        <v>375</v>
      </c>
      <c r="X81" s="100" t="str">
        <f t="shared" si="59"/>
        <v>DSP</v>
      </c>
      <c r="Y81" s="96" t="s">
        <v>375</v>
      </c>
      <c r="Z81" s="100" t="str">
        <f t="shared" si="60"/>
        <v>DSP</v>
      </c>
      <c r="AA81" s="85" t="str">
        <f t="shared" si="61"/>
        <v>DSP</v>
      </c>
      <c r="AB81" s="96" t="s">
        <v>375</v>
      </c>
      <c r="AC81" s="100" t="str">
        <f t="shared" si="62"/>
        <v>DSP</v>
      </c>
      <c r="AD81" s="86" t="str">
        <f t="shared" si="63"/>
        <v>DSP</v>
      </c>
      <c r="AE81" s="87" t="str">
        <f>IF(OR(H81="COVID",M81="COVID",T81="COVID",AA81="COVID",AD81="COVID"),"COVID",IF(AND(H81="DSP",M81="DSP",T81="DSP",AA81="DSP",AD81="DSP"),"DSP",IF(AND(H81="DSP",M81="DSP",T81="DSP",AA81="DSP"),AD81,IF(AND(H81="DSP",M81="DSP",T81="DSP",AD81="DSP"),AA81,IF(AND(H81="DSP",M81="DSP",AA81="DSP",AD81="DSP"),T81,IF(AND(H81="DSP",T81="DSP",AA81="DSP",AD81="DSP"),M81,IF(AND(M81="DSP",T81="DSP",AA81="DSP",AD81="DSP"),H81,IF(AND(T81="DSP",AA81="DSP",AD81="DSP"),(H81+M81)/2,IF(AND(M81="DSP",AA81="DSP",AD81="DSP"),(H81+T81)/2,IF(AND(H81="DSP",AA81="DSP",AD81="DSP"),(M81+T81)/2,IF(AND(M81="DSP",T81="DSP",AD81="DSP"),(H81+AA81)/2,IF(AND(H81="DSP",T81="DSP",AD81="DSP"),(M81+AA81)/2,IF(AND(H81="DSP",M81="DSP",AD81="DSP"),(T81+AA81)/2,IF(AND(M81="DSP",T81="DSP",AA81="DSP"),(H81+AD81)/2,IF(AND(H81="DSP",T81="DSP",AA81="DSP"),(M81+AD81)/2,IF(AND(H81="DSP",M81="DSP",AA81="DSP"),(T81+AD81)/2,IF(AND(H81="DSP",M81="DSP",T81="DSP"),(AA81+AD81)/2,IF(AND(H81="DSP",M81="DSP"),(T81+AA81+AD81)/3,IF(AND(H81="DSP",T81="DSP"),(M81+AA81+AD81)/3,IF(AND(M81="DSP",T81="DSP"),(H81+AA81+AD81)/3,IF(AND(H81="DSP",AA81="DSP"),(M81+T81+AD81)/3,IF(AND(M81="DSP",AA81="DSP"),(H81+T81+AD81)/3,IF(AND(T81="DSP",AA81="DSP"),(H81+M81+AD81)/3,IF(AND(H81="DSP",AD81="DSP"),(M81+T81+AA81)/3,IF(AND(M81="DSP",AD81="DSP"),(H81+T81+AA81)/3,IF(AND(T81="DSP",AD81="DSP"),(H81+M81+AA81)/3,IF(AND(AA81="DSP",AD81="DSP"),(H81+M81+T81)/3,IF(H81="DSP",(M81+T81+AA81+AD81)/4,IF(M81="DSP",(H81+T81+AA81+AD81)/4,IF(T81="DSP",(H81+M81+AA81+AD81)/4,IF(AA81="DSP",(H81+M81+T81+AD81)/4,IF(AD81="DSP",(H81+M81+T81+AA81)/4,SUM(H81+M81+T81+AA81+AD81)/5))))))))))))))))))))))))))))))))</f>
        <v>DSP</v>
      </c>
      <c r="AF81" s="88" t="s">
        <v>375</v>
      </c>
      <c r="AG81" s="92">
        <f t="shared" si="64"/>
        <v>532</v>
      </c>
      <c r="AH81" s="78">
        <f>IF(ISERROR(VLOOKUP(B81,'Notes écrit'!$A$3:$C$566,3,FALSE)),"ABI",(VLOOKUP(B81,'Notes écrit'!$A$3:$C$566,3,FALSE)))</f>
        <v>6.22</v>
      </c>
      <c r="AI81" s="88">
        <v>6.22</v>
      </c>
      <c r="AJ81" s="93">
        <f t="shared" si="65"/>
        <v>347</v>
      </c>
      <c r="AK81" s="153">
        <f t="shared" si="66"/>
        <v>6.22</v>
      </c>
      <c r="AL81" s="110"/>
      <c r="AM81" s="110"/>
      <c r="AN81" s="110"/>
      <c r="AO81" s="110"/>
      <c r="AP81" s="110"/>
    </row>
    <row r="82" spans="1:42" ht="16.5" customHeight="1" thickBot="1" x14ac:dyDescent="0.3">
      <c r="A82" s="127" t="s">
        <v>376</v>
      </c>
      <c r="B82" s="257">
        <v>21910480</v>
      </c>
      <c r="C82" s="258" t="s">
        <v>357</v>
      </c>
      <c r="D82" s="258" t="s">
        <v>115</v>
      </c>
      <c r="E82" s="96">
        <f>VLOOKUP(B82,[2]END!$A$3:$F$557,6,FALSE)</f>
        <v>11</v>
      </c>
      <c r="F82" s="99">
        <f t="shared" si="48"/>
        <v>15</v>
      </c>
      <c r="G82" s="100">
        <f t="shared" si="49"/>
        <v>8</v>
      </c>
      <c r="H82" s="85">
        <f t="shared" si="50"/>
        <v>8</v>
      </c>
      <c r="I82" s="325">
        <f>VLOOKUP(B82,[2]VIT!$A$3:$E$557,5,FALSE)</f>
        <v>3.07</v>
      </c>
      <c r="J82" s="100">
        <f t="shared" si="51"/>
        <v>19</v>
      </c>
      <c r="K82" s="325">
        <f>VLOOKUP(B82,[2]VIT!$A$3:$F$557,6,FALSE)</f>
        <v>6.69</v>
      </c>
      <c r="L82" s="100">
        <f t="shared" si="52"/>
        <v>12</v>
      </c>
      <c r="M82" s="85">
        <f t="shared" si="53"/>
        <v>15.5</v>
      </c>
      <c r="N82" s="107">
        <f>VLOOKUP(B82,[2]DVC!$A$3:$F$557,6,FALSE)</f>
        <v>64</v>
      </c>
      <c r="O82" s="288">
        <f>VLOOKUP(B82,'[2]Taille-Poids'!$A$3:$F$557,6,FALSE)</f>
        <v>71</v>
      </c>
      <c r="P82" s="101">
        <f t="shared" si="54"/>
        <v>0.90140845070422537</v>
      </c>
      <c r="Q82" s="100">
        <f t="shared" si="55"/>
        <v>5</v>
      </c>
      <c r="R82" s="107">
        <f>VLOOKUP(B82,[2]DV!$A$3:$G$557,7,FALSE)</f>
        <v>45</v>
      </c>
      <c r="S82" s="100">
        <f t="shared" si="56"/>
        <v>4.5</v>
      </c>
      <c r="T82" s="85">
        <f t="shared" si="57"/>
        <v>9.5</v>
      </c>
      <c r="U82" s="289">
        <f>VLOOKUP(B82,[2]COORD!$A$3:$H$557,8,FALSE)</f>
        <v>29.7</v>
      </c>
      <c r="V82" s="100">
        <f t="shared" si="58"/>
        <v>3</v>
      </c>
      <c r="W82" s="96">
        <f>VLOOKUP(B82,[2]SOUP!$A$3:$E$557,5,FALSE)</f>
        <v>-5</v>
      </c>
      <c r="X82" s="100">
        <f t="shared" si="59"/>
        <v>1.5</v>
      </c>
      <c r="Y82" s="96">
        <f>VLOOKUP(B82,[2]EQU!$A$3:$E$557,5,FALSE)</f>
        <v>5</v>
      </c>
      <c r="Z82" s="100">
        <f t="shared" si="60"/>
        <v>2.5</v>
      </c>
      <c r="AA82" s="85">
        <f t="shared" si="61"/>
        <v>7</v>
      </c>
      <c r="AB82" s="127">
        <f>VLOOKUP(B82,[2]Natation!$A$2:$E$556,5,FALSE)</f>
        <v>41.9</v>
      </c>
      <c r="AC82" s="100">
        <f t="shared" si="62"/>
        <v>9</v>
      </c>
      <c r="AD82" s="86">
        <f t="shared" si="63"/>
        <v>9</v>
      </c>
      <c r="AE82" s="87">
        <f>IF(OR(H82="COVID",M82="COVID",T82="COVID",AA82="COVID",AD82="COVID"),"COVID",IF(AND(H82="DSP",M82="DSP",T82="DSP",AA82="DSP",AD82="DSP"),"DSP",IF(AND(H82="DSP",M82="DSP",T82="DSP",AA82="DSP"),AD82,IF(AND(H82="DSP",M82="DSP",T82="DSP",AD82="DSP"),AA82,IF(AND(H82="DSP",M82="DSP",AA82="DSP",AD82="DSP"),T82,IF(AND(H82="DSP",T82="DSP",AA82="DSP",AD82="DSP"),M82,IF(AND(M82="DSP",T82="DSP",AA82="DSP",AD82="DSP"),H82,IF(AND(T82="DSP",AA82="DSP",AD82="DSP"),(H82+M82)/2,IF(AND(M82="DSP",AA82="DSP",AD82="DSP"),(H82+T82)/2,IF(AND(H82="DSP",AA82="DSP",AD82="DSP"),(M82+T82)/2,IF(AND(M82="DSP",T82="DSP",AD82="DSP"),(H82+AA82)/2,IF(AND(H82="DSP",T82="DSP",AD82="DSP"),(M82+AA82)/2,IF(AND(H82="DSP",M82="DSP",AD82="DSP"),(T82+AA82)/2,IF(AND(M82="DSP",T82="DSP",AA82="DSP"),(H82+AD82)/2,IF(AND(H82="DSP",T82="DSP",AA82="DSP"),(M82+AD82)/2,IF(AND(H82="DSP",M82="DSP",AA82="DSP"),(T82+AD82)/2,IF(AND(H82="DSP",M82="DSP",T82="DSP"),(AA82+AD82)/2,IF(AND(H82="DSP",M82="DSP"),(T82+AA82+AD82)/3,IF(AND(H82="DSP",T82="DSP"),(M82+AA82+AD82)/3,IF(AND(M82="DSP",T82="DSP"),(H82+AA82+AD82)/3,IF(AND(H82="DSP",AA82="DSP"),(M82+T82+AD82)/3,IF(AND(M82="DSP",AA82="DSP"),(H82+T82+AD82)/3,IF(AND(T82="DSP",AA82="DSP"),(H82+M82+AD82)/3,IF(AND(H82="DSP",AD82="DSP"),(M82+T82+AA82)/3,IF(AND(M82="DSP",AD82="DSP"),(H82+T82+AA82)/3,IF(AND(T82="DSP",AD82="DSP"),(H82+M82+AA82)/3,IF(AND(AA82="DSP",AD82="DSP"),(H82+M82+T82)/3,IF(H82="DSP",(M82+T82+AA82+AD82)/4,IF(M82="DSP",(H82+T82+AA82+AD82)/4,IF(T82="DSP",(H82+M82+AA82+AD82)/4,IF(AA82="DSP",(H82+M82+T82+AD82)/4,IF(AD82="DSP",(H82+M82+T82+AA82)/4,SUM(H82+M82+T82+AA82+AD82)/5))))))))))))))))))))))))))))))))</f>
        <v>9.8000000000000007</v>
      </c>
      <c r="AF82" s="88">
        <v>9.8000000000000007</v>
      </c>
      <c r="AG82" s="92">
        <f t="shared" si="64"/>
        <v>403</v>
      </c>
      <c r="AH82" s="78">
        <f>IF(ISERROR(VLOOKUP(B82,'Notes écrit'!$A$3:$C$566,3,FALSE)),"ABI",(VLOOKUP(B82,'Notes écrit'!$A$3:$C$566,3,FALSE)))</f>
        <v>7.56</v>
      </c>
      <c r="AI82" s="88">
        <v>7.56</v>
      </c>
      <c r="AJ82" s="93">
        <f t="shared" si="65"/>
        <v>204</v>
      </c>
      <c r="AK82" s="153">
        <f t="shared" si="66"/>
        <v>8.4559999999999995</v>
      </c>
      <c r="AL82" s="111"/>
      <c r="AM82" s="111"/>
      <c r="AN82" s="111"/>
      <c r="AO82" s="111"/>
      <c r="AP82" s="111"/>
    </row>
    <row r="83" spans="1:42" ht="16.5" customHeight="1" thickBot="1" x14ac:dyDescent="0.3">
      <c r="A83" s="127" t="s">
        <v>376</v>
      </c>
      <c r="B83" s="259">
        <v>21910700</v>
      </c>
      <c r="C83" s="260" t="s">
        <v>281</v>
      </c>
      <c r="D83" s="260" t="s">
        <v>282</v>
      </c>
      <c r="E83" s="96">
        <f>VLOOKUP(B83,[2]END!$A$3:$F$557,6,FALSE)</f>
        <v>11</v>
      </c>
      <c r="F83" s="99">
        <f t="shared" si="48"/>
        <v>15</v>
      </c>
      <c r="G83" s="100">
        <f t="shared" si="49"/>
        <v>8</v>
      </c>
      <c r="H83" s="85">
        <f t="shared" si="50"/>
        <v>8</v>
      </c>
      <c r="I83" s="325">
        <f>VLOOKUP(B83,[2]VIT!$A$3:$E$557,5,FALSE)</f>
        <v>3.37</v>
      </c>
      <c r="J83" s="100">
        <f t="shared" si="51"/>
        <v>14</v>
      </c>
      <c r="K83" s="325">
        <f>VLOOKUP(B83,[2]VIT!$A$3:$F$557,6,FALSE)</f>
        <v>7.22</v>
      </c>
      <c r="L83" s="100">
        <f t="shared" si="52"/>
        <v>8</v>
      </c>
      <c r="M83" s="85">
        <f t="shared" si="53"/>
        <v>11</v>
      </c>
      <c r="N83" s="107">
        <f>VLOOKUP(B83,[2]DVC!$A$3:$F$557,6,FALSE)</f>
        <v>100</v>
      </c>
      <c r="O83" s="288">
        <f>VLOOKUP(B83,'[2]Taille-Poids'!$A$3:$F$557,6,FALSE)</f>
        <v>83</v>
      </c>
      <c r="P83" s="101">
        <f t="shared" si="54"/>
        <v>1.2048192771084338</v>
      </c>
      <c r="Q83" s="100">
        <f t="shared" si="55"/>
        <v>6.5</v>
      </c>
      <c r="R83" s="107">
        <f>VLOOKUP(B83,[2]DV!$A$3:$G$557,7,FALSE)</f>
        <v>39.5</v>
      </c>
      <c r="S83" s="100">
        <f t="shared" si="56"/>
        <v>3</v>
      </c>
      <c r="T83" s="85">
        <f t="shared" si="57"/>
        <v>9.5</v>
      </c>
      <c r="U83" s="289">
        <f>VLOOKUP(B83,[2]COORD!$A$3:$H$557,8,FALSE)</f>
        <v>27.59</v>
      </c>
      <c r="V83" s="100">
        <f t="shared" si="58"/>
        <v>4</v>
      </c>
      <c r="W83" s="96">
        <f>VLOOKUP(B83,[2]SOUP!$A$3:$E$557,5,FALSE)</f>
        <v>-1</v>
      </c>
      <c r="X83" s="100">
        <f t="shared" si="59"/>
        <v>2.25</v>
      </c>
      <c r="Y83" s="96">
        <f>VLOOKUP(B83,[2]EQU!$A$3:$E$557,5,FALSE)</f>
        <v>5</v>
      </c>
      <c r="Z83" s="100">
        <f t="shared" si="60"/>
        <v>2.5</v>
      </c>
      <c r="AA83" s="85">
        <f t="shared" si="61"/>
        <v>8.75</v>
      </c>
      <c r="AB83" s="127">
        <f>VLOOKUP(B83,[2]Natation!$A$2:$E$556,5,FALSE)</f>
        <v>37.369999999999997</v>
      </c>
      <c r="AC83" s="100">
        <f t="shared" si="62"/>
        <v>12</v>
      </c>
      <c r="AD83" s="86">
        <f t="shared" si="63"/>
        <v>12</v>
      </c>
      <c r="AE83" s="87">
        <f>IF(OR(H83="COVID",M83="COVID",T83="COVID",AA83="COVID",AD83="COVID"),"COVID",IF(AND(H83="DSP",M83="DSP",T83="DSP",AA83="DSP",AD83="DSP"),"DSP",IF(AND(H83="DSP",M83="DSP",T83="DSP",AA83="DSP"),AD83,IF(AND(H83="DSP",M83="DSP",T83="DSP",AD83="DSP"),AA83,IF(AND(H83="DSP",M83="DSP",AA83="DSP",AD83="DSP"),T83,IF(AND(H83="DSP",T83="DSP",AA83="DSP",AD83="DSP"),M83,IF(AND(M83="DSP",T83="DSP",AA83="DSP",AD83="DSP"),H83,IF(AND(T83="DSP",AA83="DSP",AD83="DSP"),(H83+M83)/2,IF(AND(M83="DSP",AA83="DSP",AD83="DSP"),(H83+T83)/2,IF(AND(H83="DSP",AA83="DSP",AD83="DSP"),(M83+T83)/2,IF(AND(M83="DSP",T83="DSP",AD83="DSP"),(H83+AA83)/2,IF(AND(H83="DSP",T83="DSP",AD83="DSP"),(M83+AA83)/2,IF(AND(H83="DSP",M83="DSP",AD83="DSP"),(T83+AA83)/2,IF(AND(M83="DSP",T83="DSP",AA83="DSP"),(H83+AD83)/2,IF(AND(H83="DSP",T83="DSP",AA83="DSP"),(M83+AD83)/2,IF(AND(H83="DSP",M83="DSP",AA83="DSP"),(T83+AD83)/2,IF(AND(H83="DSP",M83="DSP",T83="DSP"),(AA83+AD83)/2,IF(AND(H83="DSP",M83="DSP"),(T83+AA83+AD83)/3,IF(AND(H83="DSP",T83="DSP"),(M83+AA83+AD83)/3,IF(AND(M83="DSP",T83="DSP"),(H83+AA83+AD83)/3,IF(AND(H83="DSP",AA83="DSP"),(M83+T83+AD83)/3,IF(AND(M83="DSP",AA83="DSP"),(H83+T83+AD83)/3,IF(AND(T83="DSP",AA83="DSP"),(H83+M83+AD83)/3,IF(AND(H83="DSP",AD83="DSP"),(M83+T83+AA83)/3,IF(AND(M83="DSP",AD83="DSP"),(H83+T83+AA83)/3,IF(AND(T83="DSP",AD83="DSP"),(H83+M83+AA83)/3,IF(AND(AA83="DSP",AD83="DSP"),(H83+M83+T83)/3,IF(H83="DSP",(M83+T83+AA83+AD83)/4,IF(M83="DSP",(H83+T83+AA83+AD83)/4,IF(T83="DSP",(H83+M83+AA83+AD83)/4,IF(AA83="DSP",(H83+M83+T83+AD83)/4,IF(AD83="DSP",(H83+M83+T83+AA83)/4,SUM(H83+M83+T83+AA83+AD83)/5))))))))))))))))))))))))))))))))</f>
        <v>9.85</v>
      </c>
      <c r="AF83" s="88">
        <v>9.85</v>
      </c>
      <c r="AG83" s="92">
        <f t="shared" si="64"/>
        <v>397</v>
      </c>
      <c r="AH83" s="78">
        <f>IF(ISERROR(VLOOKUP(B83,'Notes écrit'!$A$3:$C$566,3,FALSE)),"ABI",(VLOOKUP(B83,'Notes écrit'!$A$3:$C$566,3,FALSE)))</f>
        <v>8.44</v>
      </c>
      <c r="AI83" s="88">
        <v>8.44</v>
      </c>
      <c r="AJ83" s="93">
        <f t="shared" si="65"/>
        <v>118</v>
      </c>
      <c r="AK83" s="153">
        <f t="shared" si="66"/>
        <v>9.0039999999999996</v>
      </c>
      <c r="AL83" s="110"/>
      <c r="AM83" s="110"/>
      <c r="AN83" s="110"/>
      <c r="AO83" s="110"/>
      <c r="AP83" s="110"/>
    </row>
    <row r="84" spans="1:42" ht="16.5" customHeight="1" thickBot="1" x14ac:dyDescent="0.3">
      <c r="A84" s="127" t="s">
        <v>376</v>
      </c>
      <c r="B84" s="295">
        <v>21910758</v>
      </c>
      <c r="C84" s="296" t="s">
        <v>319</v>
      </c>
      <c r="D84" s="296" t="s">
        <v>126</v>
      </c>
      <c r="E84" s="326" t="s">
        <v>1147</v>
      </c>
      <c r="F84" s="99" t="str">
        <f t="shared" si="48"/>
        <v>VAL</v>
      </c>
      <c r="G84" s="100" t="str">
        <f t="shared" si="49"/>
        <v>VAL</v>
      </c>
      <c r="H84" s="85" t="str">
        <f t="shared" si="50"/>
        <v>VALIDÉ</v>
      </c>
      <c r="I84" s="326" t="s">
        <v>1147</v>
      </c>
      <c r="J84" s="100" t="str">
        <f t="shared" si="51"/>
        <v>VAL</v>
      </c>
      <c r="K84" s="326" t="s">
        <v>1147</v>
      </c>
      <c r="L84" s="100" t="str">
        <f t="shared" si="52"/>
        <v>VAL</v>
      </c>
      <c r="M84" s="85" t="str">
        <f t="shared" si="53"/>
        <v>VALIDÉ</v>
      </c>
      <c r="N84" s="326" t="s">
        <v>1147</v>
      </c>
      <c r="O84" s="288"/>
      <c r="P84" s="101">
        <f t="shared" si="54"/>
        <v>0</v>
      </c>
      <c r="Q84" s="100" t="str">
        <f t="shared" si="55"/>
        <v>VAL</v>
      </c>
      <c r="R84" s="326" t="s">
        <v>1147</v>
      </c>
      <c r="S84" s="100" t="str">
        <f t="shared" si="56"/>
        <v>VAL</v>
      </c>
      <c r="T84" s="85" t="str">
        <f t="shared" si="57"/>
        <v>VALIDÉ</v>
      </c>
      <c r="U84" s="333" t="s">
        <v>1147</v>
      </c>
      <c r="V84" s="100" t="str">
        <f t="shared" si="58"/>
        <v>VAL</v>
      </c>
      <c r="W84" s="326" t="s">
        <v>1147</v>
      </c>
      <c r="X84" s="100" t="str">
        <f t="shared" si="59"/>
        <v>VAL</v>
      </c>
      <c r="Y84" s="326" t="s">
        <v>1147</v>
      </c>
      <c r="Z84" s="100" t="str">
        <f t="shared" si="60"/>
        <v>VAL</v>
      </c>
      <c r="AA84" s="85" t="str">
        <f t="shared" si="61"/>
        <v>VALIDÉ</v>
      </c>
      <c r="AB84" s="326" t="s">
        <v>1147</v>
      </c>
      <c r="AC84" s="100" t="str">
        <f t="shared" si="62"/>
        <v>VAL</v>
      </c>
      <c r="AD84" s="86" t="str">
        <f t="shared" si="63"/>
        <v>VALIDÉ</v>
      </c>
      <c r="AE84" s="87" t="str">
        <f>VLOOKUP(B84,[3]PVout!$A$3:$BV$711,74,FALSE)</f>
        <v>10.55</v>
      </c>
      <c r="AF84" s="88">
        <v>10.55</v>
      </c>
      <c r="AG84" s="92">
        <f t="shared" si="64"/>
        <v>338</v>
      </c>
      <c r="AH84" s="78">
        <f>IF(ISERROR(VLOOKUP(B84,'Notes écrit'!$A$3:$C$566,3,FALSE)),"ABI",(VLOOKUP(B84,'Notes écrit'!$A$3:$C$566,3,FALSE)))</f>
        <v>4.4400000000000004</v>
      </c>
      <c r="AI84" s="88">
        <v>4.4400000000000004</v>
      </c>
      <c r="AJ84" s="93">
        <f t="shared" si="65"/>
        <v>495</v>
      </c>
      <c r="AK84" s="153">
        <f t="shared" si="66"/>
        <v>6.8840000000000003</v>
      </c>
    </row>
    <row r="85" spans="1:42" ht="16.5" customHeight="1" thickBot="1" x14ac:dyDescent="0.3">
      <c r="A85" s="127" t="s">
        <v>56</v>
      </c>
      <c r="B85" s="295">
        <v>21910789</v>
      </c>
      <c r="C85" s="296" t="s">
        <v>290</v>
      </c>
      <c r="D85" s="296" t="s">
        <v>82</v>
      </c>
      <c r="E85" s="326" t="s">
        <v>1147</v>
      </c>
      <c r="F85" s="99" t="str">
        <f t="shared" si="48"/>
        <v>VAL</v>
      </c>
      <c r="G85" s="100" t="str">
        <f t="shared" si="49"/>
        <v>VAL</v>
      </c>
      <c r="H85" s="85" t="str">
        <f t="shared" si="50"/>
        <v>VALIDÉ</v>
      </c>
      <c r="I85" s="326" t="s">
        <v>1147</v>
      </c>
      <c r="J85" s="100" t="str">
        <f t="shared" si="51"/>
        <v>VAL</v>
      </c>
      <c r="K85" s="326" t="s">
        <v>1147</v>
      </c>
      <c r="L85" s="100" t="str">
        <f t="shared" si="52"/>
        <v>VAL</v>
      </c>
      <c r="M85" s="85" t="str">
        <f t="shared" si="53"/>
        <v>VALIDÉ</v>
      </c>
      <c r="N85" s="326" t="s">
        <v>1147</v>
      </c>
      <c r="O85" s="288"/>
      <c r="P85" s="101">
        <f t="shared" si="54"/>
        <v>0</v>
      </c>
      <c r="Q85" s="100" t="str">
        <f t="shared" si="55"/>
        <v>VAL</v>
      </c>
      <c r="R85" s="326" t="s">
        <v>1147</v>
      </c>
      <c r="S85" s="100" t="str">
        <f t="shared" si="56"/>
        <v>VAL</v>
      </c>
      <c r="T85" s="85" t="str">
        <f t="shared" si="57"/>
        <v>VALIDÉ</v>
      </c>
      <c r="U85" s="333" t="s">
        <v>1147</v>
      </c>
      <c r="V85" s="100" t="str">
        <f t="shared" si="58"/>
        <v>VAL</v>
      </c>
      <c r="W85" s="326" t="s">
        <v>1147</v>
      </c>
      <c r="X85" s="100" t="str">
        <f t="shared" si="59"/>
        <v>VAL</v>
      </c>
      <c r="Y85" s="326" t="s">
        <v>1147</v>
      </c>
      <c r="Z85" s="100" t="str">
        <f t="shared" si="60"/>
        <v>VAL</v>
      </c>
      <c r="AA85" s="85" t="str">
        <f t="shared" si="61"/>
        <v>VALIDÉ</v>
      </c>
      <c r="AB85" s="326" t="s">
        <v>1147</v>
      </c>
      <c r="AC85" s="100" t="str">
        <f t="shared" si="62"/>
        <v>VAL</v>
      </c>
      <c r="AD85" s="86" t="str">
        <f t="shared" si="63"/>
        <v>VALIDÉ</v>
      </c>
      <c r="AE85" s="87">
        <f>VLOOKUP(B85,[3]PVout!$A$3:$BV$711,74,FALSE)</f>
        <v>12</v>
      </c>
      <c r="AF85" s="88">
        <v>12</v>
      </c>
      <c r="AG85" s="92">
        <f t="shared" si="64"/>
        <v>158</v>
      </c>
      <c r="AH85" s="78">
        <f>IF(ISERROR(VLOOKUP(B85,'Notes écrit'!$A$3:$C$566,3,FALSE)),"ABI",(VLOOKUP(B85,'Notes écrit'!$A$3:$C$566,3,FALSE)))</f>
        <v>4.4400000000000004</v>
      </c>
      <c r="AI85" s="88">
        <v>4.4400000000000004</v>
      </c>
      <c r="AJ85" s="93">
        <f t="shared" si="65"/>
        <v>495</v>
      </c>
      <c r="AK85" s="153">
        <f t="shared" si="66"/>
        <v>7.4640000000000004</v>
      </c>
    </row>
    <row r="86" spans="1:42" ht="16.5" customHeight="1" thickBot="1" x14ac:dyDescent="0.3">
      <c r="A86" s="127" t="s">
        <v>376</v>
      </c>
      <c r="B86" s="251">
        <v>21910833</v>
      </c>
      <c r="C86" s="252" t="s">
        <v>321</v>
      </c>
      <c r="D86" s="252" t="s">
        <v>322</v>
      </c>
      <c r="E86" s="96">
        <f>VLOOKUP(B86,[2]END!$A$3:$F$557,6,FALSE)</f>
        <v>10</v>
      </c>
      <c r="F86" s="99">
        <f t="shared" si="48"/>
        <v>14.5</v>
      </c>
      <c r="G86" s="100">
        <f t="shared" si="49"/>
        <v>7</v>
      </c>
      <c r="H86" s="85">
        <f t="shared" si="50"/>
        <v>7</v>
      </c>
      <c r="I86" s="325">
        <f>VLOOKUP(B86,[2]VIT!$A$3:$E$557,5,FALSE)</f>
        <v>3.73</v>
      </c>
      <c r="J86" s="100">
        <f t="shared" si="51"/>
        <v>8</v>
      </c>
      <c r="K86" s="325">
        <f>VLOOKUP(B86,[2]VIT!$A$3:$F$557,6,FALSE)</f>
        <v>8.27</v>
      </c>
      <c r="L86" s="100">
        <f t="shared" si="52"/>
        <v>1</v>
      </c>
      <c r="M86" s="85">
        <f t="shared" si="53"/>
        <v>4.5</v>
      </c>
      <c r="N86" s="107">
        <f>VLOOKUP(B86,[2]DVC!$A$3:$F$557,6,FALSE)</f>
        <v>45</v>
      </c>
      <c r="O86" s="288">
        <f>VLOOKUP(B86,'[2]Taille-Poids'!$A$3:$F$557,6,FALSE)</f>
        <v>94</v>
      </c>
      <c r="P86" s="101">
        <f t="shared" si="54"/>
        <v>0.47872340425531917</v>
      </c>
      <c r="Q86" s="100">
        <f t="shared" si="55"/>
        <v>2.5</v>
      </c>
      <c r="R86" s="107">
        <f>VLOOKUP(B86,[2]DV!$A$3:$G$557,7,FALSE)</f>
        <v>19.600000000000001</v>
      </c>
      <c r="S86" s="100">
        <f t="shared" si="56"/>
        <v>0</v>
      </c>
      <c r="T86" s="85">
        <f t="shared" si="57"/>
        <v>2.5</v>
      </c>
      <c r="U86" s="289">
        <f>VLOOKUP(B86,[2]COORD!$A$3:$H$557,8,FALSE)</f>
        <v>29.8</v>
      </c>
      <c r="V86" s="100">
        <f t="shared" si="58"/>
        <v>3</v>
      </c>
      <c r="W86" s="96">
        <f>VLOOKUP(B86,[2]SOUP!$A$3:$E$557,5,FALSE)</f>
        <v>-20</v>
      </c>
      <c r="X86" s="100">
        <f t="shared" si="59"/>
        <v>0</v>
      </c>
      <c r="Y86" s="96">
        <f>VLOOKUP(B86,[2]EQU!$A$3:$E$557,5,FALSE)</f>
        <v>2</v>
      </c>
      <c r="Z86" s="100">
        <f t="shared" si="60"/>
        <v>4</v>
      </c>
      <c r="AA86" s="85">
        <f t="shared" si="61"/>
        <v>7</v>
      </c>
      <c r="AB86" s="127">
        <f>VLOOKUP(B86,[2]Natation!$A$2:$E$556,5,FALSE)</f>
        <v>86.83</v>
      </c>
      <c r="AC86" s="100">
        <f t="shared" si="62"/>
        <v>1</v>
      </c>
      <c r="AD86" s="86">
        <f t="shared" si="63"/>
        <v>1</v>
      </c>
      <c r="AE86" s="87">
        <f>IF(OR(H86="COVID",M86="COVID",T86="COVID",AA86="COVID",AD86="COVID"),"COVID",IF(AND(H86="DSP",M86="DSP",T86="DSP",AA86="DSP",AD86="DSP"),"DSP",IF(AND(H86="DSP",M86="DSP",T86="DSP",AA86="DSP"),AD86,IF(AND(H86="DSP",M86="DSP",T86="DSP",AD86="DSP"),AA86,IF(AND(H86="DSP",M86="DSP",AA86="DSP",AD86="DSP"),T86,IF(AND(H86="DSP",T86="DSP",AA86="DSP",AD86="DSP"),M86,IF(AND(M86="DSP",T86="DSP",AA86="DSP",AD86="DSP"),H86,IF(AND(T86="DSP",AA86="DSP",AD86="DSP"),(H86+M86)/2,IF(AND(M86="DSP",AA86="DSP",AD86="DSP"),(H86+T86)/2,IF(AND(H86="DSP",AA86="DSP",AD86="DSP"),(M86+T86)/2,IF(AND(M86="DSP",T86="DSP",AD86="DSP"),(H86+AA86)/2,IF(AND(H86="DSP",T86="DSP",AD86="DSP"),(M86+AA86)/2,IF(AND(H86="DSP",M86="DSP",AD86="DSP"),(T86+AA86)/2,IF(AND(M86="DSP",T86="DSP",AA86="DSP"),(H86+AD86)/2,IF(AND(H86="DSP",T86="DSP",AA86="DSP"),(M86+AD86)/2,IF(AND(H86="DSP",M86="DSP",AA86="DSP"),(T86+AD86)/2,IF(AND(H86="DSP",M86="DSP",T86="DSP"),(AA86+AD86)/2,IF(AND(H86="DSP",M86="DSP"),(T86+AA86+AD86)/3,IF(AND(H86="DSP",T86="DSP"),(M86+AA86+AD86)/3,IF(AND(M86="DSP",T86="DSP"),(H86+AA86+AD86)/3,IF(AND(H86="DSP",AA86="DSP"),(M86+T86+AD86)/3,IF(AND(M86="DSP",AA86="DSP"),(H86+T86+AD86)/3,IF(AND(T86="DSP",AA86="DSP"),(H86+M86+AD86)/3,IF(AND(H86="DSP",AD86="DSP"),(M86+T86+AA86)/3,IF(AND(M86="DSP",AD86="DSP"),(H86+T86+AA86)/3,IF(AND(T86="DSP",AD86="DSP"),(H86+M86+AA86)/3,IF(AND(AA86="DSP",AD86="DSP"),(H86+M86+T86)/3,IF(H86="DSP",(M86+T86+AA86+AD86)/4,IF(M86="DSP",(H86+T86+AA86+AD86)/4,IF(T86="DSP",(H86+M86+AA86+AD86)/4,IF(AA86="DSP",(H86+M86+T86+AD86)/4,IF(AD86="DSP",(H86+M86+T86+AA86)/4,SUM(H86+M86+T86+AA86+AD86)/5))))))))))))))))))))))))))))))))</f>
        <v>4.4000000000000004</v>
      </c>
      <c r="AF86" s="88">
        <v>4.4000000000000004</v>
      </c>
      <c r="AG86" s="92">
        <f t="shared" si="64"/>
        <v>528</v>
      </c>
      <c r="AH86" s="78">
        <f>IF(ISERROR(VLOOKUP(B86,'Notes écrit'!$A$3:$C$566,3,FALSE)),"ABI",(VLOOKUP(B86,'Notes écrit'!$A$3:$C$566,3,FALSE)))</f>
        <v>5.33</v>
      </c>
      <c r="AI86" s="88">
        <v>5.33</v>
      </c>
      <c r="AJ86" s="93">
        <f t="shared" si="65"/>
        <v>435</v>
      </c>
      <c r="AK86" s="153">
        <f t="shared" si="66"/>
        <v>4.9580000000000002</v>
      </c>
    </row>
    <row r="87" spans="1:42" ht="16.5" customHeight="1" thickBot="1" x14ac:dyDescent="0.3">
      <c r="A87" s="127" t="s">
        <v>376</v>
      </c>
      <c r="B87" s="295">
        <v>21910990</v>
      </c>
      <c r="C87" s="296" t="s">
        <v>271</v>
      </c>
      <c r="D87" s="296" t="s">
        <v>121</v>
      </c>
      <c r="E87" s="326" t="s">
        <v>1147</v>
      </c>
      <c r="F87" s="99" t="str">
        <f t="shared" si="48"/>
        <v>VAL</v>
      </c>
      <c r="G87" s="100" t="str">
        <f t="shared" si="49"/>
        <v>VAL</v>
      </c>
      <c r="H87" s="85" t="str">
        <f t="shared" si="50"/>
        <v>VALIDÉ</v>
      </c>
      <c r="I87" s="326" t="s">
        <v>1147</v>
      </c>
      <c r="J87" s="100" t="str">
        <f t="shared" si="51"/>
        <v>VAL</v>
      </c>
      <c r="K87" s="326" t="s">
        <v>1147</v>
      </c>
      <c r="L87" s="100" t="str">
        <f t="shared" si="52"/>
        <v>VAL</v>
      </c>
      <c r="M87" s="85" t="str">
        <f t="shared" si="53"/>
        <v>VALIDÉ</v>
      </c>
      <c r="N87" s="326" t="s">
        <v>1147</v>
      </c>
      <c r="O87" s="288"/>
      <c r="P87" s="101">
        <f t="shared" si="54"/>
        <v>0</v>
      </c>
      <c r="Q87" s="100" t="str">
        <f t="shared" si="55"/>
        <v>VAL</v>
      </c>
      <c r="R87" s="326" t="s">
        <v>1147</v>
      </c>
      <c r="S87" s="100" t="str">
        <f t="shared" si="56"/>
        <v>VAL</v>
      </c>
      <c r="T87" s="85" t="str">
        <f t="shared" si="57"/>
        <v>VALIDÉ</v>
      </c>
      <c r="U87" s="333" t="s">
        <v>1147</v>
      </c>
      <c r="V87" s="100" t="str">
        <f t="shared" si="58"/>
        <v>VAL</v>
      </c>
      <c r="W87" s="326" t="s">
        <v>1147</v>
      </c>
      <c r="X87" s="100" t="str">
        <f t="shared" si="59"/>
        <v>VAL</v>
      </c>
      <c r="Y87" s="326" t="s">
        <v>1147</v>
      </c>
      <c r="Z87" s="100" t="str">
        <f t="shared" si="60"/>
        <v>VAL</v>
      </c>
      <c r="AA87" s="85" t="str">
        <f t="shared" si="61"/>
        <v>VALIDÉ</v>
      </c>
      <c r="AB87" s="326" t="s">
        <v>1147</v>
      </c>
      <c r="AC87" s="100" t="str">
        <f t="shared" si="62"/>
        <v>VAL</v>
      </c>
      <c r="AD87" s="86" t="str">
        <f t="shared" si="63"/>
        <v>VALIDÉ</v>
      </c>
      <c r="AE87" s="87" t="str">
        <f>VLOOKUP(B87,[3]PVout!$A$3:$BV$711,74,FALSE)</f>
        <v>11.25</v>
      </c>
      <c r="AF87" s="88">
        <v>11.25</v>
      </c>
      <c r="AG87" s="92">
        <f t="shared" si="64"/>
        <v>251</v>
      </c>
      <c r="AH87" s="78" t="str">
        <f>IF(ISERROR(VLOOKUP(B87,'Notes écrit'!$A$3:$C$566,3,FALSE)),"ABI",(VLOOKUP(B87,'Notes écrit'!$A$3:$C$566,3,FALSE)))</f>
        <v>ABI</v>
      </c>
      <c r="AI87" s="88" t="s">
        <v>195</v>
      </c>
      <c r="AJ87" s="93">
        <f t="shared" si="65"/>
        <v>564</v>
      </c>
      <c r="AK87" s="153" t="str">
        <f t="shared" si="66"/>
        <v>DEF</v>
      </c>
    </row>
    <row r="88" spans="1:42" s="111" customFormat="1" ht="16.5" customHeight="1" thickBot="1" x14ac:dyDescent="0.3">
      <c r="A88" s="127" t="s">
        <v>376</v>
      </c>
      <c r="B88" s="259">
        <v>21911245</v>
      </c>
      <c r="C88" s="260" t="s">
        <v>57</v>
      </c>
      <c r="D88" s="260" t="s">
        <v>370</v>
      </c>
      <c r="E88" s="96">
        <f>VLOOKUP(B88,[2]END!$A$3:$F$557,6,FALSE)</f>
        <v>9</v>
      </c>
      <c r="F88" s="99">
        <f t="shared" si="48"/>
        <v>14</v>
      </c>
      <c r="G88" s="100">
        <f t="shared" si="49"/>
        <v>6</v>
      </c>
      <c r="H88" s="85">
        <f t="shared" si="50"/>
        <v>6</v>
      </c>
      <c r="I88" s="325">
        <f>VLOOKUP(B88,[2]VIT!$A$3:$E$557,5,FALSE)</f>
        <v>3.5199999999999996</v>
      </c>
      <c r="J88" s="100">
        <f t="shared" si="51"/>
        <v>12</v>
      </c>
      <c r="K88" s="325">
        <f>VLOOKUP(B88,[2]VIT!$A$3:$F$557,6,FALSE)</f>
        <v>7.84</v>
      </c>
      <c r="L88" s="100">
        <f t="shared" si="52"/>
        <v>4</v>
      </c>
      <c r="M88" s="85">
        <f t="shared" si="53"/>
        <v>8</v>
      </c>
      <c r="N88" s="107">
        <f>VLOOKUP(B88,[2]DVC!$A$3:$F$557,6,FALSE)</f>
        <v>0</v>
      </c>
      <c r="O88" s="297" t="str">
        <f>VLOOKUP(B88,'[2]Taille-Poids'!$A$3:$F$557,6,FALSE)</f>
        <v>ABI</v>
      </c>
      <c r="P88" s="101" t="str">
        <f t="shared" si="54"/>
        <v>POIDS</v>
      </c>
      <c r="Q88" s="100">
        <f t="shared" si="55"/>
        <v>0</v>
      </c>
      <c r="R88" s="107">
        <f>VLOOKUP(B88,[2]DV!$A$3:$G$557,7,FALSE)</f>
        <v>32.299999999999997</v>
      </c>
      <c r="S88" s="100">
        <f t="shared" si="56"/>
        <v>1</v>
      </c>
      <c r="T88" s="85">
        <f t="shared" si="57"/>
        <v>1</v>
      </c>
      <c r="U88" s="289" t="str">
        <f>VLOOKUP(B88,[2]COORD!$A$3:$H$557,8,FALSE)</f>
        <v>ABI</v>
      </c>
      <c r="V88" s="100">
        <f t="shared" si="58"/>
        <v>0</v>
      </c>
      <c r="W88" s="96" t="str">
        <f>VLOOKUP(B88,[2]SOUP!$A$3:$E$557,5,FALSE)</f>
        <v>ABI</v>
      </c>
      <c r="X88" s="100">
        <f t="shared" si="59"/>
        <v>0</v>
      </c>
      <c r="Y88" s="96" t="str">
        <f>VLOOKUP(B88,[2]EQU!$A$3:$E$557,5,FALSE)</f>
        <v>ABI</v>
      </c>
      <c r="Z88" s="100">
        <f t="shared" si="60"/>
        <v>0</v>
      </c>
      <c r="AA88" s="85">
        <f t="shared" si="61"/>
        <v>0</v>
      </c>
      <c r="AB88" s="127" t="str">
        <f>VLOOKUP(B88,[2]Natation!$A$2:$E$556,5,FALSE)</f>
        <v>ABI</v>
      </c>
      <c r="AC88" s="100">
        <f t="shared" si="62"/>
        <v>0</v>
      </c>
      <c r="AD88" s="86">
        <f t="shared" si="63"/>
        <v>0</v>
      </c>
      <c r="AE88" s="87">
        <f>IF(OR(H88="COVID",M88="COVID",T88="COVID",AA88="COVID",AD88="COVID"),"COVID",IF(AND(H88="DSP",M88="DSP",T88="DSP",AA88="DSP",AD88="DSP"),"DSP",IF(AND(H88="DSP",M88="DSP",T88="DSP",AA88="DSP"),AD88,IF(AND(H88="DSP",M88="DSP",T88="DSP",AD88="DSP"),AA88,IF(AND(H88="DSP",M88="DSP",AA88="DSP",AD88="DSP"),T88,IF(AND(H88="DSP",T88="DSP",AA88="DSP",AD88="DSP"),M88,IF(AND(M88="DSP",T88="DSP",AA88="DSP",AD88="DSP"),H88,IF(AND(T88="DSP",AA88="DSP",AD88="DSP"),(H88+M88)/2,IF(AND(M88="DSP",AA88="DSP",AD88="DSP"),(H88+T88)/2,IF(AND(H88="DSP",AA88="DSP",AD88="DSP"),(M88+T88)/2,IF(AND(M88="DSP",T88="DSP",AD88="DSP"),(H88+AA88)/2,IF(AND(H88="DSP",T88="DSP",AD88="DSP"),(M88+AA88)/2,IF(AND(H88="DSP",M88="DSP",AD88="DSP"),(T88+AA88)/2,IF(AND(M88="DSP",T88="DSP",AA88="DSP"),(H88+AD88)/2,IF(AND(H88="DSP",T88="DSP",AA88="DSP"),(M88+AD88)/2,IF(AND(H88="DSP",M88="DSP",AA88="DSP"),(T88+AD88)/2,IF(AND(H88="DSP",M88="DSP",T88="DSP"),(AA88+AD88)/2,IF(AND(H88="DSP",M88="DSP"),(T88+AA88+AD88)/3,IF(AND(H88="DSP",T88="DSP"),(M88+AA88+AD88)/3,IF(AND(M88="DSP",T88="DSP"),(H88+AA88+AD88)/3,IF(AND(H88="DSP",AA88="DSP"),(M88+T88+AD88)/3,IF(AND(M88="DSP",AA88="DSP"),(H88+T88+AD88)/3,IF(AND(T88="DSP",AA88="DSP"),(H88+M88+AD88)/3,IF(AND(H88="DSP",AD88="DSP"),(M88+T88+AA88)/3,IF(AND(M88="DSP",AD88="DSP"),(H88+T88+AA88)/3,IF(AND(T88="DSP",AD88="DSP"),(H88+M88+AA88)/3,IF(AND(AA88="DSP",AD88="DSP"),(H88+M88+T88)/3,IF(H88="DSP",(M88+T88+AA88+AD88)/4,IF(M88="DSP",(H88+T88+AA88+AD88)/4,IF(T88="DSP",(H88+M88+AA88+AD88)/4,IF(AA88="DSP",(H88+M88+T88+AD88)/4,IF(AD88="DSP",(H88+M88+T88+AA88)/4,SUM(H88+M88+T88+AA88+AD88)/5))))))))))))))))))))))))))))))))</f>
        <v>3</v>
      </c>
      <c r="AF88" s="88">
        <v>3</v>
      </c>
      <c r="AG88" s="92">
        <f t="shared" si="64"/>
        <v>530</v>
      </c>
      <c r="AH88" s="78">
        <f>IF(ISERROR(VLOOKUP(B88,'Notes écrit'!$A$3:$C$566,3,FALSE)),"ABI",(VLOOKUP(B88,'Notes écrit'!$A$3:$C$566,3,FALSE)))</f>
        <v>5.78</v>
      </c>
      <c r="AI88" s="88">
        <v>5.78</v>
      </c>
      <c r="AJ88" s="93">
        <f t="shared" si="65"/>
        <v>393</v>
      </c>
      <c r="AK88" s="153">
        <f t="shared" si="66"/>
        <v>4.6680000000000001</v>
      </c>
      <c r="AL88" s="26"/>
      <c r="AM88" s="26"/>
      <c r="AN88" s="26"/>
      <c r="AO88" s="26"/>
      <c r="AP88" s="26"/>
    </row>
    <row r="89" spans="1:42" ht="16.5" customHeight="1" thickBot="1" x14ac:dyDescent="0.3">
      <c r="A89" s="127" t="s">
        <v>376</v>
      </c>
      <c r="B89" s="257">
        <v>21911417</v>
      </c>
      <c r="C89" s="258" t="s">
        <v>355</v>
      </c>
      <c r="D89" s="258" t="s">
        <v>110</v>
      </c>
      <c r="E89" s="96">
        <f>VLOOKUP(B89,[2]END!$A$3:$F$557,6,FALSE)</f>
        <v>13</v>
      </c>
      <c r="F89" s="99">
        <f t="shared" si="48"/>
        <v>16</v>
      </c>
      <c r="G89" s="100">
        <f t="shared" si="49"/>
        <v>10</v>
      </c>
      <c r="H89" s="85">
        <f t="shared" si="50"/>
        <v>10</v>
      </c>
      <c r="I89" s="325">
        <f>VLOOKUP(B89,[2]VIT!$A$3:$E$557,5,FALSE)</f>
        <v>3.2299999999999995</v>
      </c>
      <c r="J89" s="100">
        <f t="shared" si="51"/>
        <v>17</v>
      </c>
      <c r="K89" s="325">
        <f>VLOOKUP(B89,[2]VIT!$A$3:$F$557,6,FALSE)</f>
        <v>6.81</v>
      </c>
      <c r="L89" s="100">
        <f t="shared" si="52"/>
        <v>11</v>
      </c>
      <c r="M89" s="85">
        <f t="shared" si="53"/>
        <v>14</v>
      </c>
      <c r="N89" s="107">
        <f>VLOOKUP(B89,[2]DVC!$A$3:$F$557,6,FALSE)</f>
        <v>58</v>
      </c>
      <c r="O89" s="288">
        <f>VLOOKUP(B89,'[2]Taille-Poids'!$A$3:$F$557,6,FALSE)</f>
        <v>74</v>
      </c>
      <c r="P89" s="101">
        <f t="shared" si="54"/>
        <v>0.78378378378378377</v>
      </c>
      <c r="Q89" s="100">
        <f t="shared" si="55"/>
        <v>4</v>
      </c>
      <c r="R89" s="107">
        <f>VLOOKUP(B89,[2]DV!$A$3:$G$557,7,FALSE)</f>
        <v>48.7</v>
      </c>
      <c r="S89" s="100">
        <f t="shared" si="56"/>
        <v>5</v>
      </c>
      <c r="T89" s="85">
        <f t="shared" si="57"/>
        <v>9</v>
      </c>
      <c r="U89" s="289">
        <f>VLOOKUP(B89,[2]COORD!$A$3:$H$557,8,FALSE)</f>
        <v>26.65</v>
      </c>
      <c r="V89" s="100">
        <f t="shared" si="58"/>
        <v>4.5</v>
      </c>
      <c r="W89" s="96">
        <f>VLOOKUP(B89,[2]SOUP!$A$3:$E$557,5,FALSE)</f>
        <v>-31</v>
      </c>
      <c r="X89" s="100">
        <f t="shared" si="59"/>
        <v>0</v>
      </c>
      <c r="Y89" s="96">
        <f>VLOOKUP(B89,[2]EQU!$A$3:$E$557,5,FALSE)</f>
        <v>6</v>
      </c>
      <c r="Z89" s="100">
        <f t="shared" si="60"/>
        <v>2</v>
      </c>
      <c r="AA89" s="85">
        <f t="shared" si="61"/>
        <v>6.5</v>
      </c>
      <c r="AB89" s="127">
        <f>VLOOKUP(B89,[2]Natation!$A$2:$E$556,5,FALSE)</f>
        <v>48.77</v>
      </c>
      <c r="AC89" s="100">
        <f t="shared" si="62"/>
        <v>6</v>
      </c>
      <c r="AD89" s="86">
        <f t="shared" si="63"/>
        <v>6</v>
      </c>
      <c r="AE89" s="87">
        <f>IF(OR(H89="COVID",M89="COVID",T89="COVID",AA89="COVID",AD89="COVID"),"COVID",IF(AND(H89="DSP",M89="DSP",T89="DSP",AA89="DSP",AD89="DSP"),"DSP",IF(AND(H89="DSP",M89="DSP",T89="DSP",AA89="DSP"),AD89,IF(AND(H89="DSP",M89="DSP",T89="DSP",AD89="DSP"),AA89,IF(AND(H89="DSP",M89="DSP",AA89="DSP",AD89="DSP"),T89,IF(AND(H89="DSP",T89="DSP",AA89="DSP",AD89="DSP"),M89,IF(AND(M89="DSP",T89="DSP",AA89="DSP",AD89="DSP"),H89,IF(AND(T89="DSP",AA89="DSP",AD89="DSP"),(H89+M89)/2,IF(AND(M89="DSP",AA89="DSP",AD89="DSP"),(H89+T89)/2,IF(AND(H89="DSP",AA89="DSP",AD89="DSP"),(M89+T89)/2,IF(AND(M89="DSP",T89="DSP",AD89="DSP"),(H89+AA89)/2,IF(AND(H89="DSP",T89="DSP",AD89="DSP"),(M89+AA89)/2,IF(AND(H89="DSP",M89="DSP",AD89="DSP"),(T89+AA89)/2,IF(AND(M89="DSP",T89="DSP",AA89="DSP"),(H89+AD89)/2,IF(AND(H89="DSP",T89="DSP",AA89="DSP"),(M89+AD89)/2,IF(AND(H89="DSP",M89="DSP",AA89="DSP"),(T89+AD89)/2,IF(AND(H89="DSP",M89="DSP",T89="DSP"),(AA89+AD89)/2,IF(AND(H89="DSP",M89="DSP"),(T89+AA89+AD89)/3,IF(AND(H89="DSP",T89="DSP"),(M89+AA89+AD89)/3,IF(AND(M89="DSP",T89="DSP"),(H89+AA89+AD89)/3,IF(AND(H89="DSP",AA89="DSP"),(M89+T89+AD89)/3,IF(AND(M89="DSP",AA89="DSP"),(H89+T89+AD89)/3,IF(AND(T89="DSP",AA89="DSP"),(H89+M89+AD89)/3,IF(AND(H89="DSP",AD89="DSP"),(M89+T89+AA89)/3,IF(AND(M89="DSP",AD89="DSP"),(H89+T89+AA89)/3,IF(AND(T89="DSP",AD89="DSP"),(H89+M89+AA89)/3,IF(AND(AA89="DSP",AD89="DSP"),(H89+M89+T89)/3,IF(H89="DSP",(M89+T89+AA89+AD89)/4,IF(M89="DSP",(H89+T89+AA89+AD89)/4,IF(T89="DSP",(H89+M89+AA89+AD89)/4,IF(AA89="DSP",(H89+M89+T89+AD89)/4,IF(AD89="DSP",(H89+M89+T89+AA89)/4,SUM(H89+M89+T89+AA89+AD89)/5))))))))))))))))))))))))))))))))</f>
        <v>9.1</v>
      </c>
      <c r="AF89" s="88">
        <v>9.1</v>
      </c>
      <c r="AG89" s="92">
        <f t="shared" si="64"/>
        <v>443</v>
      </c>
      <c r="AH89" s="78">
        <f>IF(ISERROR(VLOOKUP(B89,'Notes écrit'!$A$3:$C$566,3,FALSE)),"ABI",(VLOOKUP(B89,'Notes écrit'!$A$3:$C$566,3,FALSE)))</f>
        <v>7.11</v>
      </c>
      <c r="AI89" s="88">
        <v>7.11</v>
      </c>
      <c r="AJ89" s="93">
        <f t="shared" si="65"/>
        <v>241</v>
      </c>
      <c r="AK89" s="153">
        <f t="shared" si="66"/>
        <v>7.9060000000000006</v>
      </c>
    </row>
    <row r="90" spans="1:42" ht="16.5" customHeight="1" thickBot="1" x14ac:dyDescent="0.3">
      <c r="A90" s="127" t="s">
        <v>376</v>
      </c>
      <c r="B90" s="295">
        <v>21911479</v>
      </c>
      <c r="C90" s="296" t="s">
        <v>274</v>
      </c>
      <c r="D90" s="296" t="s">
        <v>129</v>
      </c>
      <c r="E90" s="326" t="s">
        <v>1147</v>
      </c>
      <c r="F90" s="99" t="str">
        <f t="shared" si="48"/>
        <v>VAL</v>
      </c>
      <c r="G90" s="100" t="str">
        <f t="shared" si="49"/>
        <v>VAL</v>
      </c>
      <c r="H90" s="85" t="str">
        <f t="shared" si="50"/>
        <v>VALIDÉ</v>
      </c>
      <c r="I90" s="326" t="s">
        <v>1147</v>
      </c>
      <c r="J90" s="100" t="str">
        <f t="shared" si="51"/>
        <v>VAL</v>
      </c>
      <c r="K90" s="326" t="s">
        <v>1147</v>
      </c>
      <c r="L90" s="100" t="str">
        <f t="shared" si="52"/>
        <v>VAL</v>
      </c>
      <c r="M90" s="85" t="str">
        <f t="shared" si="53"/>
        <v>VALIDÉ</v>
      </c>
      <c r="N90" s="326" t="s">
        <v>1147</v>
      </c>
      <c r="O90" s="288"/>
      <c r="P90" s="101">
        <f t="shared" si="54"/>
        <v>0</v>
      </c>
      <c r="Q90" s="100" t="str">
        <f t="shared" si="55"/>
        <v>VAL</v>
      </c>
      <c r="R90" s="326" t="s">
        <v>1147</v>
      </c>
      <c r="S90" s="100" t="str">
        <f t="shared" si="56"/>
        <v>VAL</v>
      </c>
      <c r="T90" s="85" t="str">
        <f t="shared" si="57"/>
        <v>VALIDÉ</v>
      </c>
      <c r="U90" s="333" t="s">
        <v>1147</v>
      </c>
      <c r="V90" s="100" t="str">
        <f t="shared" si="58"/>
        <v>VAL</v>
      </c>
      <c r="W90" s="326" t="s">
        <v>1147</v>
      </c>
      <c r="X90" s="100" t="str">
        <f t="shared" si="59"/>
        <v>VAL</v>
      </c>
      <c r="Y90" s="326" t="s">
        <v>1147</v>
      </c>
      <c r="Z90" s="100" t="str">
        <f t="shared" si="60"/>
        <v>VAL</v>
      </c>
      <c r="AA90" s="85" t="str">
        <f t="shared" si="61"/>
        <v>VALIDÉ</v>
      </c>
      <c r="AB90" s="326" t="s">
        <v>1147</v>
      </c>
      <c r="AC90" s="100" t="str">
        <f t="shared" si="62"/>
        <v>VAL</v>
      </c>
      <c r="AD90" s="86" t="str">
        <f t="shared" si="63"/>
        <v>VALIDÉ</v>
      </c>
      <c r="AE90" s="87" t="str">
        <f>VLOOKUP(B90,[3]PVout!$A$3:$BV$711,74,FALSE)</f>
        <v>11.15</v>
      </c>
      <c r="AF90" s="88">
        <v>11.15</v>
      </c>
      <c r="AG90" s="92">
        <f t="shared" si="64"/>
        <v>265</v>
      </c>
      <c r="AH90" s="78">
        <f>IF(ISERROR(VLOOKUP(B90,'Notes écrit'!$A$3:$C$566,3,FALSE)),"ABI",(VLOOKUP(B90,'Notes écrit'!$A$3:$C$566,3,FALSE)))</f>
        <v>8</v>
      </c>
      <c r="AI90" s="88">
        <v>8</v>
      </c>
      <c r="AJ90" s="93">
        <f t="shared" si="65"/>
        <v>158</v>
      </c>
      <c r="AK90" s="153">
        <f t="shared" si="66"/>
        <v>9.26</v>
      </c>
    </row>
    <row r="91" spans="1:42" s="108" customFormat="1" ht="16.5" customHeight="1" thickBot="1" x14ac:dyDescent="0.3">
      <c r="A91" s="127" t="s">
        <v>376</v>
      </c>
      <c r="B91" s="295">
        <v>21911716</v>
      </c>
      <c r="C91" s="296" t="s">
        <v>320</v>
      </c>
      <c r="D91" s="296" t="s">
        <v>261</v>
      </c>
      <c r="E91" s="326" t="s">
        <v>1147</v>
      </c>
      <c r="F91" s="99" t="str">
        <f t="shared" si="48"/>
        <v>VAL</v>
      </c>
      <c r="G91" s="100" t="str">
        <f t="shared" si="49"/>
        <v>VAL</v>
      </c>
      <c r="H91" s="85" t="str">
        <f t="shared" si="50"/>
        <v>VALIDÉ</v>
      </c>
      <c r="I91" s="326" t="s">
        <v>1147</v>
      </c>
      <c r="J91" s="100" t="str">
        <f t="shared" si="51"/>
        <v>VAL</v>
      </c>
      <c r="K91" s="326" t="s">
        <v>1147</v>
      </c>
      <c r="L91" s="100" t="str">
        <f t="shared" si="52"/>
        <v>VAL</v>
      </c>
      <c r="M91" s="85" t="str">
        <f t="shared" si="53"/>
        <v>VALIDÉ</v>
      </c>
      <c r="N91" s="326" t="s">
        <v>1147</v>
      </c>
      <c r="O91" s="288"/>
      <c r="P91" s="101">
        <f t="shared" si="54"/>
        <v>0</v>
      </c>
      <c r="Q91" s="100" t="str">
        <f t="shared" si="55"/>
        <v>VAL</v>
      </c>
      <c r="R91" s="326" t="s">
        <v>1147</v>
      </c>
      <c r="S91" s="100" t="str">
        <f t="shared" si="56"/>
        <v>VAL</v>
      </c>
      <c r="T91" s="85" t="str">
        <f t="shared" si="57"/>
        <v>VALIDÉ</v>
      </c>
      <c r="U91" s="333" t="s">
        <v>1147</v>
      </c>
      <c r="V91" s="100" t="str">
        <f t="shared" si="58"/>
        <v>VAL</v>
      </c>
      <c r="W91" s="326" t="s">
        <v>1147</v>
      </c>
      <c r="X91" s="100" t="str">
        <f t="shared" si="59"/>
        <v>VAL</v>
      </c>
      <c r="Y91" s="326" t="s">
        <v>1147</v>
      </c>
      <c r="Z91" s="100" t="str">
        <f t="shared" si="60"/>
        <v>VAL</v>
      </c>
      <c r="AA91" s="85" t="str">
        <f t="shared" si="61"/>
        <v>VALIDÉ</v>
      </c>
      <c r="AB91" s="326" t="s">
        <v>1147</v>
      </c>
      <c r="AC91" s="100" t="str">
        <f t="shared" si="62"/>
        <v>VAL</v>
      </c>
      <c r="AD91" s="86" t="str">
        <f t="shared" si="63"/>
        <v>VALIDÉ</v>
      </c>
      <c r="AE91" s="87" t="str">
        <f>VLOOKUP(B91,[3]PVout!$A$3:$BV$711,74,FALSE)</f>
        <v>12.6</v>
      </c>
      <c r="AF91" s="88">
        <v>12.6</v>
      </c>
      <c r="AG91" s="92">
        <f t="shared" si="64"/>
        <v>98</v>
      </c>
      <c r="AH91" s="78">
        <f>IF(ISERROR(VLOOKUP(B91,'Notes écrit'!$A$3:$C$566,3,FALSE)),"ABI",(VLOOKUP(B91,'Notes écrit'!$A$3:$C$566,3,FALSE)))</f>
        <v>5.33</v>
      </c>
      <c r="AI91" s="88">
        <v>5.33</v>
      </c>
      <c r="AJ91" s="93">
        <f t="shared" si="65"/>
        <v>435</v>
      </c>
      <c r="AK91" s="153">
        <f t="shared" si="66"/>
        <v>8.2379999999999995</v>
      </c>
      <c r="AL91" s="26"/>
      <c r="AM91" s="26"/>
      <c r="AN91" s="26"/>
      <c r="AO91" s="26"/>
      <c r="AP91" s="26"/>
    </row>
    <row r="92" spans="1:42" ht="16.5" customHeight="1" thickBot="1" x14ac:dyDescent="0.3">
      <c r="A92" s="127" t="s">
        <v>376</v>
      </c>
      <c r="B92" s="303">
        <v>21911757</v>
      </c>
      <c r="C92" s="304" t="s">
        <v>292</v>
      </c>
      <c r="D92" s="304" t="s">
        <v>293</v>
      </c>
      <c r="E92" s="306" t="s">
        <v>1147</v>
      </c>
      <c r="F92" s="99" t="str">
        <f t="shared" si="48"/>
        <v>VAL</v>
      </c>
      <c r="G92" s="100" t="str">
        <f t="shared" si="49"/>
        <v>VAL</v>
      </c>
      <c r="H92" s="85" t="str">
        <f t="shared" si="50"/>
        <v>VALIDÉ</v>
      </c>
      <c r="I92" s="306" t="s">
        <v>1147</v>
      </c>
      <c r="J92" s="100" t="str">
        <f t="shared" si="51"/>
        <v>VAL</v>
      </c>
      <c r="K92" s="306" t="s">
        <v>1147</v>
      </c>
      <c r="L92" s="100" t="str">
        <f t="shared" si="52"/>
        <v>VAL</v>
      </c>
      <c r="M92" s="85" t="str">
        <f t="shared" si="53"/>
        <v>VALIDÉ</v>
      </c>
      <c r="N92" s="306" t="s">
        <v>1147</v>
      </c>
      <c r="O92" s="288" t="str">
        <f>VLOOKUP(B92,'[2]Taille-Poids'!$A$3:$F$557,6,FALSE)</f>
        <v>ABI</v>
      </c>
      <c r="P92" s="101" t="str">
        <f t="shared" si="54"/>
        <v>POIDS</v>
      </c>
      <c r="Q92" s="100">
        <f t="shared" si="55"/>
        <v>0</v>
      </c>
      <c r="R92" s="306" t="s">
        <v>1147</v>
      </c>
      <c r="S92" s="100" t="str">
        <f t="shared" si="56"/>
        <v>VAL</v>
      </c>
      <c r="T92" s="85" t="str">
        <f t="shared" si="57"/>
        <v>VALIDÉ</v>
      </c>
      <c r="U92" s="336" t="s">
        <v>1147</v>
      </c>
      <c r="V92" s="100" t="str">
        <f t="shared" si="58"/>
        <v>VAL</v>
      </c>
      <c r="W92" s="306" t="s">
        <v>1147</v>
      </c>
      <c r="X92" s="100" t="str">
        <f t="shared" si="59"/>
        <v>VAL</v>
      </c>
      <c r="Y92" s="306" t="s">
        <v>1147</v>
      </c>
      <c r="Z92" s="100" t="str">
        <f t="shared" si="60"/>
        <v>VAL</v>
      </c>
      <c r="AA92" s="85" t="str">
        <f t="shared" si="61"/>
        <v>VALIDÉ</v>
      </c>
      <c r="AB92" s="306" t="s">
        <v>1147</v>
      </c>
      <c r="AC92" s="100" t="str">
        <f t="shared" si="62"/>
        <v>VAL</v>
      </c>
      <c r="AD92" s="86" t="str">
        <f t="shared" si="63"/>
        <v>VALIDÉ</v>
      </c>
      <c r="AE92" s="87" t="str">
        <f>VLOOKUP(B92,[3]PVout!$A$3:$BV$711,74,FALSE)</f>
        <v>12.95</v>
      </c>
      <c r="AF92" s="88">
        <v>12.95</v>
      </c>
      <c r="AG92" s="92">
        <f t="shared" si="64"/>
        <v>70</v>
      </c>
      <c r="AH92" s="78" t="str">
        <f>IF(ISERROR(VLOOKUP(B92,'Notes écrit'!$A$3:$C$566,3,FALSE)),"ABI",(VLOOKUP(B92,'Notes écrit'!$A$3:$C$566,3,FALSE)))</f>
        <v>ABI</v>
      </c>
      <c r="AI92" s="88" t="s">
        <v>195</v>
      </c>
      <c r="AJ92" s="93">
        <f t="shared" si="65"/>
        <v>564</v>
      </c>
      <c r="AK92" s="153" t="str">
        <f t="shared" si="66"/>
        <v>DEF</v>
      </c>
      <c r="AL92" s="112"/>
      <c r="AM92" s="112"/>
      <c r="AN92" s="112"/>
      <c r="AO92" s="112"/>
      <c r="AP92" s="112"/>
    </row>
    <row r="93" spans="1:42" ht="16.5" customHeight="1" thickBot="1" x14ac:dyDescent="0.3">
      <c r="A93" s="127" t="s">
        <v>376</v>
      </c>
      <c r="B93" s="295">
        <v>21911820</v>
      </c>
      <c r="C93" s="296" t="s">
        <v>265</v>
      </c>
      <c r="D93" s="296" t="s">
        <v>266</v>
      </c>
      <c r="E93" s="326" t="s">
        <v>1147</v>
      </c>
      <c r="F93" s="99" t="str">
        <f t="shared" si="48"/>
        <v>VAL</v>
      </c>
      <c r="G93" s="100" t="str">
        <f t="shared" si="49"/>
        <v>VAL</v>
      </c>
      <c r="H93" s="85" t="str">
        <f t="shared" si="50"/>
        <v>VALIDÉ</v>
      </c>
      <c r="I93" s="326" t="s">
        <v>1147</v>
      </c>
      <c r="J93" s="100" t="str">
        <f t="shared" si="51"/>
        <v>VAL</v>
      </c>
      <c r="K93" s="326" t="s">
        <v>1147</v>
      </c>
      <c r="L93" s="100" t="str">
        <f t="shared" si="52"/>
        <v>VAL</v>
      </c>
      <c r="M93" s="85" t="str">
        <f t="shared" si="53"/>
        <v>VALIDÉ</v>
      </c>
      <c r="N93" s="326" t="s">
        <v>1147</v>
      </c>
      <c r="O93" s="288"/>
      <c r="P93" s="101">
        <f t="shared" si="54"/>
        <v>0</v>
      </c>
      <c r="Q93" s="100" t="str">
        <f t="shared" si="55"/>
        <v>VAL</v>
      </c>
      <c r="R93" s="326" t="s">
        <v>1147</v>
      </c>
      <c r="S93" s="100" t="str">
        <f t="shared" si="56"/>
        <v>VAL</v>
      </c>
      <c r="T93" s="85" t="str">
        <f t="shared" si="57"/>
        <v>VALIDÉ</v>
      </c>
      <c r="U93" s="338" t="s">
        <v>1147</v>
      </c>
      <c r="V93" s="100" t="str">
        <f t="shared" si="58"/>
        <v>VAL</v>
      </c>
      <c r="W93" s="326" t="s">
        <v>1147</v>
      </c>
      <c r="X93" s="100" t="str">
        <f t="shared" si="59"/>
        <v>VAL</v>
      </c>
      <c r="Y93" s="326" t="s">
        <v>1147</v>
      </c>
      <c r="Z93" s="100" t="str">
        <f t="shared" si="60"/>
        <v>VAL</v>
      </c>
      <c r="AA93" s="85" t="str">
        <f t="shared" si="61"/>
        <v>VALIDÉ</v>
      </c>
      <c r="AB93" s="326" t="s">
        <v>1147</v>
      </c>
      <c r="AC93" s="100" t="str">
        <f t="shared" si="62"/>
        <v>VAL</v>
      </c>
      <c r="AD93" s="86" t="str">
        <f t="shared" si="63"/>
        <v>VALIDÉ</v>
      </c>
      <c r="AE93" s="87" t="str">
        <f>VLOOKUP(B93,[3]PVout!$A$3:$BV$711,74,FALSE)</f>
        <v>12.95</v>
      </c>
      <c r="AF93" s="88">
        <v>12.95</v>
      </c>
      <c r="AG93" s="92">
        <f t="shared" si="64"/>
        <v>70</v>
      </c>
      <c r="AH93" s="78">
        <f>IF(ISERROR(VLOOKUP(B93,'Notes écrit'!$A$3:$C$566,3,FALSE)),"ABI",(VLOOKUP(B93,'Notes écrit'!$A$3:$C$566,3,FALSE)))</f>
        <v>4.4400000000000004</v>
      </c>
      <c r="AI93" s="88">
        <v>4.4400000000000004</v>
      </c>
      <c r="AJ93" s="93">
        <f t="shared" si="65"/>
        <v>495</v>
      </c>
      <c r="AK93" s="153">
        <f t="shared" si="66"/>
        <v>7.8439999999999994</v>
      </c>
    </row>
    <row r="94" spans="1:42" ht="16.5" customHeight="1" thickBot="1" x14ac:dyDescent="0.3">
      <c r="A94" s="127" t="s">
        <v>376</v>
      </c>
      <c r="B94" s="255">
        <v>21911857</v>
      </c>
      <c r="C94" s="256" t="s">
        <v>715</v>
      </c>
      <c r="D94" s="256" t="s">
        <v>186</v>
      </c>
      <c r="E94" s="96" t="str">
        <f>VLOOKUP(B94,[2]END!$A$3:$F$557,6,FALSE)</f>
        <v>ABI</v>
      </c>
      <c r="F94" s="99" t="str">
        <f t="shared" si="48"/>
        <v>ABI</v>
      </c>
      <c r="G94" s="100">
        <f t="shared" si="49"/>
        <v>0</v>
      </c>
      <c r="H94" s="85">
        <f t="shared" si="50"/>
        <v>0</v>
      </c>
      <c r="I94" s="96" t="str">
        <f>VLOOKUP(B94,[2]VIT!$A$3:$E$557,5,FALSE)</f>
        <v>ABI</v>
      </c>
      <c r="J94" s="100">
        <f t="shared" si="51"/>
        <v>0</v>
      </c>
      <c r="K94" s="96" t="str">
        <f>VLOOKUP(B94,[2]VIT!$A$3:$F$557,6,FALSE)</f>
        <v>ABI</v>
      </c>
      <c r="L94" s="100">
        <f t="shared" si="52"/>
        <v>0</v>
      </c>
      <c r="M94" s="85">
        <f t="shared" si="53"/>
        <v>0</v>
      </c>
      <c r="N94" s="107" t="str">
        <f>VLOOKUP(B94,[2]DVC!$A$3:$F$557,6,FALSE)</f>
        <v>ABI</v>
      </c>
      <c r="O94" s="288">
        <f>VLOOKUP(B94,'[2]Taille-Poids'!$A$3:$F$557,6,FALSE)</f>
        <v>70</v>
      </c>
      <c r="P94" s="101">
        <f t="shared" si="54"/>
        <v>0</v>
      </c>
      <c r="Q94" s="100">
        <f t="shared" si="55"/>
        <v>0</v>
      </c>
      <c r="R94" s="107" t="str">
        <f>VLOOKUP(B94,[2]DV!$A$3:$G$557,7,FALSE)</f>
        <v>ABI</v>
      </c>
      <c r="S94" s="100">
        <f t="shared" si="56"/>
        <v>0</v>
      </c>
      <c r="T94" s="85">
        <f t="shared" si="57"/>
        <v>0</v>
      </c>
      <c r="U94" s="289" t="str">
        <f>VLOOKUP(B94,[2]COORD!$A$3:$H$557,8,FALSE)</f>
        <v>ABI</v>
      </c>
      <c r="V94" s="100">
        <f t="shared" si="58"/>
        <v>0</v>
      </c>
      <c r="W94" s="96" t="str">
        <f>VLOOKUP(B94,[2]SOUP!$A$3:$E$557,5,FALSE)</f>
        <v>ABI</v>
      </c>
      <c r="X94" s="100">
        <f t="shared" si="59"/>
        <v>0</v>
      </c>
      <c r="Y94" s="96" t="str">
        <f>VLOOKUP(B94,[2]EQU!$A$3:$E$557,5,FALSE)</f>
        <v>ABI</v>
      </c>
      <c r="Z94" s="100">
        <f t="shared" si="60"/>
        <v>0</v>
      </c>
      <c r="AA94" s="85">
        <f t="shared" si="61"/>
        <v>0</v>
      </c>
      <c r="AB94" s="127" t="str">
        <f>VLOOKUP(B94,[2]Natation!$A$2:$E$556,5,FALSE)</f>
        <v>ABI</v>
      </c>
      <c r="AC94" s="100">
        <f t="shared" si="62"/>
        <v>0</v>
      </c>
      <c r="AD94" s="86">
        <f t="shared" si="63"/>
        <v>0</v>
      </c>
      <c r="AE94" s="87">
        <f>IF(OR(H94="COVID",M94="COVID",T94="COVID",AA94="COVID",AD94="COVID"),"COVID",IF(AND(H94="DSP",M94="DSP",T94="DSP",AA94="DSP",AD94="DSP"),"DSP",IF(AND(H94="DSP",M94="DSP",T94="DSP",AA94="DSP"),AD94,IF(AND(H94="DSP",M94="DSP",T94="DSP",AD94="DSP"),AA94,IF(AND(H94="DSP",M94="DSP",AA94="DSP",AD94="DSP"),T94,IF(AND(H94="DSP",T94="DSP",AA94="DSP",AD94="DSP"),M94,IF(AND(M94="DSP",T94="DSP",AA94="DSP",AD94="DSP"),H94,IF(AND(T94="DSP",AA94="DSP",AD94="DSP"),(H94+M94)/2,IF(AND(M94="DSP",AA94="DSP",AD94="DSP"),(H94+T94)/2,IF(AND(H94="DSP",AA94="DSP",AD94="DSP"),(M94+T94)/2,IF(AND(M94="DSP",T94="DSP",AD94="DSP"),(H94+AA94)/2,IF(AND(H94="DSP",T94="DSP",AD94="DSP"),(M94+AA94)/2,IF(AND(H94="DSP",M94="DSP",AD94="DSP"),(T94+AA94)/2,IF(AND(M94="DSP",T94="DSP",AA94="DSP"),(H94+AD94)/2,IF(AND(H94="DSP",T94="DSP",AA94="DSP"),(M94+AD94)/2,IF(AND(H94="DSP",M94="DSP",AA94="DSP"),(T94+AD94)/2,IF(AND(H94="DSP",M94="DSP",T94="DSP"),(AA94+AD94)/2,IF(AND(H94="DSP",M94="DSP"),(T94+AA94+AD94)/3,IF(AND(H94="DSP",T94="DSP"),(M94+AA94+AD94)/3,IF(AND(M94="DSP",T94="DSP"),(H94+AA94+AD94)/3,IF(AND(H94="DSP",AA94="DSP"),(M94+T94+AD94)/3,IF(AND(M94="DSP",AA94="DSP"),(H94+T94+AD94)/3,IF(AND(T94="DSP",AA94="DSP"),(H94+M94+AD94)/3,IF(AND(H94="DSP",AD94="DSP"),(M94+T94+AA94)/3,IF(AND(M94="DSP",AD94="DSP"),(H94+T94+AA94)/3,IF(AND(T94="DSP",AD94="DSP"),(H94+M94+AA94)/3,IF(AND(AA94="DSP",AD94="DSP"),(H94+M94+T94)/3,IF(H94="DSP",(M94+T94+AA94+AD94)/4,IF(M94="DSP",(H94+T94+AA94+AD94)/4,IF(T94="DSP",(H94+M94+AA94+AD94)/4,IF(AA94="DSP",(H94+M94+T94+AD94)/4,IF(AD94="DSP",(H94+M94+T94+AA94)/4,SUM(H94+M94+T94+AA94+AD94)/5))))))))))))))))))))))))))))))))</f>
        <v>0</v>
      </c>
      <c r="AF94" s="88">
        <v>0</v>
      </c>
      <c r="AG94" s="92">
        <f t="shared" si="64"/>
        <v>532</v>
      </c>
      <c r="AH94" s="78">
        <f>IF(ISERROR(VLOOKUP(B94,'Notes écrit'!$A$3:$C$566,3,FALSE)),"ABI",(VLOOKUP(B94,'Notes écrit'!$A$3:$C$566,3,FALSE)))</f>
        <v>6.22</v>
      </c>
      <c r="AI94" s="88">
        <v>6.22</v>
      </c>
      <c r="AJ94" s="93">
        <f t="shared" si="65"/>
        <v>347</v>
      </c>
      <c r="AK94" s="153">
        <f t="shared" si="66"/>
        <v>3.7319999999999998</v>
      </c>
      <c r="AL94" s="111"/>
      <c r="AM94" s="111"/>
      <c r="AN94" s="111"/>
      <c r="AO94" s="111"/>
      <c r="AP94" s="111"/>
    </row>
    <row r="95" spans="1:42" ht="16.5" customHeight="1" thickBot="1" x14ac:dyDescent="0.3">
      <c r="A95" s="127" t="s">
        <v>376</v>
      </c>
      <c r="B95" s="295">
        <v>21911965</v>
      </c>
      <c r="C95" s="296" t="s">
        <v>234</v>
      </c>
      <c r="D95" s="296" t="s">
        <v>129</v>
      </c>
      <c r="E95" s="326" t="s">
        <v>1147</v>
      </c>
      <c r="F95" s="99" t="str">
        <f t="shared" si="48"/>
        <v>VAL</v>
      </c>
      <c r="G95" s="100" t="str">
        <f t="shared" si="49"/>
        <v>VAL</v>
      </c>
      <c r="H95" s="85" t="str">
        <f t="shared" si="50"/>
        <v>VALIDÉ</v>
      </c>
      <c r="I95" s="326" t="s">
        <v>1147</v>
      </c>
      <c r="J95" s="100" t="str">
        <f t="shared" si="51"/>
        <v>VAL</v>
      </c>
      <c r="K95" s="326" t="s">
        <v>1147</v>
      </c>
      <c r="L95" s="100" t="str">
        <f t="shared" si="52"/>
        <v>VAL</v>
      </c>
      <c r="M95" s="85" t="str">
        <f t="shared" si="53"/>
        <v>VALIDÉ</v>
      </c>
      <c r="N95" s="326" t="s">
        <v>1147</v>
      </c>
      <c r="O95" s="288"/>
      <c r="P95" s="101">
        <f t="shared" si="54"/>
        <v>0</v>
      </c>
      <c r="Q95" s="100" t="str">
        <f t="shared" si="55"/>
        <v>VAL</v>
      </c>
      <c r="R95" s="326" t="s">
        <v>1147</v>
      </c>
      <c r="S95" s="100" t="str">
        <f t="shared" si="56"/>
        <v>VAL</v>
      </c>
      <c r="T95" s="85" t="str">
        <f t="shared" si="57"/>
        <v>VALIDÉ</v>
      </c>
      <c r="U95" s="338" t="s">
        <v>1147</v>
      </c>
      <c r="V95" s="100" t="str">
        <f t="shared" si="58"/>
        <v>VAL</v>
      </c>
      <c r="W95" s="326" t="s">
        <v>1147</v>
      </c>
      <c r="X95" s="100" t="str">
        <f t="shared" si="59"/>
        <v>VAL</v>
      </c>
      <c r="Y95" s="326" t="s">
        <v>1147</v>
      </c>
      <c r="Z95" s="100" t="str">
        <f t="shared" si="60"/>
        <v>VAL</v>
      </c>
      <c r="AA95" s="85" t="str">
        <f t="shared" si="61"/>
        <v>VALIDÉ</v>
      </c>
      <c r="AB95" s="326" t="s">
        <v>1147</v>
      </c>
      <c r="AC95" s="100" t="str">
        <f t="shared" si="62"/>
        <v>VAL</v>
      </c>
      <c r="AD95" s="86" t="str">
        <f t="shared" si="63"/>
        <v>VALIDÉ</v>
      </c>
      <c r="AE95" s="87" t="str">
        <f>VLOOKUP(B95,[3]PVout!$A$3:$BV$711,74,FALSE)</f>
        <v>10.6</v>
      </c>
      <c r="AF95" s="88">
        <v>10.6</v>
      </c>
      <c r="AG95" s="92">
        <f t="shared" si="64"/>
        <v>325</v>
      </c>
      <c r="AH95" s="78" t="str">
        <f>IF(ISERROR(VLOOKUP(B95,'Notes écrit'!$A$3:$C$566,3,FALSE)),"ABI",(VLOOKUP(B95,'Notes écrit'!$A$3:$C$566,3,FALSE)))</f>
        <v>ABI</v>
      </c>
      <c r="AI95" s="88" t="s">
        <v>195</v>
      </c>
      <c r="AJ95" s="93">
        <f t="shared" si="65"/>
        <v>564</v>
      </c>
      <c r="AK95" s="153" t="str">
        <f t="shared" si="66"/>
        <v>DEF</v>
      </c>
      <c r="AL95" s="109"/>
      <c r="AM95" s="109"/>
      <c r="AN95" s="109"/>
      <c r="AO95" s="109"/>
      <c r="AP95" s="109"/>
    </row>
    <row r="96" spans="1:42" ht="16.5" customHeight="1" thickBot="1" x14ac:dyDescent="0.3">
      <c r="A96" s="127" t="s">
        <v>376</v>
      </c>
      <c r="B96" s="295">
        <v>21912076</v>
      </c>
      <c r="C96" s="296" t="s">
        <v>158</v>
      </c>
      <c r="D96" s="296" t="s">
        <v>296</v>
      </c>
      <c r="E96" s="326" t="s">
        <v>1147</v>
      </c>
      <c r="F96" s="99" t="str">
        <f t="shared" si="48"/>
        <v>VAL</v>
      </c>
      <c r="G96" s="100" t="str">
        <f t="shared" si="49"/>
        <v>VAL</v>
      </c>
      <c r="H96" s="85" t="str">
        <f t="shared" si="50"/>
        <v>VALIDÉ</v>
      </c>
      <c r="I96" s="326" t="s">
        <v>1147</v>
      </c>
      <c r="J96" s="100" t="str">
        <f t="shared" si="51"/>
        <v>VAL</v>
      </c>
      <c r="K96" s="326" t="s">
        <v>1147</v>
      </c>
      <c r="L96" s="100" t="str">
        <f t="shared" si="52"/>
        <v>VAL</v>
      </c>
      <c r="M96" s="85" t="str">
        <f t="shared" si="53"/>
        <v>VALIDÉ</v>
      </c>
      <c r="N96" s="326" t="s">
        <v>1147</v>
      </c>
      <c r="O96" s="288"/>
      <c r="P96" s="101">
        <f t="shared" si="54"/>
        <v>0</v>
      </c>
      <c r="Q96" s="100" t="str">
        <f t="shared" si="55"/>
        <v>VAL</v>
      </c>
      <c r="R96" s="326" t="s">
        <v>1147</v>
      </c>
      <c r="S96" s="100" t="str">
        <f t="shared" si="56"/>
        <v>VAL</v>
      </c>
      <c r="T96" s="85" t="str">
        <f t="shared" si="57"/>
        <v>VALIDÉ</v>
      </c>
      <c r="U96" s="333" t="s">
        <v>1147</v>
      </c>
      <c r="V96" s="100" t="str">
        <f t="shared" si="58"/>
        <v>VAL</v>
      </c>
      <c r="W96" s="326" t="s">
        <v>1147</v>
      </c>
      <c r="X96" s="100" t="str">
        <f t="shared" si="59"/>
        <v>VAL</v>
      </c>
      <c r="Y96" s="326" t="s">
        <v>1147</v>
      </c>
      <c r="Z96" s="100" t="str">
        <f t="shared" si="60"/>
        <v>VAL</v>
      </c>
      <c r="AA96" s="85" t="str">
        <f t="shared" si="61"/>
        <v>VALIDÉ</v>
      </c>
      <c r="AB96" s="326" t="s">
        <v>1147</v>
      </c>
      <c r="AC96" s="100" t="str">
        <f t="shared" si="62"/>
        <v>VAL</v>
      </c>
      <c r="AD96" s="86" t="str">
        <f t="shared" si="63"/>
        <v>VALIDÉ</v>
      </c>
      <c r="AE96" s="87" t="str">
        <f>VLOOKUP(B96,[3]PVout!$A$3:$BV$711,74,FALSE)</f>
        <v>11.5</v>
      </c>
      <c r="AF96" s="88">
        <v>11.5</v>
      </c>
      <c r="AG96" s="92">
        <f t="shared" si="64"/>
        <v>211</v>
      </c>
      <c r="AH96" s="78">
        <f>IF(ISERROR(VLOOKUP(B96,'Notes écrit'!$A$3:$C$566,3,FALSE)),"ABI",(VLOOKUP(B96,'Notes écrit'!$A$3:$C$566,3,FALSE)))</f>
        <v>7.11</v>
      </c>
      <c r="AI96" s="88">
        <v>7.11</v>
      </c>
      <c r="AJ96" s="93">
        <f t="shared" si="65"/>
        <v>241</v>
      </c>
      <c r="AK96" s="153">
        <f t="shared" si="66"/>
        <v>8.8659999999999997</v>
      </c>
      <c r="AL96" s="110"/>
      <c r="AM96" s="110"/>
      <c r="AN96" s="110"/>
      <c r="AO96" s="110"/>
      <c r="AP96" s="110"/>
    </row>
    <row r="97" spans="1:42" s="111" customFormat="1" ht="16.5" customHeight="1" thickBot="1" x14ac:dyDescent="0.3">
      <c r="A97" s="127" t="s">
        <v>376</v>
      </c>
      <c r="B97" s="247">
        <v>21912101</v>
      </c>
      <c r="C97" s="248" t="s">
        <v>38</v>
      </c>
      <c r="D97" s="248" t="s">
        <v>83</v>
      </c>
      <c r="E97" s="96">
        <f>VLOOKUP(B97,[2]END!$A$3:$F$557,6,FALSE)</f>
        <v>14</v>
      </c>
      <c r="F97" s="99">
        <f t="shared" si="48"/>
        <v>16.5</v>
      </c>
      <c r="G97" s="100">
        <f t="shared" si="49"/>
        <v>11</v>
      </c>
      <c r="H97" s="85">
        <f t="shared" si="50"/>
        <v>11</v>
      </c>
      <c r="I97" s="325">
        <f>VLOOKUP(B97,[2]VIT!$A$3:$E$557,5,FALSE)</f>
        <v>3.4899999999999998</v>
      </c>
      <c r="J97" s="100">
        <f t="shared" si="51"/>
        <v>12</v>
      </c>
      <c r="K97" s="325">
        <f>VLOOKUP(B97,[2]VIT!$A$3:$F$557,6,FALSE)</f>
        <v>7.27</v>
      </c>
      <c r="L97" s="100">
        <f t="shared" si="52"/>
        <v>8</v>
      </c>
      <c r="M97" s="85">
        <f t="shared" si="53"/>
        <v>10</v>
      </c>
      <c r="N97" s="107">
        <f>VLOOKUP(B97,[2]DVC!$A$3:$F$557,6,FALSE)</f>
        <v>72</v>
      </c>
      <c r="O97" s="288">
        <f>VLOOKUP(B97,'[2]Taille-Poids'!$A$3:$F$557,6,FALSE)</f>
        <v>74</v>
      </c>
      <c r="P97" s="101">
        <f t="shared" si="54"/>
        <v>0.97297297297297303</v>
      </c>
      <c r="Q97" s="100">
        <f t="shared" si="55"/>
        <v>5</v>
      </c>
      <c r="R97" s="107">
        <f>VLOOKUP(B97,[2]DV!$A$3:$G$557,7,FALSE)</f>
        <v>38.4</v>
      </c>
      <c r="S97" s="100">
        <f t="shared" si="56"/>
        <v>2.5</v>
      </c>
      <c r="T97" s="85">
        <f t="shared" si="57"/>
        <v>7.5</v>
      </c>
      <c r="U97" s="289">
        <f>VLOOKUP(B97,[2]COORD!$A$3:$H$557,8,FALSE)</f>
        <v>29.26</v>
      </c>
      <c r="V97" s="100">
        <f t="shared" si="58"/>
        <v>3.25</v>
      </c>
      <c r="W97" s="96">
        <f>VLOOKUP(B97,[2]SOUP!$A$3:$E$557,5,FALSE)</f>
        <v>0</v>
      </c>
      <c r="X97" s="100">
        <f t="shared" si="59"/>
        <v>2.5</v>
      </c>
      <c r="Y97" s="96">
        <f>VLOOKUP(B97,[2]EQU!$A$3:$E$557,5,FALSE)</f>
        <v>4</v>
      </c>
      <c r="Z97" s="100">
        <f t="shared" si="60"/>
        <v>3</v>
      </c>
      <c r="AA97" s="85">
        <f t="shared" si="61"/>
        <v>8.75</v>
      </c>
      <c r="AB97" s="127">
        <f>VLOOKUP(B97,[2]Natation!$A$2:$E$556,5,FALSE)</f>
        <v>64.23</v>
      </c>
      <c r="AC97" s="100">
        <f t="shared" si="62"/>
        <v>1</v>
      </c>
      <c r="AD97" s="86">
        <f t="shared" si="63"/>
        <v>1</v>
      </c>
      <c r="AE97" s="87">
        <f>IF(OR(H97="COVID",M97="COVID",T97="COVID",AA97="COVID",AD97="COVID"),"COVID",IF(AND(H97="DSP",M97="DSP",T97="DSP",AA97="DSP",AD97="DSP"),"DSP",IF(AND(H97="DSP",M97="DSP",T97="DSP",AA97="DSP"),AD97,IF(AND(H97="DSP",M97="DSP",T97="DSP",AD97="DSP"),AA97,IF(AND(H97="DSP",M97="DSP",AA97="DSP",AD97="DSP"),T97,IF(AND(H97="DSP",T97="DSP",AA97="DSP",AD97="DSP"),M97,IF(AND(M97="DSP",T97="DSP",AA97="DSP",AD97="DSP"),H97,IF(AND(T97="DSP",AA97="DSP",AD97="DSP"),(H97+M97)/2,IF(AND(M97="DSP",AA97="DSP",AD97="DSP"),(H97+T97)/2,IF(AND(H97="DSP",AA97="DSP",AD97="DSP"),(M97+T97)/2,IF(AND(M97="DSP",T97="DSP",AD97="DSP"),(H97+AA97)/2,IF(AND(H97="DSP",T97="DSP",AD97="DSP"),(M97+AA97)/2,IF(AND(H97="DSP",M97="DSP",AD97="DSP"),(T97+AA97)/2,IF(AND(M97="DSP",T97="DSP",AA97="DSP"),(H97+AD97)/2,IF(AND(H97="DSP",T97="DSP",AA97="DSP"),(M97+AD97)/2,IF(AND(H97="DSP",M97="DSP",AA97="DSP"),(T97+AD97)/2,IF(AND(H97="DSP",M97="DSP",T97="DSP"),(AA97+AD97)/2,IF(AND(H97="DSP",M97="DSP"),(T97+AA97+AD97)/3,IF(AND(H97="DSP",T97="DSP"),(M97+AA97+AD97)/3,IF(AND(M97="DSP",T97="DSP"),(H97+AA97+AD97)/3,IF(AND(H97="DSP",AA97="DSP"),(M97+T97+AD97)/3,IF(AND(M97="DSP",AA97="DSP"),(H97+T97+AD97)/3,IF(AND(T97="DSP",AA97="DSP"),(H97+M97+AD97)/3,IF(AND(H97="DSP",AD97="DSP"),(M97+T97+AA97)/3,IF(AND(M97="DSP",AD97="DSP"),(H97+T97+AA97)/3,IF(AND(T97="DSP",AD97="DSP"),(H97+M97+AA97)/3,IF(AND(AA97="DSP",AD97="DSP"),(H97+M97+T97)/3,IF(H97="DSP",(M97+T97+AA97+AD97)/4,IF(M97="DSP",(H97+T97+AA97+AD97)/4,IF(T97="DSP",(H97+M97+AA97+AD97)/4,IF(AA97="DSP",(H97+M97+T97+AD97)/4,IF(AD97="DSP",(H97+M97+T97+AA97)/4,SUM(H97+M97+T97+AA97+AD97)/5))))))))))))))))))))))))))))))))</f>
        <v>7.65</v>
      </c>
      <c r="AF97" s="88">
        <v>7.65</v>
      </c>
      <c r="AG97" s="92">
        <f t="shared" si="64"/>
        <v>496</v>
      </c>
      <c r="AH97" s="78">
        <f>IF(ISERROR(VLOOKUP(B97,'Notes écrit'!$A$3:$C$566,3,FALSE)),"ABI",(VLOOKUP(B97,'Notes écrit'!$A$3:$C$566,3,FALSE)))</f>
        <v>4</v>
      </c>
      <c r="AI97" s="88">
        <v>4</v>
      </c>
      <c r="AJ97" s="93">
        <f t="shared" si="65"/>
        <v>527</v>
      </c>
      <c r="AK97" s="153">
        <f t="shared" si="66"/>
        <v>5.4600000000000009</v>
      </c>
      <c r="AL97" s="26"/>
      <c r="AM97" s="26"/>
      <c r="AN97" s="26"/>
      <c r="AO97" s="26"/>
      <c r="AP97" s="26"/>
    </row>
    <row r="98" spans="1:42" s="111" customFormat="1" ht="16.5" customHeight="1" thickBot="1" x14ac:dyDescent="0.3">
      <c r="A98" s="127" t="s">
        <v>376</v>
      </c>
      <c r="B98" s="295">
        <v>21912560</v>
      </c>
      <c r="C98" s="296" t="s">
        <v>259</v>
      </c>
      <c r="D98" s="296" t="s">
        <v>107</v>
      </c>
      <c r="E98" s="326" t="s">
        <v>1147</v>
      </c>
      <c r="F98" s="99" t="str">
        <f t="shared" si="48"/>
        <v>VAL</v>
      </c>
      <c r="G98" s="100" t="str">
        <f t="shared" si="49"/>
        <v>VAL</v>
      </c>
      <c r="H98" s="85" t="str">
        <f t="shared" si="50"/>
        <v>VALIDÉ</v>
      </c>
      <c r="I98" s="326" t="s">
        <v>1147</v>
      </c>
      <c r="J98" s="100" t="str">
        <f t="shared" si="51"/>
        <v>VAL</v>
      </c>
      <c r="K98" s="326" t="s">
        <v>1147</v>
      </c>
      <c r="L98" s="100" t="str">
        <f t="shared" si="52"/>
        <v>VAL</v>
      </c>
      <c r="M98" s="85" t="str">
        <f t="shared" si="53"/>
        <v>VALIDÉ</v>
      </c>
      <c r="N98" s="326" t="s">
        <v>1147</v>
      </c>
      <c r="O98" s="288"/>
      <c r="P98" s="101">
        <f t="shared" si="54"/>
        <v>0</v>
      </c>
      <c r="Q98" s="100" t="str">
        <f t="shared" si="55"/>
        <v>VAL</v>
      </c>
      <c r="R98" s="326" t="s">
        <v>1147</v>
      </c>
      <c r="S98" s="100" t="str">
        <f t="shared" si="56"/>
        <v>VAL</v>
      </c>
      <c r="T98" s="85" t="str">
        <f t="shared" si="57"/>
        <v>VALIDÉ</v>
      </c>
      <c r="U98" s="338" t="s">
        <v>1147</v>
      </c>
      <c r="V98" s="100" t="str">
        <f t="shared" si="58"/>
        <v>VAL</v>
      </c>
      <c r="W98" s="326" t="s">
        <v>1147</v>
      </c>
      <c r="X98" s="100" t="str">
        <f t="shared" si="59"/>
        <v>VAL</v>
      </c>
      <c r="Y98" s="326" t="s">
        <v>1147</v>
      </c>
      <c r="Z98" s="100" t="str">
        <f t="shared" si="60"/>
        <v>VAL</v>
      </c>
      <c r="AA98" s="85" t="str">
        <f t="shared" si="61"/>
        <v>VALIDÉ</v>
      </c>
      <c r="AB98" s="326" t="s">
        <v>1147</v>
      </c>
      <c r="AC98" s="100" t="str">
        <f t="shared" si="62"/>
        <v>VAL</v>
      </c>
      <c r="AD98" s="86" t="str">
        <f t="shared" si="63"/>
        <v>VALIDÉ</v>
      </c>
      <c r="AE98" s="87" t="str">
        <f>VLOOKUP(B98,[3]PVout!$A$3:$BV$711,74,FALSE)</f>
        <v>12.2</v>
      </c>
      <c r="AF98" s="88">
        <v>12.2</v>
      </c>
      <c r="AG98" s="92">
        <f t="shared" si="64"/>
        <v>139</v>
      </c>
      <c r="AH98" s="78">
        <f>IF(ISERROR(VLOOKUP(B98,'Notes écrit'!$A$3:$C$566,3,FALSE)),"ABI",(VLOOKUP(B98,'Notes écrit'!$A$3:$C$566,3,FALSE)))</f>
        <v>9.7799999999999994</v>
      </c>
      <c r="AI98" s="88">
        <v>9.7799999999999994</v>
      </c>
      <c r="AJ98" s="93">
        <f t="shared" si="65"/>
        <v>38</v>
      </c>
      <c r="AK98" s="153">
        <f t="shared" si="66"/>
        <v>10.747999999999999</v>
      </c>
      <c r="AL98" s="26"/>
      <c r="AM98" s="26"/>
      <c r="AN98" s="26"/>
      <c r="AO98" s="26"/>
      <c r="AP98" s="26"/>
    </row>
    <row r="99" spans="1:42" ht="16.5" customHeight="1" thickBot="1" x14ac:dyDescent="0.3">
      <c r="A99" s="127" t="s">
        <v>376</v>
      </c>
      <c r="B99" s="253">
        <v>21912572</v>
      </c>
      <c r="C99" s="254" t="s">
        <v>307</v>
      </c>
      <c r="D99" s="254" t="s">
        <v>308</v>
      </c>
      <c r="E99" s="96">
        <f>VLOOKUP(B99,[2]END!$A$3:$F$557,6,FALSE)</f>
        <v>12</v>
      </c>
      <c r="F99" s="99">
        <f t="shared" ref="F99:F130" si="67">IF(E99="COVID", "COVID",IF(E99="ABI","ABI",IF(E99="DSP","DSP",IF(E99="VAL","VAL",(VLOOKUP(E99,tpstest,2))))))</f>
        <v>15.5</v>
      </c>
      <c r="G99" s="100">
        <f t="shared" si="49"/>
        <v>9</v>
      </c>
      <c r="H99" s="85">
        <f t="shared" si="50"/>
        <v>9</v>
      </c>
      <c r="I99" s="325">
        <f>VLOOKUP(B99,[2]VIT!$A$3:$E$557,5,FALSE)</f>
        <v>3.2399999999999998</v>
      </c>
      <c r="J99" s="100">
        <f t="shared" si="51"/>
        <v>16</v>
      </c>
      <c r="K99" s="325">
        <f>VLOOKUP(B99,[2]VIT!$A$3:$F$557,6,FALSE)</f>
        <v>7.09</v>
      </c>
      <c r="L99" s="100">
        <f t="shared" si="52"/>
        <v>9</v>
      </c>
      <c r="M99" s="85">
        <f t="shared" si="53"/>
        <v>12.5</v>
      </c>
      <c r="N99" s="107">
        <f>VLOOKUP(B99,[2]DVC!$A$3:$F$557,6,FALSE)</f>
        <v>50</v>
      </c>
      <c r="O99" s="288">
        <f>VLOOKUP(B99,'[2]Taille-Poids'!$A$3:$F$557,6,FALSE)</f>
        <v>69</v>
      </c>
      <c r="P99" s="101">
        <f t="shared" si="54"/>
        <v>0.72463768115942029</v>
      </c>
      <c r="Q99" s="100">
        <f t="shared" si="55"/>
        <v>4</v>
      </c>
      <c r="R99" s="107">
        <f>VLOOKUP(B99,[2]DV!$A$3:$G$557,7,FALSE)</f>
        <v>34.799999999999997</v>
      </c>
      <c r="S99" s="100">
        <f t="shared" si="56"/>
        <v>1.5</v>
      </c>
      <c r="T99" s="85">
        <f t="shared" si="57"/>
        <v>5.5</v>
      </c>
      <c r="U99" s="289">
        <f>VLOOKUP(B99,[2]COORD!$A$3:$H$557,8,FALSE)</f>
        <v>32.67</v>
      </c>
      <c r="V99" s="100">
        <f t="shared" si="58"/>
        <v>1.5</v>
      </c>
      <c r="W99" s="96">
        <f>VLOOKUP(B99,[2]SOUP!$A$3:$E$557,5,FALSE)</f>
        <v>-21</v>
      </c>
      <c r="X99" s="100">
        <f t="shared" si="59"/>
        <v>0</v>
      </c>
      <c r="Y99" s="96">
        <f>VLOOKUP(B99,[2]EQU!$A$3:$E$557,5,FALSE)</f>
        <v>7</v>
      </c>
      <c r="Z99" s="100">
        <f t="shared" si="60"/>
        <v>1.5</v>
      </c>
      <c r="AA99" s="85">
        <f t="shared" si="61"/>
        <v>3</v>
      </c>
      <c r="AB99" s="127">
        <f>VLOOKUP(B99,[2]Natation!$A$2:$E$556,5,FALSE)</f>
        <v>34.36</v>
      </c>
      <c r="AC99" s="100">
        <f t="shared" si="62"/>
        <v>14</v>
      </c>
      <c r="AD99" s="86">
        <f t="shared" si="63"/>
        <v>14</v>
      </c>
      <c r="AE99" s="87">
        <f>IF(OR(H99="COVID",M99="COVID",T99="COVID",AA99="COVID",AD99="COVID"),"COVID",IF(AND(H99="DSP",M99="DSP",T99="DSP",AA99="DSP",AD99="DSP"),"DSP",IF(AND(H99="DSP",M99="DSP",T99="DSP",AA99="DSP"),AD99,IF(AND(H99="DSP",M99="DSP",T99="DSP",AD99="DSP"),AA99,IF(AND(H99="DSP",M99="DSP",AA99="DSP",AD99="DSP"),T99,IF(AND(H99="DSP",T99="DSP",AA99="DSP",AD99="DSP"),M99,IF(AND(M99="DSP",T99="DSP",AA99="DSP",AD99="DSP"),H99,IF(AND(T99="DSP",AA99="DSP",AD99="DSP"),(H99+M99)/2,IF(AND(M99="DSP",AA99="DSP",AD99="DSP"),(H99+T99)/2,IF(AND(H99="DSP",AA99="DSP",AD99="DSP"),(M99+T99)/2,IF(AND(M99="DSP",T99="DSP",AD99="DSP"),(H99+AA99)/2,IF(AND(H99="DSP",T99="DSP",AD99="DSP"),(M99+AA99)/2,IF(AND(H99="DSP",M99="DSP",AD99="DSP"),(T99+AA99)/2,IF(AND(M99="DSP",T99="DSP",AA99="DSP"),(H99+AD99)/2,IF(AND(H99="DSP",T99="DSP",AA99="DSP"),(M99+AD99)/2,IF(AND(H99="DSP",M99="DSP",AA99="DSP"),(T99+AD99)/2,IF(AND(H99="DSP",M99="DSP",T99="DSP"),(AA99+AD99)/2,IF(AND(H99="DSP",M99="DSP"),(T99+AA99+AD99)/3,IF(AND(H99="DSP",T99="DSP"),(M99+AA99+AD99)/3,IF(AND(M99="DSP",T99="DSP"),(H99+AA99+AD99)/3,IF(AND(H99="DSP",AA99="DSP"),(M99+T99+AD99)/3,IF(AND(M99="DSP",AA99="DSP"),(H99+T99+AD99)/3,IF(AND(T99="DSP",AA99="DSP"),(H99+M99+AD99)/3,IF(AND(H99="DSP",AD99="DSP"),(M99+T99+AA99)/3,IF(AND(M99="DSP",AD99="DSP"),(H99+T99+AA99)/3,IF(AND(T99="DSP",AD99="DSP"),(H99+M99+AA99)/3,IF(AND(AA99="DSP",AD99="DSP"),(H99+M99+T99)/3,IF(H99="DSP",(M99+T99+AA99+AD99)/4,IF(M99="DSP",(H99+T99+AA99+AD99)/4,IF(T99="DSP",(H99+M99+AA99+AD99)/4,IF(AA99="DSP",(H99+M99+T99+AD99)/4,IF(AD99="DSP",(H99+M99+T99+AA99)/4,SUM(H99+M99+T99+AA99+AD99)/5))))))))))))))))))))))))))))))))</f>
        <v>8.8000000000000007</v>
      </c>
      <c r="AF99" s="88">
        <v>8.8000000000000007</v>
      </c>
      <c r="AG99" s="92">
        <f t="shared" si="64"/>
        <v>460</v>
      </c>
      <c r="AH99" s="78">
        <f>IF(ISERROR(VLOOKUP(B99,'Notes écrit'!$A$3:$C$566,3,FALSE)),"ABI",(VLOOKUP(B99,'Notes écrit'!$A$3:$C$566,3,FALSE)))</f>
        <v>6.67</v>
      </c>
      <c r="AI99" s="88">
        <v>6.67</v>
      </c>
      <c r="AJ99" s="93">
        <f t="shared" si="65"/>
        <v>296</v>
      </c>
      <c r="AK99" s="153">
        <f t="shared" si="66"/>
        <v>7.5220000000000002</v>
      </c>
      <c r="AL99" s="111"/>
      <c r="AM99" s="111"/>
      <c r="AN99" s="111"/>
      <c r="AO99" s="111"/>
      <c r="AP99" s="111"/>
    </row>
    <row r="100" spans="1:42" ht="16.5" customHeight="1" thickBot="1" x14ac:dyDescent="0.3">
      <c r="A100" s="127" t="s">
        <v>376</v>
      </c>
      <c r="B100" s="259">
        <v>21912615</v>
      </c>
      <c r="C100" s="260" t="s">
        <v>42</v>
      </c>
      <c r="D100" s="260" t="s">
        <v>1127</v>
      </c>
      <c r="E100" s="96">
        <f>VLOOKUP(B100,[2]END!$A$3:$F$557,6,FALSE)</f>
        <v>13</v>
      </c>
      <c r="F100" s="99">
        <f t="shared" si="67"/>
        <v>16</v>
      </c>
      <c r="G100" s="100">
        <f t="shared" si="49"/>
        <v>10</v>
      </c>
      <c r="H100" s="85">
        <f t="shared" si="50"/>
        <v>10</v>
      </c>
      <c r="I100" s="325">
        <f>VLOOKUP(B100,[2]VIT!$A$3:$E$557,5,FALSE)</f>
        <v>2.97</v>
      </c>
      <c r="J100" s="100">
        <f t="shared" si="51"/>
        <v>20</v>
      </c>
      <c r="K100" s="325">
        <f>VLOOKUP(B100,[2]VIT!$A$3:$F$557,6,FALSE)</f>
        <v>6.36</v>
      </c>
      <c r="L100" s="100">
        <f t="shared" si="52"/>
        <v>14</v>
      </c>
      <c r="M100" s="85">
        <f t="shared" si="53"/>
        <v>17</v>
      </c>
      <c r="N100" s="107">
        <f>VLOOKUP(B100,[2]DVC!$A$3:$F$557,6,FALSE)</f>
        <v>52</v>
      </c>
      <c r="O100" s="288">
        <f>VLOOKUP(B100,'[2]Taille-Poids'!$A$3:$F$557,6,FALSE)</f>
        <v>60</v>
      </c>
      <c r="P100" s="101">
        <f t="shared" si="54"/>
        <v>0.8666666666666667</v>
      </c>
      <c r="Q100" s="100">
        <f t="shared" si="55"/>
        <v>4.5</v>
      </c>
      <c r="R100" s="107">
        <f>VLOOKUP(B100,[2]DV!$A$3:$G$557,7,FALSE)</f>
        <v>54.7</v>
      </c>
      <c r="S100" s="100">
        <f t="shared" si="56"/>
        <v>6.5</v>
      </c>
      <c r="T100" s="85">
        <f t="shared" si="57"/>
        <v>11</v>
      </c>
      <c r="U100" s="289">
        <f>VLOOKUP(B100,[2]COORD!$A$3:$H$557,8,FALSE)</f>
        <v>31.04</v>
      </c>
      <c r="V100" s="100">
        <f t="shared" si="58"/>
        <v>2.25</v>
      </c>
      <c r="W100" s="96">
        <f>VLOOKUP(B100,[2]SOUP!$A$3:$E$557,5,FALSE)</f>
        <v>-7</v>
      </c>
      <c r="X100" s="100">
        <f t="shared" si="59"/>
        <v>1.25</v>
      </c>
      <c r="Y100" s="96">
        <f>VLOOKUP(B100,[2]EQU!$A$3:$E$557,5,FALSE)</f>
        <v>4</v>
      </c>
      <c r="Z100" s="100">
        <f t="shared" si="60"/>
        <v>3</v>
      </c>
      <c r="AA100" s="85">
        <f t="shared" si="61"/>
        <v>6.5</v>
      </c>
      <c r="AB100" s="96" t="s">
        <v>375</v>
      </c>
      <c r="AC100" s="100" t="str">
        <f t="shared" si="62"/>
        <v>DSP</v>
      </c>
      <c r="AD100" s="86" t="str">
        <f t="shared" si="63"/>
        <v>DSP</v>
      </c>
      <c r="AE100" s="87">
        <f>IF(OR(H100="COVID",M100="COVID",T100="COVID",AA100="COVID",AD100="COVID"),"COVID",IF(AND(H100="DSP",M100="DSP",T100="DSP",AA100="DSP",AD100="DSP"),"DSP",IF(AND(H100="DSP",M100="DSP",T100="DSP",AA100="DSP"),AD100,IF(AND(H100="DSP",M100="DSP",T100="DSP",AD100="DSP"),AA100,IF(AND(H100="DSP",M100="DSP",AA100="DSP",AD100="DSP"),T100,IF(AND(H100="DSP",T100="DSP",AA100="DSP",AD100="DSP"),M100,IF(AND(M100="DSP",T100="DSP",AA100="DSP",AD100="DSP"),H100,IF(AND(T100="DSP",AA100="DSP",AD100="DSP"),(H100+M100)/2,IF(AND(M100="DSP",AA100="DSP",AD100="DSP"),(H100+T100)/2,IF(AND(H100="DSP",AA100="DSP",AD100="DSP"),(M100+T100)/2,IF(AND(M100="DSP",T100="DSP",AD100="DSP"),(H100+AA100)/2,IF(AND(H100="DSP",T100="DSP",AD100="DSP"),(M100+AA100)/2,IF(AND(H100="DSP",M100="DSP",AD100="DSP"),(T100+AA100)/2,IF(AND(M100="DSP",T100="DSP",AA100="DSP"),(H100+AD100)/2,IF(AND(H100="DSP",T100="DSP",AA100="DSP"),(M100+AD100)/2,IF(AND(H100="DSP",M100="DSP",AA100="DSP"),(T100+AD100)/2,IF(AND(H100="DSP",M100="DSP",T100="DSP"),(AA100+AD100)/2,IF(AND(H100="DSP",M100="DSP"),(T100+AA100+AD100)/3,IF(AND(H100="DSP",T100="DSP"),(M100+AA100+AD100)/3,IF(AND(M100="DSP",T100="DSP"),(H100+AA100+AD100)/3,IF(AND(H100="DSP",AA100="DSP"),(M100+T100+AD100)/3,IF(AND(M100="DSP",AA100="DSP"),(H100+T100+AD100)/3,IF(AND(T100="DSP",AA100="DSP"),(H100+M100+AD100)/3,IF(AND(H100="DSP",AD100="DSP"),(M100+T100+AA100)/3,IF(AND(M100="DSP",AD100="DSP"),(H100+T100+AA100)/3,IF(AND(T100="DSP",AD100="DSP"),(H100+M100+AA100)/3,IF(AND(AA100="DSP",AD100="DSP"),(H100+M100+T100)/3,IF(H100="DSP",(M100+T100+AA100+AD100)/4,IF(M100="DSP",(H100+T100+AA100+AD100)/4,IF(T100="DSP",(H100+M100+AA100+AD100)/4,IF(AA100="DSP",(H100+M100+T100+AD100)/4,IF(AD100="DSP",(H100+M100+T100+AA100)/4,SUM(H100+M100+T100+AA100+AD100)/5))))))))))))))))))))))))))))))))</f>
        <v>11.125</v>
      </c>
      <c r="AF100" s="88">
        <v>11.125</v>
      </c>
      <c r="AG100" s="92">
        <f t="shared" si="64"/>
        <v>272</v>
      </c>
      <c r="AH100" s="78">
        <f>IF(ISERROR(VLOOKUP(B100,'Notes écrit'!$A$3:$C$566,3,FALSE)),"ABI",(VLOOKUP(B100,'Notes écrit'!$A$3:$C$566,3,FALSE)))</f>
        <v>7.11</v>
      </c>
      <c r="AI100" s="88">
        <v>7.11</v>
      </c>
      <c r="AJ100" s="93">
        <f t="shared" si="65"/>
        <v>241</v>
      </c>
      <c r="AK100" s="153">
        <f t="shared" si="66"/>
        <v>8.7160000000000011</v>
      </c>
    </row>
    <row r="101" spans="1:42" s="111" customFormat="1" ht="16.5" customHeight="1" thickBot="1" x14ac:dyDescent="0.3">
      <c r="A101" s="127" t="s">
        <v>376</v>
      </c>
      <c r="B101" s="295">
        <v>21912765</v>
      </c>
      <c r="C101" s="296" t="s">
        <v>325</v>
      </c>
      <c r="D101" s="296" t="s">
        <v>176</v>
      </c>
      <c r="E101" s="326" t="s">
        <v>1147</v>
      </c>
      <c r="F101" s="99" t="str">
        <f t="shared" si="67"/>
        <v>VAL</v>
      </c>
      <c r="G101" s="100" t="str">
        <f t="shared" si="49"/>
        <v>VAL</v>
      </c>
      <c r="H101" s="85" t="str">
        <f t="shared" si="50"/>
        <v>VALIDÉ</v>
      </c>
      <c r="I101" s="326" t="s">
        <v>1147</v>
      </c>
      <c r="J101" s="100" t="str">
        <f t="shared" si="51"/>
        <v>VAL</v>
      </c>
      <c r="K101" s="326" t="s">
        <v>1147</v>
      </c>
      <c r="L101" s="100" t="str">
        <f t="shared" si="52"/>
        <v>VAL</v>
      </c>
      <c r="M101" s="85" t="str">
        <f t="shared" si="53"/>
        <v>VALIDÉ</v>
      </c>
      <c r="N101" s="326" t="s">
        <v>1147</v>
      </c>
      <c r="O101" s="288"/>
      <c r="P101" s="101">
        <f t="shared" si="54"/>
        <v>0</v>
      </c>
      <c r="Q101" s="100" t="str">
        <f t="shared" si="55"/>
        <v>VAL</v>
      </c>
      <c r="R101" s="326" t="s">
        <v>1147</v>
      </c>
      <c r="S101" s="100" t="str">
        <f t="shared" si="56"/>
        <v>VAL</v>
      </c>
      <c r="T101" s="85" t="str">
        <f t="shared" si="57"/>
        <v>VALIDÉ</v>
      </c>
      <c r="U101" s="333" t="s">
        <v>1147</v>
      </c>
      <c r="V101" s="100" t="str">
        <f t="shared" si="58"/>
        <v>VAL</v>
      </c>
      <c r="W101" s="326" t="s">
        <v>1147</v>
      </c>
      <c r="X101" s="100" t="str">
        <f t="shared" si="59"/>
        <v>VAL</v>
      </c>
      <c r="Y101" s="326" t="s">
        <v>1147</v>
      </c>
      <c r="Z101" s="100" t="str">
        <f t="shared" si="60"/>
        <v>VAL</v>
      </c>
      <c r="AA101" s="85" t="str">
        <f t="shared" si="61"/>
        <v>VALIDÉ</v>
      </c>
      <c r="AB101" s="326" t="s">
        <v>1147</v>
      </c>
      <c r="AC101" s="100" t="str">
        <f t="shared" si="62"/>
        <v>VAL</v>
      </c>
      <c r="AD101" s="86" t="str">
        <f t="shared" si="63"/>
        <v>VALIDÉ</v>
      </c>
      <c r="AE101" s="87" t="str">
        <f>VLOOKUP(B101,[3]PVout!$A$3:$BV$711,74,FALSE)</f>
        <v>11.3</v>
      </c>
      <c r="AF101" s="88">
        <v>11.3</v>
      </c>
      <c r="AG101" s="92">
        <f t="shared" si="64"/>
        <v>243</v>
      </c>
      <c r="AH101" s="78" t="str">
        <f>IF(ISERROR(VLOOKUP(B101,'Notes écrit'!$A$3:$C$566,3,FALSE)),"ABI",(VLOOKUP(B101,'Notes écrit'!$A$3:$C$566,3,FALSE)))</f>
        <v>ABI</v>
      </c>
      <c r="AI101" s="88" t="s">
        <v>195</v>
      </c>
      <c r="AJ101" s="93">
        <f t="shared" si="65"/>
        <v>564</v>
      </c>
      <c r="AK101" s="153" t="str">
        <f t="shared" si="66"/>
        <v>DEF</v>
      </c>
      <c r="AL101" s="26"/>
      <c r="AM101" s="26"/>
      <c r="AN101" s="26"/>
      <c r="AO101" s="26"/>
      <c r="AP101" s="26"/>
    </row>
    <row r="102" spans="1:42" ht="16.5" customHeight="1" thickBot="1" x14ac:dyDescent="0.3">
      <c r="A102" s="127" t="s">
        <v>376</v>
      </c>
      <c r="B102" s="295">
        <v>21912772</v>
      </c>
      <c r="C102" s="296" t="s">
        <v>354</v>
      </c>
      <c r="D102" s="296" t="s">
        <v>135</v>
      </c>
      <c r="E102" s="326" t="s">
        <v>1147</v>
      </c>
      <c r="F102" s="99" t="str">
        <f t="shared" si="67"/>
        <v>VAL</v>
      </c>
      <c r="G102" s="100" t="str">
        <f t="shared" si="49"/>
        <v>VAL</v>
      </c>
      <c r="H102" s="85" t="str">
        <f t="shared" si="50"/>
        <v>VALIDÉ</v>
      </c>
      <c r="I102" s="326" t="s">
        <v>1147</v>
      </c>
      <c r="J102" s="100" t="str">
        <f t="shared" si="51"/>
        <v>VAL</v>
      </c>
      <c r="K102" s="326" t="s">
        <v>1147</v>
      </c>
      <c r="L102" s="100" t="str">
        <f t="shared" si="52"/>
        <v>VAL</v>
      </c>
      <c r="M102" s="85" t="str">
        <f t="shared" si="53"/>
        <v>VALIDÉ</v>
      </c>
      <c r="N102" s="326" t="s">
        <v>1147</v>
      </c>
      <c r="O102" s="288"/>
      <c r="P102" s="101">
        <f t="shared" si="54"/>
        <v>0</v>
      </c>
      <c r="Q102" s="100" t="str">
        <f t="shared" si="55"/>
        <v>VAL</v>
      </c>
      <c r="R102" s="326" t="s">
        <v>1147</v>
      </c>
      <c r="S102" s="100" t="str">
        <f t="shared" si="56"/>
        <v>VAL</v>
      </c>
      <c r="T102" s="85" t="str">
        <f t="shared" si="57"/>
        <v>VALIDÉ</v>
      </c>
      <c r="U102" s="338" t="s">
        <v>1147</v>
      </c>
      <c r="V102" s="100" t="str">
        <f t="shared" si="58"/>
        <v>VAL</v>
      </c>
      <c r="W102" s="326" t="s">
        <v>1147</v>
      </c>
      <c r="X102" s="100" t="str">
        <f t="shared" si="59"/>
        <v>VAL</v>
      </c>
      <c r="Y102" s="326" t="s">
        <v>1147</v>
      </c>
      <c r="Z102" s="100" t="str">
        <f t="shared" si="60"/>
        <v>VAL</v>
      </c>
      <c r="AA102" s="85" t="str">
        <f t="shared" si="61"/>
        <v>VALIDÉ</v>
      </c>
      <c r="AB102" s="326" t="s">
        <v>1147</v>
      </c>
      <c r="AC102" s="100" t="str">
        <f t="shared" si="62"/>
        <v>VAL</v>
      </c>
      <c r="AD102" s="86" t="str">
        <f t="shared" si="63"/>
        <v>VALIDÉ</v>
      </c>
      <c r="AE102" s="87" t="str">
        <f>VLOOKUP(B102,[3]PVout!$A$3:$BV$711,74,FALSE)</f>
        <v>10.6</v>
      </c>
      <c r="AF102" s="88">
        <v>10.6</v>
      </c>
      <c r="AG102" s="92">
        <f t="shared" si="64"/>
        <v>325</v>
      </c>
      <c r="AH102" s="78">
        <f>IF(ISERROR(VLOOKUP(B102,'Notes écrit'!$A$3:$C$566,3,FALSE)),"ABI",(VLOOKUP(B102,'Notes écrit'!$A$3:$C$566,3,FALSE)))</f>
        <v>4.4400000000000004</v>
      </c>
      <c r="AI102" s="88">
        <v>4.4400000000000004</v>
      </c>
      <c r="AJ102" s="93">
        <f t="shared" si="65"/>
        <v>495</v>
      </c>
      <c r="AK102" s="153">
        <f t="shared" si="66"/>
        <v>6.9039999999999999</v>
      </c>
      <c r="AL102" s="110"/>
      <c r="AM102" s="110"/>
      <c r="AN102" s="110"/>
      <c r="AO102" s="110"/>
      <c r="AP102" s="110"/>
    </row>
    <row r="103" spans="1:42" ht="16.5" customHeight="1" thickBot="1" x14ac:dyDescent="0.3">
      <c r="A103" s="127" t="s">
        <v>376</v>
      </c>
      <c r="B103" s="261">
        <v>21912913</v>
      </c>
      <c r="C103" s="262" t="s">
        <v>246</v>
      </c>
      <c r="D103" s="262" t="s">
        <v>178</v>
      </c>
      <c r="E103" s="96">
        <f>VLOOKUP(B103,[2]END!$A$3:$F$557,6,FALSE)</f>
        <v>16</v>
      </c>
      <c r="F103" s="99">
        <f t="shared" si="67"/>
        <v>17.5</v>
      </c>
      <c r="G103" s="100">
        <f t="shared" si="49"/>
        <v>13</v>
      </c>
      <c r="H103" s="85">
        <f t="shared" si="50"/>
        <v>13</v>
      </c>
      <c r="I103" s="325">
        <f>VLOOKUP(B103,[2]VIT!$A$3:$E$557,5,FALSE)</f>
        <v>3.43</v>
      </c>
      <c r="J103" s="100">
        <f t="shared" si="51"/>
        <v>13</v>
      </c>
      <c r="K103" s="325">
        <f>VLOOKUP(B103,[2]VIT!$A$3:$F$557,6,FALSE)</f>
        <v>7.13</v>
      </c>
      <c r="L103" s="100">
        <f t="shared" si="52"/>
        <v>9</v>
      </c>
      <c r="M103" s="85">
        <f t="shared" si="53"/>
        <v>11</v>
      </c>
      <c r="N103" s="107">
        <f>VLOOKUP(B103,[2]DVC!$A$3:$F$557,6,FALSE)</f>
        <v>75.5</v>
      </c>
      <c r="O103" s="288">
        <f>VLOOKUP(B103,'[2]Taille-Poids'!$A$3:$F$557,6,FALSE)</f>
        <v>70</v>
      </c>
      <c r="P103" s="101">
        <f t="shared" si="54"/>
        <v>1.0785714285714285</v>
      </c>
      <c r="Q103" s="100">
        <f t="shared" si="55"/>
        <v>5.5</v>
      </c>
      <c r="R103" s="107">
        <f>VLOOKUP(B103,[2]DV!$A$3:$G$557,7,FALSE)</f>
        <v>30.2</v>
      </c>
      <c r="S103" s="100">
        <f t="shared" si="56"/>
        <v>0.5</v>
      </c>
      <c r="T103" s="85">
        <f t="shared" si="57"/>
        <v>6</v>
      </c>
      <c r="U103" s="289">
        <f>VLOOKUP(B103,[2]COORD!$A$3:$H$557,8,FALSE)</f>
        <v>27.56</v>
      </c>
      <c r="V103" s="100">
        <f t="shared" si="58"/>
        <v>4</v>
      </c>
      <c r="W103" s="96">
        <f>VLOOKUP(B103,[2]SOUP!$A$3:$E$557,5,FALSE)</f>
        <v>-3</v>
      </c>
      <c r="X103" s="100">
        <f t="shared" si="59"/>
        <v>1.75</v>
      </c>
      <c r="Y103" s="96">
        <f>VLOOKUP(B103,[2]EQU!$A$3:$E$557,5,FALSE)</f>
        <v>9</v>
      </c>
      <c r="Z103" s="100">
        <f t="shared" si="60"/>
        <v>0.5</v>
      </c>
      <c r="AA103" s="85">
        <f t="shared" si="61"/>
        <v>6.25</v>
      </c>
      <c r="AB103" s="127">
        <f>VLOOKUP(B103,[2]Natation!$A$2:$E$556,5,FALSE)</f>
        <v>47.41</v>
      </c>
      <c r="AC103" s="100">
        <f t="shared" si="62"/>
        <v>6</v>
      </c>
      <c r="AD103" s="86">
        <f t="shared" si="63"/>
        <v>6</v>
      </c>
      <c r="AE103" s="87">
        <f>IF(OR(H103="COVID",M103="COVID",T103="COVID",AA103="COVID",AD103="COVID"),"COVID",IF(AND(H103="DSP",M103="DSP",T103="DSP",AA103="DSP",AD103="DSP"),"DSP",IF(AND(H103="DSP",M103="DSP",T103="DSP",AA103="DSP"),AD103,IF(AND(H103="DSP",M103="DSP",T103="DSP",AD103="DSP"),AA103,IF(AND(H103="DSP",M103="DSP",AA103="DSP",AD103="DSP"),T103,IF(AND(H103="DSP",T103="DSP",AA103="DSP",AD103="DSP"),M103,IF(AND(M103="DSP",T103="DSP",AA103="DSP",AD103="DSP"),H103,IF(AND(T103="DSP",AA103="DSP",AD103="DSP"),(H103+M103)/2,IF(AND(M103="DSP",AA103="DSP",AD103="DSP"),(H103+T103)/2,IF(AND(H103="DSP",AA103="DSP",AD103="DSP"),(M103+T103)/2,IF(AND(M103="DSP",T103="DSP",AD103="DSP"),(H103+AA103)/2,IF(AND(H103="DSP",T103="DSP",AD103="DSP"),(M103+AA103)/2,IF(AND(H103="DSP",M103="DSP",AD103="DSP"),(T103+AA103)/2,IF(AND(M103="DSP",T103="DSP",AA103="DSP"),(H103+AD103)/2,IF(AND(H103="DSP",T103="DSP",AA103="DSP"),(M103+AD103)/2,IF(AND(H103="DSP",M103="DSP",AA103="DSP"),(T103+AD103)/2,IF(AND(H103="DSP",M103="DSP",T103="DSP"),(AA103+AD103)/2,IF(AND(H103="DSP",M103="DSP"),(T103+AA103+AD103)/3,IF(AND(H103="DSP",T103="DSP"),(M103+AA103+AD103)/3,IF(AND(M103="DSP",T103="DSP"),(H103+AA103+AD103)/3,IF(AND(H103="DSP",AA103="DSP"),(M103+T103+AD103)/3,IF(AND(M103="DSP",AA103="DSP"),(H103+T103+AD103)/3,IF(AND(T103="DSP",AA103="DSP"),(H103+M103+AD103)/3,IF(AND(H103="DSP",AD103="DSP"),(M103+T103+AA103)/3,IF(AND(M103="DSP",AD103="DSP"),(H103+T103+AA103)/3,IF(AND(T103="DSP",AD103="DSP"),(H103+M103+AA103)/3,IF(AND(AA103="DSP",AD103="DSP"),(H103+M103+T103)/3,IF(H103="DSP",(M103+T103+AA103+AD103)/4,IF(M103="DSP",(H103+T103+AA103+AD103)/4,IF(T103="DSP",(H103+M103+AA103+AD103)/4,IF(AA103="DSP",(H103+M103+T103+AD103)/4,IF(AD103="DSP",(H103+M103+T103+AA103)/4,SUM(H103+M103+T103+AA103+AD103)/5))))))))))))))))))))))))))))))))</f>
        <v>8.4499999999999993</v>
      </c>
      <c r="AF103" s="88">
        <v>8.4499999999999993</v>
      </c>
      <c r="AG103" s="92">
        <f t="shared" si="64"/>
        <v>474</v>
      </c>
      <c r="AH103" s="78">
        <f>IF(ISERROR(VLOOKUP(B103,'Notes écrit'!$A$3:$C$566,3,FALSE)),"ABI",(VLOOKUP(B103,'Notes écrit'!$A$3:$C$566,3,FALSE)))</f>
        <v>8</v>
      </c>
      <c r="AI103" s="88">
        <v>8</v>
      </c>
      <c r="AJ103" s="93">
        <f t="shared" si="65"/>
        <v>158</v>
      </c>
      <c r="AK103" s="153">
        <f t="shared" si="66"/>
        <v>8.18</v>
      </c>
      <c r="AL103" s="109"/>
      <c r="AM103" s="109"/>
      <c r="AN103" s="109"/>
      <c r="AO103" s="109"/>
      <c r="AP103" s="109"/>
    </row>
    <row r="104" spans="1:42" ht="17.25" thickBot="1" x14ac:dyDescent="0.3">
      <c r="A104" s="127" t="s">
        <v>376</v>
      </c>
      <c r="B104" s="261">
        <v>21913775</v>
      </c>
      <c r="C104" s="262" t="s">
        <v>313</v>
      </c>
      <c r="D104" s="262" t="s">
        <v>77</v>
      </c>
      <c r="E104" s="96">
        <f>VLOOKUP(B104,[2]END!$A$3:$F$557,6,FALSE)</f>
        <v>17</v>
      </c>
      <c r="F104" s="99">
        <f t="shared" si="67"/>
        <v>18</v>
      </c>
      <c r="G104" s="100">
        <f t="shared" si="49"/>
        <v>14</v>
      </c>
      <c r="H104" s="85">
        <f t="shared" si="50"/>
        <v>14</v>
      </c>
      <c r="I104" s="325">
        <f>VLOOKUP(B104,[2]VIT!$A$3:$E$557,5,FALSE)</f>
        <v>3.5</v>
      </c>
      <c r="J104" s="100">
        <f t="shared" si="51"/>
        <v>12</v>
      </c>
      <c r="K104" s="325">
        <f>VLOOKUP(B104,[2]VIT!$A$3:$F$557,6,FALSE)</f>
        <v>7.47</v>
      </c>
      <c r="L104" s="100">
        <f t="shared" si="52"/>
        <v>6</v>
      </c>
      <c r="M104" s="85">
        <f t="shared" si="53"/>
        <v>9</v>
      </c>
      <c r="N104" s="107">
        <f>VLOOKUP(B104,[2]DVC!$A$3:$F$557,6,FALSE)</f>
        <v>58</v>
      </c>
      <c r="O104" s="288">
        <f>VLOOKUP(B104,'[2]Taille-Poids'!$A$3:$F$557,6,FALSE)</f>
        <v>62</v>
      </c>
      <c r="P104" s="101">
        <f t="shared" si="54"/>
        <v>0.93548387096774188</v>
      </c>
      <c r="Q104" s="100">
        <f t="shared" si="55"/>
        <v>5</v>
      </c>
      <c r="R104" s="107">
        <f>VLOOKUP(B104,[2]DV!$A$3:$G$557,7,FALSE)</f>
        <v>36.700000000000003</v>
      </c>
      <c r="S104" s="100">
        <f t="shared" si="56"/>
        <v>2</v>
      </c>
      <c r="T104" s="85">
        <f t="shared" si="57"/>
        <v>7</v>
      </c>
      <c r="U104" s="289">
        <f>VLOOKUP(B104,[2]COORD!$A$3:$H$557,8,FALSE)</f>
        <v>27.82</v>
      </c>
      <c r="V104" s="100">
        <f t="shared" si="58"/>
        <v>4</v>
      </c>
      <c r="W104" s="96">
        <f>VLOOKUP(B104,[2]SOUP!$A$3:$E$557,5,FALSE)</f>
        <v>-8</v>
      </c>
      <c r="X104" s="100">
        <f t="shared" si="59"/>
        <v>1</v>
      </c>
      <c r="Y104" s="96">
        <f>VLOOKUP(B104,[2]EQU!$A$3:$E$557,5,FALSE)</f>
        <v>10</v>
      </c>
      <c r="Z104" s="100">
        <f t="shared" si="60"/>
        <v>0</v>
      </c>
      <c r="AA104" s="85">
        <f t="shared" si="61"/>
        <v>5</v>
      </c>
      <c r="AB104" s="127">
        <f>VLOOKUP(B104,[2]Natation!$A$2:$E$556,5,FALSE)</f>
        <v>52.03</v>
      </c>
      <c r="AC104" s="100">
        <f t="shared" si="62"/>
        <v>4</v>
      </c>
      <c r="AD104" s="86">
        <f t="shared" si="63"/>
        <v>4</v>
      </c>
      <c r="AE104" s="87">
        <f>IF(OR(H104="COVID",M104="COVID",T104="COVID",AA104="COVID",AD104="COVID"),"COVID",IF(AND(H104="DSP",M104="DSP",T104="DSP",AA104="DSP",AD104="DSP"),"DSP",IF(AND(H104="DSP",M104="DSP",T104="DSP",AA104="DSP"),AD104,IF(AND(H104="DSP",M104="DSP",T104="DSP",AD104="DSP"),AA104,IF(AND(H104="DSP",M104="DSP",AA104="DSP",AD104="DSP"),T104,IF(AND(H104="DSP",T104="DSP",AA104="DSP",AD104="DSP"),M104,IF(AND(M104="DSP",T104="DSP",AA104="DSP",AD104="DSP"),H104,IF(AND(T104="DSP",AA104="DSP",AD104="DSP"),(H104+M104)/2,IF(AND(M104="DSP",AA104="DSP",AD104="DSP"),(H104+T104)/2,IF(AND(H104="DSP",AA104="DSP",AD104="DSP"),(M104+T104)/2,IF(AND(M104="DSP",T104="DSP",AD104="DSP"),(H104+AA104)/2,IF(AND(H104="DSP",T104="DSP",AD104="DSP"),(M104+AA104)/2,IF(AND(H104="DSP",M104="DSP",AD104="DSP"),(T104+AA104)/2,IF(AND(M104="DSP",T104="DSP",AA104="DSP"),(H104+AD104)/2,IF(AND(H104="DSP",T104="DSP",AA104="DSP"),(M104+AD104)/2,IF(AND(H104="DSP",M104="DSP",AA104="DSP"),(T104+AD104)/2,IF(AND(H104="DSP",M104="DSP",T104="DSP"),(AA104+AD104)/2,IF(AND(H104="DSP",M104="DSP"),(T104+AA104+AD104)/3,IF(AND(H104="DSP",T104="DSP"),(M104+AA104+AD104)/3,IF(AND(M104="DSP",T104="DSP"),(H104+AA104+AD104)/3,IF(AND(H104="DSP",AA104="DSP"),(M104+T104+AD104)/3,IF(AND(M104="DSP",AA104="DSP"),(H104+T104+AD104)/3,IF(AND(T104="DSP",AA104="DSP"),(H104+M104+AD104)/3,IF(AND(H104="DSP",AD104="DSP"),(M104+T104+AA104)/3,IF(AND(M104="DSP",AD104="DSP"),(H104+T104+AA104)/3,IF(AND(T104="DSP",AD104="DSP"),(H104+M104+AA104)/3,IF(AND(AA104="DSP",AD104="DSP"),(H104+M104+T104)/3,IF(H104="DSP",(M104+T104+AA104+AD104)/4,IF(M104="DSP",(H104+T104+AA104+AD104)/4,IF(T104="DSP",(H104+M104+AA104+AD104)/4,IF(AA104="DSP",(H104+M104+T104+AD104)/4,IF(AD104="DSP",(H104+M104+T104+AA104)/4,SUM(H104+M104+T104+AA104+AD104)/5))))))))))))))))))))))))))))))))</f>
        <v>7.8</v>
      </c>
      <c r="AF104" s="88">
        <v>7.8</v>
      </c>
      <c r="AG104" s="92">
        <f t="shared" si="64"/>
        <v>492</v>
      </c>
      <c r="AH104" s="78">
        <f>IF(ISERROR(VLOOKUP(B104,'Notes écrit'!$A$3:$C$566,3,FALSE)),"ABI",(VLOOKUP(B104,'Notes écrit'!$A$3:$C$566,3,FALSE)))</f>
        <v>6.22</v>
      </c>
      <c r="AI104" s="88">
        <v>6.22</v>
      </c>
      <c r="AJ104" s="93">
        <f t="shared" si="65"/>
        <v>347</v>
      </c>
      <c r="AK104" s="153">
        <f t="shared" si="66"/>
        <v>6.8520000000000003</v>
      </c>
    </row>
    <row r="105" spans="1:42" ht="16.5" customHeight="1" thickBot="1" x14ac:dyDescent="0.3">
      <c r="A105" s="127" t="s">
        <v>376</v>
      </c>
      <c r="B105" s="303">
        <v>21913781</v>
      </c>
      <c r="C105" s="304" t="s">
        <v>302</v>
      </c>
      <c r="D105" s="304" t="s">
        <v>303</v>
      </c>
      <c r="E105" s="96">
        <f>VLOOKUP(B105,[2]END!$A$3:$F$557,6,FALSE)</f>
        <v>19</v>
      </c>
      <c r="F105" s="99">
        <f t="shared" si="67"/>
        <v>19</v>
      </c>
      <c r="G105" s="100">
        <f t="shared" si="49"/>
        <v>16</v>
      </c>
      <c r="H105" s="85">
        <f t="shared" si="50"/>
        <v>16</v>
      </c>
      <c r="I105" s="325">
        <f>VLOOKUP(B105,[2]VIT!$A$3:$E$557,5,FALSE)</f>
        <v>3.24</v>
      </c>
      <c r="J105" s="100">
        <f t="shared" si="51"/>
        <v>16</v>
      </c>
      <c r="K105" s="325">
        <f>VLOOKUP(B105,[2]VIT!$A$3:$F$557,6,FALSE)</f>
        <v>6.7</v>
      </c>
      <c r="L105" s="100">
        <f t="shared" si="52"/>
        <v>12</v>
      </c>
      <c r="M105" s="85">
        <f t="shared" si="53"/>
        <v>14</v>
      </c>
      <c r="N105" s="107">
        <f>VLOOKUP(B105,[2]DVC!$A$3:$F$557,6,FALSE)</f>
        <v>55</v>
      </c>
      <c r="O105" s="288">
        <f>VLOOKUP(B105,'[2]Taille-Poids'!$A$3:$F$557,6,FALSE)</f>
        <v>51</v>
      </c>
      <c r="P105" s="101">
        <f t="shared" si="54"/>
        <v>1.0784313725490196</v>
      </c>
      <c r="Q105" s="100">
        <f t="shared" si="55"/>
        <v>5.5</v>
      </c>
      <c r="R105" s="107">
        <f>VLOOKUP(B105,[2]DV!$A$3:$G$557,7,FALSE)</f>
        <v>36.799999999999997</v>
      </c>
      <c r="S105" s="100">
        <f t="shared" si="56"/>
        <v>2</v>
      </c>
      <c r="T105" s="85">
        <f t="shared" si="57"/>
        <v>7.5</v>
      </c>
      <c r="U105" s="289">
        <f>VLOOKUP(B105,[2]COORD!$A$3:$H$557,8,FALSE)</f>
        <v>26.65</v>
      </c>
      <c r="V105" s="100">
        <f t="shared" si="58"/>
        <v>4.5</v>
      </c>
      <c r="W105" s="96">
        <f>VLOOKUP(B105,[2]SOUP!$A$3:$E$557,5,FALSE)</f>
        <v>-7</v>
      </c>
      <c r="X105" s="100">
        <f t="shared" si="59"/>
        <v>1.25</v>
      </c>
      <c r="Y105" s="96">
        <f>VLOOKUP(B105,[2]EQU!$A$3:$E$557,5,FALSE)</f>
        <v>3</v>
      </c>
      <c r="Z105" s="100">
        <f t="shared" si="60"/>
        <v>3.5</v>
      </c>
      <c r="AA105" s="85">
        <f t="shared" si="61"/>
        <v>9.25</v>
      </c>
      <c r="AB105" s="127">
        <f>VLOOKUP(B105,[2]Natation!$A$2:$E$556,5,FALSE)</f>
        <v>42.57</v>
      </c>
      <c r="AC105" s="100">
        <f t="shared" si="62"/>
        <v>9</v>
      </c>
      <c r="AD105" s="86">
        <f t="shared" si="63"/>
        <v>9</v>
      </c>
      <c r="AE105" s="87">
        <f>IF(OR(H105="COVID",M105="COVID",T105="COVID",AA105="COVID",AD105="COVID"),"COVID",IF(AND(H105="DSP",M105="DSP",T105="DSP",AA105="DSP",AD105="DSP"),"DSP",IF(AND(H105="DSP",M105="DSP",T105="DSP",AA105="DSP"),AD105,IF(AND(H105="DSP",M105="DSP",T105="DSP",AD105="DSP"),AA105,IF(AND(H105="DSP",M105="DSP",AA105="DSP",AD105="DSP"),T105,IF(AND(H105="DSP",T105="DSP",AA105="DSP",AD105="DSP"),M105,IF(AND(M105="DSP",T105="DSP",AA105="DSP",AD105="DSP"),H105,IF(AND(T105="DSP",AA105="DSP",AD105="DSP"),(H105+M105)/2,IF(AND(M105="DSP",AA105="DSP",AD105="DSP"),(H105+T105)/2,IF(AND(H105="DSP",AA105="DSP",AD105="DSP"),(M105+T105)/2,IF(AND(M105="DSP",T105="DSP",AD105="DSP"),(H105+AA105)/2,IF(AND(H105="DSP",T105="DSP",AD105="DSP"),(M105+AA105)/2,IF(AND(H105="DSP",M105="DSP",AD105="DSP"),(T105+AA105)/2,IF(AND(M105="DSP",T105="DSP",AA105="DSP"),(H105+AD105)/2,IF(AND(H105="DSP",T105="DSP",AA105="DSP"),(M105+AD105)/2,IF(AND(H105="DSP",M105="DSP",AA105="DSP"),(T105+AD105)/2,IF(AND(H105="DSP",M105="DSP",T105="DSP"),(AA105+AD105)/2,IF(AND(H105="DSP",M105="DSP"),(T105+AA105+AD105)/3,IF(AND(H105="DSP",T105="DSP"),(M105+AA105+AD105)/3,IF(AND(M105="DSP",T105="DSP"),(H105+AA105+AD105)/3,IF(AND(H105="DSP",AA105="DSP"),(M105+T105+AD105)/3,IF(AND(M105="DSP",AA105="DSP"),(H105+T105+AD105)/3,IF(AND(T105="DSP",AA105="DSP"),(H105+M105+AD105)/3,IF(AND(H105="DSP",AD105="DSP"),(M105+T105+AA105)/3,IF(AND(M105="DSP",AD105="DSP"),(H105+T105+AA105)/3,IF(AND(T105="DSP",AD105="DSP"),(H105+M105+AA105)/3,IF(AND(AA105="DSP",AD105="DSP"),(H105+M105+T105)/3,IF(H105="DSP",(M105+T105+AA105+AD105)/4,IF(M105="DSP",(H105+T105+AA105+AD105)/4,IF(T105="DSP",(H105+M105+AA105+AD105)/4,IF(AA105="DSP",(H105+M105+T105+AD105)/4,IF(AD105="DSP",(H105+M105+T105+AA105)/4,SUM(H105+M105+T105+AA105+AD105)/5))))))))))))))))))))))))))))))))</f>
        <v>11.15</v>
      </c>
      <c r="AF105" s="88">
        <v>11.15</v>
      </c>
      <c r="AG105" s="92">
        <f t="shared" si="64"/>
        <v>265</v>
      </c>
      <c r="AH105" s="78">
        <f>IF(ISERROR(VLOOKUP(B105,'Notes écrit'!$A$3:$C$566,3,FALSE)),"ABI",(VLOOKUP(B105,'Notes écrit'!$A$3:$C$566,3,FALSE)))</f>
        <v>5.33</v>
      </c>
      <c r="AI105" s="88">
        <v>5.33</v>
      </c>
      <c r="AJ105" s="93">
        <f t="shared" si="65"/>
        <v>435</v>
      </c>
      <c r="AK105" s="153">
        <f t="shared" si="66"/>
        <v>7.6579999999999995</v>
      </c>
      <c r="AL105" s="111"/>
      <c r="AM105" s="111"/>
      <c r="AN105" s="111"/>
      <c r="AO105" s="111"/>
      <c r="AP105" s="111"/>
    </row>
    <row r="106" spans="1:42" ht="16.5" customHeight="1" thickBot="1" x14ac:dyDescent="0.3">
      <c r="A106" s="127" t="s">
        <v>376</v>
      </c>
      <c r="B106" s="295">
        <v>21914241</v>
      </c>
      <c r="C106" s="296" t="s">
        <v>280</v>
      </c>
      <c r="D106" s="296" t="s">
        <v>172</v>
      </c>
      <c r="E106" s="294" t="s">
        <v>1147</v>
      </c>
      <c r="F106" s="99" t="str">
        <f t="shared" si="67"/>
        <v>VAL</v>
      </c>
      <c r="G106" s="100" t="str">
        <f t="shared" si="49"/>
        <v>VAL</v>
      </c>
      <c r="H106" s="85" t="str">
        <f t="shared" si="50"/>
        <v>VALIDÉ</v>
      </c>
      <c r="I106" s="294" t="s">
        <v>1147</v>
      </c>
      <c r="J106" s="100" t="str">
        <f t="shared" si="51"/>
        <v>VAL</v>
      </c>
      <c r="K106" s="294" t="s">
        <v>1147</v>
      </c>
      <c r="L106" s="100" t="str">
        <f t="shared" si="52"/>
        <v>VAL</v>
      </c>
      <c r="M106" s="85" t="str">
        <f t="shared" si="53"/>
        <v>VALIDÉ</v>
      </c>
      <c r="N106" s="294" t="s">
        <v>1147</v>
      </c>
      <c r="O106" s="288"/>
      <c r="P106" s="101">
        <f t="shared" si="54"/>
        <v>0</v>
      </c>
      <c r="Q106" s="100" t="str">
        <f t="shared" si="55"/>
        <v>VAL</v>
      </c>
      <c r="R106" s="294" t="s">
        <v>1147</v>
      </c>
      <c r="S106" s="100" t="str">
        <f t="shared" si="56"/>
        <v>VAL</v>
      </c>
      <c r="T106" s="85" t="str">
        <f t="shared" si="57"/>
        <v>VALIDÉ</v>
      </c>
      <c r="U106" s="315" t="s">
        <v>1147</v>
      </c>
      <c r="V106" s="100" t="str">
        <f t="shared" si="58"/>
        <v>VAL</v>
      </c>
      <c r="W106" s="294" t="s">
        <v>1147</v>
      </c>
      <c r="X106" s="100" t="str">
        <f t="shared" si="59"/>
        <v>VAL</v>
      </c>
      <c r="Y106" s="294" t="s">
        <v>1147</v>
      </c>
      <c r="Z106" s="100" t="str">
        <f t="shared" si="60"/>
        <v>VAL</v>
      </c>
      <c r="AA106" s="85" t="str">
        <f t="shared" si="61"/>
        <v>VALIDÉ</v>
      </c>
      <c r="AB106" s="294" t="s">
        <v>1147</v>
      </c>
      <c r="AC106" s="100" t="str">
        <f t="shared" si="62"/>
        <v>VAL</v>
      </c>
      <c r="AD106" s="86" t="str">
        <f t="shared" si="63"/>
        <v>VALIDÉ</v>
      </c>
      <c r="AE106" s="87" t="str">
        <f>VLOOKUP(B106,[3]PVout!$A$3:$BV$711,74,FALSE)</f>
        <v>10.6</v>
      </c>
      <c r="AF106" s="88">
        <v>10.6</v>
      </c>
      <c r="AG106" s="92">
        <f t="shared" si="64"/>
        <v>325</v>
      </c>
      <c r="AH106" s="78">
        <f>IF(ISERROR(VLOOKUP(B106,'Notes écrit'!$A$3:$C$566,3,FALSE)),"ABI",(VLOOKUP(B106,'Notes écrit'!$A$3:$C$566,3,FALSE)))</f>
        <v>8</v>
      </c>
      <c r="AI106" s="88">
        <v>8</v>
      </c>
      <c r="AJ106" s="93">
        <f t="shared" si="65"/>
        <v>158</v>
      </c>
      <c r="AK106" s="153">
        <f t="shared" si="66"/>
        <v>9.0399999999999991</v>
      </c>
      <c r="AL106" s="111"/>
      <c r="AM106" s="111"/>
      <c r="AN106" s="111"/>
      <c r="AO106" s="111"/>
      <c r="AP106" s="111"/>
    </row>
    <row r="107" spans="1:42" s="110" customFormat="1" ht="16.5" customHeight="1" thickBot="1" x14ac:dyDescent="0.3">
      <c r="A107" s="127" t="s">
        <v>376</v>
      </c>
      <c r="B107" s="261">
        <v>21914334</v>
      </c>
      <c r="C107" s="262" t="s">
        <v>327</v>
      </c>
      <c r="D107" s="262" t="s">
        <v>328</v>
      </c>
      <c r="E107" s="96">
        <f>VLOOKUP(B107,[2]END!$A$3:$F$557,6,FALSE)</f>
        <v>10</v>
      </c>
      <c r="F107" s="99">
        <f t="shared" si="67"/>
        <v>14.5</v>
      </c>
      <c r="G107" s="100">
        <f t="shared" si="49"/>
        <v>7</v>
      </c>
      <c r="H107" s="85">
        <f t="shared" si="50"/>
        <v>7</v>
      </c>
      <c r="I107" s="325">
        <f>VLOOKUP(B107,[2]VIT!$A$3:$E$557,5,FALSE)</f>
        <v>3.43</v>
      </c>
      <c r="J107" s="100">
        <f t="shared" si="51"/>
        <v>13</v>
      </c>
      <c r="K107" s="325">
        <f>VLOOKUP(B107,[2]VIT!$A$3:$F$557,6,FALSE)</f>
        <v>7.43</v>
      </c>
      <c r="L107" s="100">
        <f t="shared" si="52"/>
        <v>7</v>
      </c>
      <c r="M107" s="85">
        <f t="shared" si="53"/>
        <v>10</v>
      </c>
      <c r="N107" s="107">
        <f>VLOOKUP(B107,[2]DVC!$A$3:$F$557,6,FALSE)</f>
        <v>110</v>
      </c>
      <c r="O107" s="288">
        <f>VLOOKUP(B107,'[2]Taille-Poids'!$A$3:$F$557,6,FALSE)</f>
        <v>104</v>
      </c>
      <c r="P107" s="101">
        <f t="shared" si="54"/>
        <v>1.0576923076923077</v>
      </c>
      <c r="Q107" s="100">
        <f t="shared" si="55"/>
        <v>5.5</v>
      </c>
      <c r="R107" s="107">
        <f>VLOOKUP(B107,[2]DV!$A$3:$G$557,7,FALSE)</f>
        <v>37.200000000000003</v>
      </c>
      <c r="S107" s="100">
        <f t="shared" si="56"/>
        <v>2.5</v>
      </c>
      <c r="T107" s="85">
        <f t="shared" si="57"/>
        <v>8</v>
      </c>
      <c r="U107" s="289">
        <f>VLOOKUP(B107,[2]COORD!$A$3:$H$557,8,FALSE)</f>
        <v>31.25</v>
      </c>
      <c r="V107" s="100">
        <f t="shared" si="58"/>
        <v>2.25</v>
      </c>
      <c r="W107" s="96">
        <f>VLOOKUP(B107,[2]SOUP!$A$3:$E$557,5,FALSE)</f>
        <v>-8.5</v>
      </c>
      <c r="X107" s="100">
        <f t="shared" si="59"/>
        <v>1</v>
      </c>
      <c r="Y107" s="96">
        <f>VLOOKUP(B107,[2]EQU!$A$3:$E$557,5,FALSE)</f>
        <v>10</v>
      </c>
      <c r="Z107" s="100">
        <f t="shared" si="60"/>
        <v>0</v>
      </c>
      <c r="AA107" s="85">
        <f t="shared" si="61"/>
        <v>3.25</v>
      </c>
      <c r="AB107" s="127">
        <f>VLOOKUP(B107,[2]Natation!$A$2:$E$556,5,FALSE)</f>
        <v>43.39</v>
      </c>
      <c r="AC107" s="100">
        <f t="shared" si="62"/>
        <v>8</v>
      </c>
      <c r="AD107" s="86">
        <f t="shared" si="63"/>
        <v>8</v>
      </c>
      <c r="AE107" s="87">
        <f>IF(OR(H107="COVID",M107="COVID",T107="COVID",AA107="COVID",AD107="COVID"),"COVID",IF(AND(H107="DSP",M107="DSP",T107="DSP",AA107="DSP",AD107="DSP"),"DSP",IF(AND(H107="DSP",M107="DSP",T107="DSP",AA107="DSP"),AD107,IF(AND(H107="DSP",M107="DSP",T107="DSP",AD107="DSP"),AA107,IF(AND(H107="DSP",M107="DSP",AA107="DSP",AD107="DSP"),T107,IF(AND(H107="DSP",T107="DSP",AA107="DSP",AD107="DSP"),M107,IF(AND(M107="DSP",T107="DSP",AA107="DSP",AD107="DSP"),H107,IF(AND(T107="DSP",AA107="DSP",AD107="DSP"),(H107+M107)/2,IF(AND(M107="DSP",AA107="DSP",AD107="DSP"),(H107+T107)/2,IF(AND(H107="DSP",AA107="DSP",AD107="DSP"),(M107+T107)/2,IF(AND(M107="DSP",T107="DSP",AD107="DSP"),(H107+AA107)/2,IF(AND(H107="DSP",T107="DSP",AD107="DSP"),(M107+AA107)/2,IF(AND(H107="DSP",M107="DSP",AD107="DSP"),(T107+AA107)/2,IF(AND(M107="DSP",T107="DSP",AA107="DSP"),(H107+AD107)/2,IF(AND(H107="DSP",T107="DSP",AA107="DSP"),(M107+AD107)/2,IF(AND(H107="DSP",M107="DSP",AA107="DSP"),(T107+AD107)/2,IF(AND(H107="DSP",M107="DSP",T107="DSP"),(AA107+AD107)/2,IF(AND(H107="DSP",M107="DSP"),(T107+AA107+AD107)/3,IF(AND(H107="DSP",T107="DSP"),(M107+AA107+AD107)/3,IF(AND(M107="DSP",T107="DSP"),(H107+AA107+AD107)/3,IF(AND(H107="DSP",AA107="DSP"),(M107+T107+AD107)/3,IF(AND(M107="DSP",AA107="DSP"),(H107+T107+AD107)/3,IF(AND(T107="DSP",AA107="DSP"),(H107+M107+AD107)/3,IF(AND(H107="DSP",AD107="DSP"),(M107+T107+AA107)/3,IF(AND(M107="DSP",AD107="DSP"),(H107+T107+AA107)/3,IF(AND(T107="DSP",AD107="DSP"),(H107+M107+AA107)/3,IF(AND(AA107="DSP",AD107="DSP"),(H107+M107+T107)/3,IF(H107="DSP",(M107+T107+AA107+AD107)/4,IF(M107="DSP",(H107+T107+AA107+AD107)/4,IF(T107="DSP",(H107+M107+AA107+AD107)/4,IF(AA107="DSP",(H107+M107+T107+AD107)/4,IF(AD107="DSP",(H107+M107+T107+AA107)/4,SUM(H107+M107+T107+AA107+AD107)/5))))))))))))))))))))))))))))))))</f>
        <v>7.25</v>
      </c>
      <c r="AF107" s="88">
        <v>7.25</v>
      </c>
      <c r="AG107" s="92">
        <f t="shared" si="64"/>
        <v>504</v>
      </c>
      <c r="AH107" s="78">
        <f>IF(ISERROR(VLOOKUP(B107,'Notes écrit'!$A$3:$C$566,3,FALSE)),"ABI",(VLOOKUP(B107,'Notes écrit'!$A$3:$C$566,3,FALSE)))</f>
        <v>8</v>
      </c>
      <c r="AI107" s="88">
        <v>8</v>
      </c>
      <c r="AJ107" s="93">
        <f t="shared" si="65"/>
        <v>158</v>
      </c>
      <c r="AK107" s="153">
        <f t="shared" si="66"/>
        <v>7.7</v>
      </c>
    </row>
    <row r="108" spans="1:42" ht="16.5" customHeight="1" thickBot="1" x14ac:dyDescent="0.3">
      <c r="A108" s="127" t="s">
        <v>376</v>
      </c>
      <c r="B108" s="295">
        <v>21915211</v>
      </c>
      <c r="C108" s="296" t="s">
        <v>340</v>
      </c>
      <c r="D108" s="296" t="s">
        <v>118</v>
      </c>
      <c r="E108" s="326" t="s">
        <v>1147</v>
      </c>
      <c r="F108" s="99" t="str">
        <f t="shared" si="67"/>
        <v>VAL</v>
      </c>
      <c r="G108" s="100" t="str">
        <f t="shared" si="49"/>
        <v>VAL</v>
      </c>
      <c r="H108" s="85" t="str">
        <f t="shared" si="50"/>
        <v>VALIDÉ</v>
      </c>
      <c r="I108" s="326" t="s">
        <v>1147</v>
      </c>
      <c r="J108" s="100" t="str">
        <f t="shared" si="51"/>
        <v>VAL</v>
      </c>
      <c r="K108" s="326" t="s">
        <v>1147</v>
      </c>
      <c r="L108" s="100" t="str">
        <f t="shared" si="52"/>
        <v>VAL</v>
      </c>
      <c r="M108" s="85" t="str">
        <f t="shared" si="53"/>
        <v>VALIDÉ</v>
      </c>
      <c r="N108" s="326" t="s">
        <v>1147</v>
      </c>
      <c r="O108" s="288"/>
      <c r="P108" s="101">
        <f t="shared" si="54"/>
        <v>0</v>
      </c>
      <c r="Q108" s="100" t="str">
        <f t="shared" si="55"/>
        <v>VAL</v>
      </c>
      <c r="R108" s="326" t="s">
        <v>1147</v>
      </c>
      <c r="S108" s="100" t="str">
        <f t="shared" si="56"/>
        <v>VAL</v>
      </c>
      <c r="T108" s="85" t="str">
        <f t="shared" si="57"/>
        <v>VALIDÉ</v>
      </c>
      <c r="U108" s="333" t="s">
        <v>1147</v>
      </c>
      <c r="V108" s="100" t="str">
        <f t="shared" si="58"/>
        <v>VAL</v>
      </c>
      <c r="W108" s="326" t="s">
        <v>1147</v>
      </c>
      <c r="X108" s="100" t="str">
        <f t="shared" si="59"/>
        <v>VAL</v>
      </c>
      <c r="Y108" s="326" t="s">
        <v>1147</v>
      </c>
      <c r="Z108" s="100" t="str">
        <f t="shared" si="60"/>
        <v>VAL</v>
      </c>
      <c r="AA108" s="85" t="str">
        <f t="shared" si="61"/>
        <v>VALIDÉ</v>
      </c>
      <c r="AB108" s="326" t="s">
        <v>1147</v>
      </c>
      <c r="AC108" s="100" t="str">
        <f t="shared" si="62"/>
        <v>VAL</v>
      </c>
      <c r="AD108" s="86" t="str">
        <f t="shared" si="63"/>
        <v>VALIDÉ</v>
      </c>
      <c r="AE108" s="87" t="str">
        <f>VLOOKUP(B108,[3]PVout!$A$3:$BV$711,74,FALSE)</f>
        <v>10.3</v>
      </c>
      <c r="AF108" s="88">
        <v>10.3</v>
      </c>
      <c r="AG108" s="92">
        <f t="shared" si="64"/>
        <v>365</v>
      </c>
      <c r="AH108" s="78" t="str">
        <f>IF(ISERROR(VLOOKUP(B108,'Notes écrit'!$A$3:$C$566,3,FALSE)),"ABI",(VLOOKUP(B108,'Notes écrit'!$A$3:$C$566,3,FALSE)))</f>
        <v>ABI</v>
      </c>
      <c r="AI108" s="88" t="s">
        <v>195</v>
      </c>
      <c r="AJ108" s="93">
        <f t="shared" si="65"/>
        <v>564</v>
      </c>
      <c r="AK108" s="153" t="str">
        <f t="shared" si="66"/>
        <v>DEF</v>
      </c>
      <c r="AL108" s="108"/>
      <c r="AM108" s="108"/>
      <c r="AN108" s="108"/>
      <c r="AO108" s="108"/>
      <c r="AP108" s="108"/>
    </row>
    <row r="109" spans="1:42" ht="16.5" customHeight="1" thickBot="1" x14ac:dyDescent="0.3">
      <c r="A109" s="127" t="s">
        <v>56</v>
      </c>
      <c r="B109" s="263">
        <v>21915733</v>
      </c>
      <c r="C109" s="264" t="s">
        <v>1109</v>
      </c>
      <c r="D109" s="264" t="s">
        <v>1049</v>
      </c>
      <c r="E109" s="96">
        <f>VLOOKUP(B109,[2]END!$A$3:$F$557,6,FALSE)</f>
        <v>8</v>
      </c>
      <c r="F109" s="99">
        <f t="shared" si="67"/>
        <v>13.5</v>
      </c>
      <c r="G109" s="100">
        <f t="shared" si="49"/>
        <v>8</v>
      </c>
      <c r="H109" s="85">
        <f t="shared" si="50"/>
        <v>8</v>
      </c>
      <c r="I109" s="325">
        <f>VLOOKUP(B109,[2]VIT!$A$3:$E$557,5,FALSE)</f>
        <v>3.69</v>
      </c>
      <c r="J109" s="100">
        <f t="shared" si="51"/>
        <v>13</v>
      </c>
      <c r="K109" s="325">
        <f>VLOOKUP(B109,[2]VIT!$A$3:$F$557,6,FALSE)</f>
        <v>8.43</v>
      </c>
      <c r="L109" s="100">
        <f t="shared" si="52"/>
        <v>6</v>
      </c>
      <c r="M109" s="85">
        <f t="shared" si="53"/>
        <v>9.5</v>
      </c>
      <c r="N109" s="96" t="s">
        <v>375</v>
      </c>
      <c r="O109" s="288">
        <f>VLOOKUP(B109,'[2]Taille-Poids'!$A$3:$F$557,6,FALSE)</f>
        <v>50</v>
      </c>
      <c r="P109" s="101">
        <f t="shared" si="54"/>
        <v>0</v>
      </c>
      <c r="Q109" s="100" t="str">
        <f t="shared" si="55"/>
        <v>DSP</v>
      </c>
      <c r="R109" s="107">
        <f>VLOOKUP(B109,[2]DV!$A$3:$G$557,7,FALSE)</f>
        <v>24.3</v>
      </c>
      <c r="S109" s="100">
        <f t="shared" si="56"/>
        <v>3.5</v>
      </c>
      <c r="T109" s="85">
        <f t="shared" si="57"/>
        <v>7</v>
      </c>
      <c r="U109" s="289">
        <f>VLOOKUP(B109,[2]COORD!$A$3:$H$557,8,FALSE)</f>
        <v>38.770000000000003</v>
      </c>
      <c r="V109" s="100">
        <f t="shared" si="58"/>
        <v>0.25</v>
      </c>
      <c r="W109" s="96">
        <f>VLOOKUP(B109,[2]SOUP!$A$3:$E$557,5,FALSE)</f>
        <v>-12</v>
      </c>
      <c r="X109" s="100">
        <f t="shared" si="59"/>
        <v>0.5</v>
      </c>
      <c r="Y109" s="96">
        <f>VLOOKUP(B109,[2]EQU!$A$3:$E$557,5,FALSE)</f>
        <v>1</v>
      </c>
      <c r="Z109" s="100">
        <f t="shared" si="60"/>
        <v>4.5</v>
      </c>
      <c r="AA109" s="85">
        <f t="shared" si="61"/>
        <v>5.25</v>
      </c>
      <c r="AB109" s="127">
        <f>VLOOKUP(B109,[2]Natation!$A$2:$E$556,5,FALSE)</f>
        <v>53.89</v>
      </c>
      <c r="AC109" s="100">
        <f t="shared" si="62"/>
        <v>7</v>
      </c>
      <c r="AD109" s="86">
        <f t="shared" si="63"/>
        <v>7</v>
      </c>
      <c r="AE109" s="87">
        <f>IF(OR(H109="COVID",M109="COVID",T109="COVID",AA109="COVID",AD109="COVID"),"COVID",IF(AND(H109="DSP",M109="DSP",T109="DSP",AA109="DSP",AD109="DSP"),"DSP",IF(AND(H109="DSP",M109="DSP",T109="DSP",AA109="DSP"),AD109,IF(AND(H109="DSP",M109="DSP",T109="DSP",AD109="DSP"),AA109,IF(AND(H109="DSP",M109="DSP",AA109="DSP",AD109="DSP"),T109,IF(AND(H109="DSP",T109="DSP",AA109="DSP",AD109="DSP"),M109,IF(AND(M109="DSP",T109="DSP",AA109="DSP",AD109="DSP"),H109,IF(AND(T109="DSP",AA109="DSP",AD109="DSP"),(H109+M109)/2,IF(AND(M109="DSP",AA109="DSP",AD109="DSP"),(H109+T109)/2,IF(AND(H109="DSP",AA109="DSP",AD109="DSP"),(M109+T109)/2,IF(AND(M109="DSP",T109="DSP",AD109="DSP"),(H109+AA109)/2,IF(AND(H109="DSP",T109="DSP",AD109="DSP"),(M109+AA109)/2,IF(AND(H109="DSP",M109="DSP",AD109="DSP"),(T109+AA109)/2,IF(AND(M109="DSP",T109="DSP",AA109="DSP"),(H109+AD109)/2,IF(AND(H109="DSP",T109="DSP",AA109="DSP"),(M109+AD109)/2,IF(AND(H109="DSP",M109="DSP",AA109="DSP"),(T109+AD109)/2,IF(AND(H109="DSP",M109="DSP",T109="DSP"),(AA109+AD109)/2,IF(AND(H109="DSP",M109="DSP"),(T109+AA109+AD109)/3,IF(AND(H109="DSP",T109="DSP"),(M109+AA109+AD109)/3,IF(AND(M109="DSP",T109="DSP"),(H109+AA109+AD109)/3,IF(AND(H109="DSP",AA109="DSP"),(M109+T109+AD109)/3,IF(AND(M109="DSP",AA109="DSP"),(H109+T109+AD109)/3,IF(AND(T109="DSP",AA109="DSP"),(H109+M109+AD109)/3,IF(AND(H109="DSP",AD109="DSP"),(M109+T109+AA109)/3,IF(AND(M109="DSP",AD109="DSP"),(H109+T109+AA109)/3,IF(AND(T109="DSP",AD109="DSP"),(H109+M109+AA109)/3,IF(AND(AA109="DSP",AD109="DSP"),(H109+M109+T109)/3,IF(H109="DSP",(M109+T109+AA109+AD109)/4,IF(M109="DSP",(H109+T109+AA109+AD109)/4,IF(T109="DSP",(H109+M109+AA109+AD109)/4,IF(AA109="DSP",(H109+M109+T109+AD109)/4,IF(AD109="DSP",(H109+M109+T109+AA109)/4,SUM(H109+M109+T109+AA109+AD109)/5))))))))))))))))))))))))))))))))</f>
        <v>7.35</v>
      </c>
      <c r="AF109" s="88">
        <v>7.35</v>
      </c>
      <c r="AG109" s="92">
        <f t="shared" si="64"/>
        <v>501</v>
      </c>
      <c r="AH109" s="78">
        <f>IF(ISERROR(VLOOKUP(B109,'Notes écrit'!$A$3:$C$566,3,FALSE)),"ABI",(VLOOKUP(B109,'Notes écrit'!$A$3:$C$566,3,FALSE)))</f>
        <v>9.33</v>
      </c>
      <c r="AI109" s="88">
        <v>9.33</v>
      </c>
      <c r="AJ109" s="93">
        <f t="shared" si="65"/>
        <v>56</v>
      </c>
      <c r="AK109" s="153">
        <f t="shared" si="66"/>
        <v>8.5380000000000003</v>
      </c>
      <c r="AL109" s="109"/>
      <c r="AM109" s="109"/>
      <c r="AN109" s="109"/>
      <c r="AO109" s="109"/>
      <c r="AP109" s="109"/>
    </row>
    <row r="110" spans="1:42" ht="16.5" customHeight="1" thickBot="1" x14ac:dyDescent="0.3">
      <c r="A110" s="127" t="s">
        <v>376</v>
      </c>
      <c r="B110" s="261">
        <v>21915786</v>
      </c>
      <c r="C110" s="262" t="s">
        <v>374</v>
      </c>
      <c r="D110" s="262" t="s">
        <v>230</v>
      </c>
      <c r="E110" s="96" t="str">
        <f>VLOOKUP(B110,[2]END!$A$3:$F$557,6,FALSE)</f>
        <v>ABI</v>
      </c>
      <c r="F110" s="99" t="str">
        <f t="shared" si="67"/>
        <v>ABI</v>
      </c>
      <c r="G110" s="100">
        <f t="shared" si="49"/>
        <v>0</v>
      </c>
      <c r="H110" s="85">
        <f t="shared" si="50"/>
        <v>0</v>
      </c>
      <c r="I110" s="96" t="str">
        <f>VLOOKUP(B110,[2]VIT!$A$3:$E$557,5,FALSE)</f>
        <v>ABI</v>
      </c>
      <c r="J110" s="100">
        <f t="shared" si="51"/>
        <v>0</v>
      </c>
      <c r="K110" s="96" t="str">
        <f>VLOOKUP(B110,[2]VIT!$A$3:$F$557,6,FALSE)</f>
        <v>ABI</v>
      </c>
      <c r="L110" s="100">
        <f t="shared" si="52"/>
        <v>0</v>
      </c>
      <c r="M110" s="85">
        <f t="shared" si="53"/>
        <v>0</v>
      </c>
      <c r="N110" s="107" t="str">
        <f>VLOOKUP(B110,[2]DVC!$A$3:$F$557,6,FALSE)</f>
        <v>ABI</v>
      </c>
      <c r="O110" s="288" t="str">
        <f>VLOOKUP(B110,'[2]Taille-Poids'!$A$3:$F$557,6,FALSE)</f>
        <v>ABI</v>
      </c>
      <c r="P110" s="101" t="str">
        <f t="shared" si="54"/>
        <v>POIDS</v>
      </c>
      <c r="Q110" s="100">
        <f t="shared" si="55"/>
        <v>0</v>
      </c>
      <c r="R110" s="107" t="str">
        <f>VLOOKUP(B110,[2]DV!$A$3:$G$557,7,FALSE)</f>
        <v>ABI</v>
      </c>
      <c r="S110" s="100">
        <f t="shared" si="56"/>
        <v>0</v>
      </c>
      <c r="T110" s="85">
        <f t="shared" si="57"/>
        <v>0</v>
      </c>
      <c r="U110" s="289" t="str">
        <f>VLOOKUP(B110,[2]COORD!$A$3:$H$557,8,FALSE)</f>
        <v>ABI</v>
      </c>
      <c r="V110" s="100">
        <f t="shared" si="58"/>
        <v>0</v>
      </c>
      <c r="W110" s="96" t="str">
        <f>VLOOKUP(B110,[2]SOUP!$A$3:$E$557,5,FALSE)</f>
        <v>ABI</v>
      </c>
      <c r="X110" s="100">
        <f t="shared" si="59"/>
        <v>0</v>
      </c>
      <c r="Y110" s="96" t="str">
        <f>VLOOKUP(B110,[2]EQU!$A$3:$E$557,5,FALSE)</f>
        <v>ABI</v>
      </c>
      <c r="Z110" s="100">
        <f t="shared" si="60"/>
        <v>0</v>
      </c>
      <c r="AA110" s="85">
        <f t="shared" si="61"/>
        <v>0</v>
      </c>
      <c r="AB110" s="127" t="str">
        <f>VLOOKUP(B110,[2]Natation!$A$2:$E$556,5,FALSE)</f>
        <v>ABI</v>
      </c>
      <c r="AC110" s="100">
        <f t="shared" si="62"/>
        <v>0</v>
      </c>
      <c r="AD110" s="86">
        <f t="shared" si="63"/>
        <v>0</v>
      </c>
      <c r="AE110" s="87">
        <f>IF(OR(H110="COVID",M110="COVID",T110="COVID",AA110="COVID",AD110="COVID"),"COVID",IF(AND(H110="DSP",M110="DSP",T110="DSP",AA110="DSP",AD110="DSP"),"DSP",IF(AND(H110="DSP",M110="DSP",T110="DSP",AA110="DSP"),AD110,IF(AND(H110="DSP",M110="DSP",T110="DSP",AD110="DSP"),AA110,IF(AND(H110="DSP",M110="DSP",AA110="DSP",AD110="DSP"),T110,IF(AND(H110="DSP",T110="DSP",AA110="DSP",AD110="DSP"),M110,IF(AND(M110="DSP",T110="DSP",AA110="DSP",AD110="DSP"),H110,IF(AND(T110="DSP",AA110="DSP",AD110="DSP"),(H110+M110)/2,IF(AND(M110="DSP",AA110="DSP",AD110="DSP"),(H110+T110)/2,IF(AND(H110="DSP",AA110="DSP",AD110="DSP"),(M110+T110)/2,IF(AND(M110="DSP",T110="DSP",AD110="DSP"),(H110+AA110)/2,IF(AND(H110="DSP",T110="DSP",AD110="DSP"),(M110+AA110)/2,IF(AND(H110="DSP",M110="DSP",AD110="DSP"),(T110+AA110)/2,IF(AND(M110="DSP",T110="DSP",AA110="DSP"),(H110+AD110)/2,IF(AND(H110="DSP",T110="DSP",AA110="DSP"),(M110+AD110)/2,IF(AND(H110="DSP",M110="DSP",AA110="DSP"),(T110+AD110)/2,IF(AND(H110="DSP",M110="DSP",T110="DSP"),(AA110+AD110)/2,IF(AND(H110="DSP",M110="DSP"),(T110+AA110+AD110)/3,IF(AND(H110="DSP",T110="DSP"),(M110+AA110+AD110)/3,IF(AND(M110="DSP",T110="DSP"),(H110+AA110+AD110)/3,IF(AND(H110="DSP",AA110="DSP"),(M110+T110+AD110)/3,IF(AND(M110="DSP",AA110="DSP"),(H110+T110+AD110)/3,IF(AND(T110="DSP",AA110="DSP"),(H110+M110+AD110)/3,IF(AND(H110="DSP",AD110="DSP"),(M110+T110+AA110)/3,IF(AND(M110="DSP",AD110="DSP"),(H110+T110+AA110)/3,IF(AND(T110="DSP",AD110="DSP"),(H110+M110+AA110)/3,IF(AND(AA110="DSP",AD110="DSP"),(H110+M110+T110)/3,IF(H110="DSP",(M110+T110+AA110+AD110)/4,IF(M110="DSP",(H110+T110+AA110+AD110)/4,IF(T110="DSP",(H110+M110+AA110+AD110)/4,IF(AA110="DSP",(H110+M110+T110+AD110)/4,IF(AD110="DSP",(H110+M110+T110+AA110)/4,SUM(H110+M110+T110+AA110+AD110)/5))))))))))))))))))))))))))))))))</f>
        <v>0</v>
      </c>
      <c r="AF110" s="88">
        <v>0</v>
      </c>
      <c r="AG110" s="92">
        <f t="shared" si="64"/>
        <v>532</v>
      </c>
      <c r="AH110" s="78">
        <f>IF(ISERROR(VLOOKUP(B110,'Notes écrit'!$A$3:$C$566,3,FALSE)),"ABI",(VLOOKUP(B110,'Notes écrit'!$A$3:$C$566,3,FALSE)))</f>
        <v>4.8899999999999997</v>
      </c>
      <c r="AI110" s="88">
        <v>4.8899999999999997</v>
      </c>
      <c r="AJ110" s="93">
        <f t="shared" si="65"/>
        <v>474</v>
      </c>
      <c r="AK110" s="153">
        <f t="shared" si="66"/>
        <v>2.9339999999999997</v>
      </c>
      <c r="AL110" s="108"/>
      <c r="AM110" s="108"/>
      <c r="AN110" s="108"/>
      <c r="AO110" s="108"/>
      <c r="AP110" s="108"/>
    </row>
    <row r="111" spans="1:42" ht="16.5" customHeight="1" thickBot="1" x14ac:dyDescent="0.3">
      <c r="A111" s="127" t="s">
        <v>376</v>
      </c>
      <c r="B111" s="295">
        <v>21916423</v>
      </c>
      <c r="C111" s="296" t="s">
        <v>245</v>
      </c>
      <c r="D111" s="296" t="s">
        <v>169</v>
      </c>
      <c r="E111" s="326" t="s">
        <v>1147</v>
      </c>
      <c r="F111" s="99" t="str">
        <f t="shared" si="67"/>
        <v>VAL</v>
      </c>
      <c r="G111" s="100" t="str">
        <f t="shared" si="49"/>
        <v>VAL</v>
      </c>
      <c r="H111" s="85" t="str">
        <f t="shared" si="50"/>
        <v>VALIDÉ</v>
      </c>
      <c r="I111" s="326" t="s">
        <v>1147</v>
      </c>
      <c r="J111" s="100" t="str">
        <f t="shared" si="51"/>
        <v>VAL</v>
      </c>
      <c r="K111" s="326" t="s">
        <v>1147</v>
      </c>
      <c r="L111" s="100" t="str">
        <f t="shared" si="52"/>
        <v>VAL</v>
      </c>
      <c r="M111" s="85" t="str">
        <f t="shared" si="53"/>
        <v>VALIDÉ</v>
      </c>
      <c r="N111" s="326" t="s">
        <v>1147</v>
      </c>
      <c r="O111" s="288"/>
      <c r="P111" s="101">
        <f t="shared" si="54"/>
        <v>0</v>
      </c>
      <c r="Q111" s="100" t="str">
        <f t="shared" si="55"/>
        <v>VAL</v>
      </c>
      <c r="R111" s="326" t="s">
        <v>1147</v>
      </c>
      <c r="S111" s="100" t="str">
        <f t="shared" si="56"/>
        <v>VAL</v>
      </c>
      <c r="T111" s="85" t="str">
        <f t="shared" si="57"/>
        <v>VALIDÉ</v>
      </c>
      <c r="U111" s="333" t="s">
        <v>1147</v>
      </c>
      <c r="V111" s="100" t="str">
        <f t="shared" si="58"/>
        <v>VAL</v>
      </c>
      <c r="W111" s="326" t="s">
        <v>1147</v>
      </c>
      <c r="X111" s="100" t="str">
        <f t="shared" si="59"/>
        <v>VAL</v>
      </c>
      <c r="Y111" s="326" t="s">
        <v>1147</v>
      </c>
      <c r="Z111" s="100" t="str">
        <f t="shared" si="60"/>
        <v>VAL</v>
      </c>
      <c r="AA111" s="85" t="str">
        <f t="shared" si="61"/>
        <v>VALIDÉ</v>
      </c>
      <c r="AB111" s="326" t="s">
        <v>1147</v>
      </c>
      <c r="AC111" s="100" t="str">
        <f t="shared" si="62"/>
        <v>VAL</v>
      </c>
      <c r="AD111" s="86" t="str">
        <f t="shared" si="63"/>
        <v>VALIDÉ</v>
      </c>
      <c r="AE111" s="87" t="str">
        <f>VLOOKUP(B111,[3]PVout!$A$3:$BV$711,74,FALSE)</f>
        <v>12.55</v>
      </c>
      <c r="AF111" s="88">
        <v>12.55</v>
      </c>
      <c r="AG111" s="92">
        <f t="shared" si="64"/>
        <v>106</v>
      </c>
      <c r="AH111" s="78">
        <f>IF(ISERROR(VLOOKUP(B111,'Notes écrit'!$A$3:$C$566,3,FALSE)),"ABI",(VLOOKUP(B111,'Notes écrit'!$A$3:$C$566,3,FALSE)))</f>
        <v>5.78</v>
      </c>
      <c r="AI111" s="88">
        <v>5.78</v>
      </c>
      <c r="AJ111" s="93">
        <f t="shared" si="65"/>
        <v>393</v>
      </c>
      <c r="AK111" s="153">
        <f t="shared" si="66"/>
        <v>8.4879999999999995</v>
      </c>
    </row>
    <row r="112" spans="1:42" ht="16.5" customHeight="1" thickBot="1" x14ac:dyDescent="0.3">
      <c r="A112" s="127" t="s">
        <v>56</v>
      </c>
      <c r="B112" s="295">
        <v>21916446</v>
      </c>
      <c r="C112" s="296" t="s">
        <v>277</v>
      </c>
      <c r="D112" s="296" t="s">
        <v>162</v>
      </c>
      <c r="E112" s="326" t="s">
        <v>1147</v>
      </c>
      <c r="F112" s="99" t="str">
        <f t="shared" si="67"/>
        <v>VAL</v>
      </c>
      <c r="G112" s="100" t="str">
        <f t="shared" si="49"/>
        <v>VAL</v>
      </c>
      <c r="H112" s="85" t="str">
        <f t="shared" si="50"/>
        <v>VALIDÉ</v>
      </c>
      <c r="I112" s="326" t="s">
        <v>1147</v>
      </c>
      <c r="J112" s="100" t="str">
        <f t="shared" si="51"/>
        <v>VAL</v>
      </c>
      <c r="K112" s="326" t="s">
        <v>1147</v>
      </c>
      <c r="L112" s="100" t="str">
        <f t="shared" si="52"/>
        <v>VAL</v>
      </c>
      <c r="M112" s="85" t="str">
        <f t="shared" si="53"/>
        <v>VALIDÉ</v>
      </c>
      <c r="N112" s="326" t="s">
        <v>1147</v>
      </c>
      <c r="O112" s="288"/>
      <c r="P112" s="101">
        <f t="shared" si="54"/>
        <v>0</v>
      </c>
      <c r="Q112" s="100" t="str">
        <f t="shared" si="55"/>
        <v>VAL</v>
      </c>
      <c r="R112" s="326" t="s">
        <v>1147</v>
      </c>
      <c r="S112" s="100" t="str">
        <f t="shared" si="56"/>
        <v>VAL</v>
      </c>
      <c r="T112" s="85" t="str">
        <f t="shared" si="57"/>
        <v>VALIDÉ</v>
      </c>
      <c r="U112" s="333" t="s">
        <v>1147</v>
      </c>
      <c r="V112" s="100" t="str">
        <f t="shared" si="58"/>
        <v>VAL</v>
      </c>
      <c r="W112" s="326" t="s">
        <v>1147</v>
      </c>
      <c r="X112" s="100" t="str">
        <f t="shared" si="59"/>
        <v>VAL</v>
      </c>
      <c r="Y112" s="326" t="s">
        <v>1147</v>
      </c>
      <c r="Z112" s="100" t="str">
        <f t="shared" si="60"/>
        <v>VAL</v>
      </c>
      <c r="AA112" s="85" t="str">
        <f t="shared" si="61"/>
        <v>VALIDÉ</v>
      </c>
      <c r="AB112" s="326" t="s">
        <v>1147</v>
      </c>
      <c r="AC112" s="100" t="str">
        <f t="shared" si="62"/>
        <v>VAL</v>
      </c>
      <c r="AD112" s="86" t="str">
        <f t="shared" si="63"/>
        <v>VALIDÉ</v>
      </c>
      <c r="AE112" s="87" t="str">
        <f>VLOOKUP(B112,[3]PVout!$A$3:$BV$711,74,FALSE)</f>
        <v>11.88</v>
      </c>
      <c r="AF112" s="88">
        <v>11.88</v>
      </c>
      <c r="AG112" s="92">
        <f t="shared" si="64"/>
        <v>175</v>
      </c>
      <c r="AH112" s="78">
        <f>IF(ISERROR(VLOOKUP(B112,'Notes écrit'!$A$3:$C$566,3,FALSE)),"ABI",(VLOOKUP(B112,'Notes écrit'!$A$3:$C$566,3,FALSE)))</f>
        <v>4</v>
      </c>
      <c r="AI112" s="88">
        <v>4</v>
      </c>
      <c r="AJ112" s="93">
        <f t="shared" si="65"/>
        <v>527</v>
      </c>
      <c r="AK112" s="153">
        <f t="shared" si="66"/>
        <v>7.152000000000001</v>
      </c>
    </row>
    <row r="113" spans="1:42" ht="16.5" customHeight="1" thickBot="1" x14ac:dyDescent="0.3">
      <c r="A113" s="127" t="s">
        <v>376</v>
      </c>
      <c r="B113" s="261">
        <v>21916495</v>
      </c>
      <c r="C113" s="262" t="s">
        <v>229</v>
      </c>
      <c r="D113" s="262" t="s">
        <v>112</v>
      </c>
      <c r="E113" s="325" t="str">
        <f>VLOOKUP(B113,[2]END!$A$3:$F$557,6,FALSE)</f>
        <v>ABI</v>
      </c>
      <c r="F113" s="99" t="str">
        <f t="shared" si="67"/>
        <v>ABI</v>
      </c>
      <c r="G113" s="100">
        <f t="shared" si="49"/>
        <v>0</v>
      </c>
      <c r="H113" s="85">
        <f t="shared" si="50"/>
        <v>0</v>
      </c>
      <c r="I113" s="325" t="str">
        <f>VLOOKUP(B113,[2]VIT!$A$3:$E$557,5,FALSE)</f>
        <v>ABI</v>
      </c>
      <c r="J113" s="100">
        <f t="shared" si="51"/>
        <v>0</v>
      </c>
      <c r="K113" s="325" t="str">
        <f>VLOOKUP(B113,[2]VIT!$A$3:$F$557,6,FALSE)</f>
        <v>ABI</v>
      </c>
      <c r="L113" s="100">
        <f t="shared" si="52"/>
        <v>0</v>
      </c>
      <c r="M113" s="85">
        <f t="shared" si="53"/>
        <v>0</v>
      </c>
      <c r="N113" s="328" t="str">
        <f>VLOOKUP(B113,[2]DVC!$A$3:$F$557,6,FALSE)</f>
        <v>ABI</v>
      </c>
      <c r="O113" s="288" t="str">
        <f>VLOOKUP(B113,'[2]Taille-Poids'!$A$3:$F$557,6,FALSE)</f>
        <v>ABI</v>
      </c>
      <c r="P113" s="101" t="str">
        <f t="shared" si="54"/>
        <v>POIDS</v>
      </c>
      <c r="Q113" s="100">
        <f t="shared" si="55"/>
        <v>0</v>
      </c>
      <c r="R113" s="328" t="str">
        <f>VLOOKUP(B113,[2]DV!$A$3:$G$557,7,FALSE)</f>
        <v>ABI</v>
      </c>
      <c r="S113" s="100">
        <f t="shared" si="56"/>
        <v>0</v>
      </c>
      <c r="T113" s="85">
        <f t="shared" si="57"/>
        <v>0</v>
      </c>
      <c r="U113" s="332" t="str">
        <f>VLOOKUP(B113,[2]COORD!$A$3:$H$557,8,FALSE)</f>
        <v>ABI</v>
      </c>
      <c r="V113" s="100">
        <f t="shared" si="58"/>
        <v>0</v>
      </c>
      <c r="W113" s="325" t="str">
        <f>VLOOKUP(B113,[2]SOUP!$A$3:$E$557,5,FALSE)</f>
        <v>ABI</v>
      </c>
      <c r="X113" s="100">
        <f t="shared" si="59"/>
        <v>0</v>
      </c>
      <c r="Y113" s="325" t="str">
        <f>VLOOKUP(B113,[2]EQU!$A$3:$E$557,5,FALSE)</f>
        <v>ABI</v>
      </c>
      <c r="Z113" s="100">
        <f t="shared" si="60"/>
        <v>0</v>
      </c>
      <c r="AA113" s="85">
        <f t="shared" si="61"/>
        <v>0</v>
      </c>
      <c r="AB113" s="344" t="str">
        <f>VLOOKUP(B113,[2]Natation!$A$2:$E$556,5,FALSE)</f>
        <v>ABI</v>
      </c>
      <c r="AC113" s="100">
        <f t="shared" si="62"/>
        <v>0</v>
      </c>
      <c r="AD113" s="86">
        <f t="shared" si="63"/>
        <v>0</v>
      </c>
      <c r="AE113" s="87">
        <f>IF(OR(H113="COVID",M113="COVID",T113="COVID",AA113="COVID",AD113="COVID"),"COVID",IF(AND(H113="DSP",M113="DSP",T113="DSP",AA113="DSP",AD113="DSP"),"DSP",IF(AND(H113="DSP",M113="DSP",T113="DSP",AA113="DSP"),AD113,IF(AND(H113="DSP",M113="DSP",T113="DSP",AD113="DSP"),AA113,IF(AND(H113="DSP",M113="DSP",AA113="DSP",AD113="DSP"),T113,IF(AND(H113="DSP",T113="DSP",AA113="DSP",AD113="DSP"),M113,IF(AND(M113="DSP",T113="DSP",AA113="DSP",AD113="DSP"),H113,IF(AND(T113="DSP",AA113="DSP",AD113="DSP"),(H113+M113)/2,IF(AND(M113="DSP",AA113="DSP",AD113="DSP"),(H113+T113)/2,IF(AND(H113="DSP",AA113="DSP",AD113="DSP"),(M113+T113)/2,IF(AND(M113="DSP",T113="DSP",AD113="DSP"),(H113+AA113)/2,IF(AND(H113="DSP",T113="DSP",AD113="DSP"),(M113+AA113)/2,IF(AND(H113="DSP",M113="DSP",AD113="DSP"),(T113+AA113)/2,IF(AND(M113="DSP",T113="DSP",AA113="DSP"),(H113+AD113)/2,IF(AND(H113="DSP",T113="DSP",AA113="DSP"),(M113+AD113)/2,IF(AND(H113="DSP",M113="DSP",AA113="DSP"),(T113+AD113)/2,IF(AND(H113="DSP",M113="DSP",T113="DSP"),(AA113+AD113)/2,IF(AND(H113="DSP",M113="DSP"),(T113+AA113+AD113)/3,IF(AND(H113="DSP",T113="DSP"),(M113+AA113+AD113)/3,IF(AND(M113="DSP",T113="DSP"),(H113+AA113+AD113)/3,IF(AND(H113="DSP",AA113="DSP"),(M113+T113+AD113)/3,IF(AND(M113="DSP",AA113="DSP"),(H113+T113+AD113)/3,IF(AND(T113="DSP",AA113="DSP"),(H113+M113+AD113)/3,IF(AND(H113="DSP",AD113="DSP"),(M113+T113+AA113)/3,IF(AND(M113="DSP",AD113="DSP"),(H113+T113+AA113)/3,IF(AND(T113="DSP",AD113="DSP"),(H113+M113+AA113)/3,IF(AND(AA113="DSP",AD113="DSP"),(H113+M113+T113)/3,IF(H113="DSP",(M113+T113+AA113+AD113)/4,IF(M113="DSP",(H113+T113+AA113+AD113)/4,IF(T113="DSP",(H113+M113+AA113+AD113)/4,IF(AA113="DSP",(H113+M113+T113+AD113)/4,IF(AD113="DSP",(H113+M113+T113+AA113)/4,SUM(H113+M113+T113+AA113+AD113)/5))))))))))))))))))))))))))))))))</f>
        <v>0</v>
      </c>
      <c r="AF113" s="88">
        <v>0</v>
      </c>
      <c r="AG113" s="92">
        <f t="shared" si="64"/>
        <v>532</v>
      </c>
      <c r="AH113" s="78" t="str">
        <f>IF(ISERROR(VLOOKUP(B113,'Notes écrit'!$A$3:$C$566,3,FALSE)),"ABI",(VLOOKUP(B113,'Notes écrit'!$A$3:$C$566,3,FALSE)))</f>
        <v>ABI</v>
      </c>
      <c r="AI113" s="88" t="s">
        <v>195</v>
      </c>
      <c r="AJ113" s="93">
        <f t="shared" si="65"/>
        <v>564</v>
      </c>
      <c r="AK113" s="153" t="str">
        <f t="shared" si="66"/>
        <v>DEF</v>
      </c>
    </row>
    <row r="114" spans="1:42" s="111" customFormat="1" ht="16.5" customHeight="1" thickBot="1" x14ac:dyDescent="0.3">
      <c r="A114" s="127" t="s">
        <v>376</v>
      </c>
      <c r="B114" s="247">
        <v>21918194</v>
      </c>
      <c r="C114" s="248" t="s">
        <v>221</v>
      </c>
      <c r="D114" s="248" t="s">
        <v>222</v>
      </c>
      <c r="E114" s="96" t="str">
        <f>VLOOKUP(B114,[2]END!$A$3:$F$557,6,FALSE)</f>
        <v>ABI</v>
      </c>
      <c r="F114" s="99" t="str">
        <f t="shared" si="67"/>
        <v>ABI</v>
      </c>
      <c r="G114" s="100">
        <f t="shared" si="49"/>
        <v>0</v>
      </c>
      <c r="H114" s="85">
        <f t="shared" si="50"/>
        <v>0</v>
      </c>
      <c r="I114" s="96" t="str">
        <f>VLOOKUP(B114,[2]VIT!$A$3:$E$557,5,FALSE)</f>
        <v>ABI</v>
      </c>
      <c r="J114" s="100">
        <f t="shared" si="51"/>
        <v>0</v>
      </c>
      <c r="K114" s="96" t="str">
        <f>VLOOKUP(B114,[2]VIT!$A$3:$F$557,6,FALSE)</f>
        <v>ABI</v>
      </c>
      <c r="L114" s="100">
        <f t="shared" si="52"/>
        <v>0</v>
      </c>
      <c r="M114" s="85">
        <f t="shared" si="53"/>
        <v>0</v>
      </c>
      <c r="N114" s="107" t="str">
        <f>VLOOKUP(B114,[2]DVC!$A$3:$F$557,6,FALSE)</f>
        <v>ABI</v>
      </c>
      <c r="O114" s="288" t="str">
        <f>VLOOKUP(B114,'[2]Taille-Poids'!$A$3:$F$557,6,FALSE)</f>
        <v>ABI</v>
      </c>
      <c r="P114" s="101" t="str">
        <f t="shared" si="54"/>
        <v>POIDS</v>
      </c>
      <c r="Q114" s="100">
        <f t="shared" si="55"/>
        <v>0</v>
      </c>
      <c r="R114" s="107" t="str">
        <f>VLOOKUP(B114,[2]DV!$A$3:$G$557,7,FALSE)</f>
        <v>ABI</v>
      </c>
      <c r="S114" s="100">
        <f t="shared" si="56"/>
        <v>0</v>
      </c>
      <c r="T114" s="85">
        <f t="shared" si="57"/>
        <v>0</v>
      </c>
      <c r="U114" s="289" t="str">
        <f>VLOOKUP(B114,[2]COORD!$A$3:$H$557,8,FALSE)</f>
        <v>ABI</v>
      </c>
      <c r="V114" s="100">
        <f t="shared" si="58"/>
        <v>0</v>
      </c>
      <c r="W114" s="96" t="str">
        <f>VLOOKUP(B114,[2]SOUP!$A$3:$E$557,5,FALSE)</f>
        <v>ABI</v>
      </c>
      <c r="X114" s="100">
        <f t="shared" si="59"/>
        <v>0</v>
      </c>
      <c r="Y114" s="96" t="str">
        <f>VLOOKUP(B114,[2]EQU!$A$3:$E$557,5,FALSE)</f>
        <v>ABI</v>
      </c>
      <c r="Z114" s="100">
        <f t="shared" si="60"/>
        <v>0</v>
      </c>
      <c r="AA114" s="85">
        <f t="shared" si="61"/>
        <v>0</v>
      </c>
      <c r="AB114" s="127" t="str">
        <f>VLOOKUP(B114,[2]Natation!$A$2:$E$556,5,FALSE)</f>
        <v>ABI</v>
      </c>
      <c r="AC114" s="100">
        <f t="shared" si="62"/>
        <v>0</v>
      </c>
      <c r="AD114" s="86">
        <f t="shared" si="63"/>
        <v>0</v>
      </c>
      <c r="AE114" s="87">
        <f>IF(OR(H114="COVID",M114="COVID",T114="COVID",AA114="COVID",AD114="COVID"),"COVID",IF(AND(H114="DSP",M114="DSP",T114="DSP",AA114="DSP",AD114="DSP"),"DSP",IF(AND(H114="DSP",M114="DSP",T114="DSP",AA114="DSP"),AD114,IF(AND(H114="DSP",M114="DSP",T114="DSP",AD114="DSP"),AA114,IF(AND(H114="DSP",M114="DSP",AA114="DSP",AD114="DSP"),T114,IF(AND(H114="DSP",T114="DSP",AA114="DSP",AD114="DSP"),M114,IF(AND(M114="DSP",T114="DSP",AA114="DSP",AD114="DSP"),H114,IF(AND(T114="DSP",AA114="DSP",AD114="DSP"),(H114+M114)/2,IF(AND(M114="DSP",AA114="DSP",AD114="DSP"),(H114+T114)/2,IF(AND(H114="DSP",AA114="DSP",AD114="DSP"),(M114+T114)/2,IF(AND(M114="DSP",T114="DSP",AD114="DSP"),(H114+AA114)/2,IF(AND(H114="DSP",T114="DSP",AD114="DSP"),(M114+AA114)/2,IF(AND(H114="DSP",M114="DSP",AD114="DSP"),(T114+AA114)/2,IF(AND(M114="DSP",T114="DSP",AA114="DSP"),(H114+AD114)/2,IF(AND(H114="DSP",T114="DSP",AA114="DSP"),(M114+AD114)/2,IF(AND(H114="DSP",M114="DSP",AA114="DSP"),(T114+AD114)/2,IF(AND(H114="DSP",M114="DSP",T114="DSP"),(AA114+AD114)/2,IF(AND(H114="DSP",M114="DSP"),(T114+AA114+AD114)/3,IF(AND(H114="DSP",T114="DSP"),(M114+AA114+AD114)/3,IF(AND(M114="DSP",T114="DSP"),(H114+AA114+AD114)/3,IF(AND(H114="DSP",AA114="DSP"),(M114+T114+AD114)/3,IF(AND(M114="DSP",AA114="DSP"),(H114+T114+AD114)/3,IF(AND(T114="DSP",AA114="DSP"),(H114+M114+AD114)/3,IF(AND(H114="DSP",AD114="DSP"),(M114+T114+AA114)/3,IF(AND(M114="DSP",AD114="DSP"),(H114+T114+AA114)/3,IF(AND(T114="DSP",AD114="DSP"),(H114+M114+AA114)/3,IF(AND(AA114="DSP",AD114="DSP"),(H114+M114+T114)/3,IF(H114="DSP",(M114+T114+AA114+AD114)/4,IF(M114="DSP",(H114+T114+AA114+AD114)/4,IF(T114="DSP",(H114+M114+AA114+AD114)/4,IF(AA114="DSP",(H114+M114+T114+AD114)/4,IF(AD114="DSP",(H114+M114+T114+AA114)/4,SUM(H114+M114+T114+AA114+AD114)/5))))))))))))))))))))))))))))))))</f>
        <v>0</v>
      </c>
      <c r="AF114" s="88">
        <v>0</v>
      </c>
      <c r="AG114" s="92">
        <f t="shared" si="64"/>
        <v>532</v>
      </c>
      <c r="AH114" s="78" t="str">
        <f>IF(ISERROR(VLOOKUP(B114,'Notes écrit'!$A$3:$C$566,3,FALSE)),"ABI",(VLOOKUP(B114,'Notes écrit'!$A$3:$C$566,3,FALSE)))</f>
        <v>ABI</v>
      </c>
      <c r="AI114" s="88" t="s">
        <v>195</v>
      </c>
      <c r="AJ114" s="93">
        <f t="shared" si="65"/>
        <v>564</v>
      </c>
      <c r="AK114" s="153" t="str">
        <f t="shared" si="66"/>
        <v>DEF</v>
      </c>
      <c r="AL114" s="26"/>
      <c r="AM114" s="26"/>
      <c r="AN114" s="26"/>
      <c r="AO114" s="26"/>
      <c r="AP114" s="26"/>
    </row>
    <row r="115" spans="1:42" s="111" customFormat="1" ht="16.5" customHeight="1" thickBot="1" x14ac:dyDescent="0.3">
      <c r="A115" s="127" t="s">
        <v>56</v>
      </c>
      <c r="B115" s="257">
        <v>21919706</v>
      </c>
      <c r="C115" s="258" t="s">
        <v>367</v>
      </c>
      <c r="D115" s="258" t="s">
        <v>187</v>
      </c>
      <c r="E115" s="325" t="s">
        <v>375</v>
      </c>
      <c r="F115" s="99" t="str">
        <f t="shared" si="67"/>
        <v>DSP</v>
      </c>
      <c r="G115" s="100" t="str">
        <f t="shared" si="49"/>
        <v>DSP</v>
      </c>
      <c r="H115" s="85" t="str">
        <f t="shared" si="50"/>
        <v>DSP</v>
      </c>
      <c r="I115" s="325" t="s">
        <v>375</v>
      </c>
      <c r="J115" s="100" t="str">
        <f t="shared" si="51"/>
        <v>DSP</v>
      </c>
      <c r="K115" s="325" t="s">
        <v>375</v>
      </c>
      <c r="L115" s="100" t="str">
        <f t="shared" si="52"/>
        <v>DSP</v>
      </c>
      <c r="M115" s="85" t="str">
        <f t="shared" si="53"/>
        <v>DSP</v>
      </c>
      <c r="N115" s="325" t="s">
        <v>375</v>
      </c>
      <c r="O115" s="288">
        <f>VLOOKUP(B115,'[2]Taille-Poids'!$A$3:$F$557,6,FALSE)</f>
        <v>53</v>
      </c>
      <c r="P115" s="101">
        <f t="shared" si="54"/>
        <v>0</v>
      </c>
      <c r="Q115" s="100" t="str">
        <f t="shared" si="55"/>
        <v>DSP</v>
      </c>
      <c r="R115" s="325" t="s">
        <v>375</v>
      </c>
      <c r="S115" s="100" t="str">
        <f t="shared" si="56"/>
        <v>DSP</v>
      </c>
      <c r="T115" s="85" t="str">
        <f t="shared" si="57"/>
        <v>DSP</v>
      </c>
      <c r="U115" s="334" t="s">
        <v>375</v>
      </c>
      <c r="V115" s="100" t="str">
        <f t="shared" si="58"/>
        <v>DSP</v>
      </c>
      <c r="W115" s="325" t="s">
        <v>375</v>
      </c>
      <c r="X115" s="100" t="str">
        <f t="shared" si="59"/>
        <v>DSP</v>
      </c>
      <c r="Y115" s="325" t="s">
        <v>375</v>
      </c>
      <c r="Z115" s="100" t="str">
        <f t="shared" si="60"/>
        <v>DSP</v>
      </c>
      <c r="AA115" s="85" t="str">
        <f t="shared" si="61"/>
        <v>DSP</v>
      </c>
      <c r="AB115" s="325" t="s">
        <v>375</v>
      </c>
      <c r="AC115" s="100" t="str">
        <f t="shared" si="62"/>
        <v>DSP</v>
      </c>
      <c r="AD115" s="86" t="str">
        <f t="shared" si="63"/>
        <v>DSP</v>
      </c>
      <c r="AE115" s="87" t="str">
        <f>IF(OR(H115="COVID",M115="COVID",T115="COVID",AA115="COVID",AD115="COVID"),"COVID",IF(AND(H115="DSP",M115="DSP",T115="DSP",AA115="DSP",AD115="DSP"),"DSP",IF(AND(H115="DSP",M115="DSP",T115="DSP",AA115="DSP"),AD115,IF(AND(H115="DSP",M115="DSP",T115="DSP",AD115="DSP"),AA115,IF(AND(H115="DSP",M115="DSP",AA115="DSP",AD115="DSP"),T115,IF(AND(H115="DSP",T115="DSP",AA115="DSP",AD115="DSP"),M115,IF(AND(M115="DSP",T115="DSP",AA115="DSP",AD115="DSP"),H115,IF(AND(T115="DSP",AA115="DSP",AD115="DSP"),(H115+M115)/2,IF(AND(M115="DSP",AA115="DSP",AD115="DSP"),(H115+T115)/2,IF(AND(H115="DSP",AA115="DSP",AD115="DSP"),(M115+T115)/2,IF(AND(M115="DSP",T115="DSP",AD115="DSP"),(H115+AA115)/2,IF(AND(H115="DSP",T115="DSP",AD115="DSP"),(M115+AA115)/2,IF(AND(H115="DSP",M115="DSP",AD115="DSP"),(T115+AA115)/2,IF(AND(M115="DSP",T115="DSP",AA115="DSP"),(H115+AD115)/2,IF(AND(H115="DSP",T115="DSP",AA115="DSP"),(M115+AD115)/2,IF(AND(H115="DSP",M115="DSP",AA115="DSP"),(T115+AD115)/2,IF(AND(H115="DSP",M115="DSP",T115="DSP"),(AA115+AD115)/2,IF(AND(H115="DSP",M115="DSP"),(T115+AA115+AD115)/3,IF(AND(H115="DSP",T115="DSP"),(M115+AA115+AD115)/3,IF(AND(M115="DSP",T115="DSP"),(H115+AA115+AD115)/3,IF(AND(H115="DSP",AA115="DSP"),(M115+T115+AD115)/3,IF(AND(M115="DSP",AA115="DSP"),(H115+T115+AD115)/3,IF(AND(T115="DSP",AA115="DSP"),(H115+M115+AD115)/3,IF(AND(H115="DSP",AD115="DSP"),(M115+T115+AA115)/3,IF(AND(M115="DSP",AD115="DSP"),(H115+T115+AA115)/3,IF(AND(T115="DSP",AD115="DSP"),(H115+M115+AA115)/3,IF(AND(AA115="DSP",AD115="DSP"),(H115+M115+T115)/3,IF(H115="DSP",(M115+T115+AA115+AD115)/4,IF(M115="DSP",(H115+T115+AA115+AD115)/4,IF(T115="DSP",(H115+M115+AA115+AD115)/4,IF(AA115="DSP",(H115+M115+T115+AD115)/4,IF(AD115="DSP",(H115+M115+T115+AA115)/4,SUM(H115+M115+T115+AA115+AD115)/5))))))))))))))))))))))))))))))))</f>
        <v>DSP</v>
      </c>
      <c r="AF115" s="88" t="s">
        <v>375</v>
      </c>
      <c r="AG115" s="92">
        <f t="shared" si="64"/>
        <v>532</v>
      </c>
      <c r="AH115" s="78">
        <f>IF(ISERROR(VLOOKUP(B115,'Notes écrit'!$A$3:$C$566,3,FALSE)),"ABI",(VLOOKUP(B115,'Notes écrit'!$A$3:$C$566,3,FALSE)))</f>
        <v>6.22</v>
      </c>
      <c r="AI115" s="88">
        <v>6.22</v>
      </c>
      <c r="AJ115" s="93">
        <f t="shared" si="65"/>
        <v>347</v>
      </c>
      <c r="AK115" s="153">
        <f t="shared" si="66"/>
        <v>6.22</v>
      </c>
      <c r="AL115" s="26"/>
      <c r="AM115" s="26"/>
      <c r="AN115" s="26"/>
      <c r="AO115" s="26"/>
      <c r="AP115" s="26"/>
    </row>
    <row r="116" spans="1:42" s="110" customFormat="1" ht="16.5" customHeight="1" thickBot="1" x14ac:dyDescent="0.3">
      <c r="A116" s="127" t="s">
        <v>56</v>
      </c>
      <c r="B116" s="295">
        <v>21919915</v>
      </c>
      <c r="C116" s="296" t="s">
        <v>349</v>
      </c>
      <c r="D116" s="296" t="s">
        <v>100</v>
      </c>
      <c r="E116" s="326" t="s">
        <v>1147</v>
      </c>
      <c r="F116" s="99" t="str">
        <f t="shared" si="67"/>
        <v>VAL</v>
      </c>
      <c r="G116" s="100" t="str">
        <f t="shared" si="49"/>
        <v>VAL</v>
      </c>
      <c r="H116" s="85" t="str">
        <f t="shared" si="50"/>
        <v>VALIDÉ</v>
      </c>
      <c r="I116" s="326" t="s">
        <v>1147</v>
      </c>
      <c r="J116" s="100" t="str">
        <f t="shared" si="51"/>
        <v>VAL</v>
      </c>
      <c r="K116" s="326" t="s">
        <v>1147</v>
      </c>
      <c r="L116" s="100" t="str">
        <f t="shared" si="52"/>
        <v>VAL</v>
      </c>
      <c r="M116" s="85" t="str">
        <f t="shared" si="53"/>
        <v>VALIDÉ</v>
      </c>
      <c r="N116" s="326" t="s">
        <v>1147</v>
      </c>
      <c r="O116" s="288"/>
      <c r="P116" s="101">
        <f t="shared" si="54"/>
        <v>0</v>
      </c>
      <c r="Q116" s="100" t="str">
        <f t="shared" si="55"/>
        <v>VAL</v>
      </c>
      <c r="R116" s="326" t="s">
        <v>1147</v>
      </c>
      <c r="S116" s="100" t="str">
        <f t="shared" si="56"/>
        <v>VAL</v>
      </c>
      <c r="T116" s="85" t="str">
        <f t="shared" si="57"/>
        <v>VALIDÉ</v>
      </c>
      <c r="U116" s="333" t="s">
        <v>1147</v>
      </c>
      <c r="V116" s="100" t="str">
        <f t="shared" si="58"/>
        <v>VAL</v>
      </c>
      <c r="W116" s="326" t="s">
        <v>1147</v>
      </c>
      <c r="X116" s="100" t="str">
        <f t="shared" si="59"/>
        <v>VAL</v>
      </c>
      <c r="Y116" s="326" t="s">
        <v>1147</v>
      </c>
      <c r="Z116" s="100" t="str">
        <f t="shared" si="60"/>
        <v>VAL</v>
      </c>
      <c r="AA116" s="85" t="str">
        <f t="shared" si="61"/>
        <v>VALIDÉ</v>
      </c>
      <c r="AB116" s="326" t="s">
        <v>1147</v>
      </c>
      <c r="AC116" s="100" t="str">
        <f t="shared" si="62"/>
        <v>VAL</v>
      </c>
      <c r="AD116" s="86" t="str">
        <f t="shared" si="63"/>
        <v>VALIDÉ</v>
      </c>
      <c r="AE116" s="87" t="str">
        <f>VLOOKUP(B116,[3]PVout!$A$3:$BV$711,74,FALSE)</f>
        <v>11.4</v>
      </c>
      <c r="AF116" s="88">
        <v>11.4</v>
      </c>
      <c r="AG116" s="92">
        <f t="shared" si="64"/>
        <v>228</v>
      </c>
      <c r="AH116" s="78">
        <f>IF(ISERROR(VLOOKUP(B116,'Notes écrit'!$A$3:$C$566,3,FALSE)),"ABI",(VLOOKUP(B116,'Notes écrit'!$A$3:$C$566,3,FALSE)))</f>
        <v>4</v>
      </c>
      <c r="AI116" s="88">
        <v>4</v>
      </c>
      <c r="AJ116" s="93">
        <f t="shared" si="65"/>
        <v>527</v>
      </c>
      <c r="AK116" s="153">
        <f t="shared" si="66"/>
        <v>6.9600000000000009</v>
      </c>
      <c r="AL116" s="109"/>
      <c r="AM116" s="109"/>
      <c r="AN116" s="109"/>
      <c r="AO116" s="109"/>
      <c r="AP116" s="109"/>
    </row>
    <row r="117" spans="1:42" ht="16.5" customHeight="1" thickBot="1" x14ac:dyDescent="0.3">
      <c r="A117" s="127" t="s">
        <v>376</v>
      </c>
      <c r="B117" s="247">
        <v>22000255</v>
      </c>
      <c r="C117" s="248" t="s">
        <v>351</v>
      </c>
      <c r="D117" s="248" t="s">
        <v>142</v>
      </c>
      <c r="E117" s="96" t="s">
        <v>375</v>
      </c>
      <c r="F117" s="99" t="str">
        <f t="shared" si="67"/>
        <v>DSP</v>
      </c>
      <c r="G117" s="100" t="str">
        <f t="shared" si="49"/>
        <v>DSP</v>
      </c>
      <c r="H117" s="85" t="str">
        <f t="shared" si="50"/>
        <v>DSP</v>
      </c>
      <c r="I117" s="96" t="s">
        <v>375</v>
      </c>
      <c r="J117" s="100" t="str">
        <f t="shared" si="51"/>
        <v>DSP</v>
      </c>
      <c r="K117" s="96" t="s">
        <v>375</v>
      </c>
      <c r="L117" s="100" t="str">
        <f t="shared" si="52"/>
        <v>DSP</v>
      </c>
      <c r="M117" s="85" t="str">
        <f t="shared" si="53"/>
        <v>DSP</v>
      </c>
      <c r="N117" s="96" t="s">
        <v>375</v>
      </c>
      <c r="O117" s="288" t="str">
        <f>VLOOKUP(B117,'[2]Taille-Poids'!$A$3:$F$557,6,FALSE)</f>
        <v>ABI</v>
      </c>
      <c r="P117" s="101" t="str">
        <f t="shared" si="54"/>
        <v>POIDS</v>
      </c>
      <c r="Q117" s="100" t="str">
        <f t="shared" si="55"/>
        <v>DSP</v>
      </c>
      <c r="R117" s="96" t="s">
        <v>375</v>
      </c>
      <c r="S117" s="100" t="str">
        <f t="shared" si="56"/>
        <v>DSP</v>
      </c>
      <c r="T117" s="85" t="str">
        <f t="shared" si="57"/>
        <v>DSP</v>
      </c>
      <c r="U117" s="337" t="s">
        <v>375</v>
      </c>
      <c r="V117" s="100" t="str">
        <f t="shared" si="58"/>
        <v>DSP</v>
      </c>
      <c r="W117" s="96" t="s">
        <v>375</v>
      </c>
      <c r="X117" s="100" t="str">
        <f t="shared" si="59"/>
        <v>DSP</v>
      </c>
      <c r="Y117" s="96" t="s">
        <v>375</v>
      </c>
      <c r="Z117" s="100" t="str">
        <f t="shared" si="60"/>
        <v>DSP</v>
      </c>
      <c r="AA117" s="85" t="str">
        <f t="shared" si="61"/>
        <v>DSP</v>
      </c>
      <c r="AB117" s="96" t="s">
        <v>375</v>
      </c>
      <c r="AC117" s="100" t="str">
        <f t="shared" si="62"/>
        <v>DSP</v>
      </c>
      <c r="AD117" s="86" t="str">
        <f t="shared" si="63"/>
        <v>DSP</v>
      </c>
      <c r="AE117" s="87" t="str">
        <f t="shared" ref="AE117:AE180" si="68">IF(OR(H117="COVID",M117="COVID",T117="COVID",AA117="COVID",AD117="COVID"),"COVID",IF(AND(H117="DSP",M117="DSP",T117="DSP",AA117="DSP",AD117="DSP"),"DSP",IF(AND(H117="DSP",M117="DSP",T117="DSP",AA117="DSP"),AD117,IF(AND(H117="DSP",M117="DSP",T117="DSP",AD117="DSP"),AA117,IF(AND(H117="DSP",M117="DSP",AA117="DSP",AD117="DSP"),T117,IF(AND(H117="DSP",T117="DSP",AA117="DSP",AD117="DSP"),M117,IF(AND(M117="DSP",T117="DSP",AA117="DSP",AD117="DSP"),H117,IF(AND(T117="DSP",AA117="DSP",AD117="DSP"),(H117+M117)/2,IF(AND(M117="DSP",AA117="DSP",AD117="DSP"),(H117+T117)/2,IF(AND(H117="DSP",AA117="DSP",AD117="DSP"),(M117+T117)/2,IF(AND(M117="DSP",T117="DSP",AD117="DSP"),(H117+AA117)/2,IF(AND(H117="DSP",T117="DSP",AD117="DSP"),(M117+AA117)/2,IF(AND(H117="DSP",M117="DSP",AD117="DSP"),(T117+AA117)/2,IF(AND(M117="DSP",T117="DSP",AA117="DSP"),(H117+AD117)/2,IF(AND(H117="DSP",T117="DSP",AA117="DSP"),(M117+AD117)/2,IF(AND(H117="DSP",M117="DSP",AA117="DSP"),(T117+AD117)/2,IF(AND(H117="DSP",M117="DSP",T117="DSP"),(AA117+AD117)/2,IF(AND(H117="DSP",M117="DSP"),(T117+AA117+AD117)/3,IF(AND(H117="DSP",T117="DSP"),(M117+AA117+AD117)/3,IF(AND(M117="DSP",T117="DSP"),(H117+AA117+AD117)/3,IF(AND(H117="DSP",AA117="DSP"),(M117+T117+AD117)/3,IF(AND(M117="DSP",AA117="DSP"),(H117+T117+AD117)/3,IF(AND(T117="DSP",AA117="DSP"),(H117+M117+AD117)/3,IF(AND(H117="DSP",AD117="DSP"),(M117+T117+AA117)/3,IF(AND(M117="DSP",AD117="DSP"),(H117+T117+AA117)/3,IF(AND(T117="DSP",AD117="DSP"),(H117+M117+AA117)/3,IF(AND(AA117="DSP",AD117="DSP"),(H117+M117+T117)/3,IF(H117="DSP",(M117+T117+AA117+AD117)/4,IF(M117="DSP",(H117+T117+AA117+AD117)/4,IF(T117="DSP",(H117+M117+AA117+AD117)/4,IF(AA117="DSP",(H117+M117+T117+AD117)/4,IF(AD117="DSP",(H117+M117+T117+AA117)/4,SUM(H117+M117+T117+AA117+AD117)/5))))))))))))))))))))))))))))))))</f>
        <v>DSP</v>
      </c>
      <c r="AF117" s="88" t="s">
        <v>375</v>
      </c>
      <c r="AG117" s="92">
        <f t="shared" si="64"/>
        <v>532</v>
      </c>
      <c r="AH117" s="78">
        <f>IF(ISERROR(VLOOKUP(B117,'Notes écrit'!$A$3:$C$566,3,FALSE)),"ABI",(VLOOKUP(B117,'Notes écrit'!$A$3:$C$566,3,FALSE)))</f>
        <v>8.44</v>
      </c>
      <c r="AI117" s="88">
        <v>8.44</v>
      </c>
      <c r="AJ117" s="93">
        <f t="shared" si="65"/>
        <v>118</v>
      </c>
      <c r="AK117" s="153">
        <f t="shared" si="66"/>
        <v>8.44</v>
      </c>
    </row>
    <row r="118" spans="1:42" s="112" customFormat="1" ht="16.5" customHeight="1" thickBot="1" x14ac:dyDescent="0.3">
      <c r="A118" s="127" t="s">
        <v>376</v>
      </c>
      <c r="B118" s="247">
        <v>22000279</v>
      </c>
      <c r="C118" s="248" t="s">
        <v>1014</v>
      </c>
      <c r="D118" s="248" t="s">
        <v>143</v>
      </c>
      <c r="E118" s="96" t="s">
        <v>375</v>
      </c>
      <c r="F118" s="99" t="str">
        <f t="shared" si="67"/>
        <v>DSP</v>
      </c>
      <c r="G118" s="100" t="str">
        <f t="shared" si="49"/>
        <v>DSP</v>
      </c>
      <c r="H118" s="85" t="str">
        <f t="shared" si="50"/>
        <v>DSP</v>
      </c>
      <c r="I118" s="96" t="s">
        <v>375</v>
      </c>
      <c r="J118" s="100" t="str">
        <f t="shared" si="51"/>
        <v>DSP</v>
      </c>
      <c r="K118" s="96" t="s">
        <v>375</v>
      </c>
      <c r="L118" s="100" t="str">
        <f t="shared" si="52"/>
        <v>DSP</v>
      </c>
      <c r="M118" s="85" t="str">
        <f t="shared" si="53"/>
        <v>DSP</v>
      </c>
      <c r="N118" s="96" t="s">
        <v>375</v>
      </c>
      <c r="O118" s="288" t="str">
        <f>VLOOKUP(B118,'[2]Taille-Poids'!$A$3:$F$557,6,FALSE)</f>
        <v>ABI</v>
      </c>
      <c r="P118" s="101" t="str">
        <f t="shared" si="54"/>
        <v>POIDS</v>
      </c>
      <c r="Q118" s="100" t="str">
        <f t="shared" si="55"/>
        <v>DSP</v>
      </c>
      <c r="R118" s="96" t="s">
        <v>375</v>
      </c>
      <c r="S118" s="100" t="str">
        <f t="shared" si="56"/>
        <v>DSP</v>
      </c>
      <c r="T118" s="85" t="str">
        <f t="shared" si="57"/>
        <v>DSP</v>
      </c>
      <c r="U118" s="337" t="s">
        <v>375</v>
      </c>
      <c r="V118" s="100" t="str">
        <f t="shared" si="58"/>
        <v>DSP</v>
      </c>
      <c r="W118" s="96" t="s">
        <v>375</v>
      </c>
      <c r="X118" s="100" t="str">
        <f t="shared" si="59"/>
        <v>DSP</v>
      </c>
      <c r="Y118" s="96" t="s">
        <v>375</v>
      </c>
      <c r="Z118" s="100" t="str">
        <f t="shared" si="60"/>
        <v>DSP</v>
      </c>
      <c r="AA118" s="85" t="str">
        <f t="shared" si="61"/>
        <v>DSP</v>
      </c>
      <c r="AB118" s="96" t="s">
        <v>375</v>
      </c>
      <c r="AC118" s="100" t="str">
        <f t="shared" si="62"/>
        <v>DSP</v>
      </c>
      <c r="AD118" s="86" t="str">
        <f t="shared" si="63"/>
        <v>DSP</v>
      </c>
      <c r="AE118" s="87" t="str">
        <f t="shared" si="68"/>
        <v>DSP</v>
      </c>
      <c r="AF118" s="88" t="s">
        <v>375</v>
      </c>
      <c r="AG118" s="92">
        <f t="shared" si="64"/>
        <v>532</v>
      </c>
      <c r="AH118" s="78">
        <f>IF(ISERROR(VLOOKUP(B118,'Notes écrit'!$A$3:$C$566,3,FALSE)),"ABI",(VLOOKUP(B118,'Notes écrit'!$A$3:$C$566,3,FALSE)))</f>
        <v>7.56</v>
      </c>
      <c r="AI118" s="88">
        <v>7.56</v>
      </c>
      <c r="AJ118" s="93">
        <f t="shared" si="65"/>
        <v>204</v>
      </c>
      <c r="AK118" s="153">
        <f t="shared" si="66"/>
        <v>7.56</v>
      </c>
      <c r="AL118" s="110"/>
      <c r="AM118" s="110"/>
      <c r="AN118" s="110"/>
      <c r="AO118" s="110"/>
      <c r="AP118" s="110"/>
    </row>
    <row r="119" spans="1:42" ht="15" customHeight="1" thickBot="1" x14ac:dyDescent="0.3">
      <c r="A119" s="127" t="s">
        <v>56</v>
      </c>
      <c r="B119" s="247">
        <v>22000303</v>
      </c>
      <c r="C119" s="248" t="s">
        <v>599</v>
      </c>
      <c r="D119" s="248" t="s">
        <v>304</v>
      </c>
      <c r="E119" s="96">
        <f>VLOOKUP(B119,[2]END!$A$3:$F$557,6,FALSE)</f>
        <v>14</v>
      </c>
      <c r="F119" s="99">
        <f t="shared" si="67"/>
        <v>16.5</v>
      </c>
      <c r="G119" s="100">
        <f t="shared" si="49"/>
        <v>14</v>
      </c>
      <c r="H119" s="85">
        <f t="shared" si="50"/>
        <v>14</v>
      </c>
      <c r="I119" s="325">
        <f>VLOOKUP(B119,[2]VIT!$A$3:$E$557,5,FALSE)</f>
        <v>3.6099999999999994</v>
      </c>
      <c r="J119" s="100">
        <f t="shared" si="51"/>
        <v>15</v>
      </c>
      <c r="K119" s="325">
        <f>VLOOKUP(B119,[2]VIT!$A$3:$F$557,6,FALSE)</f>
        <v>7.72</v>
      </c>
      <c r="L119" s="100">
        <f t="shared" si="52"/>
        <v>11</v>
      </c>
      <c r="M119" s="85">
        <f t="shared" si="53"/>
        <v>13</v>
      </c>
      <c r="N119" s="107">
        <f>VLOOKUP(B119,[2]DVC!$A$3:$F$557,6,FALSE)</f>
        <v>41</v>
      </c>
      <c r="O119" s="288">
        <f>VLOOKUP(B119,'[2]Taille-Poids'!$A$3:$F$557,6,FALSE)</f>
        <v>60</v>
      </c>
      <c r="P119" s="101">
        <f t="shared" si="54"/>
        <v>0.68333333333333335</v>
      </c>
      <c r="Q119" s="100">
        <f t="shared" si="55"/>
        <v>6</v>
      </c>
      <c r="R119" s="107">
        <f>VLOOKUP(B119,[2]DV!$A$3:$G$557,7,FALSE)</f>
        <v>28.4</v>
      </c>
      <c r="S119" s="100">
        <f t="shared" si="56"/>
        <v>4.5</v>
      </c>
      <c r="T119" s="85">
        <f t="shared" si="57"/>
        <v>10.5</v>
      </c>
      <c r="U119" s="289">
        <f>VLOOKUP(B119,[2]COORD!$A$3:$H$557,8,FALSE)</f>
        <v>28.5</v>
      </c>
      <c r="V119" s="100">
        <f t="shared" si="58"/>
        <v>4.5</v>
      </c>
      <c r="W119" s="96">
        <f>VLOOKUP(B119,[2]SOUP!$A$3:$E$557,5,FALSE)</f>
        <v>2</v>
      </c>
      <c r="X119" s="100">
        <f t="shared" si="59"/>
        <v>3</v>
      </c>
      <c r="Y119" s="96">
        <f>VLOOKUP(B119,[2]EQU!$A$3:$E$557,5,FALSE)</f>
        <v>4</v>
      </c>
      <c r="Z119" s="100">
        <f t="shared" si="60"/>
        <v>3</v>
      </c>
      <c r="AA119" s="85">
        <f t="shared" si="61"/>
        <v>10.5</v>
      </c>
      <c r="AB119" s="127">
        <f>VLOOKUP(B119,[2]Natation!$A$2:$E$556,5,FALSE)</f>
        <v>47.7</v>
      </c>
      <c r="AC119" s="100">
        <f t="shared" si="62"/>
        <v>10</v>
      </c>
      <c r="AD119" s="86">
        <f t="shared" si="63"/>
        <v>10</v>
      </c>
      <c r="AE119" s="87">
        <f t="shared" si="68"/>
        <v>11.6</v>
      </c>
      <c r="AF119" s="88">
        <v>11.6</v>
      </c>
      <c r="AG119" s="92">
        <f t="shared" si="64"/>
        <v>199</v>
      </c>
      <c r="AH119" s="78">
        <f>IF(ISERROR(VLOOKUP(B119,'Notes écrit'!$A$3:$C$566,3,FALSE)),"ABI",(VLOOKUP(B119,'Notes écrit'!$A$3:$C$566,3,FALSE)))</f>
        <v>11.11</v>
      </c>
      <c r="AI119" s="88">
        <v>11.11</v>
      </c>
      <c r="AJ119" s="93">
        <f t="shared" si="65"/>
        <v>23</v>
      </c>
      <c r="AK119" s="153">
        <f t="shared" si="66"/>
        <v>11.305999999999999</v>
      </c>
      <c r="AL119" s="110"/>
      <c r="AM119" s="110"/>
      <c r="AN119" s="110"/>
      <c r="AO119" s="110"/>
      <c r="AP119" s="110"/>
    </row>
    <row r="120" spans="1:42" s="108" customFormat="1" ht="16.5" customHeight="1" thickBot="1" x14ac:dyDescent="0.3">
      <c r="A120" s="127" t="s">
        <v>376</v>
      </c>
      <c r="B120" s="247">
        <v>22000343</v>
      </c>
      <c r="C120" s="248" t="s">
        <v>916</v>
      </c>
      <c r="D120" s="248" t="s">
        <v>917</v>
      </c>
      <c r="E120" s="96">
        <f>VLOOKUP(B120,[2]END!$A$3:$F$557,6,FALSE)</f>
        <v>12</v>
      </c>
      <c r="F120" s="99">
        <f t="shared" si="67"/>
        <v>15.5</v>
      </c>
      <c r="G120" s="100">
        <f t="shared" si="49"/>
        <v>9</v>
      </c>
      <c r="H120" s="85">
        <f t="shared" si="50"/>
        <v>9</v>
      </c>
      <c r="I120" s="325">
        <f>VLOOKUP(B120,[2]VIT!$A$3:$E$557,5,FALSE)</f>
        <v>3.2199999999999998</v>
      </c>
      <c r="J120" s="100">
        <f t="shared" si="51"/>
        <v>17</v>
      </c>
      <c r="K120" s="325">
        <f>VLOOKUP(B120,[2]VIT!$A$3:$F$557,6,FALSE)</f>
        <v>7.02</v>
      </c>
      <c r="L120" s="100">
        <f t="shared" si="52"/>
        <v>10</v>
      </c>
      <c r="M120" s="85">
        <f t="shared" si="53"/>
        <v>13.5</v>
      </c>
      <c r="N120" s="107">
        <f>VLOOKUP(B120,[2]DVC!$A$3:$F$557,6,FALSE)</f>
        <v>77</v>
      </c>
      <c r="O120" s="288">
        <f>VLOOKUP(B120,'[2]Taille-Poids'!$A$3:$F$557,6,FALSE)</f>
        <v>77</v>
      </c>
      <c r="P120" s="101">
        <f t="shared" si="54"/>
        <v>1</v>
      </c>
      <c r="Q120" s="100">
        <f t="shared" si="55"/>
        <v>5.5</v>
      </c>
      <c r="R120" s="107">
        <f>VLOOKUP(B120,[2]DV!$A$3:$G$557,7,FALSE)</f>
        <v>46.2</v>
      </c>
      <c r="S120" s="100">
        <f t="shared" si="56"/>
        <v>4.5</v>
      </c>
      <c r="T120" s="85">
        <f t="shared" si="57"/>
        <v>10</v>
      </c>
      <c r="U120" s="289">
        <f>VLOOKUP(B120,[2]COORD!$A$3:$H$557,8,FALSE)</f>
        <v>36.590000000000003</v>
      </c>
      <c r="V120" s="100">
        <f t="shared" si="58"/>
        <v>0.25</v>
      </c>
      <c r="W120" s="96">
        <f>VLOOKUP(B120,[2]SOUP!$A$3:$E$557,5,FALSE)</f>
        <v>-2</v>
      </c>
      <c r="X120" s="100">
        <f t="shared" si="59"/>
        <v>2</v>
      </c>
      <c r="Y120" s="96">
        <f>VLOOKUP(B120,[2]EQU!$A$3:$E$557,5,FALSE)</f>
        <v>7</v>
      </c>
      <c r="Z120" s="100">
        <f t="shared" si="60"/>
        <v>1.5</v>
      </c>
      <c r="AA120" s="85">
        <f t="shared" si="61"/>
        <v>3.75</v>
      </c>
      <c r="AB120" s="127">
        <f>VLOOKUP(B120,[2]Natation!$A$2:$E$556,5,FALSE)</f>
        <v>42.78</v>
      </c>
      <c r="AC120" s="100">
        <f t="shared" si="62"/>
        <v>9</v>
      </c>
      <c r="AD120" s="86">
        <f t="shared" si="63"/>
        <v>9</v>
      </c>
      <c r="AE120" s="87">
        <f t="shared" si="68"/>
        <v>9.0500000000000007</v>
      </c>
      <c r="AF120" s="88">
        <v>9.0500000000000007</v>
      </c>
      <c r="AG120" s="92">
        <f t="shared" si="64"/>
        <v>448</v>
      </c>
      <c r="AH120" s="78">
        <f>IF(ISERROR(VLOOKUP(B120,'Notes écrit'!$A$3:$C$566,3,FALSE)),"ABI",(VLOOKUP(B120,'Notes écrit'!$A$3:$C$566,3,FALSE)))</f>
        <v>8</v>
      </c>
      <c r="AI120" s="88">
        <v>8</v>
      </c>
      <c r="AJ120" s="93">
        <f t="shared" si="65"/>
        <v>158</v>
      </c>
      <c r="AK120" s="153">
        <f t="shared" si="66"/>
        <v>8.42</v>
      </c>
      <c r="AL120" s="26"/>
      <c r="AM120" s="26"/>
      <c r="AN120" s="26"/>
      <c r="AO120" s="26"/>
      <c r="AP120" s="26"/>
    </row>
    <row r="121" spans="1:42" ht="16.5" customHeight="1" thickBot="1" x14ac:dyDescent="0.3">
      <c r="A121" s="127" t="s">
        <v>376</v>
      </c>
      <c r="B121" s="251">
        <v>22000406</v>
      </c>
      <c r="C121" s="252" t="s">
        <v>678</v>
      </c>
      <c r="D121" s="252" t="s">
        <v>679</v>
      </c>
      <c r="E121" s="96">
        <f>VLOOKUP(B121,[2]END!$A$3:$F$557,6,FALSE)</f>
        <v>20</v>
      </c>
      <c r="F121" s="99">
        <f t="shared" si="67"/>
        <v>19.5</v>
      </c>
      <c r="G121" s="100">
        <f t="shared" si="49"/>
        <v>17</v>
      </c>
      <c r="H121" s="85">
        <f t="shared" si="50"/>
        <v>17</v>
      </c>
      <c r="I121" s="325">
        <f>VLOOKUP(B121,[2]VIT!$A$3:$E$557,5,FALSE)</f>
        <v>3.6</v>
      </c>
      <c r="J121" s="100">
        <f t="shared" si="51"/>
        <v>10</v>
      </c>
      <c r="K121" s="325">
        <f>VLOOKUP(B121,[2]VIT!$A$3:$F$557,6,FALSE)</f>
        <v>6.66</v>
      </c>
      <c r="L121" s="100">
        <f t="shared" si="52"/>
        <v>12</v>
      </c>
      <c r="M121" s="85">
        <f t="shared" si="53"/>
        <v>11</v>
      </c>
      <c r="N121" s="107">
        <f>VLOOKUP(B121,[2]DVC!$A$3:$F$557,6,FALSE)</f>
        <v>52</v>
      </c>
      <c r="O121" s="288">
        <f>VLOOKUP(B121,'[2]Taille-Poids'!$A$3:$F$557,6,FALSE)</f>
        <v>56</v>
      </c>
      <c r="P121" s="101">
        <f t="shared" si="54"/>
        <v>0.9285714285714286</v>
      </c>
      <c r="Q121" s="100">
        <f t="shared" si="55"/>
        <v>5</v>
      </c>
      <c r="R121" s="107">
        <f>VLOOKUP(B121,[2]DV!$A$3:$G$557,7,FALSE)</f>
        <v>38.9</v>
      </c>
      <c r="S121" s="100">
        <f t="shared" si="56"/>
        <v>2.5</v>
      </c>
      <c r="T121" s="85">
        <f t="shared" si="57"/>
        <v>7.5</v>
      </c>
      <c r="U121" s="289">
        <f>VLOOKUP(B121,[2]COORD!$A$3:$H$557,8,FALSE)</f>
        <v>27.56</v>
      </c>
      <c r="V121" s="100">
        <f t="shared" si="58"/>
        <v>4</v>
      </c>
      <c r="W121" s="96">
        <f>VLOOKUP(B121,[2]SOUP!$A$3:$E$557,5,FALSE)</f>
        <v>-9</v>
      </c>
      <c r="X121" s="100">
        <f t="shared" si="59"/>
        <v>1</v>
      </c>
      <c r="Y121" s="96">
        <f>VLOOKUP(B121,[2]EQU!$A$3:$E$557,5,FALSE)</f>
        <v>1</v>
      </c>
      <c r="Z121" s="100">
        <f t="shared" si="60"/>
        <v>4.5</v>
      </c>
      <c r="AA121" s="85">
        <f t="shared" si="61"/>
        <v>9.5</v>
      </c>
      <c r="AB121" s="127">
        <f>VLOOKUP(B121,[2]Natation!$A$2:$E$556,5,FALSE)</f>
        <v>36.24</v>
      </c>
      <c r="AC121" s="100">
        <f t="shared" si="62"/>
        <v>12</v>
      </c>
      <c r="AD121" s="86">
        <f t="shared" si="63"/>
        <v>12</v>
      </c>
      <c r="AE121" s="87">
        <f t="shared" si="68"/>
        <v>11.4</v>
      </c>
      <c r="AF121" s="88">
        <v>11.4</v>
      </c>
      <c r="AG121" s="92">
        <f t="shared" si="64"/>
        <v>228</v>
      </c>
      <c r="AH121" s="78">
        <f>IF(ISERROR(VLOOKUP(B121,'Notes écrit'!$A$3:$C$566,3,FALSE)),"ABI",(VLOOKUP(B121,'Notes écrit'!$A$3:$C$566,3,FALSE)))</f>
        <v>3.56</v>
      </c>
      <c r="AI121" s="88">
        <v>3.56</v>
      </c>
      <c r="AJ121" s="93">
        <f t="shared" si="65"/>
        <v>541</v>
      </c>
      <c r="AK121" s="153">
        <f t="shared" si="66"/>
        <v>6.6960000000000006</v>
      </c>
    </row>
    <row r="122" spans="1:42" s="112" customFormat="1" ht="16.5" customHeight="1" thickBot="1" x14ac:dyDescent="0.3">
      <c r="A122" s="127" t="s">
        <v>56</v>
      </c>
      <c r="B122" s="249">
        <v>22000493</v>
      </c>
      <c r="C122" s="250" t="s">
        <v>728</v>
      </c>
      <c r="D122" s="250" t="s">
        <v>729</v>
      </c>
      <c r="E122" s="96">
        <f>VLOOKUP(B122,[2]END!$A$3:$F$557,6,FALSE)</f>
        <v>10</v>
      </c>
      <c r="F122" s="99">
        <f t="shared" si="67"/>
        <v>14.5</v>
      </c>
      <c r="G122" s="100">
        <f t="shared" si="49"/>
        <v>10</v>
      </c>
      <c r="H122" s="85">
        <f t="shared" si="50"/>
        <v>10</v>
      </c>
      <c r="I122" s="325">
        <f>VLOOKUP(B122,[2]VIT!$A$3:$E$557,5,FALSE)</f>
        <v>3.44</v>
      </c>
      <c r="J122" s="100">
        <f t="shared" si="51"/>
        <v>17</v>
      </c>
      <c r="K122" s="325">
        <f>VLOOKUP(B122,[2]VIT!$A$3:$F$557,6,FALSE)</f>
        <v>7.82</v>
      </c>
      <c r="L122" s="100">
        <f t="shared" si="52"/>
        <v>10</v>
      </c>
      <c r="M122" s="85">
        <f t="shared" si="53"/>
        <v>13.5</v>
      </c>
      <c r="N122" s="107">
        <f>VLOOKUP(B122,[2]DVC!$A$3:$F$557,6,FALSE)</f>
        <v>45</v>
      </c>
      <c r="O122" s="288">
        <f>VLOOKUP(B122,'[2]Taille-Poids'!$A$3:$F$557,6,FALSE)</f>
        <v>70</v>
      </c>
      <c r="P122" s="101">
        <f t="shared" si="54"/>
        <v>0.6428571428571429</v>
      </c>
      <c r="Q122" s="100">
        <f t="shared" si="55"/>
        <v>6</v>
      </c>
      <c r="R122" s="107">
        <f>VLOOKUP(B122,[2]DV!$A$3:$G$557,7,FALSE)</f>
        <v>30.2</v>
      </c>
      <c r="S122" s="100">
        <f t="shared" si="56"/>
        <v>5</v>
      </c>
      <c r="T122" s="85">
        <f t="shared" si="57"/>
        <v>11</v>
      </c>
      <c r="U122" s="289">
        <f>VLOOKUP(B122,[2]COORD!$A$3:$H$557,8,FALSE)</f>
        <v>27.84</v>
      </c>
      <c r="V122" s="100">
        <f t="shared" si="58"/>
        <v>5</v>
      </c>
      <c r="W122" s="96">
        <f>VLOOKUP(B122,[2]SOUP!$A$3:$E$557,5,FALSE)</f>
        <v>6</v>
      </c>
      <c r="X122" s="100">
        <f t="shared" si="59"/>
        <v>3.5</v>
      </c>
      <c r="Y122" s="96">
        <f>VLOOKUP(B122,[2]EQU!$A$3:$E$557,5,FALSE)</f>
        <v>4</v>
      </c>
      <c r="Z122" s="100">
        <f t="shared" si="60"/>
        <v>3</v>
      </c>
      <c r="AA122" s="85">
        <f t="shared" si="61"/>
        <v>11.5</v>
      </c>
      <c r="AB122" s="127">
        <f>VLOOKUP(B122,[2]Natation!$A$2:$E$556,5,FALSE)</f>
        <v>42.73</v>
      </c>
      <c r="AC122" s="100">
        <f t="shared" si="62"/>
        <v>12</v>
      </c>
      <c r="AD122" s="86">
        <f t="shared" si="63"/>
        <v>12</v>
      </c>
      <c r="AE122" s="87">
        <f t="shared" si="68"/>
        <v>11.6</v>
      </c>
      <c r="AF122" s="88">
        <v>11.6</v>
      </c>
      <c r="AG122" s="92">
        <f t="shared" si="64"/>
        <v>199</v>
      </c>
      <c r="AH122" s="78">
        <f>IF(ISERROR(VLOOKUP(B122,'Notes écrit'!$A$3:$C$566,3,FALSE)),"ABI",(VLOOKUP(B122,'Notes écrit'!$A$3:$C$566,3,FALSE)))</f>
        <v>4.4400000000000004</v>
      </c>
      <c r="AI122" s="88">
        <v>4.4400000000000004</v>
      </c>
      <c r="AJ122" s="93">
        <f t="shared" si="65"/>
        <v>495</v>
      </c>
      <c r="AK122" s="153">
        <f t="shared" si="66"/>
        <v>7.3040000000000003</v>
      </c>
      <c r="AL122" s="108"/>
      <c r="AM122" s="108"/>
      <c r="AN122" s="108"/>
      <c r="AO122" s="108"/>
      <c r="AP122" s="108"/>
    </row>
    <row r="123" spans="1:42" s="112" customFormat="1" ht="16.5" customHeight="1" thickBot="1" x14ac:dyDescent="0.3">
      <c r="A123" s="127" t="s">
        <v>376</v>
      </c>
      <c r="B123" s="253">
        <v>22000529</v>
      </c>
      <c r="C123" s="254" t="s">
        <v>664</v>
      </c>
      <c r="D123" s="254" t="s">
        <v>666</v>
      </c>
      <c r="E123" s="96">
        <f>VLOOKUP(B123,[2]END!$A$3:$F$557,6,FALSE)</f>
        <v>17</v>
      </c>
      <c r="F123" s="99">
        <f t="shared" si="67"/>
        <v>18</v>
      </c>
      <c r="G123" s="100">
        <f t="shared" si="49"/>
        <v>14</v>
      </c>
      <c r="H123" s="85">
        <f t="shared" si="50"/>
        <v>14</v>
      </c>
      <c r="I123" s="325">
        <f>VLOOKUP(B123,[2]VIT!$A$3:$E$557,5,FALSE)</f>
        <v>2.8999999999999995</v>
      </c>
      <c r="J123" s="100">
        <f t="shared" si="51"/>
        <v>20</v>
      </c>
      <c r="K123" s="325">
        <f>VLOOKUP(B123,[2]VIT!$A$3:$F$557,6,FALSE)</f>
        <v>6.35</v>
      </c>
      <c r="L123" s="100">
        <f t="shared" si="52"/>
        <v>14</v>
      </c>
      <c r="M123" s="85">
        <f t="shared" si="53"/>
        <v>17</v>
      </c>
      <c r="N123" s="107">
        <f>VLOOKUP(B123,[2]DVC!$A$3:$F$557,6,FALSE)</f>
        <v>72</v>
      </c>
      <c r="O123" s="288">
        <f>VLOOKUP(B123,'[2]Taille-Poids'!$A$3:$F$557,6,FALSE)</f>
        <v>74</v>
      </c>
      <c r="P123" s="101">
        <f t="shared" si="54"/>
        <v>0.97297297297297303</v>
      </c>
      <c r="Q123" s="100">
        <f t="shared" si="55"/>
        <v>5</v>
      </c>
      <c r="R123" s="107">
        <f>VLOOKUP(B123,[2]DV!$A$3:$G$557,7,FALSE)</f>
        <v>55.7</v>
      </c>
      <c r="S123" s="100">
        <f t="shared" si="56"/>
        <v>7</v>
      </c>
      <c r="T123" s="85">
        <f t="shared" si="57"/>
        <v>12</v>
      </c>
      <c r="U123" s="289">
        <f>VLOOKUP(B123,[2]COORD!$A$3:$H$557,8,FALSE)</f>
        <v>25.77</v>
      </c>
      <c r="V123" s="100">
        <f t="shared" si="58"/>
        <v>5</v>
      </c>
      <c r="W123" s="96">
        <f>VLOOKUP(B123,[2]SOUP!$A$3:$E$557,5,FALSE)</f>
        <v>3</v>
      </c>
      <c r="X123" s="100">
        <f t="shared" si="59"/>
        <v>3.25</v>
      </c>
      <c r="Y123" s="96">
        <f>VLOOKUP(B123,[2]EQU!$A$3:$E$557,5,FALSE)</f>
        <v>2</v>
      </c>
      <c r="Z123" s="100">
        <f t="shared" si="60"/>
        <v>4</v>
      </c>
      <c r="AA123" s="85">
        <f t="shared" si="61"/>
        <v>12.25</v>
      </c>
      <c r="AB123" s="127">
        <f>VLOOKUP(B123,[2]Natation!$A$2:$E$556,5,FALSE)</f>
        <v>39.08</v>
      </c>
      <c r="AC123" s="100">
        <f t="shared" si="62"/>
        <v>11</v>
      </c>
      <c r="AD123" s="86">
        <f t="shared" si="63"/>
        <v>11</v>
      </c>
      <c r="AE123" s="87">
        <f t="shared" si="68"/>
        <v>13.25</v>
      </c>
      <c r="AF123" s="88">
        <v>13.25</v>
      </c>
      <c r="AG123" s="92">
        <f t="shared" si="64"/>
        <v>57</v>
      </c>
      <c r="AH123" s="78">
        <f>IF(ISERROR(VLOOKUP(B123,'Notes écrit'!$A$3:$C$566,3,FALSE)),"ABI",(VLOOKUP(B123,'Notes écrit'!$A$3:$C$566,3,FALSE)))</f>
        <v>8.44</v>
      </c>
      <c r="AI123" s="88">
        <v>8.44</v>
      </c>
      <c r="AJ123" s="93">
        <f t="shared" si="65"/>
        <v>118</v>
      </c>
      <c r="AK123" s="153">
        <f t="shared" si="66"/>
        <v>10.364000000000001</v>
      </c>
      <c r="AL123" s="26"/>
      <c r="AM123" s="26"/>
      <c r="AN123" s="26"/>
      <c r="AO123" s="26"/>
      <c r="AP123" s="26"/>
    </row>
    <row r="124" spans="1:42" ht="16.5" customHeight="1" thickBot="1" x14ac:dyDescent="0.3">
      <c r="A124" s="127" t="s">
        <v>376</v>
      </c>
      <c r="B124" s="261">
        <v>22000549</v>
      </c>
      <c r="C124" s="262" t="s">
        <v>237</v>
      </c>
      <c r="D124" s="262" t="s">
        <v>174</v>
      </c>
      <c r="E124" s="96" t="str">
        <f>VLOOKUP(B124,[2]END!$A$3:$F$557,6,FALSE)</f>
        <v>ABI</v>
      </c>
      <c r="F124" s="99" t="str">
        <f t="shared" si="67"/>
        <v>ABI</v>
      </c>
      <c r="G124" s="100">
        <f t="shared" si="49"/>
        <v>0</v>
      </c>
      <c r="H124" s="85">
        <f t="shared" si="50"/>
        <v>0</v>
      </c>
      <c r="I124" s="96" t="str">
        <f>VLOOKUP(B124,[2]VIT!$A$3:$E$557,5,FALSE)</f>
        <v>ABI</v>
      </c>
      <c r="J124" s="100">
        <f t="shared" si="51"/>
        <v>0</v>
      </c>
      <c r="K124" s="96" t="str">
        <f>VLOOKUP(B124,[2]VIT!$A$3:$F$557,6,FALSE)</f>
        <v>ABI</v>
      </c>
      <c r="L124" s="100">
        <f t="shared" si="52"/>
        <v>0</v>
      </c>
      <c r="M124" s="85">
        <f t="shared" si="53"/>
        <v>0</v>
      </c>
      <c r="N124" s="107" t="str">
        <f>VLOOKUP(B124,[2]DVC!$A$3:$F$557,6,FALSE)</f>
        <v>ABI</v>
      </c>
      <c r="O124" s="288" t="str">
        <f>VLOOKUP(B124,'[2]Taille-Poids'!$A$3:$F$557,6,FALSE)</f>
        <v>ABI</v>
      </c>
      <c r="P124" s="101" t="str">
        <f t="shared" si="54"/>
        <v>POIDS</v>
      </c>
      <c r="Q124" s="100">
        <f t="shared" si="55"/>
        <v>0</v>
      </c>
      <c r="R124" s="107" t="str">
        <f>VLOOKUP(B124,[2]DV!$A$3:$G$557,7,FALSE)</f>
        <v>ABI</v>
      </c>
      <c r="S124" s="100">
        <f t="shared" si="56"/>
        <v>0</v>
      </c>
      <c r="T124" s="85">
        <f t="shared" si="57"/>
        <v>0</v>
      </c>
      <c r="U124" s="289" t="str">
        <f>VLOOKUP(B124,[2]COORD!$A$3:$H$557,8,FALSE)</f>
        <v>ABI</v>
      </c>
      <c r="V124" s="100">
        <f t="shared" si="58"/>
        <v>0</v>
      </c>
      <c r="W124" s="96" t="str">
        <f>VLOOKUP(B124,[2]SOUP!$A$3:$E$557,5,FALSE)</f>
        <v>ABI</v>
      </c>
      <c r="X124" s="100">
        <f t="shared" si="59"/>
        <v>0</v>
      </c>
      <c r="Y124" s="96" t="str">
        <f>VLOOKUP(B124,[2]EQU!$A$3:$E$557,5,FALSE)</f>
        <v>ABI</v>
      </c>
      <c r="Z124" s="100">
        <f t="shared" si="60"/>
        <v>0</v>
      </c>
      <c r="AA124" s="85">
        <f t="shared" si="61"/>
        <v>0</v>
      </c>
      <c r="AB124" s="127" t="str">
        <f>VLOOKUP(B124,[2]Natation!$A$2:$E$556,5,FALSE)</f>
        <v>ABI</v>
      </c>
      <c r="AC124" s="100">
        <f t="shared" si="62"/>
        <v>0</v>
      </c>
      <c r="AD124" s="86">
        <f t="shared" si="63"/>
        <v>0</v>
      </c>
      <c r="AE124" s="87">
        <f t="shared" si="68"/>
        <v>0</v>
      </c>
      <c r="AF124" s="88">
        <v>0</v>
      </c>
      <c r="AG124" s="92">
        <f t="shared" si="64"/>
        <v>532</v>
      </c>
      <c r="AH124" s="78" t="str">
        <f>IF(ISERROR(VLOOKUP(B124,'Notes écrit'!$A$3:$C$566,3,FALSE)),"ABI",(VLOOKUP(B124,'Notes écrit'!$A$3:$C$566,3,FALSE)))</f>
        <v>ABI</v>
      </c>
      <c r="AI124" s="88" t="s">
        <v>195</v>
      </c>
      <c r="AJ124" s="93">
        <f t="shared" si="65"/>
        <v>564</v>
      </c>
      <c r="AK124" s="153" t="str">
        <f t="shared" si="66"/>
        <v>DEF</v>
      </c>
    </row>
    <row r="125" spans="1:42" ht="16.5" customHeight="1" thickBot="1" x14ac:dyDescent="0.3">
      <c r="A125" s="127" t="s">
        <v>56</v>
      </c>
      <c r="B125" s="261">
        <v>22000556</v>
      </c>
      <c r="C125" s="262" t="s">
        <v>606</v>
      </c>
      <c r="D125" s="262" t="s">
        <v>181</v>
      </c>
      <c r="E125" s="96">
        <f>VLOOKUP(B125,[2]END!$A$3:$F$557,6,FALSE)</f>
        <v>15</v>
      </c>
      <c r="F125" s="99">
        <f t="shared" si="67"/>
        <v>17</v>
      </c>
      <c r="G125" s="100">
        <f t="shared" si="49"/>
        <v>15</v>
      </c>
      <c r="H125" s="85">
        <f t="shared" si="50"/>
        <v>15</v>
      </c>
      <c r="I125" s="325">
        <f>VLOOKUP(B125,[2]VIT!$A$3:$E$557,5,FALSE)</f>
        <v>3.68</v>
      </c>
      <c r="J125" s="100">
        <f t="shared" si="51"/>
        <v>13</v>
      </c>
      <c r="K125" s="325">
        <f>VLOOKUP(B125,[2]VIT!$A$3:$F$557,6,FALSE)</f>
        <v>8.24</v>
      </c>
      <c r="L125" s="100">
        <f t="shared" si="52"/>
        <v>7</v>
      </c>
      <c r="M125" s="85">
        <f t="shared" si="53"/>
        <v>10</v>
      </c>
      <c r="N125" s="107">
        <f>VLOOKUP(B125,[2]DVC!$A$3:$F$557,6,FALSE)</f>
        <v>32.5</v>
      </c>
      <c r="O125" s="288">
        <f>VLOOKUP(B125,'[2]Taille-Poids'!$A$3:$F$557,6,FALSE)</f>
        <v>55</v>
      </c>
      <c r="P125" s="101">
        <f t="shared" si="54"/>
        <v>0.59090909090909094</v>
      </c>
      <c r="Q125" s="100">
        <f t="shared" si="55"/>
        <v>5.5</v>
      </c>
      <c r="R125" s="107">
        <f>VLOOKUP(B125,[2]DV!$A$3:$G$557,7,FALSE)</f>
        <v>27</v>
      </c>
      <c r="S125" s="100">
        <f t="shared" si="56"/>
        <v>4</v>
      </c>
      <c r="T125" s="85">
        <f t="shared" si="57"/>
        <v>9.5</v>
      </c>
      <c r="U125" s="289">
        <f>VLOOKUP(B125,[2]COORD!$A$3:$H$557,8,FALSE)</f>
        <v>27.75</v>
      </c>
      <c r="V125" s="100">
        <f t="shared" si="58"/>
        <v>5</v>
      </c>
      <c r="W125" s="96">
        <f>VLOOKUP(B125,[2]SOUP!$A$3:$E$557,5,FALSE)</f>
        <v>11</v>
      </c>
      <c r="X125" s="100">
        <f t="shared" si="59"/>
        <v>4.25</v>
      </c>
      <c r="Y125" s="96">
        <f>VLOOKUP(B125,[2]EQU!$A$3:$E$557,5,FALSE)</f>
        <v>3</v>
      </c>
      <c r="Z125" s="100">
        <f t="shared" si="60"/>
        <v>3.5</v>
      </c>
      <c r="AA125" s="85">
        <f t="shared" si="61"/>
        <v>12.75</v>
      </c>
      <c r="AB125" s="127">
        <f>VLOOKUP(B125,[2]Natation!$A$2:$E$556,5,FALSE)</f>
        <v>38.71</v>
      </c>
      <c r="AC125" s="100">
        <f t="shared" si="62"/>
        <v>14</v>
      </c>
      <c r="AD125" s="86">
        <f t="shared" si="63"/>
        <v>14</v>
      </c>
      <c r="AE125" s="87">
        <f t="shared" si="68"/>
        <v>12.25</v>
      </c>
      <c r="AF125" s="88">
        <v>12.25</v>
      </c>
      <c r="AG125" s="92">
        <f t="shared" si="64"/>
        <v>132</v>
      </c>
      <c r="AH125" s="78">
        <f>IF(ISERROR(VLOOKUP(B125,'Notes écrit'!$A$3:$C$566,3,FALSE)),"ABI",(VLOOKUP(B125,'Notes écrit'!$A$3:$C$566,3,FALSE)))</f>
        <v>6.67</v>
      </c>
      <c r="AI125" s="88">
        <v>6.67</v>
      </c>
      <c r="AJ125" s="93">
        <f t="shared" si="65"/>
        <v>296</v>
      </c>
      <c r="AK125" s="153">
        <f t="shared" si="66"/>
        <v>8.902000000000001</v>
      </c>
    </row>
    <row r="126" spans="1:42" ht="16.5" customHeight="1" thickBot="1" x14ac:dyDescent="0.3">
      <c r="A126" s="127" t="s">
        <v>56</v>
      </c>
      <c r="B126" s="251">
        <v>22000604</v>
      </c>
      <c r="C126" s="252" t="s">
        <v>549</v>
      </c>
      <c r="D126" s="252" t="s">
        <v>550</v>
      </c>
      <c r="E126" s="96">
        <f>VLOOKUP(B126,[2]END!$A$3:$F$557,6,FALSE)</f>
        <v>9</v>
      </c>
      <c r="F126" s="99">
        <f t="shared" si="67"/>
        <v>14</v>
      </c>
      <c r="G126" s="100">
        <f t="shared" si="49"/>
        <v>9</v>
      </c>
      <c r="H126" s="85">
        <f t="shared" si="50"/>
        <v>9</v>
      </c>
      <c r="I126" s="325">
        <f>VLOOKUP(B126,[2]VIT!$A$3:$E$557,5,FALSE)</f>
        <v>3.64</v>
      </c>
      <c r="J126" s="100">
        <f t="shared" si="51"/>
        <v>14</v>
      </c>
      <c r="K126" s="325">
        <f>VLOOKUP(B126,[2]VIT!$A$3:$F$557,6,FALSE)</f>
        <v>8.0500000000000007</v>
      </c>
      <c r="L126" s="100">
        <f t="shared" si="52"/>
        <v>9</v>
      </c>
      <c r="M126" s="85">
        <f t="shared" si="53"/>
        <v>11.5</v>
      </c>
      <c r="N126" s="107">
        <f>VLOOKUP(B126,[2]DVC!$A$3:$F$557,6,FALSE)</f>
        <v>26</v>
      </c>
      <c r="O126" s="288">
        <f>VLOOKUP(B126,'[2]Taille-Poids'!$A$3:$F$557,6,FALSE)</f>
        <v>52</v>
      </c>
      <c r="P126" s="101">
        <f t="shared" si="54"/>
        <v>0.5</v>
      </c>
      <c r="Q126" s="100">
        <f t="shared" si="55"/>
        <v>5</v>
      </c>
      <c r="R126" s="107">
        <f>VLOOKUP(B126,[2]DV!$A$3:$G$557,7,FALSE)</f>
        <v>22.1</v>
      </c>
      <c r="S126" s="100">
        <f t="shared" si="56"/>
        <v>3</v>
      </c>
      <c r="T126" s="85">
        <f t="shared" si="57"/>
        <v>8</v>
      </c>
      <c r="U126" s="289">
        <f>VLOOKUP(B126,[2]COORD!$A$3:$H$557,8,FALSE)</f>
        <v>28.8</v>
      </c>
      <c r="V126" s="100">
        <f t="shared" si="58"/>
        <v>4.5</v>
      </c>
      <c r="W126" s="96">
        <f>VLOOKUP(B126,[2]SOUP!$A$3:$E$557,5,FALSE)</f>
        <v>2</v>
      </c>
      <c r="X126" s="100">
        <f t="shared" si="59"/>
        <v>3</v>
      </c>
      <c r="Y126" s="96">
        <f>VLOOKUP(B126,[2]EQU!$A$3:$E$557,5,FALSE)</f>
        <v>2</v>
      </c>
      <c r="Z126" s="100">
        <f t="shared" si="60"/>
        <v>4</v>
      </c>
      <c r="AA126" s="85">
        <f t="shared" si="61"/>
        <v>11.5</v>
      </c>
      <c r="AB126" s="127">
        <f>VLOOKUP(B126,[2]Natation!$A$2:$E$556,5,FALSE)</f>
        <v>39.86</v>
      </c>
      <c r="AC126" s="100">
        <f t="shared" si="62"/>
        <v>14</v>
      </c>
      <c r="AD126" s="86">
        <f t="shared" si="63"/>
        <v>14</v>
      </c>
      <c r="AE126" s="87">
        <f t="shared" si="68"/>
        <v>10.8</v>
      </c>
      <c r="AF126" s="88">
        <v>10.8</v>
      </c>
      <c r="AG126" s="92">
        <f t="shared" si="64"/>
        <v>302</v>
      </c>
      <c r="AH126" s="78">
        <f>IF(ISERROR(VLOOKUP(B126,'Notes écrit'!$A$3:$C$566,3,FALSE)),"ABI",(VLOOKUP(B126,'Notes écrit'!$A$3:$C$566,3,FALSE)))</f>
        <v>9.33</v>
      </c>
      <c r="AI126" s="88">
        <v>9.33</v>
      </c>
      <c r="AJ126" s="93">
        <f t="shared" si="65"/>
        <v>56</v>
      </c>
      <c r="AK126" s="153">
        <f t="shared" si="66"/>
        <v>9.9179999999999993</v>
      </c>
    </row>
    <row r="127" spans="1:42" s="108" customFormat="1" ht="16.5" customHeight="1" thickBot="1" x14ac:dyDescent="0.3">
      <c r="A127" s="127" t="s">
        <v>376</v>
      </c>
      <c r="B127" s="282">
        <v>22000641</v>
      </c>
      <c r="C127" s="283" t="s">
        <v>1017</v>
      </c>
      <c r="D127" s="284" t="s">
        <v>1018</v>
      </c>
      <c r="E127" s="96">
        <f>VLOOKUP(B127,[2]END!$A$3:$F$557,6,FALSE)</f>
        <v>18</v>
      </c>
      <c r="F127" s="99">
        <f t="shared" si="67"/>
        <v>18.5</v>
      </c>
      <c r="G127" s="100">
        <f t="shared" si="49"/>
        <v>15</v>
      </c>
      <c r="H127" s="85">
        <f t="shared" si="50"/>
        <v>15</v>
      </c>
      <c r="I127" s="325">
        <f>VLOOKUP(B127,[2]VIT!$A$3:$E$557,5,FALSE)</f>
        <v>2.98</v>
      </c>
      <c r="J127" s="100">
        <f t="shared" si="51"/>
        <v>20</v>
      </c>
      <c r="K127" s="325">
        <f>VLOOKUP(B127,[2]VIT!$A$3:$F$557,6,FALSE)</f>
        <v>6.41</v>
      </c>
      <c r="L127" s="100">
        <f t="shared" si="52"/>
        <v>14</v>
      </c>
      <c r="M127" s="85">
        <f t="shared" si="53"/>
        <v>17</v>
      </c>
      <c r="N127" s="107">
        <f>VLOOKUP(B127,[2]DVC!$A$3:$F$557,6,FALSE)</f>
        <v>65</v>
      </c>
      <c r="O127" s="288">
        <f>VLOOKUP(B127,'[2]Taille-Poids'!$A$3:$F$557,6,FALSE)</f>
        <v>69</v>
      </c>
      <c r="P127" s="101">
        <f t="shared" si="54"/>
        <v>0.94202898550724634</v>
      </c>
      <c r="Q127" s="100">
        <f t="shared" si="55"/>
        <v>5</v>
      </c>
      <c r="R127" s="107">
        <f>VLOOKUP(B127,[2]DV!$A$3:$G$557,7,FALSE)</f>
        <v>44.3</v>
      </c>
      <c r="S127" s="100">
        <f t="shared" si="56"/>
        <v>4</v>
      </c>
      <c r="T127" s="85">
        <f t="shared" si="57"/>
        <v>9</v>
      </c>
      <c r="U127" s="335">
        <f>VLOOKUP(B127,[2]COORD!$A$3:$H$557,8,FALSE)</f>
        <v>27.32</v>
      </c>
      <c r="V127" s="100">
        <f t="shared" si="58"/>
        <v>4.25</v>
      </c>
      <c r="W127" s="96">
        <f>VLOOKUP(B127,[2]SOUP!$A$3:$E$557,5,FALSE)</f>
        <v>2</v>
      </c>
      <c r="X127" s="100">
        <f t="shared" si="59"/>
        <v>3</v>
      </c>
      <c r="Y127" s="96">
        <f>VLOOKUP(B127,[2]EQU!$A$3:$E$557,5,FALSE)</f>
        <v>0</v>
      </c>
      <c r="Z127" s="100">
        <f t="shared" si="60"/>
        <v>5</v>
      </c>
      <c r="AA127" s="85">
        <f t="shared" si="61"/>
        <v>12.25</v>
      </c>
      <c r="AB127" s="127">
        <f>VLOOKUP(B127,[2]Natation!$A$2:$E$556,5,FALSE)</f>
        <v>44.73</v>
      </c>
      <c r="AC127" s="100">
        <f t="shared" si="62"/>
        <v>8</v>
      </c>
      <c r="AD127" s="86">
        <f t="shared" si="63"/>
        <v>8</v>
      </c>
      <c r="AE127" s="87">
        <f t="shared" si="68"/>
        <v>12.25</v>
      </c>
      <c r="AF127" s="88">
        <v>12.25</v>
      </c>
      <c r="AG127" s="92">
        <f t="shared" si="64"/>
        <v>132</v>
      </c>
      <c r="AH127" s="78">
        <f>IF(ISERROR(VLOOKUP(B127,'Notes écrit'!$A$3:$C$566,3,FALSE)),"ABI",(VLOOKUP(B127,'Notes écrit'!$A$3:$C$566,3,FALSE)))</f>
        <v>4.4400000000000004</v>
      </c>
      <c r="AI127" s="88">
        <v>4.4400000000000004</v>
      </c>
      <c r="AJ127" s="93">
        <f t="shared" si="65"/>
        <v>495</v>
      </c>
      <c r="AK127" s="153">
        <f t="shared" si="66"/>
        <v>7.5640000000000001</v>
      </c>
      <c r="AL127" s="111"/>
      <c r="AM127" s="111"/>
      <c r="AN127" s="111"/>
      <c r="AO127" s="111"/>
      <c r="AP127" s="111"/>
    </row>
    <row r="128" spans="1:42" ht="16.5" customHeight="1" thickBot="1" x14ac:dyDescent="0.3">
      <c r="A128" s="127" t="s">
        <v>376</v>
      </c>
      <c r="B128" s="263">
        <v>22000672</v>
      </c>
      <c r="C128" s="264" t="s">
        <v>805</v>
      </c>
      <c r="D128" s="264" t="s">
        <v>96</v>
      </c>
      <c r="E128" s="96">
        <f>VLOOKUP(B128,[2]END!$A$3:$F$557,6,FALSE)</f>
        <v>19</v>
      </c>
      <c r="F128" s="99">
        <f t="shared" si="67"/>
        <v>19</v>
      </c>
      <c r="G128" s="100">
        <f t="shared" si="49"/>
        <v>16</v>
      </c>
      <c r="H128" s="85">
        <f t="shared" si="50"/>
        <v>16</v>
      </c>
      <c r="I128" s="325">
        <f>VLOOKUP(B128,[2]VIT!$A$3:$E$557,5,FALSE)</f>
        <v>2.97</v>
      </c>
      <c r="J128" s="100">
        <f t="shared" si="51"/>
        <v>20</v>
      </c>
      <c r="K128" s="325">
        <f>VLOOKUP(B128,[2]VIT!$A$3:$F$557,6,FALSE)</f>
        <v>6.38</v>
      </c>
      <c r="L128" s="100">
        <f t="shared" si="52"/>
        <v>14</v>
      </c>
      <c r="M128" s="85">
        <f t="shared" si="53"/>
        <v>17</v>
      </c>
      <c r="N128" s="107">
        <f>VLOOKUP(B128,[2]DVC!$A$3:$F$557,6,FALSE)</f>
        <v>56</v>
      </c>
      <c r="O128" s="288">
        <f>VLOOKUP(B128,'[2]Taille-Poids'!$A$3:$F$557,6,FALSE)</f>
        <v>54</v>
      </c>
      <c r="P128" s="101">
        <f t="shared" si="54"/>
        <v>1.037037037037037</v>
      </c>
      <c r="Q128" s="100">
        <f t="shared" si="55"/>
        <v>5.5</v>
      </c>
      <c r="R128" s="107">
        <f>VLOOKUP(B128,[2]DV!$A$3:$G$557,7,FALSE)</f>
        <v>48.8</v>
      </c>
      <c r="S128" s="100">
        <f t="shared" si="56"/>
        <v>5</v>
      </c>
      <c r="T128" s="85">
        <f t="shared" si="57"/>
        <v>10.5</v>
      </c>
      <c r="U128" s="289">
        <f>VLOOKUP(B128,[2]COORD!$A$3:$H$557,8,FALSE)</f>
        <v>25.8</v>
      </c>
      <c r="V128" s="100">
        <f t="shared" si="58"/>
        <v>5</v>
      </c>
      <c r="W128" s="96">
        <f>VLOOKUP(B128,[2]SOUP!$A$3:$E$557,5,FALSE)</f>
        <v>-5</v>
      </c>
      <c r="X128" s="100">
        <f t="shared" si="59"/>
        <v>1.5</v>
      </c>
      <c r="Y128" s="96">
        <f>VLOOKUP(B128,[2]EQU!$A$3:$E$557,5,FALSE)</f>
        <v>3</v>
      </c>
      <c r="Z128" s="100">
        <f t="shared" si="60"/>
        <v>3.5</v>
      </c>
      <c r="AA128" s="85">
        <f t="shared" si="61"/>
        <v>10</v>
      </c>
      <c r="AB128" s="127">
        <f>VLOOKUP(B128,[2]Natation!$A$2:$E$556,5,FALSE)</f>
        <v>34.28</v>
      </c>
      <c r="AC128" s="100">
        <f t="shared" si="62"/>
        <v>14</v>
      </c>
      <c r="AD128" s="86">
        <f t="shared" si="63"/>
        <v>14</v>
      </c>
      <c r="AE128" s="87">
        <f t="shared" si="68"/>
        <v>13.5</v>
      </c>
      <c r="AF128" s="88">
        <v>13.5</v>
      </c>
      <c r="AG128" s="92">
        <f t="shared" si="64"/>
        <v>45</v>
      </c>
      <c r="AH128" s="78">
        <f>IF(ISERROR(VLOOKUP(B128,'Notes écrit'!$A$3:$C$566,3,FALSE)),"ABI",(VLOOKUP(B128,'Notes écrit'!$A$3:$C$566,3,FALSE)))</f>
        <v>10.220000000000001</v>
      </c>
      <c r="AI128" s="88">
        <v>10.220000000000001</v>
      </c>
      <c r="AJ128" s="93">
        <f t="shared" si="65"/>
        <v>33</v>
      </c>
      <c r="AK128" s="153">
        <f t="shared" si="66"/>
        <v>11.532</v>
      </c>
    </row>
    <row r="129" spans="1:42" s="108" customFormat="1" ht="16.5" customHeight="1" thickBot="1" x14ac:dyDescent="0.3">
      <c r="A129" s="127" t="s">
        <v>376</v>
      </c>
      <c r="B129" s="255">
        <v>22000706</v>
      </c>
      <c r="C129" s="256" t="s">
        <v>41</v>
      </c>
      <c r="D129" s="256" t="s">
        <v>870</v>
      </c>
      <c r="E129" s="96">
        <f>VLOOKUP(B129,[2]END!$A$3:$F$557,6,FALSE)</f>
        <v>7</v>
      </c>
      <c r="F129" s="99">
        <f t="shared" si="67"/>
        <v>13</v>
      </c>
      <c r="G129" s="100">
        <f t="shared" si="49"/>
        <v>4</v>
      </c>
      <c r="H129" s="85">
        <f t="shared" si="50"/>
        <v>4</v>
      </c>
      <c r="I129" s="325">
        <f>VLOOKUP(B129,[2]VIT!$A$3:$E$557,5,FALSE)</f>
        <v>3.6099999999999994</v>
      </c>
      <c r="J129" s="100">
        <f t="shared" si="51"/>
        <v>10</v>
      </c>
      <c r="K129" s="325">
        <f>VLOOKUP(B129,[2]VIT!$A$3:$F$557,6,FALSE)</f>
        <v>8.34</v>
      </c>
      <c r="L129" s="100">
        <f t="shared" si="52"/>
        <v>1</v>
      </c>
      <c r="M129" s="85">
        <f t="shared" si="53"/>
        <v>5.5</v>
      </c>
      <c r="N129" s="107">
        <f>VLOOKUP(B129,[2]DVC!$A$3:$F$557,6,FALSE)</f>
        <v>34.5</v>
      </c>
      <c r="O129" s="288">
        <f>VLOOKUP(B129,'[2]Taille-Poids'!$A$3:$F$557,6,FALSE)</f>
        <v>63</v>
      </c>
      <c r="P129" s="101">
        <f t="shared" si="54"/>
        <v>0.54761904761904767</v>
      </c>
      <c r="Q129" s="100">
        <f t="shared" si="55"/>
        <v>3</v>
      </c>
      <c r="R129" s="107">
        <f>VLOOKUP(B129,[2]DV!$A$3:$G$557,7,FALSE)</f>
        <v>29</v>
      </c>
      <c r="S129" s="100">
        <f t="shared" si="56"/>
        <v>0.5</v>
      </c>
      <c r="T129" s="85">
        <f t="shared" si="57"/>
        <v>3.5</v>
      </c>
      <c r="U129" s="289">
        <f>VLOOKUP(B129,[2]COORD!$A$3:$H$557,8,FALSE)</f>
        <v>31.42</v>
      </c>
      <c r="V129" s="100">
        <f t="shared" si="58"/>
        <v>2.25</v>
      </c>
      <c r="W129" s="96">
        <f>VLOOKUP(B129,[2]SOUP!$A$3:$E$557,5,FALSE)</f>
        <v>0</v>
      </c>
      <c r="X129" s="100">
        <f t="shared" si="59"/>
        <v>2.5</v>
      </c>
      <c r="Y129" s="96">
        <f>VLOOKUP(B129,[2]EQU!$A$3:$E$557,5,FALSE)</f>
        <v>2</v>
      </c>
      <c r="Z129" s="100">
        <f t="shared" si="60"/>
        <v>4</v>
      </c>
      <c r="AA129" s="85">
        <f t="shared" si="61"/>
        <v>8.75</v>
      </c>
      <c r="AB129" s="127">
        <f>VLOOKUP(B129,[2]Natation!$A$2:$E$556,5,FALSE)</f>
        <v>43.53</v>
      </c>
      <c r="AC129" s="100">
        <f t="shared" si="62"/>
        <v>8</v>
      </c>
      <c r="AD129" s="86">
        <f t="shared" si="63"/>
        <v>8</v>
      </c>
      <c r="AE129" s="87">
        <f t="shared" si="68"/>
        <v>5.95</v>
      </c>
      <c r="AF129" s="88">
        <v>5.95</v>
      </c>
      <c r="AG129" s="92">
        <f t="shared" si="64"/>
        <v>521</v>
      </c>
      <c r="AH129" s="78">
        <f>IF(ISERROR(VLOOKUP(B129,'Notes écrit'!$A$3:$C$566,3,FALSE)),"ABI",(VLOOKUP(B129,'Notes écrit'!$A$3:$C$566,3,FALSE)))</f>
        <v>7.11</v>
      </c>
      <c r="AI129" s="88">
        <v>7.11</v>
      </c>
      <c r="AJ129" s="93">
        <f t="shared" si="65"/>
        <v>241</v>
      </c>
      <c r="AK129" s="153">
        <f t="shared" si="66"/>
        <v>6.6460000000000008</v>
      </c>
      <c r="AL129" s="26"/>
      <c r="AM129" s="26"/>
      <c r="AN129" s="26"/>
      <c r="AO129" s="26"/>
      <c r="AP129" s="26"/>
    </row>
    <row r="130" spans="1:42" ht="16.5" customHeight="1" thickBot="1" x14ac:dyDescent="0.3">
      <c r="A130" s="127" t="s">
        <v>376</v>
      </c>
      <c r="B130" s="257">
        <v>22000712</v>
      </c>
      <c r="C130" s="258" t="s">
        <v>867</v>
      </c>
      <c r="D130" s="258" t="s">
        <v>141</v>
      </c>
      <c r="E130" s="96">
        <f>VLOOKUP(B130,[2]END!$A$3:$F$557,6,FALSE)</f>
        <v>12</v>
      </c>
      <c r="F130" s="99">
        <f t="shared" si="67"/>
        <v>15.5</v>
      </c>
      <c r="G130" s="100">
        <f t="shared" si="49"/>
        <v>9</v>
      </c>
      <c r="H130" s="85">
        <f t="shared" si="50"/>
        <v>9</v>
      </c>
      <c r="I130" s="325">
        <f>VLOOKUP(B130,[2]VIT!$A$3:$E$557,5,FALSE)</f>
        <v>3.0900000000000003</v>
      </c>
      <c r="J130" s="100">
        <f t="shared" si="51"/>
        <v>19</v>
      </c>
      <c r="K130" s="325">
        <f>VLOOKUP(B130,[2]VIT!$A$3:$F$557,6,FALSE)</f>
        <v>6.62</v>
      </c>
      <c r="L130" s="100">
        <f t="shared" si="52"/>
        <v>12</v>
      </c>
      <c r="M130" s="85">
        <f t="shared" si="53"/>
        <v>15.5</v>
      </c>
      <c r="N130" s="107">
        <f>VLOOKUP(B130,[2]DVC!$A$3:$F$557,6,FALSE)</f>
        <v>74</v>
      </c>
      <c r="O130" s="288">
        <f>VLOOKUP(B130,'[2]Taille-Poids'!$A$3:$F$557,6,FALSE)</f>
        <v>67</v>
      </c>
      <c r="P130" s="101">
        <f t="shared" si="54"/>
        <v>1.1044776119402986</v>
      </c>
      <c r="Q130" s="100">
        <f t="shared" si="55"/>
        <v>6</v>
      </c>
      <c r="R130" s="107">
        <f>VLOOKUP(B130,[2]DV!$A$3:$G$557,7,FALSE)</f>
        <v>45.6</v>
      </c>
      <c r="S130" s="100">
        <f t="shared" si="56"/>
        <v>4.5</v>
      </c>
      <c r="T130" s="85">
        <f t="shared" si="57"/>
        <v>10.5</v>
      </c>
      <c r="U130" s="289">
        <f>VLOOKUP(B130,[2]COORD!$A$3:$H$557,8,FALSE)</f>
        <v>24.16</v>
      </c>
      <c r="V130" s="100">
        <f t="shared" si="58"/>
        <v>5.75</v>
      </c>
      <c r="W130" s="96">
        <f>VLOOKUP(B130,[2]SOUP!$A$3:$E$557,5,FALSE)</f>
        <v>-11</v>
      </c>
      <c r="X130" s="100">
        <f t="shared" si="59"/>
        <v>0.75</v>
      </c>
      <c r="Y130" s="96">
        <f>VLOOKUP(B130,[2]EQU!$A$3:$E$557,5,FALSE)</f>
        <v>3</v>
      </c>
      <c r="Z130" s="100">
        <f t="shared" si="60"/>
        <v>3.5</v>
      </c>
      <c r="AA130" s="85">
        <f t="shared" si="61"/>
        <v>10</v>
      </c>
      <c r="AB130" s="127">
        <f>VLOOKUP(B130,[2]Natation!$A$2:$E$556,5,FALSE)</f>
        <v>37.67</v>
      </c>
      <c r="AC130" s="100">
        <f t="shared" si="62"/>
        <v>12</v>
      </c>
      <c r="AD130" s="86">
        <f t="shared" si="63"/>
        <v>12</v>
      </c>
      <c r="AE130" s="87">
        <f t="shared" si="68"/>
        <v>11.4</v>
      </c>
      <c r="AF130" s="88">
        <v>11.4</v>
      </c>
      <c r="AG130" s="92">
        <f t="shared" si="64"/>
        <v>228</v>
      </c>
      <c r="AH130" s="78">
        <f>IF(ISERROR(VLOOKUP(B130,'Notes écrit'!$A$3:$C$566,3,FALSE)),"ABI",(VLOOKUP(B130,'Notes écrit'!$A$3:$C$566,3,FALSE)))</f>
        <v>8.44</v>
      </c>
      <c r="AI130" s="88">
        <v>8.44</v>
      </c>
      <c r="AJ130" s="93">
        <f t="shared" si="65"/>
        <v>118</v>
      </c>
      <c r="AK130" s="153">
        <f t="shared" si="66"/>
        <v>9.6239999999999988</v>
      </c>
    </row>
    <row r="131" spans="1:42" ht="16.5" customHeight="1" thickBot="1" x14ac:dyDescent="0.3">
      <c r="A131" s="127" t="s">
        <v>376</v>
      </c>
      <c r="B131" s="257">
        <v>22000732</v>
      </c>
      <c r="C131" s="258" t="s">
        <v>527</v>
      </c>
      <c r="D131" s="258" t="s">
        <v>528</v>
      </c>
      <c r="E131" s="96">
        <f>VLOOKUP(B131,[2]END!$A$3:$F$557,6,FALSE)</f>
        <v>13</v>
      </c>
      <c r="F131" s="99">
        <f t="shared" ref="F131:F162" si="69">IF(E131="COVID", "COVID",IF(E131="ABI","ABI",IF(E131="DSP","DSP",IF(E131="VAL","VAL",(VLOOKUP(E131,tpstest,2))))))</f>
        <v>16</v>
      </c>
      <c r="G131" s="100">
        <f t="shared" ref="G131:G194" si="70">IF(F131="COVID","COVID",IF(F131="ABI",0,IF(F131="DSP","DSP",IF(F131="VAL","VAL",(IF(A131="F",VLOOKUP(F131,endurfille,2),VLOOKUP(F131,endurgarçon,2)))))))</f>
        <v>10</v>
      </c>
      <c r="H131" s="85">
        <f t="shared" ref="H131:H194" si="71">IF(G131="VAL","VALIDÉ",G131)</f>
        <v>10</v>
      </c>
      <c r="I131" s="325">
        <f>VLOOKUP(B131,[2]VIT!$A$3:$E$557,5,FALSE)</f>
        <v>3.09</v>
      </c>
      <c r="J131" s="100">
        <f t="shared" ref="J131:J136" si="72">IF(I131="COVID","COVID",IF(I131="ABI",0,IF(I131="DSP","DSP",IF(I131="VAL","VAL",(IF(A131="F",VLOOKUP(I131,VIT20MF,2),VLOOKUP(I131,Vit20MG,2)))))))</f>
        <v>19</v>
      </c>
      <c r="K131" s="325">
        <f>VLOOKUP(B131,[2]VIT!$A$3:$F$557,6,FALSE)</f>
        <v>6.73</v>
      </c>
      <c r="L131" s="100">
        <f t="shared" ref="L131:L136" si="73">IF(K131="COVID","COVID",IF(K131="ABI",0,IF(K131="DSP","DSP",IF(K131="VAL","VAL",(IF(A131="F",VLOOKUP(K131,vit50mf,2),VLOOKUP(K131,vit50mg,2)))))))</f>
        <v>12</v>
      </c>
      <c r="M131" s="85">
        <f t="shared" ref="M131:M194" si="74">IF(OR(J131="COVID",L131="COVID"),"COVID",IF(OR(J131="DSP",L131="DSP"),"DSP",IF(L131="VAL","VALIDÉ",(J131+L131)/2)))</f>
        <v>15.5</v>
      </c>
      <c r="N131" s="107">
        <f>VLOOKUP(B131,[2]DVC!$A$3:$F$557,6,FALSE)</f>
        <v>60</v>
      </c>
      <c r="O131" s="288">
        <f>VLOOKUP(B131,'[2]Taille-Poids'!$A$3:$F$557,6,FALSE)</f>
        <v>67</v>
      </c>
      <c r="P131" s="101">
        <f t="shared" ref="P131:P194" si="75">IF(O131="ABI", "POIDS",IF(N131="COVID","COVID",IF(OR(N131="DSP",N131="ABI",N131="VAL",N131=0),0,N131/O131)))</f>
        <v>0.89552238805970152</v>
      </c>
      <c r="Q131" s="100">
        <f t="shared" ref="Q131:Q194" si="76">IF(N131="COVID","COVID",IF(N131="DSP","DSP",IF(N131="ABI",0,IF(P131="POIDS",0,IF(N131="VAL","VAL",IF(A131="F",VLOOKUP(P131,forcefille,2),VLOOKUP(P131,forcegarçon,2)))))))</f>
        <v>4.5</v>
      </c>
      <c r="R131" s="107">
        <f>VLOOKUP(B131,[2]DV!$A$3:$G$557,7,FALSE)</f>
        <v>45</v>
      </c>
      <c r="S131" s="100">
        <f t="shared" ref="S131:S194" si="77">IF(R131="COVID","COVID",IF(R131="ABI",0,IF(R131="DSP","DSP",IF(R131="VAL","VAL",IF(A131="F",VLOOKUP(R131,détfille,2),VLOOKUP(R131,détgarçon,2))))))</f>
        <v>4.5</v>
      </c>
      <c r="T131" s="85">
        <f t="shared" ref="T131:T194" si="78">IF(OR(Q131="COVID",S131="COVID"),"COVID",IF(OR(Q131="VAL",S131="VAL"),"VALIDÉ",IF(AND(Q131="DSP",S131="DSP"),"DSP",IF(Q131="DSP",S131*2,IF(S131="DSP",Q131*2,(Q131+S131))))))</f>
        <v>9</v>
      </c>
      <c r="U131" s="289">
        <f>VLOOKUP(B131,[2]COORD!$A$3:$H$557,8,FALSE)</f>
        <v>24.32</v>
      </c>
      <c r="V131" s="100">
        <f t="shared" ref="V131:V194" si="79">IF(U131="COVID","COVID",IF(U131="ABI",0,IF(U131="DSP","DSP",IF(U131="VAL","VAL",IF(A131="F",VLOOKUP(U131,coorfille,2),VLOOKUP(U131,coorgarçon,2))))))</f>
        <v>5.75</v>
      </c>
      <c r="W131" s="96">
        <f>VLOOKUP(B131,[2]SOUP!$A$3:$E$557,5,FALSE)</f>
        <v>-9</v>
      </c>
      <c r="X131" s="100">
        <f t="shared" ref="X131:X194" si="80">IF(W131="COVID","COVID",IF(W131="ABI",0,IF(W131="DSP","DSP",IF(W131="VAL","VAL",IF(A131="F",VLOOKUP(W131,SouplesseFille,2),VLOOKUP(W131,SouplesseGarçon,2))))))</f>
        <v>1</v>
      </c>
      <c r="Y131" s="96">
        <f>VLOOKUP(B131,[2]EQU!$A$3:$E$557,5,FALSE)</f>
        <v>2</v>
      </c>
      <c r="Z131" s="100">
        <f t="shared" ref="Z131:Z194" si="81">IF(Y131="COVID","COVID",IF(Y131="ABI",0,IF(Y131="DSP","DSP",IF(Y131="VAL","VAL",IF(A131="F",VLOOKUP(Y131,eqfille,2),VLOOKUP(Y131,eqgarçon,2))))))</f>
        <v>4</v>
      </c>
      <c r="AA131" s="85">
        <f t="shared" ref="AA131:AA194" si="82">IF(OR(V131="COVID",X131="COVID",Z131="COVID"),"COVID",IF(AND(V131="DSP",X131="DSP",Z131="DSP"),"DSP",IF(AND(V131="DSP",X131="DSP"),Z131*4,IF(AND(V131="DSP",Z131="DSP"),X131*4,IF(AND(X131="DSP",Z131="DSP"),V131*2,IF(V131="DSP",(X131+Z131)*2,IF(X131="DSP",V131+Z131*2,IF(Z131="DSP",V131+X131*2,IF(Z131="VAL","VALIDÉ",V131+X131+Z131)))))))))</f>
        <v>10.75</v>
      </c>
      <c r="AB131" s="127">
        <f>VLOOKUP(B131,[2]Natation!$A$2:$E$556,5,FALSE)</f>
        <v>36.1</v>
      </c>
      <c r="AC131" s="100">
        <f t="shared" ref="AC131:AC194" si="83">IF(AB131="COVID","COVID",IF(AB131="ABI",0,IF(AB131="DNF",0,IF(AB131="DSP","DSP",IF(AB131="VAL","VAL",(IF(A131="F",VLOOKUP(AB131,nagefille,2),VLOOKUP(AB131,nagegarçon,2))))))))</f>
        <v>13</v>
      </c>
      <c r="AD131" s="86">
        <f t="shared" ref="AD131:AD194" si="84">IF(AC131="VAL","VALIDÉ",AC131)</f>
        <v>13</v>
      </c>
      <c r="AE131" s="87">
        <f t="shared" si="68"/>
        <v>11.65</v>
      </c>
      <c r="AF131" s="88">
        <v>11.65</v>
      </c>
      <c r="AG131" s="92">
        <f t="shared" si="64"/>
        <v>195</v>
      </c>
      <c r="AH131" s="78">
        <f>IF(ISERROR(VLOOKUP(B131,'Notes écrit'!$A$3:$C$566,3,FALSE)),"ABI",(VLOOKUP(B131,'Notes écrit'!$A$3:$C$566,3,FALSE)))</f>
        <v>7.11</v>
      </c>
      <c r="AI131" s="88">
        <v>7.11</v>
      </c>
      <c r="AJ131" s="93">
        <f t="shared" si="65"/>
        <v>241</v>
      </c>
      <c r="AK131" s="153">
        <f t="shared" si="66"/>
        <v>8.9260000000000002</v>
      </c>
    </row>
    <row r="132" spans="1:42" ht="16.5" customHeight="1" thickBot="1" x14ac:dyDescent="0.3">
      <c r="A132" s="127" t="s">
        <v>376</v>
      </c>
      <c r="B132" s="253">
        <v>22000735</v>
      </c>
      <c r="C132" s="254" t="s">
        <v>94</v>
      </c>
      <c r="D132" s="254" t="s">
        <v>124</v>
      </c>
      <c r="E132" s="96">
        <f>VLOOKUP(B132,[2]END!$A$3:$F$557,6,FALSE)</f>
        <v>16</v>
      </c>
      <c r="F132" s="99">
        <f t="shared" si="69"/>
        <v>17.5</v>
      </c>
      <c r="G132" s="100">
        <f t="shared" si="70"/>
        <v>13</v>
      </c>
      <c r="H132" s="85">
        <f t="shared" si="71"/>
        <v>13</v>
      </c>
      <c r="I132" s="325">
        <f>VLOOKUP(B132,[2]VIT!$A$3:$E$557,5,FALSE)</f>
        <v>3.0799999999999996</v>
      </c>
      <c r="J132" s="100">
        <f t="shared" si="72"/>
        <v>19</v>
      </c>
      <c r="K132" s="325">
        <f>VLOOKUP(B132,[2]VIT!$A$3:$F$557,6,FALSE)</f>
        <v>6.64</v>
      </c>
      <c r="L132" s="100">
        <f t="shared" si="73"/>
        <v>12</v>
      </c>
      <c r="M132" s="85">
        <f t="shared" si="74"/>
        <v>15.5</v>
      </c>
      <c r="N132" s="107">
        <f>VLOOKUP(B132,[2]DVC!$A$3:$F$557,6,FALSE)</f>
        <v>90</v>
      </c>
      <c r="O132" s="288">
        <f>VLOOKUP(B132,'[2]Taille-Poids'!$A$3:$F$557,6,FALSE)</f>
        <v>91</v>
      </c>
      <c r="P132" s="101">
        <f t="shared" si="75"/>
        <v>0.98901098901098905</v>
      </c>
      <c r="Q132" s="100">
        <f t="shared" si="76"/>
        <v>5</v>
      </c>
      <c r="R132" s="107">
        <f>VLOOKUP(B132,[2]DV!$A$3:$G$557,7,FALSE)</f>
        <v>49.4</v>
      </c>
      <c r="S132" s="100">
        <f t="shared" si="77"/>
        <v>5.5</v>
      </c>
      <c r="T132" s="85">
        <f t="shared" si="78"/>
        <v>10.5</v>
      </c>
      <c r="U132" s="289">
        <f>VLOOKUP(B132,[2]COORD!$A$3:$H$557,8,FALSE)</f>
        <v>27.96</v>
      </c>
      <c r="V132" s="100">
        <f t="shared" si="79"/>
        <v>4</v>
      </c>
      <c r="W132" s="96">
        <f>VLOOKUP(B132,[2]SOUP!$A$3:$E$557,5,FALSE)</f>
        <v>-11</v>
      </c>
      <c r="X132" s="100">
        <f t="shared" si="80"/>
        <v>0.75</v>
      </c>
      <c r="Y132" s="96">
        <f>VLOOKUP(B132,[2]EQU!$A$3:$E$557,5,FALSE)</f>
        <v>4</v>
      </c>
      <c r="Z132" s="100">
        <f t="shared" si="81"/>
        <v>3</v>
      </c>
      <c r="AA132" s="85">
        <f t="shared" si="82"/>
        <v>7.75</v>
      </c>
      <c r="AB132" s="127">
        <f>VLOOKUP(B132,[2]Natation!$A$2:$E$556,5,FALSE)</f>
        <v>37.19</v>
      </c>
      <c r="AC132" s="100">
        <f t="shared" si="83"/>
        <v>12</v>
      </c>
      <c r="AD132" s="86">
        <f t="shared" si="84"/>
        <v>12</v>
      </c>
      <c r="AE132" s="87">
        <f t="shared" si="68"/>
        <v>11.75</v>
      </c>
      <c r="AF132" s="88">
        <v>11.75</v>
      </c>
      <c r="AG132" s="92">
        <f t="shared" ref="AG132:AG195" si="85">IFERROR(RANK(AF132,$AF$3:$AF$603,0),532)</f>
        <v>185</v>
      </c>
      <c r="AH132" s="78">
        <f>IF(ISERROR(VLOOKUP(B132,'Notes écrit'!$A$3:$C$566,3,FALSE)),"ABI",(VLOOKUP(B132,'Notes écrit'!$A$3:$C$566,3,FALSE)))</f>
        <v>8</v>
      </c>
      <c r="AI132" s="88">
        <v>8</v>
      </c>
      <c r="AJ132" s="93">
        <f t="shared" ref="AJ132:AJ195" si="86">IFERROR(RANK(AI132,$AI$3:$AI$603,0),564)</f>
        <v>158</v>
      </c>
      <c r="AK132" s="153">
        <f t="shared" ref="AK132:AK195" si="87">IF(AH132="ABI","DEF",IF(AE132="DSP",AH132,(AF132*0.4+AI132*0.6)))</f>
        <v>9.5</v>
      </c>
      <c r="AL132" s="108"/>
      <c r="AM132" s="108"/>
      <c r="AN132" s="108"/>
      <c r="AO132" s="108"/>
      <c r="AP132" s="108"/>
    </row>
    <row r="133" spans="1:42" s="108" customFormat="1" ht="16.5" customHeight="1" thickBot="1" x14ac:dyDescent="0.3">
      <c r="A133" s="127" t="s">
        <v>376</v>
      </c>
      <c r="B133" s="249">
        <v>22000750</v>
      </c>
      <c r="C133" s="250" t="s">
        <v>156</v>
      </c>
      <c r="D133" s="250" t="s">
        <v>890</v>
      </c>
      <c r="E133" s="96">
        <f>VLOOKUP(B133,[2]END!$A$3:$F$557,6,FALSE)</f>
        <v>21</v>
      </c>
      <c r="F133" s="99">
        <f t="shared" si="69"/>
        <v>20</v>
      </c>
      <c r="G133" s="100">
        <f t="shared" si="70"/>
        <v>18</v>
      </c>
      <c r="H133" s="85">
        <f t="shared" si="71"/>
        <v>18</v>
      </c>
      <c r="I133" s="325">
        <f>VLOOKUP(B133,[2]VIT!$A$3:$E$557,5,FALSE)</f>
        <v>2.9499999999999997</v>
      </c>
      <c r="J133" s="100">
        <f t="shared" si="72"/>
        <v>20</v>
      </c>
      <c r="K133" s="325">
        <f>VLOOKUP(B133,[2]VIT!$A$3:$F$557,6,FALSE)</f>
        <v>6.31</v>
      </c>
      <c r="L133" s="100">
        <f t="shared" si="73"/>
        <v>15</v>
      </c>
      <c r="M133" s="85">
        <f t="shared" si="74"/>
        <v>17.5</v>
      </c>
      <c r="N133" s="107">
        <f>VLOOKUP(B133,[2]DVC!$A$3:$F$557,6,FALSE)</f>
        <v>78</v>
      </c>
      <c r="O133" s="288">
        <f>VLOOKUP(B133,'[2]Taille-Poids'!$A$3:$F$557,6,FALSE)</f>
        <v>61</v>
      </c>
      <c r="P133" s="101">
        <f t="shared" si="75"/>
        <v>1.278688524590164</v>
      </c>
      <c r="Q133" s="100">
        <f t="shared" si="76"/>
        <v>6.5</v>
      </c>
      <c r="R133" s="107">
        <f>VLOOKUP(B133,[2]DV!$A$3:$G$557,7,FALSE)</f>
        <v>56.5</v>
      </c>
      <c r="S133" s="100">
        <f t="shared" si="77"/>
        <v>7</v>
      </c>
      <c r="T133" s="85">
        <f t="shared" si="78"/>
        <v>13.5</v>
      </c>
      <c r="U133" s="289">
        <f>VLOOKUP(B133,[2]COORD!$A$3:$H$557,8,FALSE)</f>
        <v>27.25</v>
      </c>
      <c r="V133" s="100">
        <f t="shared" si="79"/>
        <v>4.25</v>
      </c>
      <c r="W133" s="96">
        <f>VLOOKUP(B133,[2]SOUP!$A$3:$E$557,5,FALSE)</f>
        <v>-5</v>
      </c>
      <c r="X133" s="100">
        <f t="shared" si="80"/>
        <v>1.5</v>
      </c>
      <c r="Y133" s="96">
        <f>VLOOKUP(B133,[2]EQU!$A$3:$E$557,5,FALSE)</f>
        <v>2</v>
      </c>
      <c r="Z133" s="100">
        <f t="shared" si="81"/>
        <v>4</v>
      </c>
      <c r="AA133" s="85">
        <f t="shared" si="82"/>
        <v>9.75</v>
      </c>
      <c r="AB133" s="127">
        <f>VLOOKUP(B133,[2]Natation!$A$2:$E$556,5,FALSE)</f>
        <v>34.479999999999997</v>
      </c>
      <c r="AC133" s="100">
        <f t="shared" si="83"/>
        <v>14</v>
      </c>
      <c r="AD133" s="86">
        <f t="shared" si="84"/>
        <v>14</v>
      </c>
      <c r="AE133" s="87">
        <f t="shared" si="68"/>
        <v>14.55</v>
      </c>
      <c r="AF133" s="88">
        <v>14.55</v>
      </c>
      <c r="AG133" s="92">
        <f t="shared" si="85"/>
        <v>12</v>
      </c>
      <c r="AH133" s="78">
        <f>IF(ISERROR(VLOOKUP(B133,'Notes écrit'!$A$3:$C$566,3,FALSE)),"ABI",(VLOOKUP(B133,'Notes écrit'!$A$3:$C$566,3,FALSE)))</f>
        <v>13.33</v>
      </c>
      <c r="AI133" s="88">
        <v>13.33</v>
      </c>
      <c r="AJ133" s="93">
        <f t="shared" si="86"/>
        <v>8</v>
      </c>
      <c r="AK133" s="153">
        <f t="shared" si="87"/>
        <v>13.818</v>
      </c>
      <c r="AL133" s="26"/>
      <c r="AM133" s="26"/>
      <c r="AN133" s="26"/>
      <c r="AO133" s="26"/>
      <c r="AP133" s="26"/>
    </row>
    <row r="134" spans="1:42" ht="16.5" customHeight="1" thickBot="1" x14ac:dyDescent="0.3">
      <c r="A134" s="127" t="s">
        <v>376</v>
      </c>
      <c r="B134" s="247">
        <v>22000752</v>
      </c>
      <c r="C134" s="248" t="s">
        <v>894</v>
      </c>
      <c r="D134" s="248" t="s">
        <v>86</v>
      </c>
      <c r="E134" s="96">
        <f>VLOOKUP(B134,[2]END!$A$3:$F$557,6,FALSE)</f>
        <v>23</v>
      </c>
      <c r="F134" s="99">
        <f t="shared" si="69"/>
        <v>21</v>
      </c>
      <c r="G134" s="100">
        <f t="shared" si="70"/>
        <v>20</v>
      </c>
      <c r="H134" s="85">
        <f t="shared" si="71"/>
        <v>20</v>
      </c>
      <c r="I134" s="325">
        <f>VLOOKUP(B134,[2]VIT!$A$3:$E$557,5,FALSE)</f>
        <v>2.98</v>
      </c>
      <c r="J134" s="100">
        <f t="shared" si="72"/>
        <v>20</v>
      </c>
      <c r="K134" s="325">
        <f>VLOOKUP(B134,[2]VIT!$A$3:$F$557,6,FALSE)</f>
        <v>6.15</v>
      </c>
      <c r="L134" s="100">
        <f t="shared" si="73"/>
        <v>16</v>
      </c>
      <c r="M134" s="85">
        <f t="shared" si="74"/>
        <v>18</v>
      </c>
      <c r="N134" s="107">
        <f>VLOOKUP(B134,[2]DVC!$A$3:$F$557,6,FALSE)</f>
        <v>56</v>
      </c>
      <c r="O134" s="288">
        <f>VLOOKUP(B134,'[2]Taille-Poids'!$A$3:$F$557,6,FALSE)</f>
        <v>64</v>
      </c>
      <c r="P134" s="101">
        <f t="shared" si="75"/>
        <v>0.875</v>
      </c>
      <c r="Q134" s="100">
        <f t="shared" si="76"/>
        <v>4.5</v>
      </c>
      <c r="R134" s="107">
        <f>VLOOKUP(B134,[2]DV!$A$3:$G$557,7,FALSE)</f>
        <v>50.2</v>
      </c>
      <c r="S134" s="100">
        <f t="shared" si="77"/>
        <v>5.5</v>
      </c>
      <c r="T134" s="85">
        <f t="shared" si="78"/>
        <v>10</v>
      </c>
      <c r="U134" s="289">
        <f>VLOOKUP(B134,[2]COORD!$A$3:$H$557,8,FALSE)</f>
        <v>23.82</v>
      </c>
      <c r="V134" s="100">
        <f t="shared" si="79"/>
        <v>6</v>
      </c>
      <c r="W134" s="96">
        <f>VLOOKUP(B134,[2]SOUP!$A$3:$E$557,5,FALSE)</f>
        <v>-8</v>
      </c>
      <c r="X134" s="100">
        <f t="shared" si="80"/>
        <v>1</v>
      </c>
      <c r="Y134" s="96">
        <f>VLOOKUP(B134,[2]EQU!$A$3:$E$557,5,FALSE)</f>
        <v>0</v>
      </c>
      <c r="Z134" s="100">
        <f t="shared" si="81"/>
        <v>5</v>
      </c>
      <c r="AA134" s="85">
        <f t="shared" si="82"/>
        <v>12</v>
      </c>
      <c r="AB134" s="127">
        <f>VLOOKUP(B134,[2]Natation!$A$2:$E$556,5,FALSE)</f>
        <v>26.58</v>
      </c>
      <c r="AC134" s="100">
        <f t="shared" si="83"/>
        <v>19</v>
      </c>
      <c r="AD134" s="86">
        <f t="shared" si="84"/>
        <v>19</v>
      </c>
      <c r="AE134" s="87">
        <f t="shared" si="68"/>
        <v>15.8</v>
      </c>
      <c r="AF134" s="88">
        <v>15.8</v>
      </c>
      <c r="AG134" s="92">
        <f t="shared" si="85"/>
        <v>4</v>
      </c>
      <c r="AH134" s="78">
        <f>IF(ISERROR(VLOOKUP(B134,'Notes écrit'!$A$3:$C$566,3,FALSE)),"ABI",(VLOOKUP(B134,'Notes écrit'!$A$3:$C$566,3,FALSE)))</f>
        <v>6.67</v>
      </c>
      <c r="AI134" s="88">
        <v>6.67</v>
      </c>
      <c r="AJ134" s="93">
        <f t="shared" si="86"/>
        <v>296</v>
      </c>
      <c r="AK134" s="153">
        <f t="shared" si="87"/>
        <v>10.321999999999999</v>
      </c>
    </row>
    <row r="135" spans="1:42" ht="16.5" customHeight="1" thickBot="1" x14ac:dyDescent="0.3">
      <c r="A135" s="127" t="s">
        <v>376</v>
      </c>
      <c r="B135" s="263">
        <v>22000845</v>
      </c>
      <c r="C135" s="264" t="s">
        <v>183</v>
      </c>
      <c r="D135" s="264" t="s">
        <v>75</v>
      </c>
      <c r="E135" s="96">
        <f>VLOOKUP(B135,[2]END!$A$3:$F$557,6,FALSE)</f>
        <v>16</v>
      </c>
      <c r="F135" s="99">
        <f t="shared" si="69"/>
        <v>17.5</v>
      </c>
      <c r="G135" s="100">
        <f t="shared" si="70"/>
        <v>13</v>
      </c>
      <c r="H135" s="85">
        <f t="shared" si="71"/>
        <v>13</v>
      </c>
      <c r="I135" s="325">
        <f>VLOOKUP(B135,[2]VIT!$A$3:$E$557,5,FALSE)</f>
        <v>3.11</v>
      </c>
      <c r="J135" s="100">
        <f t="shared" si="72"/>
        <v>18</v>
      </c>
      <c r="K135" s="325">
        <f>VLOOKUP(B135,[2]VIT!$A$3:$F$557,6,FALSE)</f>
        <v>6.55</v>
      </c>
      <c r="L135" s="100">
        <f t="shared" si="73"/>
        <v>13</v>
      </c>
      <c r="M135" s="85">
        <f t="shared" si="74"/>
        <v>15.5</v>
      </c>
      <c r="N135" s="107">
        <f>VLOOKUP(B135,[2]DVC!$A$3:$F$557,6,FALSE)</f>
        <v>70</v>
      </c>
      <c r="O135" s="288">
        <f>VLOOKUP(B135,'[2]Taille-Poids'!$A$3:$F$557,6,FALSE)</f>
        <v>67</v>
      </c>
      <c r="P135" s="101">
        <f t="shared" si="75"/>
        <v>1.044776119402985</v>
      </c>
      <c r="Q135" s="100">
        <f t="shared" si="76"/>
        <v>5.5</v>
      </c>
      <c r="R135" s="107">
        <f>VLOOKUP(B135,[2]DV!$A$3:$G$557,7,FALSE)</f>
        <v>40</v>
      </c>
      <c r="S135" s="100">
        <f t="shared" si="77"/>
        <v>3</v>
      </c>
      <c r="T135" s="85">
        <f t="shared" si="78"/>
        <v>8.5</v>
      </c>
      <c r="U135" s="289">
        <f>VLOOKUP(B135,[2]COORD!$A$3:$H$557,8,FALSE)</f>
        <v>29.03</v>
      </c>
      <c r="V135" s="100">
        <f t="shared" si="79"/>
        <v>3.25</v>
      </c>
      <c r="W135" s="96">
        <f>VLOOKUP(B135,[2]SOUP!$A$3:$E$557,5,FALSE)</f>
        <v>-11</v>
      </c>
      <c r="X135" s="100">
        <f t="shared" si="80"/>
        <v>0.75</v>
      </c>
      <c r="Y135" s="96">
        <f>VLOOKUP(B135,[2]EQU!$A$3:$E$557,5,FALSE)</f>
        <v>4</v>
      </c>
      <c r="Z135" s="100">
        <f t="shared" si="81"/>
        <v>3</v>
      </c>
      <c r="AA135" s="85">
        <f t="shared" si="82"/>
        <v>7</v>
      </c>
      <c r="AB135" s="127">
        <f>VLOOKUP(B135,[2]Natation!$A$2:$E$556,5,FALSE)</f>
        <v>39.94</v>
      </c>
      <c r="AC135" s="100">
        <f t="shared" si="83"/>
        <v>10</v>
      </c>
      <c r="AD135" s="86">
        <f t="shared" si="84"/>
        <v>10</v>
      </c>
      <c r="AE135" s="87">
        <f t="shared" si="68"/>
        <v>10.8</v>
      </c>
      <c r="AF135" s="88">
        <v>10.8</v>
      </c>
      <c r="AG135" s="92">
        <f t="shared" si="85"/>
        <v>302</v>
      </c>
      <c r="AH135" s="78">
        <f>IF(ISERROR(VLOOKUP(B135,'Notes écrit'!$A$3:$C$566,3,FALSE)),"ABI",(VLOOKUP(B135,'Notes écrit'!$A$3:$C$566,3,FALSE)))</f>
        <v>8</v>
      </c>
      <c r="AI135" s="88">
        <v>8</v>
      </c>
      <c r="AJ135" s="93">
        <f t="shared" si="86"/>
        <v>158</v>
      </c>
      <c r="AK135" s="153">
        <f t="shared" si="87"/>
        <v>9.120000000000001</v>
      </c>
      <c r="AL135" s="110"/>
      <c r="AM135" s="110"/>
      <c r="AN135" s="110"/>
      <c r="AO135" s="110"/>
      <c r="AP135" s="110"/>
    </row>
    <row r="136" spans="1:42" s="108" customFormat="1" ht="16.5" customHeight="1" thickBot="1" x14ac:dyDescent="0.3">
      <c r="A136" s="127" t="s">
        <v>376</v>
      </c>
      <c r="B136" s="263">
        <v>22000848</v>
      </c>
      <c r="C136" s="264" t="s">
        <v>780</v>
      </c>
      <c r="D136" s="264" t="s">
        <v>168</v>
      </c>
      <c r="E136" s="96">
        <f>VLOOKUP(B136,[2]END!$A$3:$F$557,6,FALSE)</f>
        <v>17</v>
      </c>
      <c r="F136" s="99">
        <f t="shared" si="69"/>
        <v>18</v>
      </c>
      <c r="G136" s="100">
        <f t="shared" si="70"/>
        <v>14</v>
      </c>
      <c r="H136" s="85">
        <f t="shared" si="71"/>
        <v>14</v>
      </c>
      <c r="I136" s="325">
        <f>VLOOKUP(B136,[2]VIT!$A$3:$E$557,5,FALSE)</f>
        <v>3.18</v>
      </c>
      <c r="J136" s="100">
        <f t="shared" si="72"/>
        <v>17</v>
      </c>
      <c r="K136" s="325">
        <f>VLOOKUP(B136,[2]VIT!$A$3:$F$557,6,FALSE)</f>
        <v>6.9</v>
      </c>
      <c r="L136" s="100">
        <f t="shared" si="73"/>
        <v>10</v>
      </c>
      <c r="M136" s="85">
        <f t="shared" si="74"/>
        <v>13.5</v>
      </c>
      <c r="N136" s="107">
        <f>VLOOKUP(B136,[2]DVC!$A$3:$F$557,6,FALSE)</f>
        <v>70</v>
      </c>
      <c r="O136" s="288">
        <f>VLOOKUP(B136,'[2]Taille-Poids'!$A$3:$F$557,6,FALSE)</f>
        <v>74</v>
      </c>
      <c r="P136" s="101">
        <f t="shared" si="75"/>
        <v>0.94594594594594594</v>
      </c>
      <c r="Q136" s="100">
        <f t="shared" si="76"/>
        <v>5</v>
      </c>
      <c r="R136" s="107">
        <f>VLOOKUP(B136,[2]DV!$A$3:$G$557,7,FALSE)</f>
        <v>39.799999999999997</v>
      </c>
      <c r="S136" s="100">
        <f t="shared" si="77"/>
        <v>3</v>
      </c>
      <c r="T136" s="85">
        <f t="shared" si="78"/>
        <v>8</v>
      </c>
      <c r="U136" s="289">
        <f>VLOOKUP(B136,[2]COORD!$A$3:$H$557,8,FALSE)</f>
        <v>32.090000000000003</v>
      </c>
      <c r="V136" s="100">
        <f t="shared" si="79"/>
        <v>1.75</v>
      </c>
      <c r="W136" s="96">
        <f>VLOOKUP(B136,[2]SOUP!$A$3:$E$557,5,FALSE)</f>
        <v>-8</v>
      </c>
      <c r="X136" s="100">
        <f t="shared" si="80"/>
        <v>1</v>
      </c>
      <c r="Y136" s="96">
        <f>VLOOKUP(B136,[2]EQU!$A$3:$E$557,5,FALSE)</f>
        <v>4</v>
      </c>
      <c r="Z136" s="100">
        <f t="shared" si="81"/>
        <v>3</v>
      </c>
      <c r="AA136" s="85">
        <f t="shared" si="82"/>
        <v>5.75</v>
      </c>
      <c r="AB136" s="127">
        <f>VLOOKUP(B136,[2]Natation!$A$2:$E$556,5,FALSE)</f>
        <v>31.88</v>
      </c>
      <c r="AC136" s="100">
        <f t="shared" si="83"/>
        <v>15</v>
      </c>
      <c r="AD136" s="86">
        <f t="shared" si="84"/>
        <v>15</v>
      </c>
      <c r="AE136" s="87">
        <f t="shared" si="68"/>
        <v>11.25</v>
      </c>
      <c r="AF136" s="88">
        <v>11.25</v>
      </c>
      <c r="AG136" s="92">
        <f t="shared" si="85"/>
        <v>251</v>
      </c>
      <c r="AH136" s="78">
        <f>IF(ISERROR(VLOOKUP(B136,'Notes écrit'!$A$3:$C$566,3,FALSE)),"ABI",(VLOOKUP(B136,'Notes écrit'!$A$3:$C$566,3,FALSE)))</f>
        <v>8.44</v>
      </c>
      <c r="AI136" s="88">
        <v>8.44</v>
      </c>
      <c r="AJ136" s="93">
        <f t="shared" si="86"/>
        <v>118</v>
      </c>
      <c r="AK136" s="153">
        <f t="shared" si="87"/>
        <v>9.5640000000000001</v>
      </c>
    </row>
    <row r="137" spans="1:42" ht="16.5" customHeight="1" thickBot="1" x14ac:dyDescent="0.3">
      <c r="A137" s="127" t="s">
        <v>376</v>
      </c>
      <c r="B137" s="249">
        <v>22000872</v>
      </c>
      <c r="C137" s="250" t="s">
        <v>736</v>
      </c>
      <c r="D137" s="250" t="s">
        <v>126</v>
      </c>
      <c r="E137" s="96" t="s">
        <v>375</v>
      </c>
      <c r="F137" s="99" t="str">
        <f t="shared" si="69"/>
        <v>DSP</v>
      </c>
      <c r="G137" s="100" t="str">
        <f t="shared" si="70"/>
        <v>DSP</v>
      </c>
      <c r="H137" s="85" t="str">
        <f t="shared" si="71"/>
        <v>DSP</v>
      </c>
      <c r="I137" s="96" t="s">
        <v>375</v>
      </c>
      <c r="J137" s="100" t="str">
        <f t="shared" ref="J137:J194" si="88">IF(I137="COVID","COVID",IF(I137="ABI",0,IF(I137="DSP","DSP",IF(I137="VAL","VAL",(IF(A137="F",VLOOKUP(I137,VIT20MF,2),VLOOKUP(I137,Vit20MG,2)))))))</f>
        <v>DSP</v>
      </c>
      <c r="K137" s="96" t="s">
        <v>375</v>
      </c>
      <c r="L137" s="100" t="str">
        <f t="shared" ref="L137:L194" si="89">IF(K137="COVID","COVID",IF(K137="ABI",0,IF(K137="DSP","DSP",IF(K137="VAL","VAL",(IF(A137="F",VLOOKUP(K137,vit50mf,2),VLOOKUP(K137,vit50mg,2)))))))</f>
        <v>DSP</v>
      </c>
      <c r="M137" s="85" t="str">
        <f t="shared" si="74"/>
        <v>DSP</v>
      </c>
      <c r="N137" s="107">
        <f>VLOOKUP(B137,[2]DVC!$A$3:$F$557,6,FALSE)</f>
        <v>75</v>
      </c>
      <c r="O137" s="288">
        <f>VLOOKUP(B137,'[2]Taille-Poids'!$A$3:$F$557,6,FALSE)</f>
        <v>70</v>
      </c>
      <c r="P137" s="101">
        <f t="shared" si="75"/>
        <v>1.0714285714285714</v>
      </c>
      <c r="Q137" s="100">
        <f t="shared" si="76"/>
        <v>5.5</v>
      </c>
      <c r="R137" s="107">
        <f>VLOOKUP(B137,[2]DV!$A$3:$G$557,7,FALSE)</f>
        <v>46.4</v>
      </c>
      <c r="S137" s="100">
        <f t="shared" si="77"/>
        <v>4.5</v>
      </c>
      <c r="T137" s="85">
        <f t="shared" si="78"/>
        <v>10</v>
      </c>
      <c r="U137" s="337" t="s">
        <v>375</v>
      </c>
      <c r="V137" s="100" t="str">
        <f t="shared" si="79"/>
        <v>DSP</v>
      </c>
      <c r="W137" s="96" t="s">
        <v>375</v>
      </c>
      <c r="X137" s="100" t="str">
        <f t="shared" si="80"/>
        <v>DSP</v>
      </c>
      <c r="Y137" s="96" t="s">
        <v>375</v>
      </c>
      <c r="Z137" s="100" t="str">
        <f t="shared" si="81"/>
        <v>DSP</v>
      </c>
      <c r="AA137" s="85" t="str">
        <f t="shared" si="82"/>
        <v>DSP</v>
      </c>
      <c r="AB137" s="96" t="s">
        <v>375</v>
      </c>
      <c r="AC137" s="100" t="str">
        <f t="shared" si="83"/>
        <v>DSP</v>
      </c>
      <c r="AD137" s="86" t="str">
        <f t="shared" si="84"/>
        <v>DSP</v>
      </c>
      <c r="AE137" s="87">
        <f t="shared" si="68"/>
        <v>10</v>
      </c>
      <c r="AF137" s="88">
        <v>10</v>
      </c>
      <c r="AG137" s="92">
        <f t="shared" si="85"/>
        <v>386</v>
      </c>
      <c r="AH137" s="78">
        <f>IF(ISERROR(VLOOKUP(B137,'Notes écrit'!$A$3:$C$566,3,FALSE)),"ABI",(VLOOKUP(B137,'Notes écrit'!$A$3:$C$566,3,FALSE)))</f>
        <v>7.56</v>
      </c>
      <c r="AI137" s="88">
        <v>7.56</v>
      </c>
      <c r="AJ137" s="93">
        <f t="shared" si="86"/>
        <v>204</v>
      </c>
      <c r="AK137" s="153">
        <f t="shared" si="87"/>
        <v>8.5359999999999996</v>
      </c>
      <c r="AL137" s="109"/>
      <c r="AM137" s="109"/>
      <c r="AN137" s="109"/>
      <c r="AO137" s="109"/>
      <c r="AP137" s="109"/>
    </row>
    <row r="138" spans="1:42" s="110" customFormat="1" ht="16.5" customHeight="1" thickBot="1" x14ac:dyDescent="0.3">
      <c r="A138" s="127" t="s">
        <v>376</v>
      </c>
      <c r="B138" s="257">
        <v>22000874</v>
      </c>
      <c r="C138" s="258" t="s">
        <v>997</v>
      </c>
      <c r="D138" s="258" t="s">
        <v>998</v>
      </c>
      <c r="E138" s="96">
        <f>VLOOKUP(B138,[2]END!$A$3:$F$557,6,FALSE)</f>
        <v>16</v>
      </c>
      <c r="F138" s="99">
        <f t="shared" si="69"/>
        <v>17.5</v>
      </c>
      <c r="G138" s="100">
        <f t="shared" si="70"/>
        <v>13</v>
      </c>
      <c r="H138" s="85">
        <f t="shared" si="71"/>
        <v>13</v>
      </c>
      <c r="I138" s="325">
        <f>VLOOKUP(B138,[2]VIT!$A$3:$E$557,5,FALSE)</f>
        <v>3.26</v>
      </c>
      <c r="J138" s="100">
        <f t="shared" si="88"/>
        <v>16</v>
      </c>
      <c r="K138" s="325">
        <f>VLOOKUP(B138,[2]VIT!$A$3:$F$557,6,FALSE)</f>
        <v>6.79</v>
      </c>
      <c r="L138" s="100">
        <f t="shared" si="89"/>
        <v>11</v>
      </c>
      <c r="M138" s="85">
        <f t="shared" si="74"/>
        <v>13.5</v>
      </c>
      <c r="N138" s="107">
        <f>VLOOKUP(B138,[2]DVC!$A$3:$F$557,6,FALSE)</f>
        <v>60</v>
      </c>
      <c r="O138" s="288">
        <f>VLOOKUP(B138,'[2]Taille-Poids'!$A$3:$F$557,6,FALSE)</f>
        <v>67</v>
      </c>
      <c r="P138" s="101">
        <f t="shared" si="75"/>
        <v>0.89552238805970152</v>
      </c>
      <c r="Q138" s="100">
        <f t="shared" si="76"/>
        <v>4.5</v>
      </c>
      <c r="R138" s="107">
        <f>VLOOKUP(B138,[2]DV!$A$3:$G$557,7,FALSE)</f>
        <v>35.5</v>
      </c>
      <c r="S138" s="100">
        <f t="shared" si="77"/>
        <v>2</v>
      </c>
      <c r="T138" s="85">
        <f t="shared" si="78"/>
        <v>6.5</v>
      </c>
      <c r="U138" s="289">
        <f>VLOOKUP(B138,[2]COORD!$A$3:$H$557,8,FALSE)</f>
        <v>32.44</v>
      </c>
      <c r="V138" s="100">
        <f t="shared" si="79"/>
        <v>1.75</v>
      </c>
      <c r="W138" s="96">
        <f>VLOOKUP(B138,[2]SOUP!$A$3:$E$557,5,FALSE)</f>
        <v>0</v>
      </c>
      <c r="X138" s="100">
        <f t="shared" si="80"/>
        <v>2.5</v>
      </c>
      <c r="Y138" s="96">
        <f>VLOOKUP(B138,[2]EQU!$A$3:$E$557,5,FALSE)</f>
        <v>5</v>
      </c>
      <c r="Z138" s="100">
        <f t="shared" si="81"/>
        <v>2.5</v>
      </c>
      <c r="AA138" s="85">
        <f t="shared" si="82"/>
        <v>6.75</v>
      </c>
      <c r="AB138" s="127">
        <f>VLOOKUP(B138,[2]Natation!$A$2:$E$556,5,FALSE)</f>
        <v>32.340000000000003</v>
      </c>
      <c r="AC138" s="100">
        <f t="shared" si="83"/>
        <v>15</v>
      </c>
      <c r="AD138" s="86">
        <f t="shared" si="84"/>
        <v>15</v>
      </c>
      <c r="AE138" s="87">
        <f t="shared" si="68"/>
        <v>10.95</v>
      </c>
      <c r="AF138" s="88">
        <v>10.95</v>
      </c>
      <c r="AG138" s="92">
        <f t="shared" si="85"/>
        <v>287</v>
      </c>
      <c r="AH138" s="78">
        <f>IF(ISERROR(VLOOKUP(B138,'Notes écrit'!$A$3:$C$566,3,FALSE)),"ABI",(VLOOKUP(B138,'Notes écrit'!$A$3:$C$566,3,FALSE)))</f>
        <v>4.8899999999999997</v>
      </c>
      <c r="AI138" s="88">
        <v>4.8899999999999997</v>
      </c>
      <c r="AJ138" s="93">
        <f t="shared" si="86"/>
        <v>474</v>
      </c>
      <c r="AK138" s="153">
        <f t="shared" si="87"/>
        <v>7.3140000000000001</v>
      </c>
      <c r="AL138" s="26"/>
      <c r="AM138" s="26"/>
      <c r="AN138" s="26"/>
      <c r="AO138" s="26"/>
      <c r="AP138" s="26"/>
    </row>
    <row r="139" spans="1:42" s="108" customFormat="1" ht="16.5" customHeight="1" thickBot="1" x14ac:dyDescent="0.3">
      <c r="A139" s="127" t="s">
        <v>56</v>
      </c>
      <c r="B139" s="263">
        <v>22000900</v>
      </c>
      <c r="C139" s="264" t="s">
        <v>545</v>
      </c>
      <c r="D139" s="264" t="s">
        <v>98</v>
      </c>
      <c r="E139" s="96">
        <f>VLOOKUP(B139,[2]END!$A$3:$F$557,6,FALSE)</f>
        <v>12</v>
      </c>
      <c r="F139" s="99">
        <f t="shared" si="69"/>
        <v>15.5</v>
      </c>
      <c r="G139" s="100">
        <f t="shared" si="70"/>
        <v>12</v>
      </c>
      <c r="H139" s="85">
        <f t="shared" si="71"/>
        <v>12</v>
      </c>
      <c r="I139" s="325">
        <f>VLOOKUP(B139,[2]VIT!$A$3:$E$557,5,FALSE)</f>
        <v>3.51</v>
      </c>
      <c r="J139" s="100">
        <f t="shared" si="88"/>
        <v>16</v>
      </c>
      <c r="K139" s="325">
        <f>VLOOKUP(B139,[2]VIT!$A$3:$F$557,6,FALSE)</f>
        <v>7.77</v>
      </c>
      <c r="L139" s="100">
        <f t="shared" si="89"/>
        <v>11</v>
      </c>
      <c r="M139" s="85">
        <f t="shared" si="74"/>
        <v>13.5</v>
      </c>
      <c r="N139" s="107">
        <f>VLOOKUP(B139,[2]DVC!$A$3:$F$557,6,FALSE)</f>
        <v>31.5</v>
      </c>
      <c r="O139" s="288">
        <f>VLOOKUP(B139,'[2]Taille-Poids'!$A$3:$F$557,6,FALSE)</f>
        <v>64</v>
      </c>
      <c r="P139" s="101">
        <f t="shared" si="75"/>
        <v>0.4921875</v>
      </c>
      <c r="Q139" s="100">
        <f t="shared" si="76"/>
        <v>4.5</v>
      </c>
      <c r="R139" s="107">
        <f>VLOOKUP(B139,[2]DV!$A$3:$G$557,7,FALSE)</f>
        <v>34.299999999999997</v>
      </c>
      <c r="S139" s="100">
        <f t="shared" si="77"/>
        <v>6</v>
      </c>
      <c r="T139" s="85">
        <f t="shared" si="78"/>
        <v>10.5</v>
      </c>
      <c r="U139" s="289">
        <f>VLOOKUP(B139,[2]COORD!$A$3:$H$557,8,FALSE)</f>
        <v>29.31</v>
      </c>
      <c r="V139" s="100">
        <f t="shared" si="79"/>
        <v>4.25</v>
      </c>
      <c r="W139" s="96">
        <f>VLOOKUP(B139,[2]SOUP!$A$3:$E$557,5,FALSE)</f>
        <v>0</v>
      </c>
      <c r="X139" s="100">
        <f t="shared" si="80"/>
        <v>2.5</v>
      </c>
      <c r="Y139" s="96">
        <f>VLOOKUP(B139,[2]EQU!$A$3:$E$557,5,FALSE)</f>
        <v>5</v>
      </c>
      <c r="Z139" s="100">
        <f t="shared" si="81"/>
        <v>2.5</v>
      </c>
      <c r="AA139" s="85">
        <f t="shared" si="82"/>
        <v>9.25</v>
      </c>
      <c r="AB139" s="127">
        <f>VLOOKUP(B139,[2]Natation!$A$2:$E$556,5,FALSE)</f>
        <v>42.03</v>
      </c>
      <c r="AC139" s="100">
        <f t="shared" si="83"/>
        <v>12</v>
      </c>
      <c r="AD139" s="86">
        <f t="shared" si="84"/>
        <v>12</v>
      </c>
      <c r="AE139" s="87">
        <f t="shared" si="68"/>
        <v>11.45</v>
      </c>
      <c r="AF139" s="88">
        <v>11.45</v>
      </c>
      <c r="AG139" s="92">
        <f t="shared" si="85"/>
        <v>221</v>
      </c>
      <c r="AH139" s="78">
        <f>IF(ISERROR(VLOOKUP(B139,'Notes écrit'!$A$3:$C$566,3,FALSE)),"ABI",(VLOOKUP(B139,'Notes écrit'!$A$3:$C$566,3,FALSE)))</f>
        <v>4.8899999999999997</v>
      </c>
      <c r="AI139" s="88">
        <v>4.8899999999999997</v>
      </c>
      <c r="AJ139" s="93">
        <f t="shared" si="86"/>
        <v>474</v>
      </c>
      <c r="AK139" s="153">
        <f t="shared" si="87"/>
        <v>7.5139999999999993</v>
      </c>
      <c r="AL139" s="26"/>
      <c r="AM139" s="26"/>
      <c r="AN139" s="26"/>
      <c r="AO139" s="26"/>
      <c r="AP139" s="26"/>
    </row>
    <row r="140" spans="1:42" ht="16.5" customHeight="1" thickBot="1" x14ac:dyDescent="0.3">
      <c r="A140" s="127" t="s">
        <v>56</v>
      </c>
      <c r="B140" s="247">
        <v>22000928</v>
      </c>
      <c r="C140" s="248" t="s">
        <v>831</v>
      </c>
      <c r="D140" s="248" t="s">
        <v>102</v>
      </c>
      <c r="E140" s="96">
        <f>VLOOKUP(B140,[2]END!$A$3:$F$557,6,FALSE)</f>
        <v>13</v>
      </c>
      <c r="F140" s="99">
        <f t="shared" si="69"/>
        <v>16</v>
      </c>
      <c r="G140" s="100">
        <f t="shared" si="70"/>
        <v>13</v>
      </c>
      <c r="H140" s="85">
        <f t="shared" si="71"/>
        <v>13</v>
      </c>
      <c r="I140" s="325">
        <f>VLOOKUP(B140,[2]VIT!$A$3:$E$557,5,FALSE)</f>
        <v>3.17</v>
      </c>
      <c r="J140" s="100">
        <f t="shared" si="88"/>
        <v>20</v>
      </c>
      <c r="K140" s="325">
        <f>VLOOKUP(B140,[2]VIT!$A$3:$F$557,6,FALSE)</f>
        <v>6.77</v>
      </c>
      <c r="L140" s="100">
        <f t="shared" si="89"/>
        <v>18</v>
      </c>
      <c r="M140" s="85">
        <f t="shared" si="74"/>
        <v>19</v>
      </c>
      <c r="N140" s="107">
        <f>VLOOKUP(B140,[2]DVC!$A$3:$F$557,6,FALSE)</f>
        <v>35</v>
      </c>
      <c r="O140" s="288">
        <f>VLOOKUP(B140,'[2]Taille-Poids'!$A$3:$F$557,6,FALSE)</f>
        <v>55</v>
      </c>
      <c r="P140" s="101">
        <f t="shared" si="75"/>
        <v>0.63636363636363635</v>
      </c>
      <c r="Q140" s="100">
        <f t="shared" si="76"/>
        <v>6</v>
      </c>
      <c r="R140" s="107">
        <f>VLOOKUP(B140,[2]DV!$A$3:$G$557,7,FALSE)</f>
        <v>36.299999999999997</v>
      </c>
      <c r="S140" s="100">
        <f t="shared" si="77"/>
        <v>6.5</v>
      </c>
      <c r="T140" s="85">
        <f t="shared" si="78"/>
        <v>12.5</v>
      </c>
      <c r="U140" s="335">
        <f>VLOOKUP(B140,[2]COORD!$A$3:$H$557,8,FALSE)</f>
        <v>30.25</v>
      </c>
      <c r="V140" s="100">
        <f t="shared" si="79"/>
        <v>3.75</v>
      </c>
      <c r="W140" s="96">
        <f>VLOOKUP(B140,[2]SOUP!$A$3:$E$557,5,FALSE)</f>
        <v>-21</v>
      </c>
      <c r="X140" s="100">
        <f t="shared" si="80"/>
        <v>0</v>
      </c>
      <c r="Y140" s="96">
        <f>VLOOKUP(B140,[2]EQU!$A$3:$E$557,5,FALSE)</f>
        <v>0</v>
      </c>
      <c r="Z140" s="100">
        <f t="shared" si="81"/>
        <v>5</v>
      </c>
      <c r="AA140" s="85">
        <f t="shared" si="82"/>
        <v>8.75</v>
      </c>
      <c r="AB140" s="127">
        <f>VLOOKUP(B140,[2]Natation!$A$2:$E$556,5,FALSE)</f>
        <v>36.44</v>
      </c>
      <c r="AC140" s="100">
        <f t="shared" si="83"/>
        <v>16</v>
      </c>
      <c r="AD140" s="86">
        <f t="shared" si="84"/>
        <v>16</v>
      </c>
      <c r="AE140" s="87">
        <f t="shared" si="68"/>
        <v>13.85</v>
      </c>
      <c r="AF140" s="88">
        <v>13.85</v>
      </c>
      <c r="AG140" s="92">
        <f t="shared" si="85"/>
        <v>32</v>
      </c>
      <c r="AH140" s="78">
        <f>IF(ISERROR(VLOOKUP(B140,'Notes écrit'!$A$3:$C$566,3,FALSE)),"ABI",(VLOOKUP(B140,'Notes écrit'!$A$3:$C$566,3,FALSE)))</f>
        <v>5.78</v>
      </c>
      <c r="AI140" s="88">
        <v>5.78</v>
      </c>
      <c r="AJ140" s="93">
        <f t="shared" si="86"/>
        <v>393</v>
      </c>
      <c r="AK140" s="153">
        <f t="shared" si="87"/>
        <v>9.0079999999999991</v>
      </c>
      <c r="AL140" s="108"/>
      <c r="AM140" s="108"/>
      <c r="AN140" s="108"/>
      <c r="AO140" s="108"/>
      <c r="AP140" s="108"/>
    </row>
    <row r="141" spans="1:42" ht="16.5" customHeight="1" thickBot="1" x14ac:dyDescent="0.3">
      <c r="A141" s="127" t="s">
        <v>56</v>
      </c>
      <c r="B141" s="259">
        <v>22000948</v>
      </c>
      <c r="C141" s="260" t="s">
        <v>1094</v>
      </c>
      <c r="D141" s="260" t="s">
        <v>1095</v>
      </c>
      <c r="E141" s="96">
        <f>VLOOKUP(B141,[2]END!$A$3:$F$557,6,FALSE)</f>
        <v>11</v>
      </c>
      <c r="F141" s="99">
        <f t="shared" si="69"/>
        <v>15</v>
      </c>
      <c r="G141" s="100">
        <f t="shared" si="70"/>
        <v>11</v>
      </c>
      <c r="H141" s="85">
        <f t="shared" si="71"/>
        <v>11</v>
      </c>
      <c r="I141" s="325">
        <f>VLOOKUP(B141,[2]VIT!$A$3:$E$557,5,FALSE)</f>
        <v>3.44</v>
      </c>
      <c r="J141" s="100">
        <f t="shared" si="88"/>
        <v>17</v>
      </c>
      <c r="K141" s="325">
        <f>VLOOKUP(B141,[2]VIT!$A$3:$F$557,6,FALSE)</f>
        <v>7.75</v>
      </c>
      <c r="L141" s="100">
        <f t="shared" si="89"/>
        <v>11</v>
      </c>
      <c r="M141" s="85">
        <f t="shared" si="74"/>
        <v>14</v>
      </c>
      <c r="N141" s="107">
        <f>VLOOKUP(B141,[2]DVC!$A$3:$F$557,6,FALSE)</f>
        <v>46</v>
      </c>
      <c r="O141" s="288">
        <f>VLOOKUP(B141,'[2]Taille-Poids'!$A$3:$F$557,6,FALSE)</f>
        <v>56</v>
      </c>
      <c r="P141" s="101">
        <f t="shared" si="75"/>
        <v>0.8214285714285714</v>
      </c>
      <c r="Q141" s="100">
        <f t="shared" si="76"/>
        <v>7</v>
      </c>
      <c r="R141" s="107">
        <f>VLOOKUP(B141,[2]DV!$A$3:$G$557,7,FALSE)</f>
        <v>31.3</v>
      </c>
      <c r="S141" s="100">
        <f t="shared" si="77"/>
        <v>5</v>
      </c>
      <c r="T141" s="85">
        <f t="shared" si="78"/>
        <v>12</v>
      </c>
      <c r="U141" s="289">
        <f>VLOOKUP(B141,[2]COORD!$A$3:$H$557,8,FALSE)</f>
        <v>25.09</v>
      </c>
      <c r="V141" s="100">
        <f t="shared" si="79"/>
        <v>6.25</v>
      </c>
      <c r="W141" s="96">
        <f>VLOOKUP(B141,[2]SOUP!$A$3:$E$557,5,FALSE)</f>
        <v>0</v>
      </c>
      <c r="X141" s="100">
        <f t="shared" si="80"/>
        <v>2.5</v>
      </c>
      <c r="Y141" s="96">
        <f>VLOOKUP(B141,[2]EQU!$A$3:$E$557,5,FALSE)</f>
        <v>4</v>
      </c>
      <c r="Z141" s="100">
        <f t="shared" si="81"/>
        <v>3</v>
      </c>
      <c r="AA141" s="85">
        <f t="shared" si="82"/>
        <v>11.75</v>
      </c>
      <c r="AB141" s="127">
        <f>VLOOKUP(B141,[2]Natation!$A$2:$E$556,5,FALSE)</f>
        <v>38.520000000000003</v>
      </c>
      <c r="AC141" s="100">
        <f t="shared" si="83"/>
        <v>14</v>
      </c>
      <c r="AD141" s="86">
        <f t="shared" si="84"/>
        <v>14</v>
      </c>
      <c r="AE141" s="87">
        <f t="shared" si="68"/>
        <v>12.55</v>
      </c>
      <c r="AF141" s="88">
        <v>12.55</v>
      </c>
      <c r="AG141" s="92">
        <f t="shared" si="85"/>
        <v>106</v>
      </c>
      <c r="AH141" s="78">
        <f>IF(ISERROR(VLOOKUP(B141,'Notes écrit'!$A$3:$C$566,3,FALSE)),"ABI",(VLOOKUP(B141,'Notes écrit'!$A$3:$C$566,3,FALSE)))</f>
        <v>13.78</v>
      </c>
      <c r="AI141" s="88">
        <v>13.78</v>
      </c>
      <c r="AJ141" s="93">
        <f t="shared" si="86"/>
        <v>3</v>
      </c>
      <c r="AK141" s="153">
        <f t="shared" si="87"/>
        <v>13.288</v>
      </c>
      <c r="AL141" s="110"/>
      <c r="AM141" s="110"/>
      <c r="AN141" s="110"/>
      <c r="AO141" s="110"/>
      <c r="AP141" s="110"/>
    </row>
    <row r="142" spans="1:42" ht="16.5" customHeight="1" thickBot="1" x14ac:dyDescent="0.3">
      <c r="A142" s="127" t="s">
        <v>376</v>
      </c>
      <c r="B142" s="253">
        <v>22000966</v>
      </c>
      <c r="C142" s="254" t="s">
        <v>839</v>
      </c>
      <c r="D142" s="254" t="s">
        <v>668</v>
      </c>
      <c r="E142" s="96">
        <f>VLOOKUP(B142,[2]END!$A$3:$F$557,6,FALSE)</f>
        <v>18</v>
      </c>
      <c r="F142" s="99">
        <f t="shared" si="69"/>
        <v>18.5</v>
      </c>
      <c r="G142" s="100">
        <f t="shared" si="70"/>
        <v>15</v>
      </c>
      <c r="H142" s="85">
        <f t="shared" si="71"/>
        <v>15</v>
      </c>
      <c r="I142" s="325">
        <f>VLOOKUP(B142,[2]VIT!$A$3:$E$557,5,FALSE)</f>
        <v>2.87</v>
      </c>
      <c r="J142" s="100">
        <f t="shared" si="88"/>
        <v>20</v>
      </c>
      <c r="K142" s="325">
        <f>VLOOKUP(B142,[2]VIT!$A$3:$F$557,6,FALSE)</f>
        <v>6.09</v>
      </c>
      <c r="L142" s="100">
        <f t="shared" si="89"/>
        <v>16</v>
      </c>
      <c r="M142" s="85">
        <f t="shared" si="74"/>
        <v>18</v>
      </c>
      <c r="N142" s="107">
        <f>VLOOKUP(B142,[2]DVC!$A$3:$F$557,6,FALSE)</f>
        <v>65</v>
      </c>
      <c r="O142" s="288">
        <f>VLOOKUP(B142,'[2]Taille-Poids'!$A$3:$F$557,6,FALSE)</f>
        <v>69</v>
      </c>
      <c r="P142" s="101">
        <f t="shared" si="75"/>
        <v>0.94202898550724634</v>
      </c>
      <c r="Q142" s="100">
        <f t="shared" si="76"/>
        <v>5</v>
      </c>
      <c r="R142" s="107">
        <f>VLOOKUP(B142,[2]DV!$A$3:$G$557,7,FALSE)</f>
        <v>52.6</v>
      </c>
      <c r="S142" s="100">
        <f t="shared" si="77"/>
        <v>6</v>
      </c>
      <c r="T142" s="85">
        <f t="shared" si="78"/>
        <v>11</v>
      </c>
      <c r="U142" s="289">
        <f>VLOOKUP(B142,[2]COORD!$A$3:$H$557,8,FALSE)</f>
        <v>23.41</v>
      </c>
      <c r="V142" s="100">
        <f t="shared" si="79"/>
        <v>6.25</v>
      </c>
      <c r="W142" s="96">
        <f>VLOOKUP(B142,[2]SOUP!$A$3:$E$557,5,FALSE)</f>
        <v>2</v>
      </c>
      <c r="X142" s="100">
        <f t="shared" si="80"/>
        <v>3</v>
      </c>
      <c r="Y142" s="96">
        <f>VLOOKUP(B142,[2]EQU!$A$3:$E$557,5,FALSE)</f>
        <v>4</v>
      </c>
      <c r="Z142" s="100">
        <f t="shared" si="81"/>
        <v>3</v>
      </c>
      <c r="AA142" s="85">
        <f t="shared" si="82"/>
        <v>12.25</v>
      </c>
      <c r="AB142" s="127">
        <f>VLOOKUP(B142,[2]Natation!$A$2:$E$556,5,FALSE)</f>
        <v>33.700000000000003</v>
      </c>
      <c r="AC142" s="100">
        <f t="shared" si="83"/>
        <v>14</v>
      </c>
      <c r="AD142" s="86">
        <f t="shared" si="84"/>
        <v>14</v>
      </c>
      <c r="AE142" s="87">
        <f t="shared" si="68"/>
        <v>14.05</v>
      </c>
      <c r="AF142" s="88">
        <v>14.05</v>
      </c>
      <c r="AG142" s="92">
        <f t="shared" si="85"/>
        <v>22</v>
      </c>
      <c r="AH142" s="78">
        <f>IF(ISERROR(VLOOKUP(B142,'Notes écrit'!$A$3:$C$566,3,FALSE)),"ABI",(VLOOKUP(B142,'Notes écrit'!$A$3:$C$566,3,FALSE)))</f>
        <v>7.56</v>
      </c>
      <c r="AI142" s="88">
        <v>7.56</v>
      </c>
      <c r="AJ142" s="93">
        <f t="shared" si="86"/>
        <v>204</v>
      </c>
      <c r="AK142" s="153">
        <f t="shared" si="87"/>
        <v>10.156000000000001</v>
      </c>
      <c r="AL142" s="110"/>
      <c r="AM142" s="110"/>
      <c r="AN142" s="110"/>
      <c r="AO142" s="110"/>
      <c r="AP142" s="110"/>
    </row>
    <row r="143" spans="1:42" ht="16.5" customHeight="1" thickBot="1" x14ac:dyDescent="0.3">
      <c r="A143" s="127" t="s">
        <v>376</v>
      </c>
      <c r="B143" s="255">
        <v>22000976</v>
      </c>
      <c r="C143" s="256" t="s">
        <v>993</v>
      </c>
      <c r="D143" s="256" t="s">
        <v>31</v>
      </c>
      <c r="E143" s="96">
        <f>VLOOKUP(B143,[2]END!$A$3:$F$557,6,FALSE)</f>
        <v>17</v>
      </c>
      <c r="F143" s="99">
        <f t="shared" si="69"/>
        <v>18</v>
      </c>
      <c r="G143" s="100">
        <f t="shared" si="70"/>
        <v>14</v>
      </c>
      <c r="H143" s="85">
        <f t="shared" si="71"/>
        <v>14</v>
      </c>
      <c r="I143" s="325">
        <f>VLOOKUP(B143,[2]VIT!$A$3:$E$557,5,FALSE)</f>
        <v>3.05</v>
      </c>
      <c r="J143" s="100">
        <f t="shared" si="88"/>
        <v>19</v>
      </c>
      <c r="K143" s="325">
        <f>VLOOKUP(B143,[2]VIT!$A$3:$F$557,6,FALSE)</f>
        <v>6.56</v>
      </c>
      <c r="L143" s="100">
        <f t="shared" si="89"/>
        <v>13</v>
      </c>
      <c r="M143" s="85">
        <f t="shared" si="74"/>
        <v>16</v>
      </c>
      <c r="N143" s="107">
        <f>VLOOKUP(B143,[2]DVC!$A$3:$F$557,6,FALSE)</f>
        <v>67</v>
      </c>
      <c r="O143" s="288">
        <f>VLOOKUP(B143,'[2]Taille-Poids'!$A$3:$F$557,6,FALSE)</f>
        <v>69</v>
      </c>
      <c r="P143" s="101">
        <f t="shared" si="75"/>
        <v>0.97101449275362317</v>
      </c>
      <c r="Q143" s="100">
        <f t="shared" si="76"/>
        <v>5</v>
      </c>
      <c r="R143" s="107">
        <f>VLOOKUP(B143,[2]DV!$A$3:$G$557,7,FALSE)</f>
        <v>42.4</v>
      </c>
      <c r="S143" s="100">
        <f t="shared" si="77"/>
        <v>3.5</v>
      </c>
      <c r="T143" s="85">
        <f t="shared" si="78"/>
        <v>8.5</v>
      </c>
      <c r="U143" s="289">
        <f>VLOOKUP(B143,[2]COORD!$A$3:$H$557,8,FALSE)</f>
        <v>26.21</v>
      </c>
      <c r="V143" s="100">
        <f t="shared" si="79"/>
        <v>4.75</v>
      </c>
      <c r="W143" s="96">
        <f>VLOOKUP(B143,[2]SOUP!$A$3:$E$557,5,FALSE)</f>
        <v>-10</v>
      </c>
      <c r="X143" s="100">
        <f t="shared" si="80"/>
        <v>0.75</v>
      </c>
      <c r="Y143" s="96">
        <f>VLOOKUP(B143,[2]EQU!$A$3:$E$557,5,FALSE)</f>
        <v>3</v>
      </c>
      <c r="Z143" s="100">
        <f t="shared" si="81"/>
        <v>3.5</v>
      </c>
      <c r="AA143" s="85">
        <f t="shared" si="82"/>
        <v>9</v>
      </c>
      <c r="AB143" s="127">
        <f>VLOOKUP(B143,[2]Natation!$A$2:$E$556,5,FALSE)</f>
        <v>38.64</v>
      </c>
      <c r="AC143" s="100">
        <f t="shared" si="83"/>
        <v>11</v>
      </c>
      <c r="AD143" s="86">
        <f t="shared" si="84"/>
        <v>11</v>
      </c>
      <c r="AE143" s="87">
        <f t="shared" si="68"/>
        <v>11.7</v>
      </c>
      <c r="AF143" s="88">
        <v>11.7</v>
      </c>
      <c r="AG143" s="92">
        <f t="shared" si="85"/>
        <v>192</v>
      </c>
      <c r="AH143" s="78">
        <f>IF(ISERROR(VLOOKUP(B143,'Notes écrit'!$A$3:$C$566,3,FALSE)),"ABI",(VLOOKUP(B143,'Notes écrit'!$A$3:$C$566,3,FALSE)))</f>
        <v>5.33</v>
      </c>
      <c r="AI143" s="88">
        <v>5.33</v>
      </c>
      <c r="AJ143" s="93">
        <f t="shared" si="86"/>
        <v>435</v>
      </c>
      <c r="AK143" s="153">
        <f t="shared" si="87"/>
        <v>7.8780000000000001</v>
      </c>
    </row>
    <row r="144" spans="1:42" ht="16.5" customHeight="1" thickBot="1" x14ac:dyDescent="0.3">
      <c r="A144" s="127" t="s">
        <v>56</v>
      </c>
      <c r="B144" s="261">
        <v>22000977</v>
      </c>
      <c r="C144" s="262" t="s">
        <v>701</v>
      </c>
      <c r="D144" s="262" t="s">
        <v>188</v>
      </c>
      <c r="E144" s="96">
        <f>VLOOKUP(B144,[2]END!$A$3:$F$557,6,FALSE)</f>
        <v>14</v>
      </c>
      <c r="F144" s="99">
        <f t="shared" si="69"/>
        <v>16.5</v>
      </c>
      <c r="G144" s="100">
        <f t="shared" si="70"/>
        <v>14</v>
      </c>
      <c r="H144" s="85">
        <f t="shared" si="71"/>
        <v>14</v>
      </c>
      <c r="I144" s="325">
        <f>VLOOKUP(B144,[2]VIT!$A$3:$E$557,5,FALSE)</f>
        <v>3.63</v>
      </c>
      <c r="J144" s="100">
        <f t="shared" si="88"/>
        <v>14</v>
      </c>
      <c r="K144" s="325">
        <f>VLOOKUP(B144,[2]VIT!$A$3:$F$557,6,FALSE)</f>
        <v>7.66</v>
      </c>
      <c r="L144" s="100">
        <f t="shared" si="89"/>
        <v>11</v>
      </c>
      <c r="M144" s="85">
        <f t="shared" si="74"/>
        <v>12.5</v>
      </c>
      <c r="N144" s="107">
        <f>VLOOKUP(B144,[2]DVC!$A$3:$F$557,6,FALSE)</f>
        <v>29</v>
      </c>
      <c r="O144" s="288">
        <f>VLOOKUP(B144,'[2]Taille-Poids'!$A$3:$F$557,6,FALSE)</f>
        <v>62</v>
      </c>
      <c r="P144" s="101">
        <f t="shared" si="75"/>
        <v>0.46774193548387094</v>
      </c>
      <c r="Q144" s="100">
        <f t="shared" si="76"/>
        <v>4.5</v>
      </c>
      <c r="R144" s="107">
        <f>VLOOKUP(B144,[2]DV!$A$3:$G$557,7,FALSE)</f>
        <v>28.2</v>
      </c>
      <c r="S144" s="100">
        <f t="shared" si="77"/>
        <v>4.5</v>
      </c>
      <c r="T144" s="85">
        <f t="shared" si="78"/>
        <v>9</v>
      </c>
      <c r="U144" s="289">
        <f>VLOOKUP(B144,[2]COORD!$A$3:$H$557,8,FALSE)</f>
        <v>27.48</v>
      </c>
      <c r="V144" s="100">
        <f t="shared" si="79"/>
        <v>5.25</v>
      </c>
      <c r="W144" s="96">
        <f>VLOOKUP(B144,[2]SOUP!$A$3:$E$557,5,FALSE)</f>
        <v>6.5</v>
      </c>
      <c r="X144" s="100">
        <f t="shared" si="80"/>
        <v>3.5</v>
      </c>
      <c r="Y144" s="96">
        <f>VLOOKUP(B144,[2]EQU!$A$3:$E$557,5,FALSE)</f>
        <v>0</v>
      </c>
      <c r="Z144" s="100">
        <f t="shared" si="81"/>
        <v>5</v>
      </c>
      <c r="AA144" s="85">
        <f t="shared" si="82"/>
        <v>13.75</v>
      </c>
      <c r="AB144" s="127">
        <f>VLOOKUP(B144,[2]Natation!$A$2:$E$556,5,FALSE)</f>
        <v>36.799999999999997</v>
      </c>
      <c r="AC144" s="100">
        <f t="shared" si="83"/>
        <v>15</v>
      </c>
      <c r="AD144" s="86">
        <f t="shared" si="84"/>
        <v>15</v>
      </c>
      <c r="AE144" s="87">
        <f t="shared" si="68"/>
        <v>12.85</v>
      </c>
      <c r="AF144" s="88">
        <v>12.85</v>
      </c>
      <c r="AG144" s="92">
        <f t="shared" si="85"/>
        <v>80</v>
      </c>
      <c r="AH144" s="78">
        <f>IF(ISERROR(VLOOKUP(B144,'Notes écrit'!$A$3:$C$566,3,FALSE)),"ABI",(VLOOKUP(B144,'Notes écrit'!$A$3:$C$566,3,FALSE)))</f>
        <v>7.11</v>
      </c>
      <c r="AI144" s="88">
        <v>7.11</v>
      </c>
      <c r="AJ144" s="93">
        <f t="shared" si="86"/>
        <v>241</v>
      </c>
      <c r="AK144" s="153">
        <f t="shared" si="87"/>
        <v>9.4060000000000006</v>
      </c>
    </row>
    <row r="145" spans="1:42" s="110" customFormat="1" ht="16.5" customHeight="1" thickBot="1" x14ac:dyDescent="0.3">
      <c r="A145" s="127" t="s">
        <v>376</v>
      </c>
      <c r="B145" s="257">
        <v>22000992</v>
      </c>
      <c r="C145" s="258" t="s">
        <v>986</v>
      </c>
      <c r="D145" s="258" t="s">
        <v>75</v>
      </c>
      <c r="E145" s="96" t="s">
        <v>375</v>
      </c>
      <c r="F145" s="99" t="str">
        <f t="shared" si="69"/>
        <v>DSP</v>
      </c>
      <c r="G145" s="100" t="str">
        <f t="shared" si="70"/>
        <v>DSP</v>
      </c>
      <c r="H145" s="85" t="str">
        <f t="shared" si="71"/>
        <v>DSP</v>
      </c>
      <c r="I145" s="96" t="s">
        <v>375</v>
      </c>
      <c r="J145" s="100" t="str">
        <f t="shared" si="88"/>
        <v>DSP</v>
      </c>
      <c r="K145" s="96" t="s">
        <v>375</v>
      </c>
      <c r="L145" s="100" t="str">
        <f t="shared" si="89"/>
        <v>DSP</v>
      </c>
      <c r="M145" s="85" t="str">
        <f t="shared" si="74"/>
        <v>DSP</v>
      </c>
      <c r="N145" s="96" t="s">
        <v>375</v>
      </c>
      <c r="O145" s="288">
        <f>VLOOKUP(B145,'[2]Taille-Poids'!$A$3:$F$557,6,FALSE)</f>
        <v>66</v>
      </c>
      <c r="P145" s="101">
        <f t="shared" si="75"/>
        <v>0</v>
      </c>
      <c r="Q145" s="100" t="str">
        <f t="shared" si="76"/>
        <v>DSP</v>
      </c>
      <c r="R145" s="96" t="s">
        <v>375</v>
      </c>
      <c r="S145" s="100" t="str">
        <f t="shared" si="77"/>
        <v>DSP</v>
      </c>
      <c r="T145" s="85" t="str">
        <f t="shared" si="78"/>
        <v>DSP</v>
      </c>
      <c r="U145" s="337" t="s">
        <v>375</v>
      </c>
      <c r="V145" s="100" t="str">
        <f t="shared" si="79"/>
        <v>DSP</v>
      </c>
      <c r="W145" s="96" t="s">
        <v>375</v>
      </c>
      <c r="X145" s="100" t="str">
        <f t="shared" si="80"/>
        <v>DSP</v>
      </c>
      <c r="Y145" s="96" t="s">
        <v>375</v>
      </c>
      <c r="Z145" s="100" t="str">
        <f t="shared" si="81"/>
        <v>DSP</v>
      </c>
      <c r="AA145" s="85" t="str">
        <f t="shared" si="82"/>
        <v>DSP</v>
      </c>
      <c r="AB145" s="96" t="s">
        <v>375</v>
      </c>
      <c r="AC145" s="100" t="str">
        <f t="shared" si="83"/>
        <v>DSP</v>
      </c>
      <c r="AD145" s="86" t="str">
        <f t="shared" si="84"/>
        <v>DSP</v>
      </c>
      <c r="AE145" s="87" t="str">
        <f t="shared" si="68"/>
        <v>DSP</v>
      </c>
      <c r="AF145" s="88" t="s">
        <v>375</v>
      </c>
      <c r="AG145" s="92">
        <f t="shared" si="85"/>
        <v>532</v>
      </c>
      <c r="AH145" s="78">
        <f>IF(ISERROR(VLOOKUP(B145,'Notes écrit'!$A$3:$C$566,3,FALSE)),"ABI",(VLOOKUP(B145,'Notes écrit'!$A$3:$C$566,3,FALSE)))</f>
        <v>5.33</v>
      </c>
      <c r="AI145" s="88">
        <v>5.33</v>
      </c>
      <c r="AJ145" s="93">
        <f t="shared" si="86"/>
        <v>435</v>
      </c>
      <c r="AK145" s="153">
        <f t="shared" si="87"/>
        <v>5.33</v>
      </c>
    </row>
    <row r="146" spans="1:42" ht="16.5" customHeight="1" thickBot="1" x14ac:dyDescent="0.3">
      <c r="A146" s="127" t="s">
        <v>376</v>
      </c>
      <c r="B146" s="261">
        <v>22001122</v>
      </c>
      <c r="C146" s="262" t="s">
        <v>805</v>
      </c>
      <c r="D146" s="262" t="s">
        <v>148</v>
      </c>
      <c r="E146" s="96">
        <f>VLOOKUP(B146,[2]END!$A$3:$F$557,6,FALSE)</f>
        <v>18</v>
      </c>
      <c r="F146" s="99">
        <f t="shared" si="69"/>
        <v>18.5</v>
      </c>
      <c r="G146" s="100">
        <f t="shared" si="70"/>
        <v>15</v>
      </c>
      <c r="H146" s="85">
        <f t="shared" si="71"/>
        <v>15</v>
      </c>
      <c r="I146" s="325">
        <f>VLOOKUP(B146,[2]VIT!$A$3:$E$557,5,FALSE)</f>
        <v>3.18</v>
      </c>
      <c r="J146" s="100">
        <f t="shared" si="88"/>
        <v>17</v>
      </c>
      <c r="K146" s="325">
        <f>VLOOKUP(B146,[2]VIT!$A$3:$F$557,6,FALSE)</f>
        <v>6.82</v>
      </c>
      <c r="L146" s="100">
        <f t="shared" si="89"/>
        <v>11</v>
      </c>
      <c r="M146" s="85">
        <f t="shared" si="74"/>
        <v>14</v>
      </c>
      <c r="N146" s="107">
        <f>VLOOKUP(B146,[2]DVC!$A$3:$F$557,6,FALSE)</f>
        <v>58</v>
      </c>
      <c r="O146" s="288">
        <f>VLOOKUP(B146,'[2]Taille-Poids'!$A$3:$F$557,6,FALSE)</f>
        <v>74</v>
      </c>
      <c r="P146" s="101">
        <f t="shared" si="75"/>
        <v>0.78378378378378377</v>
      </c>
      <c r="Q146" s="100">
        <f t="shared" si="76"/>
        <v>4</v>
      </c>
      <c r="R146" s="107">
        <f>VLOOKUP(B146,[2]DV!$A$3:$G$557,7,FALSE)</f>
        <v>38.700000000000003</v>
      </c>
      <c r="S146" s="100">
        <f t="shared" si="77"/>
        <v>2.5</v>
      </c>
      <c r="T146" s="85">
        <f t="shared" si="78"/>
        <v>6.5</v>
      </c>
      <c r="U146" s="289">
        <f>VLOOKUP(B146,[2]COORD!$A$3:$H$557,8,FALSE)</f>
        <v>29.3</v>
      </c>
      <c r="V146" s="100">
        <f t="shared" si="79"/>
        <v>3.25</v>
      </c>
      <c r="W146" s="96">
        <f>VLOOKUP(B146,[2]SOUP!$A$3:$E$557,5,FALSE)</f>
        <v>-26.5</v>
      </c>
      <c r="X146" s="100">
        <f t="shared" si="80"/>
        <v>0</v>
      </c>
      <c r="Y146" s="96">
        <f>VLOOKUP(B146,[2]EQU!$A$3:$E$557,5,FALSE)</f>
        <v>10</v>
      </c>
      <c r="Z146" s="100">
        <f t="shared" si="81"/>
        <v>0</v>
      </c>
      <c r="AA146" s="85">
        <f t="shared" si="82"/>
        <v>3.25</v>
      </c>
      <c r="AB146" s="127">
        <f>VLOOKUP(B146,[2]Natation!$A$2:$E$556,5,FALSE)</f>
        <v>36.31</v>
      </c>
      <c r="AC146" s="100">
        <f t="shared" si="83"/>
        <v>12</v>
      </c>
      <c r="AD146" s="86">
        <f t="shared" si="84"/>
        <v>12</v>
      </c>
      <c r="AE146" s="87">
        <f t="shared" si="68"/>
        <v>10.15</v>
      </c>
      <c r="AF146" s="88">
        <v>10.15</v>
      </c>
      <c r="AG146" s="92">
        <f t="shared" si="85"/>
        <v>376</v>
      </c>
      <c r="AH146" s="78">
        <f>IF(ISERROR(VLOOKUP(B146,'Notes écrit'!$A$3:$C$566,3,FALSE)),"ABI",(VLOOKUP(B146,'Notes écrit'!$A$3:$C$566,3,FALSE)))</f>
        <v>7.11</v>
      </c>
      <c r="AI146" s="88">
        <v>7.11</v>
      </c>
      <c r="AJ146" s="93">
        <f t="shared" si="86"/>
        <v>241</v>
      </c>
      <c r="AK146" s="153">
        <f t="shared" si="87"/>
        <v>8.3260000000000005</v>
      </c>
      <c r="AL146" s="110"/>
      <c r="AM146" s="110"/>
      <c r="AN146" s="110"/>
      <c r="AO146" s="110"/>
      <c r="AP146" s="110"/>
    </row>
    <row r="147" spans="1:42" ht="16.5" customHeight="1" thickBot="1" x14ac:dyDescent="0.3">
      <c r="A147" s="127" t="s">
        <v>56</v>
      </c>
      <c r="B147" s="263">
        <v>22001198</v>
      </c>
      <c r="C147" s="264" t="s">
        <v>1143</v>
      </c>
      <c r="D147" s="264" t="s">
        <v>771</v>
      </c>
      <c r="E147" s="96">
        <f>VLOOKUP(B147,[2]END!$A$3:$F$557,6,FALSE)</f>
        <v>10</v>
      </c>
      <c r="F147" s="99">
        <f t="shared" si="69"/>
        <v>14.5</v>
      </c>
      <c r="G147" s="100">
        <f t="shared" si="70"/>
        <v>10</v>
      </c>
      <c r="H147" s="85">
        <f t="shared" si="71"/>
        <v>10</v>
      </c>
      <c r="I147" s="325">
        <f>VLOOKUP(B147,[2]VIT!$A$3:$E$557,5,FALSE)</f>
        <v>3.57</v>
      </c>
      <c r="J147" s="100">
        <f t="shared" si="88"/>
        <v>15</v>
      </c>
      <c r="K147" s="325">
        <f>VLOOKUP(B147,[2]VIT!$A$3:$F$557,6,FALSE)</f>
        <v>7.92</v>
      </c>
      <c r="L147" s="100">
        <f t="shared" si="89"/>
        <v>9</v>
      </c>
      <c r="M147" s="85">
        <f t="shared" si="74"/>
        <v>12</v>
      </c>
      <c r="N147" s="107">
        <f>VLOOKUP(B147,[2]DVC!$A$3:$F$557,6,FALSE)</f>
        <v>35</v>
      </c>
      <c r="O147" s="288">
        <f>VLOOKUP(B147,'[2]Taille-Poids'!$A$3:$F$557,6,FALSE)</f>
        <v>56</v>
      </c>
      <c r="P147" s="101">
        <f t="shared" si="75"/>
        <v>0.625</v>
      </c>
      <c r="Q147" s="100">
        <f t="shared" si="76"/>
        <v>6</v>
      </c>
      <c r="R147" s="107">
        <f>VLOOKUP(B147,[2]DV!$A$3:$G$557,7,FALSE)</f>
        <v>34</v>
      </c>
      <c r="S147" s="100">
        <f t="shared" si="77"/>
        <v>6</v>
      </c>
      <c r="T147" s="85">
        <f t="shared" si="78"/>
        <v>12</v>
      </c>
      <c r="U147" s="102">
        <f>VLOOKUP(B147,[2]COORD!$A$3:$H$557,8,FALSE)</f>
        <v>28.84</v>
      </c>
      <c r="V147" s="100">
        <f t="shared" si="79"/>
        <v>4.5</v>
      </c>
      <c r="W147" s="96">
        <f>VLOOKUP(B147,[2]SOUP!$A$3:$E$557,5,FALSE)</f>
        <v>3</v>
      </c>
      <c r="X147" s="100">
        <f t="shared" si="80"/>
        <v>3.25</v>
      </c>
      <c r="Y147" s="96">
        <f>VLOOKUP(B147,[2]EQU!$A$3:$E$557,5,FALSE)</f>
        <v>1</v>
      </c>
      <c r="Z147" s="100">
        <f t="shared" si="81"/>
        <v>4.5</v>
      </c>
      <c r="AA147" s="85">
        <f t="shared" si="82"/>
        <v>12.25</v>
      </c>
      <c r="AB147" s="127">
        <f>VLOOKUP(B147,[2]Natation!$A$2:$E$556,5,FALSE)</f>
        <v>40.22</v>
      </c>
      <c r="AC147" s="100">
        <f t="shared" si="83"/>
        <v>13</v>
      </c>
      <c r="AD147" s="86">
        <f t="shared" si="84"/>
        <v>13</v>
      </c>
      <c r="AE147" s="87">
        <f t="shared" si="68"/>
        <v>11.85</v>
      </c>
      <c r="AF147" s="88">
        <v>11.85</v>
      </c>
      <c r="AG147" s="92">
        <f t="shared" si="85"/>
        <v>176</v>
      </c>
      <c r="AH147" s="78">
        <f>IF(ISERROR(VLOOKUP(B147,'Notes écrit'!$A$3:$C$566,3,FALSE)),"ABI",(VLOOKUP(B147,'Notes écrit'!$A$3:$C$566,3,FALSE)))</f>
        <v>6.22</v>
      </c>
      <c r="AI147" s="88">
        <v>6.22</v>
      </c>
      <c r="AJ147" s="93">
        <f t="shared" si="86"/>
        <v>347</v>
      </c>
      <c r="AK147" s="153">
        <f t="shared" si="87"/>
        <v>8.4719999999999995</v>
      </c>
    </row>
    <row r="148" spans="1:42" s="108" customFormat="1" ht="16.5" customHeight="1" thickBot="1" x14ac:dyDescent="0.3">
      <c r="A148" s="127" t="s">
        <v>376</v>
      </c>
      <c r="B148" s="263">
        <v>22001202</v>
      </c>
      <c r="C148" s="264" t="s">
        <v>887</v>
      </c>
      <c r="D148" s="264" t="s">
        <v>888</v>
      </c>
      <c r="E148" s="96" t="str">
        <f>VLOOKUP(B148,[2]END!$A$3:$F$557,6,FALSE)</f>
        <v>ABI</v>
      </c>
      <c r="F148" s="99" t="str">
        <f t="shared" si="69"/>
        <v>ABI</v>
      </c>
      <c r="G148" s="100">
        <f t="shared" si="70"/>
        <v>0</v>
      </c>
      <c r="H148" s="85">
        <f t="shared" si="71"/>
        <v>0</v>
      </c>
      <c r="I148" s="96" t="str">
        <f>VLOOKUP(B148,[2]VIT!$A$3:$E$557,5,FALSE)</f>
        <v>ABI</v>
      </c>
      <c r="J148" s="100">
        <f t="shared" si="88"/>
        <v>0</v>
      </c>
      <c r="K148" s="96" t="str">
        <f>VLOOKUP(B148,[2]VIT!$A$3:$F$557,6,FALSE)</f>
        <v>ABI</v>
      </c>
      <c r="L148" s="100">
        <f t="shared" si="89"/>
        <v>0</v>
      </c>
      <c r="M148" s="85">
        <f t="shared" si="74"/>
        <v>0</v>
      </c>
      <c r="N148" s="107" t="str">
        <f>VLOOKUP(B148,[2]DVC!$A$3:$F$557,6,FALSE)</f>
        <v>ABI</v>
      </c>
      <c r="O148" s="288" t="str">
        <f>VLOOKUP(B148,'[2]Taille-Poids'!$A$3:$F$557,6,FALSE)</f>
        <v>ABI</v>
      </c>
      <c r="P148" s="101" t="str">
        <f t="shared" si="75"/>
        <v>POIDS</v>
      </c>
      <c r="Q148" s="100">
        <f t="shared" si="76"/>
        <v>0</v>
      </c>
      <c r="R148" s="107" t="str">
        <f>VLOOKUP(B148,[2]DV!$A$3:$G$557,7,FALSE)</f>
        <v>ABI</v>
      </c>
      <c r="S148" s="100">
        <f t="shared" si="77"/>
        <v>0</v>
      </c>
      <c r="T148" s="85">
        <f t="shared" si="78"/>
        <v>0</v>
      </c>
      <c r="U148" s="289" t="str">
        <f>VLOOKUP(B148,[2]COORD!$A$3:$H$557,8,FALSE)</f>
        <v>ABI</v>
      </c>
      <c r="V148" s="100">
        <f t="shared" si="79"/>
        <v>0</v>
      </c>
      <c r="W148" s="96" t="str">
        <f>VLOOKUP(B148,[2]SOUP!$A$3:$E$557,5,FALSE)</f>
        <v>ABI</v>
      </c>
      <c r="X148" s="100">
        <f t="shared" si="80"/>
        <v>0</v>
      </c>
      <c r="Y148" s="96" t="str">
        <f>VLOOKUP(B148,[2]EQU!$A$3:$E$557,5,FALSE)</f>
        <v>ABI</v>
      </c>
      <c r="Z148" s="100">
        <f t="shared" si="81"/>
        <v>0</v>
      </c>
      <c r="AA148" s="85">
        <f t="shared" si="82"/>
        <v>0</v>
      </c>
      <c r="AB148" s="127" t="str">
        <f>VLOOKUP(B148,[2]Natation!$A$2:$E$556,5,FALSE)</f>
        <v>ABI</v>
      </c>
      <c r="AC148" s="100">
        <f t="shared" si="83"/>
        <v>0</v>
      </c>
      <c r="AD148" s="86">
        <f t="shared" si="84"/>
        <v>0</v>
      </c>
      <c r="AE148" s="87">
        <f t="shared" si="68"/>
        <v>0</v>
      </c>
      <c r="AF148" s="88">
        <v>0</v>
      </c>
      <c r="AG148" s="92">
        <f t="shared" si="85"/>
        <v>532</v>
      </c>
      <c r="AH148" s="78" t="str">
        <f>IF(ISERROR(VLOOKUP(B148,'Notes écrit'!$A$3:$C$566,3,FALSE)),"ABI",(VLOOKUP(B148,'Notes écrit'!$A$3:$C$566,3,FALSE)))</f>
        <v>ABI</v>
      </c>
      <c r="AI148" s="88" t="s">
        <v>195</v>
      </c>
      <c r="AJ148" s="93">
        <f t="shared" si="86"/>
        <v>564</v>
      </c>
      <c r="AK148" s="153" t="str">
        <f t="shared" si="87"/>
        <v>DEF</v>
      </c>
      <c r="AL148" s="26"/>
      <c r="AM148" s="26"/>
      <c r="AN148" s="26"/>
      <c r="AO148" s="26"/>
      <c r="AP148" s="26"/>
    </row>
    <row r="149" spans="1:42" s="110" customFormat="1" ht="16.5" customHeight="1" thickBot="1" x14ac:dyDescent="0.3">
      <c r="A149" s="127" t="s">
        <v>376</v>
      </c>
      <c r="B149" s="253">
        <v>22001283</v>
      </c>
      <c r="C149" s="254" t="s">
        <v>1060</v>
      </c>
      <c r="D149" s="254" t="s">
        <v>1061</v>
      </c>
      <c r="E149" s="96">
        <f>VLOOKUP(B149,[2]END!$A$3:$F$557,6,FALSE)</f>
        <v>17</v>
      </c>
      <c r="F149" s="99">
        <f t="shared" si="69"/>
        <v>18</v>
      </c>
      <c r="G149" s="100">
        <f t="shared" si="70"/>
        <v>14</v>
      </c>
      <c r="H149" s="85">
        <f t="shared" si="71"/>
        <v>14</v>
      </c>
      <c r="I149" s="325">
        <f>VLOOKUP(B149,[2]VIT!$A$3:$E$557,5,FALSE)</f>
        <v>3.24</v>
      </c>
      <c r="J149" s="100">
        <f t="shared" si="88"/>
        <v>16</v>
      </c>
      <c r="K149" s="325">
        <f>VLOOKUP(B149,[2]VIT!$A$3:$F$557,6,FALSE)</f>
        <v>6.79</v>
      </c>
      <c r="L149" s="100">
        <f t="shared" si="89"/>
        <v>11</v>
      </c>
      <c r="M149" s="85">
        <f t="shared" si="74"/>
        <v>13.5</v>
      </c>
      <c r="N149" s="107">
        <f>VLOOKUP(B149,[2]DVC!$A$3:$F$557,6,FALSE)</f>
        <v>87</v>
      </c>
      <c r="O149" s="288">
        <f>VLOOKUP(B149,'[2]Taille-Poids'!$A$3:$F$557,6,FALSE)</f>
        <v>65</v>
      </c>
      <c r="P149" s="101">
        <f t="shared" si="75"/>
        <v>1.3384615384615384</v>
      </c>
      <c r="Q149" s="100">
        <f t="shared" si="76"/>
        <v>7</v>
      </c>
      <c r="R149" s="107">
        <f>VLOOKUP(B149,[2]DV!$A$3:$G$557,7,FALSE)</f>
        <v>38</v>
      </c>
      <c r="S149" s="100">
        <f t="shared" si="77"/>
        <v>2.5</v>
      </c>
      <c r="T149" s="85">
        <f t="shared" si="78"/>
        <v>9.5</v>
      </c>
      <c r="U149" s="289">
        <f>VLOOKUP(B149,[2]COORD!$A$3:$H$557,8,FALSE)</f>
        <v>25.91</v>
      </c>
      <c r="V149" s="100">
        <f t="shared" si="79"/>
        <v>5</v>
      </c>
      <c r="W149" s="96">
        <f>VLOOKUP(B149,[2]SOUP!$A$3:$E$557,5,FALSE)</f>
        <v>-3</v>
      </c>
      <c r="X149" s="100">
        <f t="shared" si="80"/>
        <v>1.75</v>
      </c>
      <c r="Y149" s="96">
        <f>VLOOKUP(B149,[2]EQU!$A$3:$E$557,5,FALSE)</f>
        <v>5</v>
      </c>
      <c r="Z149" s="100">
        <f t="shared" si="81"/>
        <v>2.5</v>
      </c>
      <c r="AA149" s="85">
        <f t="shared" si="82"/>
        <v>9.25</v>
      </c>
      <c r="AB149" s="127">
        <f>VLOOKUP(B149,[2]Natation!$A$2:$E$556,5,FALSE)</f>
        <v>38.450000000000003</v>
      </c>
      <c r="AC149" s="100">
        <f t="shared" si="83"/>
        <v>11</v>
      </c>
      <c r="AD149" s="86">
        <f t="shared" si="84"/>
        <v>11</v>
      </c>
      <c r="AE149" s="87">
        <f t="shared" si="68"/>
        <v>11.45</v>
      </c>
      <c r="AF149" s="88">
        <v>11.45</v>
      </c>
      <c r="AG149" s="92">
        <f t="shared" si="85"/>
        <v>221</v>
      </c>
      <c r="AH149" s="78">
        <f>IF(ISERROR(VLOOKUP(B149,'Notes écrit'!$A$3:$C$566,3,FALSE)),"ABI",(VLOOKUP(B149,'Notes écrit'!$A$3:$C$566,3,FALSE)))</f>
        <v>8</v>
      </c>
      <c r="AI149" s="88">
        <v>8</v>
      </c>
      <c r="AJ149" s="93">
        <f t="shared" si="86"/>
        <v>158</v>
      </c>
      <c r="AK149" s="153">
        <f t="shared" si="87"/>
        <v>9.379999999999999</v>
      </c>
    </row>
    <row r="150" spans="1:42" ht="16.5" customHeight="1" thickBot="1" x14ac:dyDescent="0.3">
      <c r="A150" s="127" t="s">
        <v>376</v>
      </c>
      <c r="B150" s="255">
        <v>22001333</v>
      </c>
      <c r="C150" s="256" t="s">
        <v>796</v>
      </c>
      <c r="D150" s="256" t="s">
        <v>232</v>
      </c>
      <c r="E150" s="96">
        <f>VLOOKUP(B150,[2]END!$A$3:$F$557,6,FALSE)</f>
        <v>20</v>
      </c>
      <c r="F150" s="99">
        <f t="shared" si="69"/>
        <v>19.5</v>
      </c>
      <c r="G150" s="100">
        <f t="shared" si="70"/>
        <v>17</v>
      </c>
      <c r="H150" s="85">
        <f t="shared" si="71"/>
        <v>17</v>
      </c>
      <c r="I150" s="325">
        <f>VLOOKUP(B150,[2]VIT!$A$3:$E$557,5,FALSE)</f>
        <v>3.07</v>
      </c>
      <c r="J150" s="100">
        <f t="shared" si="88"/>
        <v>19</v>
      </c>
      <c r="K150" s="325">
        <f>VLOOKUP(B150,[2]VIT!$A$3:$F$557,6,FALSE)</f>
        <v>6.5</v>
      </c>
      <c r="L150" s="100">
        <f t="shared" si="89"/>
        <v>13</v>
      </c>
      <c r="M150" s="85">
        <f t="shared" si="74"/>
        <v>16</v>
      </c>
      <c r="N150" s="107">
        <f>VLOOKUP(B150,[2]DVC!$A$3:$F$557,6,FALSE)</f>
        <v>76</v>
      </c>
      <c r="O150" s="288">
        <f>VLOOKUP(B150,'[2]Taille-Poids'!$A$3:$F$557,6,FALSE)</f>
        <v>77</v>
      </c>
      <c r="P150" s="101">
        <f t="shared" si="75"/>
        <v>0.98701298701298701</v>
      </c>
      <c r="Q150" s="100">
        <f t="shared" si="76"/>
        <v>5</v>
      </c>
      <c r="R150" s="107">
        <f>VLOOKUP(B150,[2]DV!$A$3:$G$557,7,FALSE)</f>
        <v>42.4</v>
      </c>
      <c r="S150" s="100">
        <f t="shared" si="77"/>
        <v>3.5</v>
      </c>
      <c r="T150" s="85">
        <f t="shared" si="78"/>
        <v>8.5</v>
      </c>
      <c r="U150" s="289">
        <f>VLOOKUP(B150,[2]COORD!$A$3:$H$557,8,FALSE)</f>
        <v>28.34</v>
      </c>
      <c r="V150" s="100">
        <f t="shared" si="79"/>
        <v>3.75</v>
      </c>
      <c r="W150" s="96">
        <f>VLOOKUP(B150,[2]SOUP!$A$3:$E$557,5,FALSE)</f>
        <v>-6</v>
      </c>
      <c r="X150" s="100">
        <f t="shared" si="80"/>
        <v>1.25</v>
      </c>
      <c r="Y150" s="96">
        <f>VLOOKUP(B150,[2]EQU!$A$3:$E$557,5,FALSE)</f>
        <v>2</v>
      </c>
      <c r="Z150" s="100">
        <f t="shared" si="81"/>
        <v>4</v>
      </c>
      <c r="AA150" s="85">
        <f t="shared" si="82"/>
        <v>9</v>
      </c>
      <c r="AB150" s="127">
        <f>VLOOKUP(B150,[2]Natation!$A$2:$E$556,5,FALSE)</f>
        <v>38.08</v>
      </c>
      <c r="AC150" s="100">
        <f t="shared" si="83"/>
        <v>11</v>
      </c>
      <c r="AD150" s="86">
        <f t="shared" si="84"/>
        <v>11</v>
      </c>
      <c r="AE150" s="87">
        <f t="shared" si="68"/>
        <v>12.3</v>
      </c>
      <c r="AF150" s="88">
        <v>12.3</v>
      </c>
      <c r="AG150" s="92">
        <f t="shared" si="85"/>
        <v>129</v>
      </c>
      <c r="AH150" s="78">
        <f>IF(ISERROR(VLOOKUP(B150,'Notes écrit'!$A$3:$C$566,3,FALSE)),"ABI",(VLOOKUP(B150,'Notes écrit'!$A$3:$C$566,3,FALSE)))</f>
        <v>4.4400000000000004</v>
      </c>
      <c r="AI150" s="88">
        <v>4.4400000000000004</v>
      </c>
      <c r="AJ150" s="93">
        <f t="shared" si="86"/>
        <v>495</v>
      </c>
      <c r="AK150" s="153">
        <f t="shared" si="87"/>
        <v>7.5840000000000014</v>
      </c>
    </row>
    <row r="151" spans="1:42" ht="16.5" customHeight="1" thickBot="1" x14ac:dyDescent="0.3">
      <c r="A151" s="127" t="s">
        <v>376</v>
      </c>
      <c r="B151" s="253">
        <v>22001339</v>
      </c>
      <c r="C151" s="254" t="s">
        <v>615</v>
      </c>
      <c r="D151" s="254" t="s">
        <v>165</v>
      </c>
      <c r="E151" s="325" t="s">
        <v>375</v>
      </c>
      <c r="F151" s="99" t="str">
        <f t="shared" si="69"/>
        <v>DSP</v>
      </c>
      <c r="G151" s="100" t="str">
        <f t="shared" si="70"/>
        <v>DSP</v>
      </c>
      <c r="H151" s="85" t="str">
        <f t="shared" si="71"/>
        <v>DSP</v>
      </c>
      <c r="I151" s="325" t="s">
        <v>375</v>
      </c>
      <c r="J151" s="100" t="str">
        <f t="shared" si="88"/>
        <v>DSP</v>
      </c>
      <c r="K151" s="325" t="s">
        <v>375</v>
      </c>
      <c r="L151" s="100" t="str">
        <f t="shared" si="89"/>
        <v>DSP</v>
      </c>
      <c r="M151" s="85" t="str">
        <f t="shared" si="74"/>
        <v>DSP</v>
      </c>
      <c r="N151" s="325" t="s">
        <v>375</v>
      </c>
      <c r="O151" s="288">
        <f>VLOOKUP(B151,'[2]Taille-Poids'!$A$3:$F$557,6,FALSE)</f>
        <v>58</v>
      </c>
      <c r="P151" s="101">
        <f t="shared" si="75"/>
        <v>0</v>
      </c>
      <c r="Q151" s="100" t="str">
        <f t="shared" si="76"/>
        <v>DSP</v>
      </c>
      <c r="R151" s="325" t="s">
        <v>375</v>
      </c>
      <c r="S151" s="100" t="str">
        <f t="shared" si="77"/>
        <v>DSP</v>
      </c>
      <c r="T151" s="85" t="str">
        <f t="shared" si="78"/>
        <v>DSP</v>
      </c>
      <c r="U151" s="334" t="s">
        <v>375</v>
      </c>
      <c r="V151" s="100" t="str">
        <f t="shared" si="79"/>
        <v>DSP</v>
      </c>
      <c r="W151" s="325" t="s">
        <v>375</v>
      </c>
      <c r="X151" s="100" t="str">
        <f t="shared" si="80"/>
        <v>DSP</v>
      </c>
      <c r="Y151" s="325" t="s">
        <v>375</v>
      </c>
      <c r="Z151" s="100" t="str">
        <f t="shared" si="81"/>
        <v>DSP</v>
      </c>
      <c r="AA151" s="85" t="str">
        <f t="shared" si="82"/>
        <v>DSP</v>
      </c>
      <c r="AB151" s="325" t="s">
        <v>375</v>
      </c>
      <c r="AC151" s="100" t="str">
        <f t="shared" si="83"/>
        <v>DSP</v>
      </c>
      <c r="AD151" s="86" t="str">
        <f t="shared" si="84"/>
        <v>DSP</v>
      </c>
      <c r="AE151" s="87" t="str">
        <f t="shared" si="68"/>
        <v>DSP</v>
      </c>
      <c r="AF151" s="88" t="s">
        <v>375</v>
      </c>
      <c r="AG151" s="92">
        <f t="shared" si="85"/>
        <v>532</v>
      </c>
      <c r="AH151" s="78">
        <f>IF(ISERROR(VLOOKUP(B151,'Notes écrit'!$A$3:$C$566,3,FALSE)),"ABI",(VLOOKUP(B151,'Notes écrit'!$A$3:$C$566,3,FALSE)))</f>
        <v>6.67</v>
      </c>
      <c r="AI151" s="88">
        <v>6.67</v>
      </c>
      <c r="AJ151" s="93">
        <f t="shared" si="86"/>
        <v>296</v>
      </c>
      <c r="AK151" s="153">
        <f t="shared" si="87"/>
        <v>6.67</v>
      </c>
    </row>
    <row r="152" spans="1:42" ht="16.5" customHeight="1" thickBot="1" x14ac:dyDescent="0.3">
      <c r="A152" s="127" t="s">
        <v>376</v>
      </c>
      <c r="B152" s="255">
        <v>22001342</v>
      </c>
      <c r="C152" s="256" t="s">
        <v>1047</v>
      </c>
      <c r="D152" s="256" t="s">
        <v>107</v>
      </c>
      <c r="E152" s="96" t="s">
        <v>375</v>
      </c>
      <c r="F152" s="99" t="str">
        <f t="shared" si="69"/>
        <v>DSP</v>
      </c>
      <c r="G152" s="100" t="str">
        <f t="shared" si="70"/>
        <v>DSP</v>
      </c>
      <c r="H152" s="85" t="str">
        <f t="shared" si="71"/>
        <v>DSP</v>
      </c>
      <c r="I152" s="96" t="s">
        <v>375</v>
      </c>
      <c r="J152" s="100" t="str">
        <f t="shared" si="88"/>
        <v>DSP</v>
      </c>
      <c r="K152" s="96" t="s">
        <v>375</v>
      </c>
      <c r="L152" s="100" t="str">
        <f t="shared" si="89"/>
        <v>DSP</v>
      </c>
      <c r="M152" s="85" t="str">
        <f t="shared" si="74"/>
        <v>DSP</v>
      </c>
      <c r="N152" s="96" t="s">
        <v>375</v>
      </c>
      <c r="O152" s="288">
        <f>VLOOKUP(B152,'[2]Taille-Poids'!$A$3:$F$557,6,FALSE)</f>
        <v>58</v>
      </c>
      <c r="P152" s="101">
        <f t="shared" si="75"/>
        <v>0</v>
      </c>
      <c r="Q152" s="100" t="str">
        <f t="shared" si="76"/>
        <v>DSP</v>
      </c>
      <c r="R152" s="96" t="s">
        <v>375</v>
      </c>
      <c r="S152" s="100" t="str">
        <f t="shared" si="77"/>
        <v>DSP</v>
      </c>
      <c r="T152" s="85" t="str">
        <f t="shared" si="78"/>
        <v>DSP</v>
      </c>
      <c r="U152" s="337" t="s">
        <v>375</v>
      </c>
      <c r="V152" s="100" t="str">
        <f t="shared" si="79"/>
        <v>DSP</v>
      </c>
      <c r="W152" s="96" t="s">
        <v>375</v>
      </c>
      <c r="X152" s="100" t="str">
        <f t="shared" si="80"/>
        <v>DSP</v>
      </c>
      <c r="Y152" s="96" t="s">
        <v>375</v>
      </c>
      <c r="Z152" s="100" t="str">
        <f t="shared" si="81"/>
        <v>DSP</v>
      </c>
      <c r="AA152" s="85" t="str">
        <f t="shared" si="82"/>
        <v>DSP</v>
      </c>
      <c r="AB152" s="96" t="s">
        <v>375</v>
      </c>
      <c r="AC152" s="100" t="str">
        <f t="shared" si="83"/>
        <v>DSP</v>
      </c>
      <c r="AD152" s="86" t="str">
        <f t="shared" si="84"/>
        <v>DSP</v>
      </c>
      <c r="AE152" s="87" t="str">
        <f t="shared" si="68"/>
        <v>DSP</v>
      </c>
      <c r="AF152" s="88" t="s">
        <v>375</v>
      </c>
      <c r="AG152" s="92">
        <f t="shared" si="85"/>
        <v>532</v>
      </c>
      <c r="AH152" s="78">
        <f>IF(ISERROR(VLOOKUP(B152,'Notes écrit'!$A$3:$C$566,3,FALSE)),"ABI",(VLOOKUP(B152,'Notes écrit'!$A$3:$C$566,3,FALSE)))</f>
        <v>12</v>
      </c>
      <c r="AI152" s="88">
        <v>12</v>
      </c>
      <c r="AJ152" s="93">
        <f t="shared" si="86"/>
        <v>12</v>
      </c>
      <c r="AK152" s="153">
        <f t="shared" si="87"/>
        <v>12</v>
      </c>
    </row>
    <row r="153" spans="1:42" ht="16.5" customHeight="1" thickBot="1" x14ac:dyDescent="0.3">
      <c r="A153" s="127" t="s">
        <v>376</v>
      </c>
      <c r="B153" s="261">
        <v>22001385</v>
      </c>
      <c r="C153" s="262" t="s">
        <v>536</v>
      </c>
      <c r="D153" s="262" t="s">
        <v>276</v>
      </c>
      <c r="E153" s="96">
        <f>VLOOKUP(B153,[2]END!$A$3:$F$557,6,FALSE)</f>
        <v>18</v>
      </c>
      <c r="F153" s="99">
        <f t="shared" si="69"/>
        <v>18.5</v>
      </c>
      <c r="G153" s="100">
        <f t="shared" si="70"/>
        <v>15</v>
      </c>
      <c r="H153" s="85">
        <f t="shared" si="71"/>
        <v>15</v>
      </c>
      <c r="I153" s="325">
        <f>VLOOKUP(B153,[2]VIT!$A$3:$E$557,5,FALSE)</f>
        <v>3.14</v>
      </c>
      <c r="J153" s="100">
        <f t="shared" si="88"/>
        <v>18</v>
      </c>
      <c r="K153" s="325">
        <f>VLOOKUP(B153,[2]VIT!$A$3:$F$557,6,FALSE)</f>
        <v>6.67</v>
      </c>
      <c r="L153" s="100">
        <f t="shared" si="89"/>
        <v>12</v>
      </c>
      <c r="M153" s="85">
        <f t="shared" si="74"/>
        <v>15</v>
      </c>
      <c r="N153" s="107">
        <f>VLOOKUP(B153,[2]DVC!$A$3:$F$557,6,FALSE)</f>
        <v>58</v>
      </c>
      <c r="O153" s="288">
        <f>VLOOKUP(B153,'[2]Taille-Poids'!$A$3:$F$557,6,FALSE)</f>
        <v>73</v>
      </c>
      <c r="P153" s="101">
        <f t="shared" si="75"/>
        <v>0.79452054794520544</v>
      </c>
      <c r="Q153" s="100">
        <f t="shared" si="76"/>
        <v>4</v>
      </c>
      <c r="R153" s="107">
        <f>VLOOKUP(B153,[2]DV!$A$3:$G$557,7,FALSE)</f>
        <v>40.1</v>
      </c>
      <c r="S153" s="100">
        <f t="shared" si="77"/>
        <v>3</v>
      </c>
      <c r="T153" s="85">
        <f t="shared" si="78"/>
        <v>7</v>
      </c>
      <c r="U153" s="289">
        <f>VLOOKUP(B153,[2]COORD!$A$3:$H$557,8,FALSE)</f>
        <v>26.39</v>
      </c>
      <c r="V153" s="100">
        <f t="shared" si="79"/>
        <v>4.75</v>
      </c>
      <c r="W153" s="96">
        <f>VLOOKUP(B153,[2]SOUP!$A$3:$E$557,5,FALSE)</f>
        <v>-19</v>
      </c>
      <c r="X153" s="100">
        <f t="shared" si="80"/>
        <v>0</v>
      </c>
      <c r="Y153" s="96">
        <f>VLOOKUP(B153,[2]EQU!$A$3:$E$557,5,FALSE)</f>
        <v>5</v>
      </c>
      <c r="Z153" s="100">
        <f t="shared" si="81"/>
        <v>2.5</v>
      </c>
      <c r="AA153" s="85">
        <f t="shared" si="82"/>
        <v>7.25</v>
      </c>
      <c r="AB153" s="127">
        <f>VLOOKUP(B153,[2]Natation!$A$2:$E$556,5,FALSE)</f>
        <v>41.7</v>
      </c>
      <c r="AC153" s="100">
        <f t="shared" si="83"/>
        <v>9</v>
      </c>
      <c r="AD153" s="86">
        <f t="shared" si="84"/>
        <v>9</v>
      </c>
      <c r="AE153" s="87">
        <f t="shared" si="68"/>
        <v>10.65</v>
      </c>
      <c r="AF153" s="88">
        <v>10.65</v>
      </c>
      <c r="AG153" s="92">
        <f t="shared" si="85"/>
        <v>320</v>
      </c>
      <c r="AH153" s="78">
        <f>IF(ISERROR(VLOOKUP(B153,'Notes écrit'!$A$3:$C$566,3,FALSE)),"ABI",(VLOOKUP(B153,'Notes écrit'!$A$3:$C$566,3,FALSE)))</f>
        <v>4.4400000000000004</v>
      </c>
      <c r="AI153" s="88">
        <v>4.4400000000000004</v>
      </c>
      <c r="AJ153" s="93">
        <f t="shared" si="86"/>
        <v>495</v>
      </c>
      <c r="AK153" s="153">
        <f t="shared" si="87"/>
        <v>6.9240000000000013</v>
      </c>
      <c r="AL153" s="111"/>
      <c r="AM153" s="111"/>
      <c r="AN153" s="111"/>
      <c r="AO153" s="111"/>
      <c r="AP153" s="111"/>
    </row>
    <row r="154" spans="1:42" s="110" customFormat="1" ht="16.5" customHeight="1" thickBot="1" x14ac:dyDescent="0.3">
      <c r="A154" s="127" t="s">
        <v>376</v>
      </c>
      <c r="B154" s="255">
        <v>22001445</v>
      </c>
      <c r="C154" s="256" t="s">
        <v>1000</v>
      </c>
      <c r="D154" s="256" t="s">
        <v>1001</v>
      </c>
      <c r="E154" s="96">
        <f>VLOOKUP(B154,[2]END!$A$3:$F$557,6,FALSE)</f>
        <v>20</v>
      </c>
      <c r="F154" s="99">
        <f t="shared" si="69"/>
        <v>19.5</v>
      </c>
      <c r="G154" s="100">
        <f t="shared" si="70"/>
        <v>17</v>
      </c>
      <c r="H154" s="85">
        <f t="shared" si="71"/>
        <v>17</v>
      </c>
      <c r="I154" s="325">
        <f>VLOOKUP(B154,[2]VIT!$A$3:$E$557,5,FALSE)</f>
        <v>2.92</v>
      </c>
      <c r="J154" s="100">
        <f t="shared" si="88"/>
        <v>20</v>
      </c>
      <c r="K154" s="325">
        <f>VLOOKUP(B154,[2]VIT!$A$3:$F$557,6,FALSE)</f>
        <v>6.25</v>
      </c>
      <c r="L154" s="100">
        <f t="shared" si="89"/>
        <v>15</v>
      </c>
      <c r="M154" s="85">
        <f t="shared" si="74"/>
        <v>17.5</v>
      </c>
      <c r="N154" s="107">
        <f>VLOOKUP(B154,[2]DVC!$A$3:$F$557,6,FALSE)</f>
        <v>58</v>
      </c>
      <c r="O154" s="288">
        <f>VLOOKUP(B154,'[2]Taille-Poids'!$A$3:$F$557,6,FALSE)</f>
        <v>56</v>
      </c>
      <c r="P154" s="101">
        <f t="shared" si="75"/>
        <v>1.0357142857142858</v>
      </c>
      <c r="Q154" s="100">
        <f t="shared" si="76"/>
        <v>5.5</v>
      </c>
      <c r="R154" s="107">
        <f>VLOOKUP(B154,[2]DV!$A$3:$G$557,7,FALSE)</f>
        <v>55.5</v>
      </c>
      <c r="S154" s="100">
        <f t="shared" si="77"/>
        <v>7</v>
      </c>
      <c r="T154" s="85">
        <f t="shared" si="78"/>
        <v>12.5</v>
      </c>
      <c r="U154" s="289">
        <f>VLOOKUP(B154,[2]COORD!$A$3:$H$557,8,FALSE)</f>
        <v>22.6</v>
      </c>
      <c r="V154" s="100">
        <f t="shared" si="79"/>
        <v>6.5</v>
      </c>
      <c r="W154" s="96">
        <f>VLOOKUP(B154,[2]SOUP!$A$3:$E$557,5,FALSE)</f>
        <v>1</v>
      </c>
      <c r="X154" s="100">
        <f t="shared" si="80"/>
        <v>2.75</v>
      </c>
      <c r="Y154" s="96">
        <f>VLOOKUP(B154,[2]EQU!$A$3:$E$557,5,FALSE)</f>
        <v>1</v>
      </c>
      <c r="Z154" s="100">
        <f t="shared" si="81"/>
        <v>4.5</v>
      </c>
      <c r="AA154" s="85">
        <f t="shared" si="82"/>
        <v>13.75</v>
      </c>
      <c r="AB154" s="127">
        <f>VLOOKUP(B154,[2]Natation!$A$2:$E$556,5,FALSE)</f>
        <v>35.25</v>
      </c>
      <c r="AC154" s="100">
        <f t="shared" si="83"/>
        <v>13</v>
      </c>
      <c r="AD154" s="86">
        <f t="shared" si="84"/>
        <v>13</v>
      </c>
      <c r="AE154" s="87">
        <f t="shared" si="68"/>
        <v>14.75</v>
      </c>
      <c r="AF154" s="88">
        <v>14.75</v>
      </c>
      <c r="AG154" s="92">
        <f t="shared" si="85"/>
        <v>8</v>
      </c>
      <c r="AH154" s="78">
        <f>IF(ISERROR(VLOOKUP(B154,'Notes écrit'!$A$3:$C$566,3,FALSE)),"ABI",(VLOOKUP(B154,'Notes écrit'!$A$3:$C$566,3,FALSE)))</f>
        <v>8.89</v>
      </c>
      <c r="AI154" s="88">
        <v>8.89</v>
      </c>
      <c r="AJ154" s="93">
        <f t="shared" si="86"/>
        <v>86</v>
      </c>
      <c r="AK154" s="153">
        <f t="shared" si="87"/>
        <v>11.234000000000002</v>
      </c>
    </row>
    <row r="155" spans="1:42" s="108" customFormat="1" ht="17.25" thickBot="1" x14ac:dyDescent="0.3">
      <c r="A155" s="127" t="s">
        <v>56</v>
      </c>
      <c r="B155" s="247">
        <v>22001467</v>
      </c>
      <c r="C155" s="248" t="s">
        <v>923</v>
      </c>
      <c r="D155" s="248" t="s">
        <v>102</v>
      </c>
      <c r="E155" s="96">
        <f>VLOOKUP(B155,[2]END!$A$3:$F$557,6,FALSE)</f>
        <v>11</v>
      </c>
      <c r="F155" s="99">
        <f t="shared" si="69"/>
        <v>15</v>
      </c>
      <c r="G155" s="100">
        <f t="shared" si="70"/>
        <v>11</v>
      </c>
      <c r="H155" s="85">
        <f t="shared" si="71"/>
        <v>11</v>
      </c>
      <c r="I155" s="325">
        <f>VLOOKUP(B155,[2]VIT!$A$3:$E$557,5,FALSE)</f>
        <v>3.59</v>
      </c>
      <c r="J155" s="100">
        <f t="shared" si="88"/>
        <v>15</v>
      </c>
      <c r="K155" s="325">
        <f>VLOOKUP(B155,[2]VIT!$A$3:$F$557,6,FALSE)</f>
        <v>8.01</v>
      </c>
      <c r="L155" s="100">
        <f t="shared" si="89"/>
        <v>9</v>
      </c>
      <c r="M155" s="85">
        <f t="shared" si="74"/>
        <v>12</v>
      </c>
      <c r="N155" s="107">
        <f>VLOOKUP(B155,[2]DVC!$A$3:$F$557,6,FALSE)</f>
        <v>41</v>
      </c>
      <c r="O155" s="288">
        <f>VLOOKUP(B155,'[2]Taille-Poids'!$A$3:$F$557,6,FALSE)</f>
        <v>70</v>
      </c>
      <c r="P155" s="101">
        <f t="shared" si="75"/>
        <v>0.58571428571428574</v>
      </c>
      <c r="Q155" s="100">
        <f t="shared" si="76"/>
        <v>5.5</v>
      </c>
      <c r="R155" s="107">
        <f>VLOOKUP(B155,[2]DV!$A$3:$G$557,7,FALSE)</f>
        <v>26.7</v>
      </c>
      <c r="S155" s="100">
        <f t="shared" si="77"/>
        <v>4</v>
      </c>
      <c r="T155" s="85">
        <f t="shared" si="78"/>
        <v>9.5</v>
      </c>
      <c r="U155" s="289">
        <f>VLOOKUP(B155,[2]COORD!$A$3:$H$557,8,FALSE)</f>
        <v>28.81</v>
      </c>
      <c r="V155" s="100">
        <f t="shared" si="79"/>
        <v>4.5</v>
      </c>
      <c r="W155" s="96">
        <f>VLOOKUP(B155,[2]SOUP!$A$3:$E$557,5,FALSE)</f>
        <v>0</v>
      </c>
      <c r="X155" s="100">
        <f t="shared" si="80"/>
        <v>2.5</v>
      </c>
      <c r="Y155" s="96">
        <f>VLOOKUP(B155,[2]EQU!$A$3:$E$557,5,FALSE)</f>
        <v>4</v>
      </c>
      <c r="Z155" s="100">
        <f t="shared" si="81"/>
        <v>3</v>
      </c>
      <c r="AA155" s="85">
        <f t="shared" si="82"/>
        <v>10</v>
      </c>
      <c r="AB155" s="127">
        <f>VLOOKUP(B155,[2]Natation!$A$2:$E$556,5,FALSE)</f>
        <v>41.18</v>
      </c>
      <c r="AC155" s="100">
        <f t="shared" si="83"/>
        <v>13</v>
      </c>
      <c r="AD155" s="86">
        <f t="shared" si="84"/>
        <v>13</v>
      </c>
      <c r="AE155" s="87">
        <f t="shared" si="68"/>
        <v>11.1</v>
      </c>
      <c r="AF155" s="88">
        <v>11.1</v>
      </c>
      <c r="AG155" s="92">
        <f t="shared" si="85"/>
        <v>273</v>
      </c>
      <c r="AH155" s="78">
        <f>IF(ISERROR(VLOOKUP(B155,'Notes écrit'!$A$3:$C$566,3,FALSE)),"ABI",(VLOOKUP(B155,'Notes écrit'!$A$3:$C$566,3,FALSE)))</f>
        <v>10.220000000000001</v>
      </c>
      <c r="AI155" s="88">
        <v>10.220000000000001</v>
      </c>
      <c r="AJ155" s="93">
        <f t="shared" si="86"/>
        <v>33</v>
      </c>
      <c r="AK155" s="153">
        <f t="shared" si="87"/>
        <v>10.572000000000001</v>
      </c>
      <c r="AL155" s="26"/>
      <c r="AM155" s="26"/>
      <c r="AN155" s="26"/>
      <c r="AO155" s="26"/>
      <c r="AP155" s="26"/>
    </row>
    <row r="156" spans="1:42" s="108" customFormat="1" ht="17.25" thickBot="1" x14ac:dyDescent="0.3">
      <c r="A156" s="127" t="s">
        <v>376</v>
      </c>
      <c r="B156" s="259">
        <v>22001471</v>
      </c>
      <c r="C156" s="260" t="s">
        <v>855</v>
      </c>
      <c r="D156" s="260" t="s">
        <v>856</v>
      </c>
      <c r="E156" s="325">
        <f>VLOOKUP(B156,[2]END!$A$3:$F$557,6,FALSE)</f>
        <v>17</v>
      </c>
      <c r="F156" s="99">
        <f t="shared" si="69"/>
        <v>18</v>
      </c>
      <c r="G156" s="100">
        <f t="shared" si="70"/>
        <v>14</v>
      </c>
      <c r="H156" s="85">
        <f t="shared" si="71"/>
        <v>14</v>
      </c>
      <c r="I156" s="325">
        <f>VLOOKUP(B156,[2]VIT!$A$3:$E$557,5,FALSE)</f>
        <v>3.03</v>
      </c>
      <c r="J156" s="100">
        <f t="shared" si="88"/>
        <v>20</v>
      </c>
      <c r="K156" s="325">
        <f>VLOOKUP(B156,[2]VIT!$A$3:$F$557,6,FALSE)</f>
        <v>6.51</v>
      </c>
      <c r="L156" s="100">
        <f t="shared" si="89"/>
        <v>13</v>
      </c>
      <c r="M156" s="85">
        <f t="shared" si="74"/>
        <v>16.5</v>
      </c>
      <c r="N156" s="328">
        <f>VLOOKUP(B156,[2]DVC!$A$3:$F$557,6,FALSE)</f>
        <v>70</v>
      </c>
      <c r="O156" s="288">
        <f>VLOOKUP(B156,'[2]Taille-Poids'!$A$3:$F$557,6,FALSE)</f>
        <v>66</v>
      </c>
      <c r="P156" s="101">
        <f t="shared" si="75"/>
        <v>1.0606060606060606</v>
      </c>
      <c r="Q156" s="100">
        <f t="shared" si="76"/>
        <v>5.5</v>
      </c>
      <c r="R156" s="328">
        <f>VLOOKUP(B156,[2]DV!$A$3:$G$557,7,FALSE)</f>
        <v>36.299999999999997</v>
      </c>
      <c r="S156" s="100">
        <f t="shared" si="77"/>
        <v>2</v>
      </c>
      <c r="T156" s="85">
        <f t="shared" si="78"/>
        <v>7.5</v>
      </c>
      <c r="U156" s="332">
        <f>VLOOKUP(B156,[2]COORD!$A$3:$H$557,8,FALSE)</f>
        <v>27.96</v>
      </c>
      <c r="V156" s="100">
        <f t="shared" si="79"/>
        <v>4</v>
      </c>
      <c r="W156" s="325">
        <f>VLOOKUP(B156,[2]SOUP!$A$3:$E$557,5,FALSE)</f>
        <v>2</v>
      </c>
      <c r="X156" s="100">
        <f t="shared" si="80"/>
        <v>3</v>
      </c>
      <c r="Y156" s="325">
        <f>VLOOKUP(B156,[2]EQU!$A$3:$E$557,5,FALSE)</f>
        <v>2</v>
      </c>
      <c r="Z156" s="100">
        <f t="shared" si="81"/>
        <v>4</v>
      </c>
      <c r="AA156" s="85">
        <f t="shared" si="82"/>
        <v>11</v>
      </c>
      <c r="AB156" s="344">
        <f>VLOOKUP(B156,[2]Natation!$A$2:$E$556,5,FALSE)</f>
        <v>28.84</v>
      </c>
      <c r="AC156" s="100">
        <f t="shared" si="83"/>
        <v>17</v>
      </c>
      <c r="AD156" s="86">
        <f t="shared" si="84"/>
        <v>17</v>
      </c>
      <c r="AE156" s="87">
        <f t="shared" si="68"/>
        <v>13.2</v>
      </c>
      <c r="AF156" s="88">
        <v>13.2</v>
      </c>
      <c r="AG156" s="92">
        <f t="shared" si="85"/>
        <v>59</v>
      </c>
      <c r="AH156" s="78">
        <f>IF(ISERROR(VLOOKUP(B156,'Notes écrit'!$A$3:$C$566,3,FALSE)),"ABI",(VLOOKUP(B156,'Notes écrit'!$A$3:$C$566,3,FALSE)))</f>
        <v>5.33</v>
      </c>
      <c r="AI156" s="88">
        <v>5.33</v>
      </c>
      <c r="AJ156" s="93">
        <f t="shared" si="86"/>
        <v>435</v>
      </c>
      <c r="AK156" s="153">
        <f t="shared" si="87"/>
        <v>8.4779999999999998</v>
      </c>
      <c r="AL156" s="26"/>
      <c r="AM156" s="26"/>
      <c r="AN156" s="26"/>
      <c r="AO156" s="26"/>
      <c r="AP156" s="26"/>
    </row>
    <row r="157" spans="1:42" ht="16.5" customHeight="1" thickBot="1" x14ac:dyDescent="0.3">
      <c r="A157" s="127" t="s">
        <v>376</v>
      </c>
      <c r="B157" s="253">
        <v>22001499</v>
      </c>
      <c r="C157" s="254" t="s">
        <v>1078</v>
      </c>
      <c r="D157" s="254" t="s">
        <v>152</v>
      </c>
      <c r="E157" s="96" t="s">
        <v>375</v>
      </c>
      <c r="F157" s="99" t="str">
        <f t="shared" si="69"/>
        <v>DSP</v>
      </c>
      <c r="G157" s="100" t="str">
        <f t="shared" si="70"/>
        <v>DSP</v>
      </c>
      <c r="H157" s="85" t="str">
        <f t="shared" si="71"/>
        <v>DSP</v>
      </c>
      <c r="I157" s="96" t="s">
        <v>375</v>
      </c>
      <c r="J157" s="100" t="str">
        <f t="shared" si="88"/>
        <v>DSP</v>
      </c>
      <c r="K157" s="96" t="s">
        <v>375</v>
      </c>
      <c r="L157" s="100" t="str">
        <f t="shared" si="89"/>
        <v>DSP</v>
      </c>
      <c r="M157" s="85" t="str">
        <f t="shared" si="74"/>
        <v>DSP</v>
      </c>
      <c r="N157" s="96" t="s">
        <v>375</v>
      </c>
      <c r="O157" s="288">
        <f>VLOOKUP(B157,'[2]Taille-Poids'!$A$3:$F$557,6,FALSE)</f>
        <v>76</v>
      </c>
      <c r="P157" s="101">
        <f t="shared" si="75"/>
        <v>0</v>
      </c>
      <c r="Q157" s="100" t="str">
        <f t="shared" si="76"/>
        <v>DSP</v>
      </c>
      <c r="R157" s="96" t="s">
        <v>375</v>
      </c>
      <c r="S157" s="100" t="str">
        <f t="shared" si="77"/>
        <v>DSP</v>
      </c>
      <c r="T157" s="85" t="str">
        <f t="shared" si="78"/>
        <v>DSP</v>
      </c>
      <c r="U157" s="337" t="s">
        <v>375</v>
      </c>
      <c r="V157" s="100" t="str">
        <f t="shared" si="79"/>
        <v>DSP</v>
      </c>
      <c r="W157" s="96" t="s">
        <v>375</v>
      </c>
      <c r="X157" s="100" t="str">
        <f t="shared" si="80"/>
        <v>DSP</v>
      </c>
      <c r="Y157" s="96" t="s">
        <v>375</v>
      </c>
      <c r="Z157" s="100" t="str">
        <f t="shared" si="81"/>
        <v>DSP</v>
      </c>
      <c r="AA157" s="85" t="str">
        <f t="shared" si="82"/>
        <v>DSP</v>
      </c>
      <c r="AB157" s="96" t="s">
        <v>375</v>
      </c>
      <c r="AC157" s="100" t="str">
        <f t="shared" si="83"/>
        <v>DSP</v>
      </c>
      <c r="AD157" s="86" t="str">
        <f t="shared" si="84"/>
        <v>DSP</v>
      </c>
      <c r="AE157" s="87" t="str">
        <f t="shared" si="68"/>
        <v>DSP</v>
      </c>
      <c r="AF157" s="88" t="s">
        <v>375</v>
      </c>
      <c r="AG157" s="92">
        <f t="shared" si="85"/>
        <v>532</v>
      </c>
      <c r="AH157" s="78">
        <f>IF(ISERROR(VLOOKUP(B157,'Notes écrit'!$A$3:$C$566,3,FALSE)),"ABI",(VLOOKUP(B157,'Notes écrit'!$A$3:$C$566,3,FALSE)))</f>
        <v>9.7799999999999994</v>
      </c>
      <c r="AI157" s="88">
        <v>9.7799999999999994</v>
      </c>
      <c r="AJ157" s="93">
        <f t="shared" si="86"/>
        <v>38</v>
      </c>
      <c r="AK157" s="153">
        <f t="shared" si="87"/>
        <v>9.7799999999999994</v>
      </c>
    </row>
    <row r="158" spans="1:42" ht="16.5" customHeight="1" thickBot="1" x14ac:dyDescent="0.3">
      <c r="A158" s="127" t="s">
        <v>56</v>
      </c>
      <c r="B158" s="257">
        <v>22001511</v>
      </c>
      <c r="C158" s="258" t="s">
        <v>781</v>
      </c>
      <c r="D158" s="258" t="s">
        <v>79</v>
      </c>
      <c r="E158" s="96">
        <f>VLOOKUP(B158,[2]END!$A$3:$F$557,6,FALSE)</f>
        <v>10</v>
      </c>
      <c r="F158" s="99">
        <f t="shared" si="69"/>
        <v>14.5</v>
      </c>
      <c r="G158" s="100">
        <f t="shared" si="70"/>
        <v>10</v>
      </c>
      <c r="H158" s="85">
        <f t="shared" si="71"/>
        <v>10</v>
      </c>
      <c r="I158" s="325">
        <f>VLOOKUP(B158,[2]VIT!$A$3:$E$557,5,FALSE)</f>
        <v>3.5600000000000005</v>
      </c>
      <c r="J158" s="100">
        <f t="shared" si="88"/>
        <v>15</v>
      </c>
      <c r="K158" s="325">
        <f>VLOOKUP(B158,[2]VIT!$A$3:$F$557,6,FALSE)</f>
        <v>7.82</v>
      </c>
      <c r="L158" s="100">
        <f t="shared" si="89"/>
        <v>10</v>
      </c>
      <c r="M158" s="85">
        <f t="shared" si="74"/>
        <v>12.5</v>
      </c>
      <c r="N158" s="107">
        <f>VLOOKUP(B158,[2]DVC!$A$3:$F$557,6,FALSE)</f>
        <v>39</v>
      </c>
      <c r="O158" s="288">
        <f>VLOOKUP(B158,'[2]Taille-Poids'!$A$3:$F$557,6,FALSE)</f>
        <v>60</v>
      </c>
      <c r="P158" s="101">
        <f t="shared" si="75"/>
        <v>0.65</v>
      </c>
      <c r="Q158" s="100">
        <f t="shared" si="76"/>
        <v>6</v>
      </c>
      <c r="R158" s="107">
        <f>VLOOKUP(B158,[2]DV!$A$3:$G$557,7,FALSE)</f>
        <v>22.6</v>
      </c>
      <c r="S158" s="100">
        <f t="shared" si="77"/>
        <v>3</v>
      </c>
      <c r="T158" s="85">
        <f t="shared" si="78"/>
        <v>9</v>
      </c>
      <c r="U158" s="289">
        <f>VLOOKUP(B158,[2]COORD!$A$3:$H$557,8,FALSE)</f>
        <v>26.88</v>
      </c>
      <c r="V158" s="100">
        <f t="shared" si="79"/>
        <v>5.5</v>
      </c>
      <c r="W158" s="96">
        <f>VLOOKUP(B158,[2]SOUP!$A$3:$E$557,5,FALSE)</f>
        <v>6</v>
      </c>
      <c r="X158" s="100">
        <f t="shared" si="80"/>
        <v>3.5</v>
      </c>
      <c r="Y158" s="96">
        <f>VLOOKUP(B158,[2]EQU!$A$3:$E$557,5,FALSE)</f>
        <v>2</v>
      </c>
      <c r="Z158" s="100">
        <f t="shared" si="81"/>
        <v>4</v>
      </c>
      <c r="AA158" s="85">
        <f t="shared" si="82"/>
        <v>13</v>
      </c>
      <c r="AB158" s="127">
        <f>VLOOKUP(B158,[2]Natation!$A$2:$E$556,5,FALSE)</f>
        <v>37.9</v>
      </c>
      <c r="AC158" s="100">
        <f t="shared" si="83"/>
        <v>15</v>
      </c>
      <c r="AD158" s="86">
        <f t="shared" si="84"/>
        <v>15</v>
      </c>
      <c r="AE158" s="87">
        <f t="shared" si="68"/>
        <v>11.9</v>
      </c>
      <c r="AF158" s="88">
        <v>11.9</v>
      </c>
      <c r="AG158" s="92">
        <f t="shared" si="85"/>
        <v>170</v>
      </c>
      <c r="AH158" s="78">
        <f>IF(ISERROR(VLOOKUP(B158,'Notes écrit'!$A$3:$C$566,3,FALSE)),"ABI",(VLOOKUP(B158,'Notes écrit'!$A$3:$C$566,3,FALSE)))</f>
        <v>6.67</v>
      </c>
      <c r="AI158" s="88">
        <v>6.67</v>
      </c>
      <c r="AJ158" s="93">
        <f t="shared" si="86"/>
        <v>296</v>
      </c>
      <c r="AK158" s="153">
        <f t="shared" si="87"/>
        <v>8.7620000000000005</v>
      </c>
    </row>
    <row r="159" spans="1:42" ht="16.5" customHeight="1" thickBot="1" x14ac:dyDescent="0.3">
      <c r="A159" s="127" t="s">
        <v>376</v>
      </c>
      <c r="B159" s="263">
        <v>22001592</v>
      </c>
      <c r="C159" s="264" t="s">
        <v>1064</v>
      </c>
      <c r="D159" s="264" t="s">
        <v>1065</v>
      </c>
      <c r="E159" s="325" t="str">
        <f>VLOOKUP(B159,[2]END!$A$3:$F$557,6,FALSE)</f>
        <v>ABI</v>
      </c>
      <c r="F159" s="99" t="str">
        <f t="shared" si="69"/>
        <v>ABI</v>
      </c>
      <c r="G159" s="100">
        <f t="shared" si="70"/>
        <v>0</v>
      </c>
      <c r="H159" s="85">
        <f t="shared" si="71"/>
        <v>0</v>
      </c>
      <c r="I159" s="325" t="str">
        <f>VLOOKUP(B159,[2]VIT!$A$3:$E$557,5,FALSE)</f>
        <v>ABI</v>
      </c>
      <c r="J159" s="100">
        <f t="shared" si="88"/>
        <v>0</v>
      </c>
      <c r="K159" s="325" t="str">
        <f>VLOOKUP(B159,[2]VIT!$A$3:$F$557,6,FALSE)</f>
        <v>ABI</v>
      </c>
      <c r="L159" s="100">
        <f t="shared" si="89"/>
        <v>0</v>
      </c>
      <c r="M159" s="85">
        <f t="shared" si="74"/>
        <v>0</v>
      </c>
      <c r="N159" s="328" t="str">
        <f>VLOOKUP(B159,[2]DVC!$A$3:$F$557,6,FALSE)</f>
        <v>ABI</v>
      </c>
      <c r="O159" s="288" t="str">
        <f>VLOOKUP(B159,'[2]Taille-Poids'!$A$3:$F$557,6,FALSE)</f>
        <v>ABI</v>
      </c>
      <c r="P159" s="101" t="str">
        <f t="shared" si="75"/>
        <v>POIDS</v>
      </c>
      <c r="Q159" s="100">
        <f t="shared" si="76"/>
        <v>0</v>
      </c>
      <c r="R159" s="328" t="str">
        <f>VLOOKUP(B159,[2]DV!$A$3:$G$557,7,FALSE)</f>
        <v>ABI</v>
      </c>
      <c r="S159" s="100">
        <f t="shared" si="77"/>
        <v>0</v>
      </c>
      <c r="T159" s="85">
        <f t="shared" si="78"/>
        <v>0</v>
      </c>
      <c r="U159" s="332" t="str">
        <f>VLOOKUP(B159,[2]COORD!$A$3:$H$557,8,FALSE)</f>
        <v>ABI</v>
      </c>
      <c r="V159" s="100">
        <f t="shared" si="79"/>
        <v>0</v>
      </c>
      <c r="W159" s="325" t="str">
        <f>VLOOKUP(B159,[2]SOUP!$A$3:$E$557,5,FALSE)</f>
        <v>ABI</v>
      </c>
      <c r="X159" s="100">
        <f t="shared" si="80"/>
        <v>0</v>
      </c>
      <c r="Y159" s="325" t="str">
        <f>VLOOKUP(B159,[2]EQU!$A$3:$E$557,5,FALSE)</f>
        <v>ABI</v>
      </c>
      <c r="Z159" s="100">
        <f t="shared" si="81"/>
        <v>0</v>
      </c>
      <c r="AA159" s="85">
        <f t="shared" si="82"/>
        <v>0</v>
      </c>
      <c r="AB159" s="344" t="str">
        <f>VLOOKUP(B159,[2]Natation!$A$2:$E$556,5,FALSE)</f>
        <v>ABI</v>
      </c>
      <c r="AC159" s="100">
        <f t="shared" si="83"/>
        <v>0</v>
      </c>
      <c r="AD159" s="86">
        <f t="shared" si="84"/>
        <v>0</v>
      </c>
      <c r="AE159" s="87">
        <f t="shared" si="68"/>
        <v>0</v>
      </c>
      <c r="AF159" s="88">
        <v>0</v>
      </c>
      <c r="AG159" s="92">
        <f t="shared" si="85"/>
        <v>532</v>
      </c>
      <c r="AH159" s="78">
        <f>IF(ISERROR(VLOOKUP(B159,'Notes écrit'!$A$3:$C$566,3,FALSE)),"ABI",(VLOOKUP(B159,'Notes écrit'!$A$3:$C$566,3,FALSE)))</f>
        <v>5.33</v>
      </c>
      <c r="AI159" s="88">
        <v>5.33</v>
      </c>
      <c r="AJ159" s="93">
        <f t="shared" si="86"/>
        <v>435</v>
      </c>
      <c r="AK159" s="153">
        <f t="shared" si="87"/>
        <v>3.198</v>
      </c>
    </row>
    <row r="160" spans="1:42" ht="16.5" customHeight="1" thickBot="1" x14ac:dyDescent="0.3">
      <c r="A160" s="127" t="s">
        <v>376</v>
      </c>
      <c r="B160" s="261">
        <v>22001627</v>
      </c>
      <c r="C160" s="262" t="s">
        <v>789</v>
      </c>
      <c r="D160" s="262" t="s">
        <v>790</v>
      </c>
      <c r="E160" s="96">
        <f>VLOOKUP(B160,[2]END!$A$3:$F$557,6,FALSE)</f>
        <v>13</v>
      </c>
      <c r="F160" s="99">
        <f t="shared" si="69"/>
        <v>16</v>
      </c>
      <c r="G160" s="100">
        <f t="shared" si="70"/>
        <v>10</v>
      </c>
      <c r="H160" s="85">
        <f t="shared" si="71"/>
        <v>10</v>
      </c>
      <c r="I160" s="325">
        <f>VLOOKUP(B160,[2]VIT!$A$3:$E$557,5,FALSE)</f>
        <v>3.26</v>
      </c>
      <c r="J160" s="100">
        <f t="shared" si="88"/>
        <v>16</v>
      </c>
      <c r="K160" s="325">
        <f>VLOOKUP(B160,[2]VIT!$A$3:$F$557,6,FALSE)</f>
        <v>6.78</v>
      </c>
      <c r="L160" s="100">
        <f t="shared" si="89"/>
        <v>11</v>
      </c>
      <c r="M160" s="85">
        <f t="shared" si="74"/>
        <v>13.5</v>
      </c>
      <c r="N160" s="107">
        <f>VLOOKUP(B160,[2]DVC!$A$3:$F$557,6,FALSE)</f>
        <v>42</v>
      </c>
      <c r="O160" s="288">
        <f>VLOOKUP(B160,'[2]Taille-Poids'!$A$3:$F$557,6,FALSE)</f>
        <v>61</v>
      </c>
      <c r="P160" s="101">
        <f t="shared" si="75"/>
        <v>0.68852459016393441</v>
      </c>
      <c r="Q160" s="100">
        <f t="shared" si="76"/>
        <v>3.5</v>
      </c>
      <c r="R160" s="107">
        <f>VLOOKUP(B160,[2]DV!$A$3:$G$557,7,FALSE)</f>
        <v>46.5</v>
      </c>
      <c r="S160" s="100">
        <f t="shared" si="77"/>
        <v>4.5</v>
      </c>
      <c r="T160" s="85">
        <f t="shared" si="78"/>
        <v>8</v>
      </c>
      <c r="U160" s="289">
        <f>VLOOKUP(B160,[2]COORD!$A$3:$H$557,8,FALSE)</f>
        <v>23.52</v>
      </c>
      <c r="V160" s="100">
        <f t="shared" si="79"/>
        <v>6</v>
      </c>
      <c r="W160" s="96">
        <f>VLOOKUP(B160,[2]SOUP!$A$3:$E$557,5,FALSE)</f>
        <v>-15</v>
      </c>
      <c r="X160" s="100">
        <f t="shared" si="80"/>
        <v>0.25</v>
      </c>
      <c r="Y160" s="96">
        <f>VLOOKUP(B160,[2]EQU!$A$3:$E$557,5,FALSE)</f>
        <v>7</v>
      </c>
      <c r="Z160" s="100">
        <f t="shared" si="81"/>
        <v>1.5</v>
      </c>
      <c r="AA160" s="85">
        <f t="shared" si="82"/>
        <v>7.75</v>
      </c>
      <c r="AB160" s="127">
        <f>VLOOKUP(B160,[2]Natation!$A$2:$E$556,5,FALSE)</f>
        <v>49.52</v>
      </c>
      <c r="AC160" s="100">
        <f t="shared" si="83"/>
        <v>5</v>
      </c>
      <c r="AD160" s="86">
        <f t="shared" si="84"/>
        <v>5</v>
      </c>
      <c r="AE160" s="87">
        <f t="shared" si="68"/>
        <v>8.85</v>
      </c>
      <c r="AF160" s="88">
        <v>8.85</v>
      </c>
      <c r="AG160" s="92">
        <f t="shared" si="85"/>
        <v>456</v>
      </c>
      <c r="AH160" s="78">
        <f>IF(ISERROR(VLOOKUP(B160,'Notes écrit'!$A$3:$C$566,3,FALSE)),"ABI",(VLOOKUP(B160,'Notes écrit'!$A$3:$C$566,3,FALSE)))</f>
        <v>5.33</v>
      </c>
      <c r="AI160" s="88">
        <v>5.33</v>
      </c>
      <c r="AJ160" s="93">
        <f t="shared" si="86"/>
        <v>435</v>
      </c>
      <c r="AK160" s="153">
        <f t="shared" si="87"/>
        <v>6.7379999999999995</v>
      </c>
      <c r="AL160" s="108"/>
      <c r="AM160" s="108"/>
      <c r="AN160" s="108"/>
      <c r="AO160" s="108"/>
      <c r="AP160" s="108"/>
    </row>
    <row r="161" spans="1:42" ht="16.5" customHeight="1" thickBot="1" x14ac:dyDescent="0.3">
      <c r="A161" s="127" t="s">
        <v>56</v>
      </c>
      <c r="B161" s="247">
        <v>22001650</v>
      </c>
      <c r="C161" s="248" t="s">
        <v>227</v>
      </c>
      <c r="D161" s="248" t="s">
        <v>159</v>
      </c>
      <c r="E161" s="96" t="s">
        <v>375</v>
      </c>
      <c r="F161" s="99" t="str">
        <f t="shared" si="69"/>
        <v>DSP</v>
      </c>
      <c r="G161" s="100" t="str">
        <f t="shared" si="70"/>
        <v>DSP</v>
      </c>
      <c r="H161" s="85" t="str">
        <f t="shared" si="71"/>
        <v>DSP</v>
      </c>
      <c r="I161" s="325">
        <f>VLOOKUP(B161,[2]VIT!$A$3:$E$557,5,FALSE)</f>
        <v>3.75</v>
      </c>
      <c r="J161" s="100">
        <f t="shared" si="88"/>
        <v>12</v>
      </c>
      <c r="K161" s="325">
        <f>VLOOKUP(B161,[2]VIT!$A$3:$F$557,6,FALSE)</f>
        <v>8.11</v>
      </c>
      <c r="L161" s="100">
        <f t="shared" si="89"/>
        <v>8</v>
      </c>
      <c r="M161" s="85">
        <f t="shared" si="74"/>
        <v>10</v>
      </c>
      <c r="N161" s="107">
        <f>VLOOKUP(B161,[2]DVC!$A$3:$F$557,6,FALSE)</f>
        <v>45</v>
      </c>
      <c r="O161" s="288">
        <f>VLOOKUP(B161,'[2]Taille-Poids'!$A$3:$F$557,6,FALSE)</f>
        <v>70</v>
      </c>
      <c r="P161" s="101">
        <f t="shared" si="75"/>
        <v>0.6428571428571429</v>
      </c>
      <c r="Q161" s="100">
        <f t="shared" si="76"/>
        <v>6</v>
      </c>
      <c r="R161" s="107">
        <f>VLOOKUP(B161,[2]DV!$A$3:$G$557,7,FALSE)</f>
        <v>32.6</v>
      </c>
      <c r="S161" s="100">
        <f t="shared" si="77"/>
        <v>5.5</v>
      </c>
      <c r="T161" s="85">
        <f t="shared" si="78"/>
        <v>11.5</v>
      </c>
      <c r="U161" s="289">
        <f>VLOOKUP(B161,[2]COORD!$A$3:$H$557,8,FALSE)</f>
        <v>24.95</v>
      </c>
      <c r="V161" s="100">
        <f t="shared" si="79"/>
        <v>6.5</v>
      </c>
      <c r="W161" s="96">
        <f>VLOOKUP(B161,[2]SOUP!$A$3:$E$557,5,FALSE)</f>
        <v>3</v>
      </c>
      <c r="X161" s="100">
        <f t="shared" si="80"/>
        <v>3.25</v>
      </c>
      <c r="Y161" s="96">
        <f>VLOOKUP(B161,[2]EQU!$A$3:$E$557,5,FALSE)</f>
        <v>6</v>
      </c>
      <c r="Z161" s="100">
        <f t="shared" si="81"/>
        <v>2</v>
      </c>
      <c r="AA161" s="85">
        <f t="shared" si="82"/>
        <v>11.75</v>
      </c>
      <c r="AB161" s="127">
        <f>VLOOKUP(B161,[2]Natation!$A$2:$E$556,5,FALSE)</f>
        <v>48.89</v>
      </c>
      <c r="AC161" s="100">
        <f t="shared" si="83"/>
        <v>9</v>
      </c>
      <c r="AD161" s="86">
        <f t="shared" si="84"/>
        <v>9</v>
      </c>
      <c r="AE161" s="87">
        <f t="shared" si="68"/>
        <v>10.5625</v>
      </c>
      <c r="AF161" s="88">
        <v>10.5625</v>
      </c>
      <c r="AG161" s="92">
        <f t="shared" si="85"/>
        <v>336</v>
      </c>
      <c r="AH161" s="78">
        <f>IF(ISERROR(VLOOKUP(B161,'Notes écrit'!$A$3:$C$566,3,FALSE)),"ABI",(VLOOKUP(B161,'Notes écrit'!$A$3:$C$566,3,FALSE)))</f>
        <v>5.33</v>
      </c>
      <c r="AI161" s="88">
        <v>5.33</v>
      </c>
      <c r="AJ161" s="93">
        <f t="shared" si="86"/>
        <v>435</v>
      </c>
      <c r="AK161" s="153">
        <f t="shared" si="87"/>
        <v>7.423</v>
      </c>
      <c r="AL161" s="109"/>
      <c r="AM161" s="109"/>
      <c r="AN161" s="109"/>
      <c r="AO161" s="109"/>
      <c r="AP161" s="109"/>
    </row>
    <row r="162" spans="1:42" ht="16.5" customHeight="1" thickBot="1" x14ac:dyDescent="0.3">
      <c r="A162" s="127" t="s">
        <v>376</v>
      </c>
      <c r="B162" s="251">
        <v>22001847</v>
      </c>
      <c r="C162" s="252" t="s">
        <v>745</v>
      </c>
      <c r="D162" s="252" t="s">
        <v>746</v>
      </c>
      <c r="E162" s="96">
        <f>VLOOKUP(B162,[2]END!$A$3:$F$557,6,FALSE)</f>
        <v>13</v>
      </c>
      <c r="F162" s="99">
        <f t="shared" si="69"/>
        <v>16</v>
      </c>
      <c r="G162" s="100">
        <f t="shared" si="70"/>
        <v>10</v>
      </c>
      <c r="H162" s="85">
        <f t="shared" si="71"/>
        <v>10</v>
      </c>
      <c r="I162" s="325">
        <f>VLOOKUP(B162,[2]VIT!$A$3:$E$557,5,FALSE)</f>
        <v>2.98</v>
      </c>
      <c r="J162" s="100">
        <f t="shared" si="88"/>
        <v>20</v>
      </c>
      <c r="K162" s="325">
        <f>VLOOKUP(B162,[2]VIT!$A$3:$F$557,6,FALSE)</f>
        <v>6.53</v>
      </c>
      <c r="L162" s="100">
        <f t="shared" si="89"/>
        <v>13</v>
      </c>
      <c r="M162" s="85">
        <f t="shared" si="74"/>
        <v>16.5</v>
      </c>
      <c r="N162" s="107">
        <f>VLOOKUP(B162,[2]DVC!$A$3:$F$557,6,FALSE)</f>
        <v>50</v>
      </c>
      <c r="O162" s="288">
        <f>VLOOKUP(B162,'[2]Taille-Poids'!$A$3:$F$557,6,FALSE)</f>
        <v>73</v>
      </c>
      <c r="P162" s="101">
        <f t="shared" si="75"/>
        <v>0.68493150684931503</v>
      </c>
      <c r="Q162" s="100">
        <f t="shared" si="76"/>
        <v>3.5</v>
      </c>
      <c r="R162" s="107">
        <f>VLOOKUP(B162,[2]DV!$A$3:$G$557,7,FALSE)</f>
        <v>43.5</v>
      </c>
      <c r="S162" s="100">
        <f t="shared" si="77"/>
        <v>4</v>
      </c>
      <c r="T162" s="85">
        <f t="shared" si="78"/>
        <v>7.5</v>
      </c>
      <c r="U162" s="289">
        <f>VLOOKUP(B162,[2]COORD!$A$3:$H$557,8,FALSE)</f>
        <v>29.96</v>
      </c>
      <c r="V162" s="100">
        <f t="shared" si="79"/>
        <v>3</v>
      </c>
      <c r="W162" s="96">
        <f>VLOOKUP(B162,[2]SOUP!$A$3:$E$557,5,FALSE)</f>
        <v>-29</v>
      </c>
      <c r="X162" s="100">
        <f t="shared" si="80"/>
        <v>0</v>
      </c>
      <c r="Y162" s="96">
        <f>VLOOKUP(B162,[2]EQU!$A$3:$E$557,5,FALSE)</f>
        <v>5</v>
      </c>
      <c r="Z162" s="100">
        <f t="shared" si="81"/>
        <v>2.5</v>
      </c>
      <c r="AA162" s="85">
        <f t="shared" si="82"/>
        <v>5.5</v>
      </c>
      <c r="AB162" s="127">
        <f>VLOOKUP(B162,[2]Natation!$A$2:$E$556,5,FALSE)</f>
        <v>44.3</v>
      </c>
      <c r="AC162" s="100">
        <f t="shared" si="83"/>
        <v>8</v>
      </c>
      <c r="AD162" s="86">
        <f t="shared" si="84"/>
        <v>8</v>
      </c>
      <c r="AE162" s="87">
        <f t="shared" si="68"/>
        <v>9.5</v>
      </c>
      <c r="AF162" s="88">
        <v>9.5</v>
      </c>
      <c r="AG162" s="92">
        <f t="shared" si="85"/>
        <v>427</v>
      </c>
      <c r="AH162" s="78">
        <f>IF(ISERROR(VLOOKUP(B162,'Notes écrit'!$A$3:$C$566,3,FALSE)),"ABI",(VLOOKUP(B162,'Notes écrit'!$A$3:$C$566,3,FALSE)))</f>
        <v>7.11</v>
      </c>
      <c r="AI162" s="88">
        <v>7.11</v>
      </c>
      <c r="AJ162" s="93">
        <f t="shared" si="86"/>
        <v>241</v>
      </c>
      <c r="AK162" s="153">
        <f t="shared" si="87"/>
        <v>8.0660000000000007</v>
      </c>
    </row>
    <row r="163" spans="1:42" ht="16.5" customHeight="1" thickBot="1" x14ac:dyDescent="0.3">
      <c r="A163" s="127" t="s">
        <v>376</v>
      </c>
      <c r="B163" s="261">
        <v>22001870</v>
      </c>
      <c r="C163" s="262" t="s">
        <v>911</v>
      </c>
      <c r="D163" s="262" t="s">
        <v>77</v>
      </c>
      <c r="E163" s="96">
        <f>VLOOKUP(B163,[2]END!$A$3:$F$557,6,FALSE)</f>
        <v>17</v>
      </c>
      <c r="F163" s="99">
        <f t="shared" ref="F163:F194" si="90">IF(E163="COVID", "COVID",IF(E163="ABI","ABI",IF(E163="DSP","DSP",IF(E163="VAL","VAL",(VLOOKUP(E163,tpstest,2))))))</f>
        <v>18</v>
      </c>
      <c r="G163" s="100">
        <f t="shared" si="70"/>
        <v>14</v>
      </c>
      <c r="H163" s="85">
        <f t="shared" si="71"/>
        <v>14</v>
      </c>
      <c r="I163" s="325">
        <f>VLOOKUP(B163,[2]VIT!$A$3:$E$557,5,FALSE)</f>
        <v>3.16</v>
      </c>
      <c r="J163" s="100">
        <f t="shared" si="88"/>
        <v>18</v>
      </c>
      <c r="K163" s="325">
        <f>VLOOKUP(B163,[2]VIT!$A$3:$F$557,6,FALSE)</f>
        <v>6.54</v>
      </c>
      <c r="L163" s="100">
        <f t="shared" si="89"/>
        <v>13</v>
      </c>
      <c r="M163" s="85">
        <f t="shared" si="74"/>
        <v>15.5</v>
      </c>
      <c r="N163" s="107">
        <f>VLOOKUP(B163,[2]DVC!$A$3:$F$557,6,FALSE)</f>
        <v>46</v>
      </c>
      <c r="O163" s="288">
        <f>VLOOKUP(B163,'[2]Taille-Poids'!$A$3:$F$557,6,FALSE)</f>
        <v>69</v>
      </c>
      <c r="P163" s="101">
        <f t="shared" si="75"/>
        <v>0.66666666666666663</v>
      </c>
      <c r="Q163" s="100">
        <f t="shared" si="76"/>
        <v>3.5</v>
      </c>
      <c r="R163" s="107">
        <f>VLOOKUP(B163,[2]DV!$A$3:$G$557,7,FALSE)</f>
        <v>43.3</v>
      </c>
      <c r="S163" s="100">
        <f t="shared" si="77"/>
        <v>4</v>
      </c>
      <c r="T163" s="85">
        <f t="shared" si="78"/>
        <v>7.5</v>
      </c>
      <c r="U163" s="289">
        <f>VLOOKUP(B163,[2]COORD!$A$3:$H$557,8,FALSE)</f>
        <v>23.61</v>
      </c>
      <c r="V163" s="100">
        <f t="shared" si="79"/>
        <v>6</v>
      </c>
      <c r="W163" s="96">
        <f>VLOOKUP(B163,[2]SOUP!$A$3:$E$557,5,FALSE)</f>
        <v>-8</v>
      </c>
      <c r="X163" s="100">
        <f t="shared" si="80"/>
        <v>1</v>
      </c>
      <c r="Y163" s="96">
        <f>VLOOKUP(B163,[2]EQU!$A$3:$E$557,5,FALSE)</f>
        <v>7</v>
      </c>
      <c r="Z163" s="100">
        <f t="shared" si="81"/>
        <v>1.5</v>
      </c>
      <c r="AA163" s="85">
        <f t="shared" si="82"/>
        <v>8.5</v>
      </c>
      <c r="AB163" s="127">
        <f>VLOOKUP(B163,[2]Natation!$A$2:$E$556,5,FALSE)</f>
        <v>34.380000000000003</v>
      </c>
      <c r="AC163" s="100">
        <f t="shared" si="83"/>
        <v>14</v>
      </c>
      <c r="AD163" s="86">
        <f t="shared" si="84"/>
        <v>14</v>
      </c>
      <c r="AE163" s="87">
        <f t="shared" si="68"/>
        <v>11.9</v>
      </c>
      <c r="AF163" s="88">
        <v>11.9</v>
      </c>
      <c r="AG163" s="92">
        <f t="shared" si="85"/>
        <v>170</v>
      </c>
      <c r="AH163" s="78">
        <f>IF(ISERROR(VLOOKUP(B163,'Notes écrit'!$A$3:$C$566,3,FALSE)),"ABI",(VLOOKUP(B163,'Notes écrit'!$A$3:$C$566,3,FALSE)))</f>
        <v>9.33</v>
      </c>
      <c r="AI163" s="88">
        <v>9.33</v>
      </c>
      <c r="AJ163" s="93">
        <f t="shared" si="86"/>
        <v>56</v>
      </c>
      <c r="AK163" s="153">
        <f t="shared" si="87"/>
        <v>10.358000000000001</v>
      </c>
    </row>
    <row r="164" spans="1:42" ht="16.5" customHeight="1" thickBot="1" x14ac:dyDescent="0.3">
      <c r="A164" s="127" t="s">
        <v>56</v>
      </c>
      <c r="B164" s="257">
        <v>22001906</v>
      </c>
      <c r="C164" s="258" t="s">
        <v>529</v>
      </c>
      <c r="D164" s="258" t="s">
        <v>87</v>
      </c>
      <c r="E164" s="96">
        <f>VLOOKUP(B164,[2]END!$A$3:$F$557,6,FALSE)</f>
        <v>10</v>
      </c>
      <c r="F164" s="99">
        <f t="shared" si="90"/>
        <v>14.5</v>
      </c>
      <c r="G164" s="100">
        <f t="shared" si="70"/>
        <v>10</v>
      </c>
      <c r="H164" s="85">
        <f t="shared" si="71"/>
        <v>10</v>
      </c>
      <c r="I164" s="325">
        <f>VLOOKUP(B164,[2]VIT!$A$3:$E$557,5,FALSE)</f>
        <v>3.5600000000000005</v>
      </c>
      <c r="J164" s="100">
        <f t="shared" si="88"/>
        <v>15</v>
      </c>
      <c r="K164" s="325">
        <f>VLOOKUP(B164,[2]VIT!$A$3:$F$557,6,FALSE)</f>
        <v>8.06</v>
      </c>
      <c r="L164" s="100">
        <f t="shared" si="89"/>
        <v>8</v>
      </c>
      <c r="M164" s="85">
        <f t="shared" si="74"/>
        <v>11.5</v>
      </c>
      <c r="N164" s="107">
        <f>VLOOKUP(B164,[2]DVC!$A$3:$F$557,6,FALSE)</f>
        <v>30</v>
      </c>
      <c r="O164" s="288">
        <f>VLOOKUP(B164,'[2]Taille-Poids'!$A$3:$F$557,6,FALSE)</f>
        <v>55</v>
      </c>
      <c r="P164" s="101">
        <f t="shared" si="75"/>
        <v>0.54545454545454541</v>
      </c>
      <c r="Q164" s="100">
        <f t="shared" si="76"/>
        <v>5</v>
      </c>
      <c r="R164" s="107">
        <f>VLOOKUP(B164,[2]DV!$A$3:$G$557,7,FALSE)</f>
        <v>29.2</v>
      </c>
      <c r="S164" s="100">
        <f t="shared" si="77"/>
        <v>4.5</v>
      </c>
      <c r="T164" s="85">
        <f t="shared" si="78"/>
        <v>9.5</v>
      </c>
      <c r="U164" s="289">
        <f>VLOOKUP(B164,[2]COORD!$A$3:$H$557,8,FALSE)</f>
        <v>31.01</v>
      </c>
      <c r="V164" s="100">
        <f t="shared" si="79"/>
        <v>3.25</v>
      </c>
      <c r="W164" s="96">
        <f>VLOOKUP(B164,[2]SOUP!$A$3:$E$557,5,FALSE)</f>
        <v>3</v>
      </c>
      <c r="X164" s="100">
        <f t="shared" si="80"/>
        <v>3.25</v>
      </c>
      <c r="Y164" s="96">
        <f>VLOOKUP(B164,[2]EQU!$A$3:$E$557,5,FALSE)</f>
        <v>5</v>
      </c>
      <c r="Z164" s="100">
        <f t="shared" si="81"/>
        <v>2.5</v>
      </c>
      <c r="AA164" s="85">
        <f t="shared" si="82"/>
        <v>9</v>
      </c>
      <c r="AB164" s="127">
        <f>VLOOKUP(B164,[2]Natation!$A$2:$E$556,5,FALSE)</f>
        <v>56.78</v>
      </c>
      <c r="AC164" s="100">
        <f t="shared" si="83"/>
        <v>6</v>
      </c>
      <c r="AD164" s="86">
        <f t="shared" si="84"/>
        <v>6</v>
      </c>
      <c r="AE164" s="87">
        <f t="shared" si="68"/>
        <v>9.1999999999999993</v>
      </c>
      <c r="AF164" s="88">
        <v>9.1999999999999993</v>
      </c>
      <c r="AG164" s="92">
        <f t="shared" si="85"/>
        <v>440</v>
      </c>
      <c r="AH164" s="78">
        <f>IF(ISERROR(VLOOKUP(B164,'Notes écrit'!$A$3:$C$566,3,FALSE)),"ABI",(VLOOKUP(B164,'Notes écrit'!$A$3:$C$566,3,FALSE)))</f>
        <v>8</v>
      </c>
      <c r="AI164" s="88">
        <v>8</v>
      </c>
      <c r="AJ164" s="93">
        <f t="shared" si="86"/>
        <v>158</v>
      </c>
      <c r="AK164" s="153">
        <f t="shared" si="87"/>
        <v>8.48</v>
      </c>
      <c r="AL164" s="109"/>
      <c r="AM164" s="109"/>
      <c r="AN164" s="109"/>
      <c r="AO164" s="109"/>
      <c r="AP164" s="109"/>
    </row>
    <row r="165" spans="1:42" ht="16.5" customHeight="1" thickBot="1" x14ac:dyDescent="0.3">
      <c r="A165" s="127" t="s">
        <v>56</v>
      </c>
      <c r="B165" s="261">
        <v>22001914</v>
      </c>
      <c r="C165" s="262" t="s">
        <v>648</v>
      </c>
      <c r="D165" s="262" t="s">
        <v>92</v>
      </c>
      <c r="E165" s="96">
        <f>VLOOKUP(B165,[2]END!$A$3:$F$557,6,FALSE)</f>
        <v>11</v>
      </c>
      <c r="F165" s="99">
        <f t="shared" si="90"/>
        <v>15</v>
      </c>
      <c r="G165" s="100">
        <f t="shared" si="70"/>
        <v>11</v>
      </c>
      <c r="H165" s="85">
        <f t="shared" si="71"/>
        <v>11</v>
      </c>
      <c r="I165" s="325">
        <f>VLOOKUP(B165,[2]VIT!$A$3:$E$557,5,FALSE)</f>
        <v>3.44</v>
      </c>
      <c r="J165" s="100">
        <f t="shared" si="88"/>
        <v>17</v>
      </c>
      <c r="K165" s="325">
        <f>VLOOKUP(B165,[2]VIT!$A$3:$F$557,6,FALSE)</f>
        <v>7.73</v>
      </c>
      <c r="L165" s="100">
        <f t="shared" si="89"/>
        <v>11</v>
      </c>
      <c r="M165" s="85">
        <f t="shared" si="74"/>
        <v>14</v>
      </c>
      <c r="N165" s="107">
        <f>VLOOKUP(B165,[2]DVC!$A$3:$F$557,6,FALSE)</f>
        <v>32</v>
      </c>
      <c r="O165" s="288">
        <f>VLOOKUP(B165,'[2]Taille-Poids'!$A$3:$F$557,6,FALSE)</f>
        <v>61</v>
      </c>
      <c r="P165" s="101">
        <f t="shared" si="75"/>
        <v>0.52459016393442626</v>
      </c>
      <c r="Q165" s="100">
        <f t="shared" si="76"/>
        <v>5</v>
      </c>
      <c r="R165" s="107">
        <f>VLOOKUP(B165,[2]DV!$A$3:$G$557,7,FALSE)</f>
        <v>28.7</v>
      </c>
      <c r="S165" s="100">
        <f t="shared" si="77"/>
        <v>4.5</v>
      </c>
      <c r="T165" s="85">
        <f t="shared" si="78"/>
        <v>9.5</v>
      </c>
      <c r="U165" s="335">
        <f>VLOOKUP(B165,[2]COORD!$A$3:$H$557,8,FALSE)</f>
        <v>28.24</v>
      </c>
      <c r="V165" s="100">
        <f t="shared" si="79"/>
        <v>4.75</v>
      </c>
      <c r="W165" s="96">
        <f>VLOOKUP(B165,[2]SOUP!$A$3:$E$557,5,FALSE)</f>
        <v>-9.5</v>
      </c>
      <c r="X165" s="100">
        <f t="shared" si="80"/>
        <v>0.75</v>
      </c>
      <c r="Y165" s="96">
        <f>VLOOKUP(B165,[2]EQU!$A$3:$E$557,5,FALSE)</f>
        <v>8</v>
      </c>
      <c r="Z165" s="100">
        <f t="shared" si="81"/>
        <v>1</v>
      </c>
      <c r="AA165" s="85">
        <f t="shared" si="82"/>
        <v>6.5</v>
      </c>
      <c r="AB165" s="127">
        <f>VLOOKUP(B165,[2]Natation!$A$2:$E$556,5,FALSE)</f>
        <v>57.38</v>
      </c>
      <c r="AC165" s="100">
        <f t="shared" si="83"/>
        <v>6</v>
      </c>
      <c r="AD165" s="86">
        <f t="shared" si="84"/>
        <v>6</v>
      </c>
      <c r="AE165" s="87">
        <f t="shared" si="68"/>
        <v>9.4</v>
      </c>
      <c r="AF165" s="88">
        <v>9.4</v>
      </c>
      <c r="AG165" s="92">
        <f t="shared" si="85"/>
        <v>431</v>
      </c>
      <c r="AH165" s="78">
        <f>IF(ISERROR(VLOOKUP(B165,'Notes écrit'!$A$3:$C$566,3,FALSE)),"ABI",(VLOOKUP(B165,'Notes écrit'!$A$3:$C$566,3,FALSE)))</f>
        <v>6.22</v>
      </c>
      <c r="AI165" s="88">
        <v>6.22</v>
      </c>
      <c r="AJ165" s="93">
        <f t="shared" si="86"/>
        <v>347</v>
      </c>
      <c r="AK165" s="153">
        <f t="shared" si="87"/>
        <v>7.492</v>
      </c>
    </row>
    <row r="166" spans="1:42" s="108" customFormat="1" ht="16.5" customHeight="1" thickBot="1" x14ac:dyDescent="0.3">
      <c r="A166" s="127" t="s">
        <v>376</v>
      </c>
      <c r="B166" s="247">
        <v>22001927</v>
      </c>
      <c r="C166" s="248" t="s">
        <v>795</v>
      </c>
      <c r="D166" s="248" t="s">
        <v>108</v>
      </c>
      <c r="E166" s="96">
        <f>VLOOKUP(B166,[2]END!$A$3:$F$557,6,FALSE)</f>
        <v>11</v>
      </c>
      <c r="F166" s="99">
        <f t="shared" si="90"/>
        <v>15</v>
      </c>
      <c r="G166" s="100">
        <f t="shared" si="70"/>
        <v>8</v>
      </c>
      <c r="H166" s="85">
        <f t="shared" si="71"/>
        <v>8</v>
      </c>
      <c r="I166" s="325">
        <f>VLOOKUP(B166,[2]VIT!$A$3:$E$557,5,FALSE)</f>
        <v>3.13</v>
      </c>
      <c r="J166" s="100">
        <f t="shared" si="88"/>
        <v>18</v>
      </c>
      <c r="K166" s="325">
        <f>VLOOKUP(B166,[2]VIT!$A$3:$F$557,6,FALSE)</f>
        <v>6.79</v>
      </c>
      <c r="L166" s="100">
        <f t="shared" si="89"/>
        <v>11</v>
      </c>
      <c r="M166" s="85">
        <f t="shared" si="74"/>
        <v>14.5</v>
      </c>
      <c r="N166" s="107">
        <f>VLOOKUP(B166,[2]DVC!$A$3:$F$557,6,FALSE)</f>
        <v>66.5</v>
      </c>
      <c r="O166" s="288">
        <f>VLOOKUP(B166,'[2]Taille-Poids'!$A$3:$F$557,6,FALSE)</f>
        <v>61</v>
      </c>
      <c r="P166" s="101">
        <f t="shared" si="75"/>
        <v>1.0901639344262295</v>
      </c>
      <c r="Q166" s="100">
        <f t="shared" si="76"/>
        <v>5.5</v>
      </c>
      <c r="R166" s="107">
        <f>VLOOKUP(B166,[2]DV!$A$3:$G$557,7,FALSE)</f>
        <v>44.4</v>
      </c>
      <c r="S166" s="100">
        <f t="shared" si="77"/>
        <v>4</v>
      </c>
      <c r="T166" s="85">
        <f t="shared" si="78"/>
        <v>9.5</v>
      </c>
      <c r="U166" s="289">
        <f>VLOOKUP(B166,[2]COORD!$A$3:$H$557,8,FALSE)</f>
        <v>26.36</v>
      </c>
      <c r="V166" s="100">
        <f t="shared" si="79"/>
        <v>4.75</v>
      </c>
      <c r="W166" s="96">
        <f>VLOOKUP(B166,[2]SOUP!$A$3:$E$557,5,FALSE)</f>
        <v>2</v>
      </c>
      <c r="X166" s="100">
        <f t="shared" si="80"/>
        <v>3</v>
      </c>
      <c r="Y166" s="96">
        <f>VLOOKUP(B166,[2]EQU!$A$3:$E$557,5,FALSE)</f>
        <v>1</v>
      </c>
      <c r="Z166" s="100">
        <f t="shared" si="81"/>
        <v>4.5</v>
      </c>
      <c r="AA166" s="85">
        <f t="shared" si="82"/>
        <v>12.25</v>
      </c>
      <c r="AB166" s="127">
        <f>VLOOKUP(B166,[2]Natation!$A$2:$E$556,5,FALSE)</f>
        <v>37.840000000000003</v>
      </c>
      <c r="AC166" s="100">
        <f t="shared" si="83"/>
        <v>11</v>
      </c>
      <c r="AD166" s="86">
        <f t="shared" si="84"/>
        <v>11</v>
      </c>
      <c r="AE166" s="87">
        <f t="shared" si="68"/>
        <v>11.05</v>
      </c>
      <c r="AF166" s="88">
        <v>11.05</v>
      </c>
      <c r="AG166" s="92">
        <f t="shared" si="85"/>
        <v>276</v>
      </c>
      <c r="AH166" s="78">
        <f>IF(ISERROR(VLOOKUP(B166,'Notes écrit'!$A$3:$C$566,3,FALSE)),"ABI",(VLOOKUP(B166,'Notes écrit'!$A$3:$C$566,3,FALSE)))</f>
        <v>7.11</v>
      </c>
      <c r="AI166" s="88">
        <v>7.11</v>
      </c>
      <c r="AJ166" s="93">
        <f t="shared" si="86"/>
        <v>241</v>
      </c>
      <c r="AK166" s="153">
        <f t="shared" si="87"/>
        <v>8.6859999999999999</v>
      </c>
      <c r="AL166" s="112"/>
      <c r="AM166" s="112"/>
      <c r="AN166" s="112"/>
      <c r="AO166" s="112"/>
      <c r="AP166" s="112"/>
    </row>
    <row r="167" spans="1:42" ht="16.5" customHeight="1" thickBot="1" x14ac:dyDescent="0.3">
      <c r="A167" s="127" t="s">
        <v>56</v>
      </c>
      <c r="B167" s="253">
        <v>22001939</v>
      </c>
      <c r="C167" s="254" t="s">
        <v>652</v>
      </c>
      <c r="D167" s="254" t="s">
        <v>98</v>
      </c>
      <c r="E167" s="96">
        <f>VLOOKUP(B167,[2]END!$A$3:$F$557,6,FALSE)</f>
        <v>14</v>
      </c>
      <c r="F167" s="99">
        <f t="shared" si="90"/>
        <v>16.5</v>
      </c>
      <c r="G167" s="100">
        <f t="shared" si="70"/>
        <v>14</v>
      </c>
      <c r="H167" s="85">
        <f t="shared" si="71"/>
        <v>14</v>
      </c>
      <c r="I167" s="325">
        <f>VLOOKUP(B167,[2]VIT!$A$3:$E$557,5,FALSE)</f>
        <v>3.3200000000000003</v>
      </c>
      <c r="J167" s="100">
        <f t="shared" si="88"/>
        <v>19</v>
      </c>
      <c r="K167" s="325">
        <f>VLOOKUP(B167,[2]VIT!$A$3:$F$557,6,FALSE)</f>
        <v>7.34</v>
      </c>
      <c r="L167" s="100">
        <f t="shared" si="89"/>
        <v>14</v>
      </c>
      <c r="M167" s="85">
        <f t="shared" si="74"/>
        <v>16.5</v>
      </c>
      <c r="N167" s="107">
        <f>VLOOKUP(B167,[2]DVC!$A$3:$F$557,6,FALSE)</f>
        <v>48</v>
      </c>
      <c r="O167" s="288">
        <f>VLOOKUP(B167,'[2]Taille-Poids'!$A$3:$F$557,6,FALSE)</f>
        <v>70</v>
      </c>
      <c r="P167" s="101">
        <f t="shared" si="75"/>
        <v>0.68571428571428572</v>
      </c>
      <c r="Q167" s="100">
        <f t="shared" si="76"/>
        <v>6</v>
      </c>
      <c r="R167" s="107">
        <f>VLOOKUP(B167,[2]DV!$A$3:$G$557,7,FALSE)</f>
        <v>28.7</v>
      </c>
      <c r="S167" s="100">
        <f t="shared" si="77"/>
        <v>4.5</v>
      </c>
      <c r="T167" s="85">
        <f t="shared" si="78"/>
        <v>10.5</v>
      </c>
      <c r="U167" s="289">
        <f>VLOOKUP(B167,[2]COORD!$A$3:$H$557,8,FALSE)</f>
        <v>25.57</v>
      </c>
      <c r="V167" s="100">
        <f t="shared" si="79"/>
        <v>6</v>
      </c>
      <c r="W167" s="96">
        <f>VLOOKUP(B167,[2]SOUP!$A$3:$E$557,5,FALSE)</f>
        <v>0</v>
      </c>
      <c r="X167" s="100">
        <f t="shared" si="80"/>
        <v>2.5</v>
      </c>
      <c r="Y167" s="96">
        <f>VLOOKUP(B167,[2]EQU!$A$3:$E$557,5,FALSE)</f>
        <v>3</v>
      </c>
      <c r="Z167" s="100">
        <f t="shared" si="81"/>
        <v>3.5</v>
      </c>
      <c r="AA167" s="85">
        <f t="shared" si="82"/>
        <v>12</v>
      </c>
      <c r="AB167" s="127">
        <f>VLOOKUP(B167,[2]Natation!$A$2:$E$556,5,FALSE)</f>
        <v>36.659999999999997</v>
      </c>
      <c r="AC167" s="100">
        <f t="shared" si="83"/>
        <v>16</v>
      </c>
      <c r="AD167" s="86">
        <f t="shared" si="84"/>
        <v>16</v>
      </c>
      <c r="AE167" s="87">
        <f t="shared" si="68"/>
        <v>13.8</v>
      </c>
      <c r="AF167" s="88">
        <v>13.8</v>
      </c>
      <c r="AG167" s="92">
        <f t="shared" si="85"/>
        <v>35</v>
      </c>
      <c r="AH167" s="78">
        <f>IF(ISERROR(VLOOKUP(B167,'Notes écrit'!$A$3:$C$566,3,FALSE)),"ABI",(VLOOKUP(B167,'Notes écrit'!$A$3:$C$566,3,FALSE)))</f>
        <v>8.89</v>
      </c>
      <c r="AI167" s="88">
        <v>8.89</v>
      </c>
      <c r="AJ167" s="93">
        <f t="shared" si="86"/>
        <v>86</v>
      </c>
      <c r="AK167" s="153">
        <f t="shared" si="87"/>
        <v>10.854000000000001</v>
      </c>
    </row>
    <row r="168" spans="1:42" ht="16.5" customHeight="1" thickBot="1" x14ac:dyDescent="0.3">
      <c r="A168" s="127" t="s">
        <v>376</v>
      </c>
      <c r="B168" s="253">
        <v>22001966</v>
      </c>
      <c r="C168" s="254" t="s">
        <v>1121</v>
      </c>
      <c r="D168" s="254" t="s">
        <v>1122</v>
      </c>
      <c r="E168" s="96" t="s">
        <v>375</v>
      </c>
      <c r="F168" s="99" t="str">
        <f t="shared" si="90"/>
        <v>DSP</v>
      </c>
      <c r="G168" s="100" t="str">
        <f t="shared" si="70"/>
        <v>DSP</v>
      </c>
      <c r="H168" s="85" t="str">
        <f t="shared" si="71"/>
        <v>DSP</v>
      </c>
      <c r="I168" s="96" t="s">
        <v>375</v>
      </c>
      <c r="J168" s="100" t="str">
        <f t="shared" si="88"/>
        <v>DSP</v>
      </c>
      <c r="K168" s="96" t="s">
        <v>375</v>
      </c>
      <c r="L168" s="100" t="str">
        <f t="shared" si="89"/>
        <v>DSP</v>
      </c>
      <c r="M168" s="85" t="str">
        <f t="shared" si="74"/>
        <v>DSP</v>
      </c>
      <c r="N168" s="96" t="s">
        <v>375</v>
      </c>
      <c r="O168" s="288" t="str">
        <f>VLOOKUP(B168,'[2]Taille-Poids'!$A$3:$F$557,6,FALSE)</f>
        <v>ABI</v>
      </c>
      <c r="P168" s="101" t="str">
        <f t="shared" si="75"/>
        <v>POIDS</v>
      </c>
      <c r="Q168" s="100" t="str">
        <f t="shared" si="76"/>
        <v>DSP</v>
      </c>
      <c r="R168" s="96" t="s">
        <v>375</v>
      </c>
      <c r="S168" s="100" t="str">
        <f t="shared" si="77"/>
        <v>DSP</v>
      </c>
      <c r="T168" s="85" t="str">
        <f t="shared" si="78"/>
        <v>DSP</v>
      </c>
      <c r="U168" s="316" t="s">
        <v>375</v>
      </c>
      <c r="V168" s="100" t="str">
        <f t="shared" si="79"/>
        <v>DSP</v>
      </c>
      <c r="W168" s="96" t="s">
        <v>375</v>
      </c>
      <c r="X168" s="100" t="str">
        <f t="shared" si="80"/>
        <v>DSP</v>
      </c>
      <c r="Y168" s="96" t="s">
        <v>375</v>
      </c>
      <c r="Z168" s="100" t="str">
        <f t="shared" si="81"/>
        <v>DSP</v>
      </c>
      <c r="AA168" s="85" t="str">
        <f t="shared" si="82"/>
        <v>DSP</v>
      </c>
      <c r="AB168" s="96" t="s">
        <v>375</v>
      </c>
      <c r="AC168" s="100" t="str">
        <f t="shared" si="83"/>
        <v>DSP</v>
      </c>
      <c r="AD168" s="86" t="str">
        <f t="shared" si="84"/>
        <v>DSP</v>
      </c>
      <c r="AE168" s="87" t="str">
        <f t="shared" si="68"/>
        <v>DSP</v>
      </c>
      <c r="AF168" s="88" t="s">
        <v>375</v>
      </c>
      <c r="AG168" s="92">
        <f t="shared" si="85"/>
        <v>532</v>
      </c>
      <c r="AH168" s="78">
        <f>IF(ISERROR(VLOOKUP(B168,'Notes écrit'!$A$3:$C$566,3,FALSE)),"ABI",(VLOOKUP(B168,'Notes écrit'!$A$3:$C$566,3,FALSE)))</f>
        <v>4.8899999999999997</v>
      </c>
      <c r="AI168" s="88">
        <v>4.8899999999999997</v>
      </c>
      <c r="AJ168" s="93">
        <f t="shared" si="86"/>
        <v>474</v>
      </c>
      <c r="AK168" s="153">
        <f t="shared" si="87"/>
        <v>4.8899999999999997</v>
      </c>
    </row>
    <row r="169" spans="1:42" s="111" customFormat="1" ht="16.5" customHeight="1" thickBot="1" x14ac:dyDescent="0.3">
      <c r="A169" s="127" t="s">
        <v>376</v>
      </c>
      <c r="B169" s="249">
        <v>22002112</v>
      </c>
      <c r="C169" s="250" t="s">
        <v>799</v>
      </c>
      <c r="D169" s="250" t="s">
        <v>800</v>
      </c>
      <c r="E169" s="96">
        <f>VLOOKUP(B169,[2]END!$A$3:$F$557,6,FALSE)</f>
        <v>15</v>
      </c>
      <c r="F169" s="99">
        <f t="shared" si="90"/>
        <v>17</v>
      </c>
      <c r="G169" s="100">
        <f t="shared" si="70"/>
        <v>12</v>
      </c>
      <c r="H169" s="85">
        <f t="shared" si="71"/>
        <v>12</v>
      </c>
      <c r="I169" s="325">
        <f>VLOOKUP(B169,[2]VIT!$A$3:$E$557,5,FALSE)</f>
        <v>3.04</v>
      </c>
      <c r="J169" s="100">
        <f t="shared" si="88"/>
        <v>20</v>
      </c>
      <c r="K169" s="325">
        <f>VLOOKUP(B169,[2]VIT!$A$3:$F$557,6,FALSE)</f>
        <v>6.68</v>
      </c>
      <c r="L169" s="100">
        <f t="shared" si="89"/>
        <v>12</v>
      </c>
      <c r="M169" s="85">
        <f t="shared" si="74"/>
        <v>16</v>
      </c>
      <c r="N169" s="107">
        <f>VLOOKUP(B169,[2]DVC!$A$3:$F$557,6,FALSE)</f>
        <v>76</v>
      </c>
      <c r="O169" s="288">
        <f>VLOOKUP(B169,'[2]Taille-Poids'!$A$3:$F$557,6,FALSE)</f>
        <v>71</v>
      </c>
      <c r="P169" s="101">
        <f t="shared" si="75"/>
        <v>1.0704225352112675</v>
      </c>
      <c r="Q169" s="100">
        <f t="shared" si="76"/>
        <v>5.5</v>
      </c>
      <c r="R169" s="107">
        <f>VLOOKUP(B169,[2]DV!$A$3:$G$557,7,FALSE)</f>
        <v>45.6</v>
      </c>
      <c r="S169" s="100">
        <f t="shared" si="77"/>
        <v>4.5</v>
      </c>
      <c r="T169" s="85">
        <f t="shared" si="78"/>
        <v>10</v>
      </c>
      <c r="U169" s="289">
        <f>VLOOKUP(B169,[2]COORD!$A$3:$H$557,8,FALSE)</f>
        <v>27.46</v>
      </c>
      <c r="V169" s="100">
        <f t="shared" si="79"/>
        <v>4.25</v>
      </c>
      <c r="W169" s="96">
        <f>VLOOKUP(B169,[2]SOUP!$A$3:$E$557,5,FALSE)</f>
        <v>-6</v>
      </c>
      <c r="X169" s="100">
        <f t="shared" si="80"/>
        <v>1.25</v>
      </c>
      <c r="Y169" s="96">
        <f>VLOOKUP(B169,[2]EQU!$A$3:$E$557,5,FALSE)</f>
        <v>3</v>
      </c>
      <c r="Z169" s="100">
        <f t="shared" si="81"/>
        <v>3.5</v>
      </c>
      <c r="AA169" s="85">
        <f t="shared" si="82"/>
        <v>9</v>
      </c>
      <c r="AB169" s="127">
        <f>VLOOKUP(B169,[2]Natation!$A$2:$E$556,5,FALSE)</f>
        <v>44.5</v>
      </c>
      <c r="AC169" s="100">
        <f t="shared" si="83"/>
        <v>8</v>
      </c>
      <c r="AD169" s="86">
        <f t="shared" si="84"/>
        <v>8</v>
      </c>
      <c r="AE169" s="87">
        <f t="shared" si="68"/>
        <v>11</v>
      </c>
      <c r="AF169" s="88">
        <v>11</v>
      </c>
      <c r="AG169" s="92">
        <f t="shared" si="85"/>
        <v>281</v>
      </c>
      <c r="AH169" s="78">
        <f>IF(ISERROR(VLOOKUP(B169,'Notes écrit'!$A$3:$C$566,3,FALSE)),"ABI",(VLOOKUP(B169,'Notes écrit'!$A$3:$C$566,3,FALSE)))</f>
        <v>4.8899999999999997</v>
      </c>
      <c r="AI169" s="88">
        <v>4.8899999999999997</v>
      </c>
      <c r="AJ169" s="93">
        <f t="shared" si="86"/>
        <v>474</v>
      </c>
      <c r="AK169" s="153">
        <f t="shared" si="87"/>
        <v>7.3339999999999996</v>
      </c>
      <c r="AL169" s="26"/>
      <c r="AM169" s="26"/>
      <c r="AN169" s="26"/>
      <c r="AO169" s="26"/>
      <c r="AP169" s="26"/>
    </row>
    <row r="170" spans="1:42" s="111" customFormat="1" ht="16.5" customHeight="1" thickBot="1" x14ac:dyDescent="0.3">
      <c r="A170" s="127" t="s">
        <v>56</v>
      </c>
      <c r="B170" s="253">
        <v>22002229</v>
      </c>
      <c r="C170" s="254" t="s">
        <v>148</v>
      </c>
      <c r="D170" s="254" t="s">
        <v>114</v>
      </c>
      <c r="E170" s="325">
        <f>VLOOKUP(B170,[2]END!$A$3:$F$557,6,FALSE)</f>
        <v>11</v>
      </c>
      <c r="F170" s="99">
        <f t="shared" si="90"/>
        <v>15</v>
      </c>
      <c r="G170" s="100">
        <f t="shared" si="70"/>
        <v>11</v>
      </c>
      <c r="H170" s="85">
        <f t="shared" si="71"/>
        <v>11</v>
      </c>
      <c r="I170" s="325">
        <f>VLOOKUP(B170,[2]VIT!$A$3:$E$557,5,FALSE)</f>
        <v>3.33</v>
      </c>
      <c r="J170" s="100">
        <f t="shared" si="88"/>
        <v>19</v>
      </c>
      <c r="K170" s="325">
        <f>VLOOKUP(B170,[2]VIT!$A$3:$F$557,6,FALSE)</f>
        <v>7.3</v>
      </c>
      <c r="L170" s="100">
        <f t="shared" si="89"/>
        <v>14</v>
      </c>
      <c r="M170" s="85">
        <f t="shared" si="74"/>
        <v>16.5</v>
      </c>
      <c r="N170" s="328">
        <f>VLOOKUP(B170,[2]DVC!$A$3:$F$557,6,FALSE)</f>
        <v>43</v>
      </c>
      <c r="O170" s="288">
        <f>VLOOKUP(B170,'[2]Taille-Poids'!$A$3:$F$557,6,FALSE)</f>
        <v>61</v>
      </c>
      <c r="P170" s="101">
        <f t="shared" si="75"/>
        <v>0.70491803278688525</v>
      </c>
      <c r="Q170" s="100">
        <f t="shared" si="76"/>
        <v>6.5</v>
      </c>
      <c r="R170" s="328">
        <f>VLOOKUP(B170,[2]DV!$A$3:$G$557,7,FALSE)</f>
        <v>35.700000000000003</v>
      </c>
      <c r="S170" s="100">
        <f t="shared" si="77"/>
        <v>6</v>
      </c>
      <c r="T170" s="85">
        <f t="shared" si="78"/>
        <v>12.5</v>
      </c>
      <c r="U170" s="332">
        <f>VLOOKUP(B170,[2]COORD!$A$3:$H$557,8,FALSE)</f>
        <v>27.5</v>
      </c>
      <c r="V170" s="100">
        <f t="shared" si="79"/>
        <v>5</v>
      </c>
      <c r="W170" s="325">
        <f>VLOOKUP(B170,[2]SOUP!$A$3:$E$557,5,FALSE)</f>
        <v>2</v>
      </c>
      <c r="X170" s="100">
        <f t="shared" si="80"/>
        <v>3</v>
      </c>
      <c r="Y170" s="325">
        <f>VLOOKUP(B170,[2]EQU!$A$3:$E$557,5,FALSE)</f>
        <v>3</v>
      </c>
      <c r="Z170" s="100">
        <f t="shared" si="81"/>
        <v>3.5</v>
      </c>
      <c r="AA170" s="85">
        <f t="shared" si="82"/>
        <v>11.5</v>
      </c>
      <c r="AB170" s="344">
        <f>VLOOKUP(B170,[2]Natation!$A$2:$E$556,5,FALSE)</f>
        <v>48.88</v>
      </c>
      <c r="AC170" s="100">
        <f t="shared" si="83"/>
        <v>9</v>
      </c>
      <c r="AD170" s="86">
        <f t="shared" si="84"/>
        <v>9</v>
      </c>
      <c r="AE170" s="87">
        <f t="shared" si="68"/>
        <v>12.1</v>
      </c>
      <c r="AF170" s="88">
        <v>12.1</v>
      </c>
      <c r="AG170" s="92">
        <f t="shared" si="85"/>
        <v>150</v>
      </c>
      <c r="AH170" s="78">
        <f>IF(ISERROR(VLOOKUP(B170,'Notes écrit'!$A$3:$C$566,3,FALSE)),"ABI",(VLOOKUP(B170,'Notes écrit'!$A$3:$C$566,3,FALSE)))</f>
        <v>7.11</v>
      </c>
      <c r="AI170" s="88">
        <v>7.11</v>
      </c>
      <c r="AJ170" s="93">
        <f t="shared" si="86"/>
        <v>241</v>
      </c>
      <c r="AK170" s="153">
        <f t="shared" si="87"/>
        <v>9.1059999999999999</v>
      </c>
      <c r="AL170" s="26"/>
      <c r="AM170" s="26"/>
      <c r="AN170" s="26"/>
      <c r="AO170" s="26"/>
      <c r="AP170" s="26"/>
    </row>
    <row r="171" spans="1:42" s="111" customFormat="1" ht="16.5" customHeight="1" thickBot="1" x14ac:dyDescent="0.3">
      <c r="A171" s="127" t="s">
        <v>376</v>
      </c>
      <c r="B171" s="259">
        <v>22002234</v>
      </c>
      <c r="C171" s="260" t="s">
        <v>719</v>
      </c>
      <c r="D171" s="260" t="s">
        <v>97</v>
      </c>
      <c r="E171" s="325">
        <f>VLOOKUP(B171,[2]END!$A$3:$F$557,6,FALSE)</f>
        <v>15</v>
      </c>
      <c r="F171" s="99">
        <f t="shared" si="90"/>
        <v>17</v>
      </c>
      <c r="G171" s="100">
        <f t="shared" si="70"/>
        <v>12</v>
      </c>
      <c r="H171" s="85">
        <f t="shared" si="71"/>
        <v>12</v>
      </c>
      <c r="I171" s="325">
        <f>VLOOKUP(B171,[2]VIT!$A$3:$E$557,5,FALSE)</f>
        <v>3.3</v>
      </c>
      <c r="J171" s="100">
        <f t="shared" si="88"/>
        <v>15</v>
      </c>
      <c r="K171" s="325">
        <f>VLOOKUP(B171,[2]VIT!$A$3:$F$557,6,FALSE)</f>
        <v>7.13</v>
      </c>
      <c r="L171" s="100">
        <f t="shared" si="89"/>
        <v>9</v>
      </c>
      <c r="M171" s="85">
        <f t="shared" si="74"/>
        <v>12</v>
      </c>
      <c r="N171" s="328">
        <f>VLOOKUP(B171,[2]DVC!$A$3:$F$557,6,FALSE)</f>
        <v>58</v>
      </c>
      <c r="O171" s="288">
        <f>VLOOKUP(B171,'[2]Taille-Poids'!$A$3:$F$557,6,FALSE)</f>
        <v>66</v>
      </c>
      <c r="P171" s="101">
        <f t="shared" si="75"/>
        <v>0.87878787878787878</v>
      </c>
      <c r="Q171" s="100">
        <f t="shared" si="76"/>
        <v>4.5</v>
      </c>
      <c r="R171" s="328">
        <f>VLOOKUP(B171,[2]DV!$A$3:$G$557,7,FALSE)</f>
        <v>45</v>
      </c>
      <c r="S171" s="100">
        <f t="shared" si="77"/>
        <v>4.5</v>
      </c>
      <c r="T171" s="85">
        <f t="shared" si="78"/>
        <v>9</v>
      </c>
      <c r="U171" s="332">
        <f>VLOOKUP(B171,[2]COORD!$A$3:$H$557,8,FALSE)</f>
        <v>28.48</v>
      </c>
      <c r="V171" s="100">
        <f t="shared" si="79"/>
        <v>3.75</v>
      </c>
      <c r="W171" s="325">
        <f>VLOOKUP(B171,[2]SOUP!$A$3:$E$557,5,FALSE)</f>
        <v>-4</v>
      </c>
      <c r="X171" s="100">
        <f t="shared" si="80"/>
        <v>1.5</v>
      </c>
      <c r="Y171" s="325">
        <f>VLOOKUP(B171,[2]EQU!$A$3:$E$557,5,FALSE)</f>
        <v>10</v>
      </c>
      <c r="Z171" s="100">
        <f t="shared" si="81"/>
        <v>0</v>
      </c>
      <c r="AA171" s="85">
        <f t="shared" si="82"/>
        <v>5.25</v>
      </c>
      <c r="AB171" s="344">
        <f>VLOOKUP(B171,[2]Natation!$A$2:$E$556,5,FALSE)</f>
        <v>45.52</v>
      </c>
      <c r="AC171" s="100">
        <f t="shared" si="83"/>
        <v>7</v>
      </c>
      <c r="AD171" s="86">
        <f t="shared" si="84"/>
        <v>7</v>
      </c>
      <c r="AE171" s="87">
        <f t="shared" si="68"/>
        <v>9.0500000000000007</v>
      </c>
      <c r="AF171" s="88">
        <v>9.0500000000000007</v>
      </c>
      <c r="AG171" s="92">
        <f t="shared" si="85"/>
        <v>448</v>
      </c>
      <c r="AH171" s="78">
        <f>IF(ISERROR(VLOOKUP(B171,'Notes écrit'!$A$3:$C$566,3,FALSE)),"ABI",(VLOOKUP(B171,'Notes écrit'!$A$3:$C$566,3,FALSE)))</f>
        <v>6.22</v>
      </c>
      <c r="AI171" s="88">
        <v>6.22</v>
      </c>
      <c r="AJ171" s="93">
        <f t="shared" si="86"/>
        <v>347</v>
      </c>
      <c r="AK171" s="153">
        <f t="shared" si="87"/>
        <v>7.3520000000000003</v>
      </c>
      <c r="AL171" s="26"/>
      <c r="AM171" s="26"/>
      <c r="AN171" s="26"/>
      <c r="AO171" s="26"/>
      <c r="AP171" s="26"/>
    </row>
    <row r="172" spans="1:42" ht="16.5" customHeight="1" thickBot="1" x14ac:dyDescent="0.3">
      <c r="A172" s="127" t="s">
        <v>376</v>
      </c>
      <c r="B172" s="255">
        <v>22002239</v>
      </c>
      <c r="C172" s="256" t="s">
        <v>635</v>
      </c>
      <c r="D172" s="256" t="s">
        <v>112</v>
      </c>
      <c r="E172" s="96">
        <f>VLOOKUP(B172,[2]END!$A$3:$F$557,6,FALSE)</f>
        <v>18</v>
      </c>
      <c r="F172" s="99">
        <f t="shared" si="90"/>
        <v>18.5</v>
      </c>
      <c r="G172" s="100">
        <f t="shared" si="70"/>
        <v>15</v>
      </c>
      <c r="H172" s="85">
        <f t="shared" si="71"/>
        <v>15</v>
      </c>
      <c r="I172" s="325">
        <f>VLOOKUP(B172,[2]VIT!$A$3:$E$557,5,FALSE)</f>
        <v>3.05</v>
      </c>
      <c r="J172" s="100">
        <f t="shared" si="88"/>
        <v>19</v>
      </c>
      <c r="K172" s="325">
        <f>VLOOKUP(B172,[2]VIT!$A$3:$F$557,6,FALSE)</f>
        <v>6.67</v>
      </c>
      <c r="L172" s="100">
        <f t="shared" si="89"/>
        <v>12</v>
      </c>
      <c r="M172" s="85">
        <f t="shared" si="74"/>
        <v>15.5</v>
      </c>
      <c r="N172" s="107">
        <f>VLOOKUP(B172,[2]DVC!$A$3:$F$557,6,FALSE)</f>
        <v>77</v>
      </c>
      <c r="O172" s="288">
        <f>VLOOKUP(B172,'[2]Taille-Poids'!$A$3:$F$557,6,FALSE)</f>
        <v>73</v>
      </c>
      <c r="P172" s="101">
        <f t="shared" si="75"/>
        <v>1.0547945205479452</v>
      </c>
      <c r="Q172" s="100">
        <f t="shared" si="76"/>
        <v>5.5</v>
      </c>
      <c r="R172" s="107">
        <f>VLOOKUP(B172,[2]DV!$A$3:$G$557,7,FALSE)</f>
        <v>44.4</v>
      </c>
      <c r="S172" s="100">
        <f t="shared" si="77"/>
        <v>4</v>
      </c>
      <c r="T172" s="85">
        <f t="shared" si="78"/>
        <v>9.5</v>
      </c>
      <c r="U172" s="289">
        <f>VLOOKUP(B172,[2]COORD!$A$3:$H$557,8,FALSE)</f>
        <v>21.37</v>
      </c>
      <c r="V172" s="100">
        <f t="shared" si="79"/>
        <v>7.25</v>
      </c>
      <c r="W172" s="96">
        <f>VLOOKUP(B172,[2]SOUP!$A$3:$E$557,5,FALSE)</f>
        <v>-5</v>
      </c>
      <c r="X172" s="100">
        <f t="shared" si="80"/>
        <v>1.5</v>
      </c>
      <c r="Y172" s="96">
        <f>VLOOKUP(B172,[2]EQU!$A$3:$E$557,5,FALSE)</f>
        <v>4</v>
      </c>
      <c r="Z172" s="100">
        <f t="shared" si="81"/>
        <v>3</v>
      </c>
      <c r="AA172" s="85">
        <f t="shared" si="82"/>
        <v>11.75</v>
      </c>
      <c r="AB172" s="127">
        <f>VLOOKUP(B172,[2]Natation!$A$2:$E$556,5,FALSE)</f>
        <v>34.21</v>
      </c>
      <c r="AC172" s="100">
        <f t="shared" si="83"/>
        <v>14</v>
      </c>
      <c r="AD172" s="86">
        <f t="shared" si="84"/>
        <v>14</v>
      </c>
      <c r="AE172" s="87">
        <f t="shared" si="68"/>
        <v>13.15</v>
      </c>
      <c r="AF172" s="88">
        <v>13.15</v>
      </c>
      <c r="AG172" s="92">
        <f t="shared" si="85"/>
        <v>61</v>
      </c>
      <c r="AH172" s="78">
        <f>IF(ISERROR(VLOOKUP(B172,'Notes écrit'!$A$3:$C$566,3,FALSE)),"ABI",(VLOOKUP(B172,'Notes écrit'!$A$3:$C$566,3,FALSE)))</f>
        <v>8</v>
      </c>
      <c r="AI172" s="88">
        <v>8</v>
      </c>
      <c r="AJ172" s="93">
        <f t="shared" si="86"/>
        <v>158</v>
      </c>
      <c r="AK172" s="153">
        <f t="shared" si="87"/>
        <v>10.06</v>
      </c>
    </row>
    <row r="173" spans="1:42" s="108" customFormat="1" ht="16.5" customHeight="1" thickBot="1" x14ac:dyDescent="0.3">
      <c r="A173" s="127" t="s">
        <v>376</v>
      </c>
      <c r="B173" s="247">
        <v>22002267</v>
      </c>
      <c r="C173" s="248" t="s">
        <v>250</v>
      </c>
      <c r="D173" s="248" t="s">
        <v>127</v>
      </c>
      <c r="E173" s="96">
        <f>VLOOKUP(B173,[2]END!$A$3:$F$557,6,FALSE)</f>
        <v>16</v>
      </c>
      <c r="F173" s="99">
        <f t="shared" si="90"/>
        <v>17.5</v>
      </c>
      <c r="G173" s="100">
        <f t="shared" si="70"/>
        <v>13</v>
      </c>
      <c r="H173" s="85">
        <f t="shared" si="71"/>
        <v>13</v>
      </c>
      <c r="I173" s="325">
        <f>VLOOKUP(B173,[2]VIT!$A$3:$E$557,5,FALSE)</f>
        <v>3.05</v>
      </c>
      <c r="J173" s="100">
        <f t="shared" si="88"/>
        <v>19</v>
      </c>
      <c r="K173" s="325">
        <f>VLOOKUP(B173,[2]VIT!$A$3:$F$557,6,FALSE)</f>
        <v>6.6</v>
      </c>
      <c r="L173" s="100">
        <f t="shared" si="89"/>
        <v>13</v>
      </c>
      <c r="M173" s="85">
        <f t="shared" si="74"/>
        <v>16</v>
      </c>
      <c r="N173" s="107">
        <f>VLOOKUP(B173,[2]DVC!$A$3:$F$557,6,FALSE)</f>
        <v>85</v>
      </c>
      <c r="O173" s="288">
        <f>VLOOKUP(B173,'[2]Taille-Poids'!$A$3:$F$557,6,FALSE)</f>
        <v>73</v>
      </c>
      <c r="P173" s="101">
        <f t="shared" si="75"/>
        <v>1.1643835616438356</v>
      </c>
      <c r="Q173" s="100">
        <f t="shared" si="76"/>
        <v>6</v>
      </c>
      <c r="R173" s="107">
        <f>VLOOKUP(B173,[2]DV!$A$3:$G$557,7,FALSE)</f>
        <v>45.5</v>
      </c>
      <c r="S173" s="100">
        <f t="shared" si="77"/>
        <v>4.5</v>
      </c>
      <c r="T173" s="85">
        <f t="shared" si="78"/>
        <v>10.5</v>
      </c>
      <c r="U173" s="289">
        <f>VLOOKUP(B173,[2]COORD!$A$3:$H$557,8,FALSE)</f>
        <v>26.69</v>
      </c>
      <c r="V173" s="100">
        <f t="shared" si="79"/>
        <v>4.5</v>
      </c>
      <c r="W173" s="96">
        <f>VLOOKUP(B173,[2]SOUP!$A$3:$E$557,5,FALSE)</f>
        <v>-9</v>
      </c>
      <c r="X173" s="100">
        <f t="shared" si="80"/>
        <v>1</v>
      </c>
      <c r="Y173" s="96">
        <f>VLOOKUP(B173,[2]EQU!$A$3:$E$557,5,FALSE)</f>
        <v>7</v>
      </c>
      <c r="Z173" s="100">
        <f t="shared" si="81"/>
        <v>1.5</v>
      </c>
      <c r="AA173" s="85">
        <f t="shared" si="82"/>
        <v>7</v>
      </c>
      <c r="AB173" s="127">
        <f>VLOOKUP(B173,[2]Natation!$A$2:$E$556,5,FALSE)</f>
        <v>39.32</v>
      </c>
      <c r="AC173" s="100">
        <f t="shared" si="83"/>
        <v>11</v>
      </c>
      <c r="AD173" s="86">
        <f t="shared" si="84"/>
        <v>11</v>
      </c>
      <c r="AE173" s="87">
        <f t="shared" si="68"/>
        <v>11.5</v>
      </c>
      <c r="AF173" s="88">
        <v>11.5</v>
      </c>
      <c r="AG173" s="92">
        <f t="shared" si="85"/>
        <v>211</v>
      </c>
      <c r="AH173" s="78">
        <f>IF(ISERROR(VLOOKUP(B173,'Notes écrit'!$A$3:$C$566,3,FALSE)),"ABI",(VLOOKUP(B173,'Notes écrit'!$A$3:$C$566,3,FALSE)))</f>
        <v>10.67</v>
      </c>
      <c r="AI173" s="88">
        <v>10.67</v>
      </c>
      <c r="AJ173" s="93">
        <f t="shared" si="86"/>
        <v>27</v>
      </c>
      <c r="AK173" s="153">
        <f t="shared" si="87"/>
        <v>11.002000000000001</v>
      </c>
      <c r="AL173" s="26"/>
      <c r="AM173" s="26"/>
      <c r="AN173" s="26"/>
      <c r="AO173" s="26"/>
      <c r="AP173" s="26"/>
    </row>
    <row r="174" spans="1:42" s="109" customFormat="1" ht="16.5" customHeight="1" thickBot="1" x14ac:dyDescent="0.3">
      <c r="A174" s="127" t="s">
        <v>376</v>
      </c>
      <c r="B174" s="249">
        <v>22002342</v>
      </c>
      <c r="C174" s="250" t="s">
        <v>39</v>
      </c>
      <c r="D174" s="250" t="s">
        <v>29</v>
      </c>
      <c r="E174" s="96">
        <f>VLOOKUP(B174,[2]END!$A$3:$F$557,6,FALSE)</f>
        <v>17</v>
      </c>
      <c r="F174" s="99">
        <f t="shared" si="90"/>
        <v>18</v>
      </c>
      <c r="G174" s="100">
        <f t="shared" si="70"/>
        <v>14</v>
      </c>
      <c r="H174" s="85">
        <f t="shared" si="71"/>
        <v>14</v>
      </c>
      <c r="I174" s="325">
        <f>VLOOKUP(B174,[2]VIT!$A$3:$E$557,5,FALSE)</f>
        <v>2.97</v>
      </c>
      <c r="J174" s="100">
        <f t="shared" si="88"/>
        <v>20</v>
      </c>
      <c r="K174" s="325">
        <f>VLOOKUP(B174,[2]VIT!$A$3:$F$557,6,FALSE)</f>
        <v>6.41</v>
      </c>
      <c r="L174" s="100">
        <f t="shared" si="89"/>
        <v>14</v>
      </c>
      <c r="M174" s="85">
        <f t="shared" si="74"/>
        <v>17</v>
      </c>
      <c r="N174" s="107">
        <f>VLOOKUP(B174,[2]DVC!$A$3:$F$557,6,FALSE)</f>
        <v>51</v>
      </c>
      <c r="O174" s="288">
        <f>VLOOKUP(B174,'[2]Taille-Poids'!$A$3:$F$557,6,FALSE)</f>
        <v>59</v>
      </c>
      <c r="P174" s="101">
        <f t="shared" si="75"/>
        <v>0.86440677966101698</v>
      </c>
      <c r="Q174" s="100">
        <f t="shared" si="76"/>
        <v>4.5</v>
      </c>
      <c r="R174" s="107">
        <f>VLOOKUP(B174,[2]DV!$A$3:$G$557,7,FALSE)</f>
        <v>47.9</v>
      </c>
      <c r="S174" s="100">
        <f t="shared" si="77"/>
        <v>5</v>
      </c>
      <c r="T174" s="85">
        <f t="shared" si="78"/>
        <v>9.5</v>
      </c>
      <c r="U174" s="335">
        <f>VLOOKUP(B174,[2]COORD!$A$3:$H$557,8,FALSE)</f>
        <v>30.8</v>
      </c>
      <c r="V174" s="100">
        <f t="shared" si="79"/>
        <v>2.5</v>
      </c>
      <c r="W174" s="96">
        <f>VLOOKUP(B174,[2]SOUP!$A$3:$E$557,5,FALSE)</f>
        <v>-6</v>
      </c>
      <c r="X174" s="100">
        <f t="shared" si="80"/>
        <v>1.25</v>
      </c>
      <c r="Y174" s="96">
        <f>VLOOKUP(B174,[2]EQU!$A$3:$E$557,5,FALSE)</f>
        <v>7</v>
      </c>
      <c r="Z174" s="100">
        <f t="shared" si="81"/>
        <v>1.5</v>
      </c>
      <c r="AA174" s="85">
        <f t="shared" si="82"/>
        <v>5.25</v>
      </c>
      <c r="AB174" s="127">
        <f>VLOOKUP(B174,[2]Natation!$A$2:$E$556,5,FALSE)</f>
        <v>34.96</v>
      </c>
      <c r="AC174" s="100">
        <f t="shared" si="83"/>
        <v>13</v>
      </c>
      <c r="AD174" s="86">
        <f t="shared" si="84"/>
        <v>13</v>
      </c>
      <c r="AE174" s="87">
        <f t="shared" si="68"/>
        <v>11.75</v>
      </c>
      <c r="AF174" s="88">
        <v>11.75</v>
      </c>
      <c r="AG174" s="92">
        <f t="shared" si="85"/>
        <v>185</v>
      </c>
      <c r="AH174" s="78">
        <f>IF(ISERROR(VLOOKUP(B174,'Notes écrit'!$A$3:$C$566,3,FALSE)),"ABI",(VLOOKUP(B174,'Notes écrit'!$A$3:$C$566,3,FALSE)))</f>
        <v>6.67</v>
      </c>
      <c r="AI174" s="88">
        <v>6.67</v>
      </c>
      <c r="AJ174" s="93">
        <f t="shared" si="86"/>
        <v>296</v>
      </c>
      <c r="AK174" s="153">
        <f t="shared" si="87"/>
        <v>8.702</v>
      </c>
      <c r="AL174" s="26"/>
      <c r="AM174" s="26"/>
      <c r="AN174" s="26"/>
      <c r="AO174" s="26"/>
      <c r="AP174" s="26"/>
    </row>
    <row r="175" spans="1:42" ht="16.5" customHeight="1" thickBot="1" x14ac:dyDescent="0.3">
      <c r="A175" s="127" t="s">
        <v>376</v>
      </c>
      <c r="B175" s="255">
        <v>22002343</v>
      </c>
      <c r="C175" s="256" t="s">
        <v>878</v>
      </c>
      <c r="D175" s="256" t="s">
        <v>650</v>
      </c>
      <c r="E175" s="96">
        <f>VLOOKUP(B175,[2]END!$A$3:$F$557,6,FALSE)</f>
        <v>17</v>
      </c>
      <c r="F175" s="99">
        <f t="shared" si="90"/>
        <v>18</v>
      </c>
      <c r="G175" s="100">
        <f t="shared" si="70"/>
        <v>14</v>
      </c>
      <c r="H175" s="85">
        <f t="shared" si="71"/>
        <v>14</v>
      </c>
      <c r="I175" s="325">
        <f>VLOOKUP(B175,[2]VIT!$A$3:$E$557,5,FALSE)</f>
        <v>2.85</v>
      </c>
      <c r="J175" s="100">
        <f t="shared" si="88"/>
        <v>20</v>
      </c>
      <c r="K175" s="325">
        <f>VLOOKUP(B175,[2]VIT!$A$3:$F$557,6,FALSE)</f>
        <v>6.15</v>
      </c>
      <c r="L175" s="100">
        <f t="shared" si="89"/>
        <v>16</v>
      </c>
      <c r="M175" s="85">
        <f t="shared" si="74"/>
        <v>18</v>
      </c>
      <c r="N175" s="107">
        <f>VLOOKUP(B175,[2]DVC!$A$3:$F$557,6,FALSE)</f>
        <v>53</v>
      </c>
      <c r="O175" s="288">
        <f>VLOOKUP(B175,'[2]Taille-Poids'!$A$3:$F$557,6,FALSE)</f>
        <v>66</v>
      </c>
      <c r="P175" s="101">
        <f t="shared" si="75"/>
        <v>0.80303030303030298</v>
      </c>
      <c r="Q175" s="100">
        <f t="shared" si="76"/>
        <v>4.5</v>
      </c>
      <c r="R175" s="107">
        <f>VLOOKUP(B175,[2]DV!$A$3:$G$557,7,FALSE)</f>
        <v>53.4</v>
      </c>
      <c r="S175" s="100">
        <f t="shared" si="77"/>
        <v>6.5</v>
      </c>
      <c r="T175" s="85">
        <f t="shared" si="78"/>
        <v>11</v>
      </c>
      <c r="U175" s="289">
        <f>VLOOKUP(B175,[2]COORD!$A$3:$H$557,8,FALSE)</f>
        <v>25.09</v>
      </c>
      <c r="V175" s="100">
        <f t="shared" si="79"/>
        <v>5.25</v>
      </c>
      <c r="W175" s="96">
        <f>VLOOKUP(B175,[2]SOUP!$A$3:$E$557,5,FALSE)</f>
        <v>-8</v>
      </c>
      <c r="X175" s="100">
        <f t="shared" si="80"/>
        <v>1</v>
      </c>
      <c r="Y175" s="96">
        <f>VLOOKUP(B175,[2]EQU!$A$3:$E$557,5,FALSE)</f>
        <v>3</v>
      </c>
      <c r="Z175" s="100">
        <f t="shared" si="81"/>
        <v>3.5</v>
      </c>
      <c r="AA175" s="85">
        <f t="shared" si="82"/>
        <v>9.75</v>
      </c>
      <c r="AB175" s="127">
        <f>VLOOKUP(B175,[2]Natation!$A$2:$E$556,5,FALSE)</f>
        <v>58.94</v>
      </c>
      <c r="AC175" s="100">
        <f t="shared" si="83"/>
        <v>2</v>
      </c>
      <c r="AD175" s="86">
        <f t="shared" si="84"/>
        <v>2</v>
      </c>
      <c r="AE175" s="87">
        <f t="shared" si="68"/>
        <v>10.95</v>
      </c>
      <c r="AF175" s="88">
        <v>10.95</v>
      </c>
      <c r="AG175" s="92">
        <f t="shared" si="85"/>
        <v>287</v>
      </c>
      <c r="AH175" s="78">
        <f>IF(ISERROR(VLOOKUP(B175,'Notes écrit'!$A$3:$C$566,3,FALSE)),"ABI",(VLOOKUP(B175,'Notes écrit'!$A$3:$C$566,3,FALSE)))</f>
        <v>8.44</v>
      </c>
      <c r="AI175" s="88">
        <v>8.44</v>
      </c>
      <c r="AJ175" s="93">
        <f t="shared" si="86"/>
        <v>118</v>
      </c>
      <c r="AK175" s="153">
        <f t="shared" si="87"/>
        <v>9.4439999999999991</v>
      </c>
      <c r="AL175" s="108"/>
      <c r="AM175" s="108"/>
      <c r="AN175" s="108"/>
      <c r="AO175" s="108"/>
      <c r="AP175" s="108"/>
    </row>
    <row r="176" spans="1:42" ht="16.5" customHeight="1" thickBot="1" x14ac:dyDescent="0.3">
      <c r="A176" s="127" t="s">
        <v>56</v>
      </c>
      <c r="B176" s="247">
        <v>22002360</v>
      </c>
      <c r="C176" s="248" t="s">
        <v>517</v>
      </c>
      <c r="D176" s="248" t="s">
        <v>87</v>
      </c>
      <c r="E176" s="96">
        <f>VLOOKUP(B176,[2]END!$A$3:$F$557,6,FALSE)</f>
        <v>16</v>
      </c>
      <c r="F176" s="99">
        <f t="shared" si="90"/>
        <v>17.5</v>
      </c>
      <c r="G176" s="100">
        <f t="shared" si="70"/>
        <v>16</v>
      </c>
      <c r="H176" s="85">
        <f t="shared" si="71"/>
        <v>16</v>
      </c>
      <c r="I176" s="325">
        <f>VLOOKUP(B176,[2]VIT!$A$3:$E$557,5,FALSE)</f>
        <v>3.51</v>
      </c>
      <c r="J176" s="100">
        <f t="shared" si="88"/>
        <v>16</v>
      </c>
      <c r="K176" s="325">
        <f>VLOOKUP(B176,[2]VIT!$A$3:$F$557,6,FALSE)</f>
        <v>7.61</v>
      </c>
      <c r="L176" s="100">
        <f t="shared" si="89"/>
        <v>12</v>
      </c>
      <c r="M176" s="85">
        <f t="shared" si="74"/>
        <v>14</v>
      </c>
      <c r="N176" s="107">
        <f>VLOOKUP(B176,[2]DVC!$A$3:$F$557,6,FALSE)</f>
        <v>23.5</v>
      </c>
      <c r="O176" s="288">
        <f>VLOOKUP(B176,'[2]Taille-Poids'!$A$3:$F$557,6,FALSE)</f>
        <v>49</v>
      </c>
      <c r="P176" s="101">
        <f t="shared" si="75"/>
        <v>0.47959183673469385</v>
      </c>
      <c r="Q176" s="100">
        <f t="shared" si="76"/>
        <v>4.5</v>
      </c>
      <c r="R176" s="107">
        <f>VLOOKUP(B176,[2]DV!$A$3:$G$557,7,FALSE)</f>
        <v>26.5</v>
      </c>
      <c r="S176" s="100">
        <f t="shared" si="77"/>
        <v>4</v>
      </c>
      <c r="T176" s="85">
        <f t="shared" si="78"/>
        <v>8.5</v>
      </c>
      <c r="U176" s="289">
        <f>VLOOKUP(B176,[2]COORD!$A$3:$H$557,8,FALSE)</f>
        <v>33.86</v>
      </c>
      <c r="V176" s="100">
        <f t="shared" si="79"/>
        <v>2</v>
      </c>
      <c r="W176" s="96">
        <f>VLOOKUP(B176,[2]SOUP!$A$3:$E$557,5,FALSE)</f>
        <v>-1</v>
      </c>
      <c r="X176" s="100">
        <f t="shared" si="80"/>
        <v>2.25</v>
      </c>
      <c r="Y176" s="96">
        <f>VLOOKUP(B176,[2]EQU!$A$3:$E$557,5,FALSE)</f>
        <v>2</v>
      </c>
      <c r="Z176" s="100">
        <f t="shared" si="81"/>
        <v>4</v>
      </c>
      <c r="AA176" s="85">
        <f t="shared" si="82"/>
        <v>8.25</v>
      </c>
      <c r="AB176" s="127">
        <f>VLOOKUP(B176,[2]Natation!$A$2:$E$556,5,FALSE)</f>
        <v>45.6</v>
      </c>
      <c r="AC176" s="100">
        <f t="shared" si="83"/>
        <v>11</v>
      </c>
      <c r="AD176" s="86">
        <f t="shared" si="84"/>
        <v>11</v>
      </c>
      <c r="AE176" s="87">
        <f t="shared" si="68"/>
        <v>11.55</v>
      </c>
      <c r="AF176" s="88">
        <v>11.55</v>
      </c>
      <c r="AG176" s="92">
        <f t="shared" si="85"/>
        <v>205</v>
      </c>
      <c r="AH176" s="78">
        <f>IF(ISERROR(VLOOKUP(B176,'Notes écrit'!$A$3:$C$566,3,FALSE)),"ABI",(VLOOKUP(B176,'Notes écrit'!$A$3:$C$566,3,FALSE)))</f>
        <v>8.89</v>
      </c>
      <c r="AI176" s="88">
        <v>8.89</v>
      </c>
      <c r="AJ176" s="93">
        <f t="shared" si="86"/>
        <v>86</v>
      </c>
      <c r="AK176" s="153">
        <f t="shared" si="87"/>
        <v>9.9540000000000006</v>
      </c>
    </row>
    <row r="177" spans="1:42" ht="16.5" customHeight="1" thickBot="1" x14ac:dyDescent="0.3">
      <c r="A177" s="127" t="s">
        <v>376</v>
      </c>
      <c r="B177" s="251">
        <v>22002365</v>
      </c>
      <c r="C177" s="252" t="s">
        <v>1040</v>
      </c>
      <c r="D177" s="252" t="s">
        <v>91</v>
      </c>
      <c r="E177" s="325">
        <f>VLOOKUP(B177,[2]END!$A$3:$F$557,6,FALSE)</f>
        <v>17</v>
      </c>
      <c r="F177" s="99">
        <f t="shared" si="90"/>
        <v>18</v>
      </c>
      <c r="G177" s="100">
        <f t="shared" si="70"/>
        <v>14</v>
      </c>
      <c r="H177" s="85">
        <f t="shared" si="71"/>
        <v>14</v>
      </c>
      <c r="I177" s="325">
        <f>VLOOKUP(B177,[2]VIT!$A$3:$E$557,5,FALSE)</f>
        <v>3.05</v>
      </c>
      <c r="J177" s="100">
        <f t="shared" si="88"/>
        <v>19</v>
      </c>
      <c r="K177" s="325">
        <f>VLOOKUP(B177,[2]VIT!$A$3:$F$557,6,FALSE)</f>
        <v>6.57</v>
      </c>
      <c r="L177" s="100">
        <f t="shared" si="89"/>
        <v>13</v>
      </c>
      <c r="M177" s="85">
        <f t="shared" si="74"/>
        <v>16</v>
      </c>
      <c r="N177" s="328">
        <f>VLOOKUP(B177,[2]DVC!$A$3:$F$557,6,FALSE)</f>
        <v>56</v>
      </c>
      <c r="O177" s="288">
        <f>VLOOKUP(B177,'[2]Taille-Poids'!$A$3:$F$557,6,FALSE)</f>
        <v>63</v>
      </c>
      <c r="P177" s="101">
        <f t="shared" si="75"/>
        <v>0.88888888888888884</v>
      </c>
      <c r="Q177" s="100">
        <f t="shared" si="76"/>
        <v>4.5</v>
      </c>
      <c r="R177" s="328">
        <f>VLOOKUP(B177,[2]DV!$A$3:$G$557,7,FALSE)</f>
        <v>40.4</v>
      </c>
      <c r="S177" s="100">
        <f t="shared" si="77"/>
        <v>3</v>
      </c>
      <c r="T177" s="85">
        <f t="shared" si="78"/>
        <v>7.5</v>
      </c>
      <c r="U177" s="332">
        <f>VLOOKUP(B177,[2]COORD!$A$3:$H$557,8,FALSE)</f>
        <v>23.63</v>
      </c>
      <c r="V177" s="100">
        <f t="shared" si="79"/>
        <v>6</v>
      </c>
      <c r="W177" s="325">
        <f>VLOOKUP(B177,[2]SOUP!$A$3:$E$557,5,FALSE)</f>
        <v>-4</v>
      </c>
      <c r="X177" s="100">
        <f t="shared" si="80"/>
        <v>1.5</v>
      </c>
      <c r="Y177" s="325">
        <f>VLOOKUP(B177,[2]EQU!$A$3:$E$557,5,FALSE)</f>
        <v>0</v>
      </c>
      <c r="Z177" s="100">
        <f t="shared" si="81"/>
        <v>5</v>
      </c>
      <c r="AA177" s="85">
        <f t="shared" si="82"/>
        <v>12.5</v>
      </c>
      <c r="AB177" s="344">
        <f>VLOOKUP(B177,[2]Natation!$A$2:$E$556,5,FALSE)</f>
        <v>48.07</v>
      </c>
      <c r="AC177" s="100">
        <f t="shared" si="83"/>
        <v>6</v>
      </c>
      <c r="AD177" s="86">
        <f t="shared" si="84"/>
        <v>6</v>
      </c>
      <c r="AE177" s="87">
        <f t="shared" si="68"/>
        <v>11.2</v>
      </c>
      <c r="AF177" s="88">
        <v>11.2</v>
      </c>
      <c r="AG177" s="92">
        <f t="shared" si="85"/>
        <v>259</v>
      </c>
      <c r="AH177" s="78">
        <f>IF(ISERROR(VLOOKUP(B177,'Notes écrit'!$A$3:$C$566,3,FALSE)),"ABI",(VLOOKUP(B177,'Notes écrit'!$A$3:$C$566,3,FALSE)))</f>
        <v>4.8899999999999997</v>
      </c>
      <c r="AI177" s="88">
        <v>4.8899999999999997</v>
      </c>
      <c r="AJ177" s="93">
        <f t="shared" si="86"/>
        <v>474</v>
      </c>
      <c r="AK177" s="153">
        <f t="shared" si="87"/>
        <v>7.4139999999999997</v>
      </c>
    </row>
    <row r="178" spans="1:42" s="110" customFormat="1" ht="16.5" customHeight="1" thickBot="1" x14ac:dyDescent="0.3">
      <c r="A178" s="127" t="s">
        <v>56</v>
      </c>
      <c r="B178" s="253">
        <v>22002381</v>
      </c>
      <c r="C178" s="254" t="s">
        <v>674</v>
      </c>
      <c r="D178" s="254" t="s">
        <v>675</v>
      </c>
      <c r="E178" s="96">
        <f>VLOOKUP(B178,[2]END!$A$3:$F$557,6,FALSE)</f>
        <v>11</v>
      </c>
      <c r="F178" s="99">
        <f t="shared" si="90"/>
        <v>15</v>
      </c>
      <c r="G178" s="100">
        <f t="shared" si="70"/>
        <v>11</v>
      </c>
      <c r="H178" s="85">
        <f t="shared" si="71"/>
        <v>11</v>
      </c>
      <c r="I178" s="325">
        <f>VLOOKUP(B178,[2]VIT!$A$3:$E$557,5,FALSE)</f>
        <v>3.4</v>
      </c>
      <c r="J178" s="100">
        <f t="shared" si="88"/>
        <v>18</v>
      </c>
      <c r="K178" s="325">
        <f>VLOOKUP(B178,[2]VIT!$A$3:$F$557,6,FALSE)</f>
        <v>7.51</v>
      </c>
      <c r="L178" s="100">
        <f t="shared" si="89"/>
        <v>12</v>
      </c>
      <c r="M178" s="85">
        <f t="shared" si="74"/>
        <v>15</v>
      </c>
      <c r="N178" s="107">
        <f>VLOOKUP(B178,[2]DVC!$A$3:$F$557,6,FALSE)</f>
        <v>41</v>
      </c>
      <c r="O178" s="288">
        <f>VLOOKUP(B178,'[2]Taille-Poids'!$A$3:$F$557,6,FALSE)</f>
        <v>58</v>
      </c>
      <c r="P178" s="101">
        <f t="shared" si="75"/>
        <v>0.7068965517241379</v>
      </c>
      <c r="Q178" s="100">
        <f t="shared" si="76"/>
        <v>6.5</v>
      </c>
      <c r="R178" s="107">
        <f>VLOOKUP(B178,[2]DV!$A$3:$G$557,7,FALSE)</f>
        <v>35.200000000000003</v>
      </c>
      <c r="S178" s="100">
        <f t="shared" si="77"/>
        <v>6</v>
      </c>
      <c r="T178" s="85">
        <f t="shared" si="78"/>
        <v>12.5</v>
      </c>
      <c r="U178" s="289">
        <f>VLOOKUP(B178,[2]COORD!$A$3:$H$557,8,FALSE)</f>
        <v>25</v>
      </c>
      <c r="V178" s="100">
        <f t="shared" si="79"/>
        <v>6.25</v>
      </c>
      <c r="W178" s="96">
        <f>VLOOKUP(B178,[2]SOUP!$A$3:$E$557,5,FALSE)</f>
        <v>1</v>
      </c>
      <c r="X178" s="100">
        <f t="shared" si="80"/>
        <v>2.75</v>
      </c>
      <c r="Y178" s="96">
        <f>VLOOKUP(B178,[2]EQU!$A$3:$E$557,5,FALSE)</f>
        <v>0</v>
      </c>
      <c r="Z178" s="100">
        <f t="shared" si="81"/>
        <v>5</v>
      </c>
      <c r="AA178" s="85">
        <f t="shared" si="82"/>
        <v>14</v>
      </c>
      <c r="AB178" s="127">
        <f>VLOOKUP(B178,[2]Natation!$A$2:$E$556,5,FALSE)</f>
        <v>45.19</v>
      </c>
      <c r="AC178" s="100">
        <f t="shared" si="83"/>
        <v>11</v>
      </c>
      <c r="AD178" s="86">
        <f t="shared" si="84"/>
        <v>11</v>
      </c>
      <c r="AE178" s="87">
        <f t="shared" si="68"/>
        <v>12.7</v>
      </c>
      <c r="AF178" s="88">
        <v>12.7</v>
      </c>
      <c r="AG178" s="92">
        <f t="shared" si="85"/>
        <v>88</v>
      </c>
      <c r="AH178" s="78">
        <f>IF(ISERROR(VLOOKUP(B178,'Notes écrit'!$A$3:$C$566,3,FALSE)),"ABI",(VLOOKUP(B178,'Notes écrit'!$A$3:$C$566,3,FALSE)))</f>
        <v>7.11</v>
      </c>
      <c r="AI178" s="88">
        <v>7.11</v>
      </c>
      <c r="AJ178" s="93">
        <f t="shared" si="86"/>
        <v>241</v>
      </c>
      <c r="AK178" s="153">
        <f t="shared" si="87"/>
        <v>9.3460000000000001</v>
      </c>
      <c r="AL178" s="26"/>
      <c r="AM178" s="26"/>
      <c r="AN178" s="26"/>
      <c r="AO178" s="26"/>
      <c r="AP178" s="26"/>
    </row>
    <row r="179" spans="1:42" ht="16.5" customHeight="1" thickBot="1" x14ac:dyDescent="0.3">
      <c r="A179" s="127" t="s">
        <v>376</v>
      </c>
      <c r="B179" s="257">
        <v>22002385</v>
      </c>
      <c r="C179" s="258" t="s">
        <v>846</v>
      </c>
      <c r="D179" s="258" t="s">
        <v>130</v>
      </c>
      <c r="E179" s="96">
        <f>VLOOKUP(B179,[2]END!$A$3:$F$557,6,FALSE)</f>
        <v>15</v>
      </c>
      <c r="F179" s="99">
        <f t="shared" si="90"/>
        <v>17</v>
      </c>
      <c r="G179" s="100">
        <f t="shared" si="70"/>
        <v>12</v>
      </c>
      <c r="H179" s="85">
        <f t="shared" si="71"/>
        <v>12</v>
      </c>
      <c r="I179" s="325">
        <f>VLOOKUP(B179,[2]VIT!$A$3:$E$557,5,FALSE)</f>
        <v>3.29</v>
      </c>
      <c r="J179" s="100">
        <f t="shared" si="88"/>
        <v>15</v>
      </c>
      <c r="K179" s="325">
        <f>VLOOKUP(B179,[2]VIT!$A$3:$F$557,6,FALSE)</f>
        <v>7.09</v>
      </c>
      <c r="L179" s="100">
        <f t="shared" si="89"/>
        <v>9</v>
      </c>
      <c r="M179" s="85">
        <f t="shared" si="74"/>
        <v>12</v>
      </c>
      <c r="N179" s="107">
        <f>VLOOKUP(B179,[2]DVC!$A$3:$F$557,6,FALSE)</f>
        <v>79</v>
      </c>
      <c r="O179" s="288">
        <f>VLOOKUP(B179,'[2]Taille-Poids'!$A$3:$F$557,6,FALSE)</f>
        <v>89</v>
      </c>
      <c r="P179" s="101">
        <f t="shared" si="75"/>
        <v>0.88764044943820219</v>
      </c>
      <c r="Q179" s="100">
        <f t="shared" si="76"/>
        <v>4.5</v>
      </c>
      <c r="R179" s="107">
        <f>VLOOKUP(B179,[2]DV!$A$3:$G$557,7,FALSE)</f>
        <v>35</v>
      </c>
      <c r="S179" s="100">
        <f t="shared" si="77"/>
        <v>2</v>
      </c>
      <c r="T179" s="85">
        <f t="shared" si="78"/>
        <v>6.5</v>
      </c>
      <c r="U179" s="335">
        <f>VLOOKUP(B179,[2]COORD!$A$3:$H$557,8,FALSE)</f>
        <v>26.64</v>
      </c>
      <c r="V179" s="100">
        <f t="shared" si="79"/>
        <v>4.5</v>
      </c>
      <c r="W179" s="96">
        <f>VLOOKUP(B179,[2]SOUP!$A$3:$E$557,5,FALSE)</f>
        <v>-1</v>
      </c>
      <c r="X179" s="100">
        <f t="shared" si="80"/>
        <v>2.25</v>
      </c>
      <c r="Y179" s="96">
        <f>VLOOKUP(B179,[2]EQU!$A$3:$E$557,5,FALSE)</f>
        <v>1</v>
      </c>
      <c r="Z179" s="100">
        <f t="shared" si="81"/>
        <v>4.5</v>
      </c>
      <c r="AA179" s="85">
        <f t="shared" si="82"/>
        <v>11.25</v>
      </c>
      <c r="AB179" s="127">
        <f>VLOOKUP(B179,[2]Natation!$A$2:$E$556,5,FALSE)</f>
        <v>38.950000000000003</v>
      </c>
      <c r="AC179" s="100">
        <f t="shared" si="83"/>
        <v>11</v>
      </c>
      <c r="AD179" s="86">
        <f t="shared" si="84"/>
        <v>11</v>
      </c>
      <c r="AE179" s="87">
        <f t="shared" si="68"/>
        <v>10.55</v>
      </c>
      <c r="AF179" s="88">
        <v>10.55</v>
      </c>
      <c r="AG179" s="92">
        <f t="shared" si="85"/>
        <v>338</v>
      </c>
      <c r="AH179" s="78">
        <f>IF(ISERROR(VLOOKUP(B179,'Notes écrit'!$A$3:$C$566,3,FALSE)),"ABI",(VLOOKUP(B179,'Notes écrit'!$A$3:$C$566,3,FALSE)))</f>
        <v>6.22</v>
      </c>
      <c r="AI179" s="88">
        <v>6.22</v>
      </c>
      <c r="AJ179" s="93">
        <f t="shared" si="86"/>
        <v>347</v>
      </c>
      <c r="AK179" s="153">
        <f t="shared" si="87"/>
        <v>7.952</v>
      </c>
      <c r="AL179" s="110"/>
      <c r="AM179" s="110"/>
      <c r="AN179" s="110"/>
      <c r="AO179" s="110"/>
      <c r="AP179" s="110"/>
    </row>
    <row r="180" spans="1:42" s="109" customFormat="1" ht="16.5" customHeight="1" thickBot="1" x14ac:dyDescent="0.3">
      <c r="A180" s="127" t="s">
        <v>376</v>
      </c>
      <c r="B180" s="257">
        <v>22002388</v>
      </c>
      <c r="C180" s="258" t="s">
        <v>1031</v>
      </c>
      <c r="D180" s="258" t="s">
        <v>762</v>
      </c>
      <c r="E180" s="96" t="s">
        <v>375</v>
      </c>
      <c r="F180" s="99" t="str">
        <f t="shared" si="90"/>
        <v>DSP</v>
      </c>
      <c r="G180" s="100" t="str">
        <f t="shared" si="70"/>
        <v>DSP</v>
      </c>
      <c r="H180" s="85" t="str">
        <f t="shared" si="71"/>
        <v>DSP</v>
      </c>
      <c r="I180" s="96" t="s">
        <v>375</v>
      </c>
      <c r="J180" s="100" t="str">
        <f t="shared" si="88"/>
        <v>DSP</v>
      </c>
      <c r="K180" s="96" t="s">
        <v>375</v>
      </c>
      <c r="L180" s="100" t="str">
        <f t="shared" si="89"/>
        <v>DSP</v>
      </c>
      <c r="M180" s="85" t="str">
        <f t="shared" si="74"/>
        <v>DSP</v>
      </c>
      <c r="N180" s="96" t="s">
        <v>375</v>
      </c>
      <c r="O180" s="288">
        <f>VLOOKUP(B180,'[2]Taille-Poids'!$A$3:$F$557,6,FALSE)</f>
        <v>80</v>
      </c>
      <c r="P180" s="101">
        <f t="shared" si="75"/>
        <v>0</v>
      </c>
      <c r="Q180" s="100" t="str">
        <f t="shared" si="76"/>
        <v>DSP</v>
      </c>
      <c r="R180" s="96" t="s">
        <v>375</v>
      </c>
      <c r="S180" s="100" t="str">
        <f t="shared" si="77"/>
        <v>DSP</v>
      </c>
      <c r="T180" s="85" t="str">
        <f t="shared" si="78"/>
        <v>DSP</v>
      </c>
      <c r="U180" s="337" t="s">
        <v>375</v>
      </c>
      <c r="V180" s="100" t="str">
        <f t="shared" si="79"/>
        <v>DSP</v>
      </c>
      <c r="W180" s="96" t="s">
        <v>375</v>
      </c>
      <c r="X180" s="100" t="str">
        <f t="shared" si="80"/>
        <v>DSP</v>
      </c>
      <c r="Y180" s="96" t="s">
        <v>375</v>
      </c>
      <c r="Z180" s="100" t="str">
        <f t="shared" si="81"/>
        <v>DSP</v>
      </c>
      <c r="AA180" s="85" t="str">
        <f t="shared" si="82"/>
        <v>DSP</v>
      </c>
      <c r="AB180" s="96" t="s">
        <v>375</v>
      </c>
      <c r="AC180" s="100" t="str">
        <f t="shared" si="83"/>
        <v>DSP</v>
      </c>
      <c r="AD180" s="86" t="str">
        <f t="shared" si="84"/>
        <v>DSP</v>
      </c>
      <c r="AE180" s="87" t="str">
        <f t="shared" si="68"/>
        <v>DSP</v>
      </c>
      <c r="AF180" s="88" t="s">
        <v>375</v>
      </c>
      <c r="AG180" s="92">
        <f t="shared" si="85"/>
        <v>532</v>
      </c>
      <c r="AH180" s="78">
        <f>IF(ISERROR(VLOOKUP(B180,'Notes écrit'!$A$3:$C$566,3,FALSE)),"ABI",(VLOOKUP(B180,'Notes écrit'!$A$3:$C$566,3,FALSE)))</f>
        <v>8.44</v>
      </c>
      <c r="AI180" s="88">
        <v>8.44</v>
      </c>
      <c r="AJ180" s="93">
        <f t="shared" si="86"/>
        <v>118</v>
      </c>
      <c r="AK180" s="153">
        <f t="shared" si="87"/>
        <v>8.44</v>
      </c>
      <c r="AL180" s="26"/>
      <c r="AM180" s="26"/>
      <c r="AN180" s="26"/>
      <c r="AO180" s="26"/>
      <c r="AP180" s="26"/>
    </row>
    <row r="181" spans="1:42" ht="16.5" customHeight="1" thickBot="1" x14ac:dyDescent="0.3">
      <c r="A181" s="127" t="s">
        <v>376</v>
      </c>
      <c r="B181" s="247">
        <v>22002421</v>
      </c>
      <c r="C181" s="248" t="s">
        <v>945</v>
      </c>
      <c r="D181" s="248" t="s">
        <v>150</v>
      </c>
      <c r="E181" s="96">
        <f>VLOOKUP(B181,[2]END!$A$3:$F$557,6,FALSE)</f>
        <v>17</v>
      </c>
      <c r="F181" s="99">
        <f t="shared" si="90"/>
        <v>18</v>
      </c>
      <c r="G181" s="100">
        <f t="shared" si="70"/>
        <v>14</v>
      </c>
      <c r="H181" s="85">
        <f t="shared" si="71"/>
        <v>14</v>
      </c>
      <c r="I181" s="325">
        <f>VLOOKUP(B181,[2]VIT!$A$3:$E$557,5,FALSE)</f>
        <v>3.1499999999999995</v>
      </c>
      <c r="J181" s="100">
        <f t="shared" si="88"/>
        <v>18</v>
      </c>
      <c r="K181" s="325">
        <f>VLOOKUP(B181,[2]VIT!$A$3:$F$557,6,FALSE)</f>
        <v>6.85</v>
      </c>
      <c r="L181" s="100">
        <f t="shared" si="89"/>
        <v>11</v>
      </c>
      <c r="M181" s="85">
        <f t="shared" si="74"/>
        <v>14.5</v>
      </c>
      <c r="N181" s="107">
        <f>VLOOKUP(B181,[2]DVC!$A$3:$F$557,6,FALSE)</f>
        <v>79</v>
      </c>
      <c r="O181" s="288">
        <f>VLOOKUP(B181,'[2]Taille-Poids'!$A$3:$F$557,6,FALSE)</f>
        <v>81</v>
      </c>
      <c r="P181" s="101">
        <f t="shared" si="75"/>
        <v>0.97530864197530864</v>
      </c>
      <c r="Q181" s="100">
        <f t="shared" si="76"/>
        <v>5</v>
      </c>
      <c r="R181" s="107">
        <f>VLOOKUP(B181,[2]DV!$A$3:$G$557,7,FALSE)</f>
        <v>38.6</v>
      </c>
      <c r="S181" s="100">
        <f t="shared" si="77"/>
        <v>2.5</v>
      </c>
      <c r="T181" s="85">
        <f t="shared" si="78"/>
        <v>7.5</v>
      </c>
      <c r="U181" s="289">
        <f>VLOOKUP(B181,[2]COORD!$A$3:$H$557,8,FALSE)</f>
        <v>29.04</v>
      </c>
      <c r="V181" s="100">
        <f t="shared" si="79"/>
        <v>3.25</v>
      </c>
      <c r="W181" s="96">
        <f>VLOOKUP(B181,[2]SOUP!$A$3:$E$557,5,FALSE)</f>
        <v>-13</v>
      </c>
      <c r="X181" s="100">
        <f t="shared" si="80"/>
        <v>0.5</v>
      </c>
      <c r="Y181" s="96">
        <f>VLOOKUP(B181,[2]EQU!$A$3:$E$557,5,FALSE)</f>
        <v>10</v>
      </c>
      <c r="Z181" s="100">
        <f t="shared" si="81"/>
        <v>0</v>
      </c>
      <c r="AA181" s="85">
        <f t="shared" si="82"/>
        <v>3.75</v>
      </c>
      <c r="AB181" s="127">
        <f>VLOOKUP(B181,[2]Natation!$A$2:$E$556,5,FALSE)</f>
        <v>43.17</v>
      </c>
      <c r="AC181" s="100">
        <f t="shared" si="83"/>
        <v>9</v>
      </c>
      <c r="AD181" s="86">
        <f t="shared" si="84"/>
        <v>9</v>
      </c>
      <c r="AE181" s="87">
        <f t="shared" ref="AE181:AE244" si="91">IF(OR(H181="COVID",M181="COVID",T181="COVID",AA181="COVID",AD181="COVID"),"COVID",IF(AND(H181="DSP",M181="DSP",T181="DSP",AA181="DSP",AD181="DSP"),"DSP",IF(AND(H181="DSP",M181="DSP",T181="DSP",AA181="DSP"),AD181,IF(AND(H181="DSP",M181="DSP",T181="DSP",AD181="DSP"),AA181,IF(AND(H181="DSP",M181="DSP",AA181="DSP",AD181="DSP"),T181,IF(AND(H181="DSP",T181="DSP",AA181="DSP",AD181="DSP"),M181,IF(AND(M181="DSP",T181="DSP",AA181="DSP",AD181="DSP"),H181,IF(AND(T181="DSP",AA181="DSP",AD181="DSP"),(H181+M181)/2,IF(AND(M181="DSP",AA181="DSP",AD181="DSP"),(H181+T181)/2,IF(AND(H181="DSP",AA181="DSP",AD181="DSP"),(M181+T181)/2,IF(AND(M181="DSP",T181="DSP",AD181="DSP"),(H181+AA181)/2,IF(AND(H181="DSP",T181="DSP",AD181="DSP"),(M181+AA181)/2,IF(AND(H181="DSP",M181="DSP",AD181="DSP"),(T181+AA181)/2,IF(AND(M181="DSP",T181="DSP",AA181="DSP"),(H181+AD181)/2,IF(AND(H181="DSP",T181="DSP",AA181="DSP"),(M181+AD181)/2,IF(AND(H181="DSP",M181="DSP",AA181="DSP"),(T181+AD181)/2,IF(AND(H181="DSP",M181="DSP",T181="DSP"),(AA181+AD181)/2,IF(AND(H181="DSP",M181="DSP"),(T181+AA181+AD181)/3,IF(AND(H181="DSP",T181="DSP"),(M181+AA181+AD181)/3,IF(AND(M181="DSP",T181="DSP"),(H181+AA181+AD181)/3,IF(AND(H181="DSP",AA181="DSP"),(M181+T181+AD181)/3,IF(AND(M181="DSP",AA181="DSP"),(H181+T181+AD181)/3,IF(AND(T181="DSP",AA181="DSP"),(H181+M181+AD181)/3,IF(AND(H181="DSP",AD181="DSP"),(M181+T181+AA181)/3,IF(AND(M181="DSP",AD181="DSP"),(H181+T181+AA181)/3,IF(AND(T181="DSP",AD181="DSP"),(H181+M181+AA181)/3,IF(AND(AA181="DSP",AD181="DSP"),(H181+M181+T181)/3,IF(H181="DSP",(M181+T181+AA181+AD181)/4,IF(M181="DSP",(H181+T181+AA181+AD181)/4,IF(T181="DSP",(H181+M181+AA181+AD181)/4,IF(AA181="DSP",(H181+M181+T181+AD181)/4,IF(AD181="DSP",(H181+M181+T181+AA181)/4,SUM(H181+M181+T181+AA181+AD181)/5))))))))))))))))))))))))))))))))</f>
        <v>9.75</v>
      </c>
      <c r="AF181" s="88">
        <v>9.75</v>
      </c>
      <c r="AG181" s="92">
        <f t="shared" si="85"/>
        <v>408</v>
      </c>
      <c r="AH181" s="78">
        <f>IF(ISERROR(VLOOKUP(B181,'Notes écrit'!$A$3:$C$566,3,FALSE)),"ABI",(VLOOKUP(B181,'Notes écrit'!$A$3:$C$566,3,FALSE)))</f>
        <v>8.44</v>
      </c>
      <c r="AI181" s="88">
        <v>8.44</v>
      </c>
      <c r="AJ181" s="93">
        <f t="shared" si="86"/>
        <v>118</v>
      </c>
      <c r="AK181" s="153">
        <f t="shared" si="87"/>
        <v>8.9639999999999986</v>
      </c>
      <c r="AL181" s="110"/>
      <c r="AM181" s="110"/>
      <c r="AN181" s="110"/>
      <c r="AO181" s="110"/>
      <c r="AP181" s="110"/>
    </row>
    <row r="182" spans="1:42" ht="16.5" customHeight="1" thickBot="1" x14ac:dyDescent="0.3">
      <c r="A182" s="127" t="s">
        <v>56</v>
      </c>
      <c r="B182" s="259">
        <v>22002432</v>
      </c>
      <c r="C182" s="260" t="s">
        <v>994</v>
      </c>
      <c r="D182" s="260" t="s">
        <v>995</v>
      </c>
      <c r="E182" s="96">
        <f>VLOOKUP(B182,[2]END!$A$3:$F$557,6,FALSE)</f>
        <v>11</v>
      </c>
      <c r="F182" s="99">
        <f t="shared" si="90"/>
        <v>15</v>
      </c>
      <c r="G182" s="100">
        <f t="shared" si="70"/>
        <v>11</v>
      </c>
      <c r="H182" s="85">
        <f t="shared" si="71"/>
        <v>11</v>
      </c>
      <c r="I182" s="325">
        <f>VLOOKUP(B182,[2]VIT!$A$3:$E$557,5,FALSE)</f>
        <v>3.37</v>
      </c>
      <c r="J182" s="100">
        <f t="shared" si="88"/>
        <v>19</v>
      </c>
      <c r="K182" s="325">
        <f>VLOOKUP(B182,[2]VIT!$A$3:$F$557,6,FALSE)</f>
        <v>7.45</v>
      </c>
      <c r="L182" s="100">
        <f t="shared" si="89"/>
        <v>13</v>
      </c>
      <c r="M182" s="85">
        <f t="shared" si="74"/>
        <v>16</v>
      </c>
      <c r="N182" s="107">
        <f>VLOOKUP(B182,[2]DVC!$A$3:$F$557,6,FALSE)</f>
        <v>35</v>
      </c>
      <c r="O182" s="288">
        <f>VLOOKUP(B182,'[2]Taille-Poids'!$A$3:$F$557,6,FALSE)</f>
        <v>78</v>
      </c>
      <c r="P182" s="101">
        <f t="shared" si="75"/>
        <v>0.44871794871794873</v>
      </c>
      <c r="Q182" s="100">
        <f t="shared" si="76"/>
        <v>4</v>
      </c>
      <c r="R182" s="107">
        <f>VLOOKUP(B182,[2]DV!$A$3:$G$557,7,FALSE)</f>
        <v>31</v>
      </c>
      <c r="S182" s="100">
        <f t="shared" si="77"/>
        <v>5</v>
      </c>
      <c r="T182" s="85">
        <f t="shared" si="78"/>
        <v>9</v>
      </c>
      <c r="U182" s="289">
        <f>VLOOKUP(B182,[2]COORD!$A$3:$H$557,8,FALSE)</f>
        <v>31.18</v>
      </c>
      <c r="V182" s="100">
        <f t="shared" si="79"/>
        <v>3.25</v>
      </c>
      <c r="W182" s="96">
        <f>VLOOKUP(B182,[2]SOUP!$A$3:$E$557,5,FALSE)</f>
        <v>4</v>
      </c>
      <c r="X182" s="100">
        <f t="shared" si="80"/>
        <v>3.25</v>
      </c>
      <c r="Y182" s="96">
        <f>VLOOKUP(B182,[2]EQU!$A$3:$E$557,5,FALSE)</f>
        <v>8</v>
      </c>
      <c r="Z182" s="100">
        <f t="shared" si="81"/>
        <v>1</v>
      </c>
      <c r="AA182" s="85">
        <f t="shared" si="82"/>
        <v>7.5</v>
      </c>
      <c r="AB182" s="127">
        <f>VLOOKUP(B182,[2]Natation!$A$2:$E$556,5,FALSE)</f>
        <v>40.42</v>
      </c>
      <c r="AC182" s="100">
        <f t="shared" si="83"/>
        <v>13</v>
      </c>
      <c r="AD182" s="86">
        <f t="shared" si="84"/>
        <v>13</v>
      </c>
      <c r="AE182" s="87">
        <f t="shared" si="91"/>
        <v>11.3</v>
      </c>
      <c r="AF182" s="88">
        <v>11.3</v>
      </c>
      <c r="AG182" s="92">
        <f t="shared" si="85"/>
        <v>243</v>
      </c>
      <c r="AH182" s="78">
        <f>IF(ISERROR(VLOOKUP(B182,'Notes écrit'!$A$3:$C$566,3,FALSE)),"ABI",(VLOOKUP(B182,'Notes écrit'!$A$3:$C$566,3,FALSE)))</f>
        <v>7.11</v>
      </c>
      <c r="AI182" s="88">
        <v>7.11</v>
      </c>
      <c r="AJ182" s="93">
        <f t="shared" si="86"/>
        <v>241</v>
      </c>
      <c r="AK182" s="153">
        <f t="shared" si="87"/>
        <v>8.7860000000000014</v>
      </c>
      <c r="AL182" s="109"/>
      <c r="AM182" s="109"/>
      <c r="AN182" s="109"/>
      <c r="AO182" s="109"/>
      <c r="AP182" s="109"/>
    </row>
    <row r="183" spans="1:42" ht="16.5" customHeight="1" thickBot="1" x14ac:dyDescent="0.3">
      <c r="A183" s="127" t="s">
        <v>56</v>
      </c>
      <c r="B183" s="263">
        <v>22002435</v>
      </c>
      <c r="C183" s="264" t="s">
        <v>37</v>
      </c>
      <c r="D183" s="264" t="s">
        <v>87</v>
      </c>
      <c r="E183" s="96">
        <f>VLOOKUP(B183,[2]END!$A$3:$F$557,6,FALSE)</f>
        <v>9</v>
      </c>
      <c r="F183" s="99">
        <f t="shared" si="90"/>
        <v>14</v>
      </c>
      <c r="G183" s="100">
        <f t="shared" si="70"/>
        <v>9</v>
      </c>
      <c r="H183" s="85">
        <f t="shared" si="71"/>
        <v>9</v>
      </c>
      <c r="I183" s="325">
        <f>VLOOKUP(B183,[2]VIT!$A$3:$E$557,5,FALSE)</f>
        <v>3.82</v>
      </c>
      <c r="J183" s="100">
        <f t="shared" si="88"/>
        <v>11</v>
      </c>
      <c r="K183" s="325">
        <f>VLOOKUP(B183,[2]VIT!$A$3:$F$557,6,FALSE)</f>
        <v>8.6300000000000008</v>
      </c>
      <c r="L183" s="100">
        <f t="shared" si="89"/>
        <v>4</v>
      </c>
      <c r="M183" s="85">
        <f t="shared" si="74"/>
        <v>7.5</v>
      </c>
      <c r="N183" s="107">
        <f>VLOOKUP(B183,[2]DVC!$A$3:$F$557,6,FALSE)</f>
        <v>23.5</v>
      </c>
      <c r="O183" s="288">
        <f>VLOOKUP(B183,'[2]Taille-Poids'!$A$3:$F$557,6,FALSE)</f>
        <v>55</v>
      </c>
      <c r="P183" s="101">
        <f t="shared" si="75"/>
        <v>0.42727272727272725</v>
      </c>
      <c r="Q183" s="100">
        <f t="shared" si="76"/>
        <v>4</v>
      </c>
      <c r="R183" s="107">
        <f>VLOOKUP(B183,[2]DV!$A$3:$G$557,7,FALSE)</f>
        <v>24.1</v>
      </c>
      <c r="S183" s="100">
        <f t="shared" si="77"/>
        <v>3.5</v>
      </c>
      <c r="T183" s="85">
        <f t="shared" si="78"/>
        <v>7.5</v>
      </c>
      <c r="U183" s="289">
        <f>VLOOKUP(B183,[2]COORD!$A$3:$H$557,8,FALSE)</f>
        <v>32.51</v>
      </c>
      <c r="V183" s="100">
        <f t="shared" si="79"/>
        <v>2.5</v>
      </c>
      <c r="W183" s="96">
        <f>VLOOKUP(B183,[2]SOUP!$A$3:$E$557,5,FALSE)</f>
        <v>2</v>
      </c>
      <c r="X183" s="100">
        <f t="shared" si="80"/>
        <v>3</v>
      </c>
      <c r="Y183" s="96">
        <f>VLOOKUP(B183,[2]EQU!$A$3:$E$557,5,FALSE)</f>
        <v>6</v>
      </c>
      <c r="Z183" s="100">
        <f t="shared" si="81"/>
        <v>2</v>
      </c>
      <c r="AA183" s="85">
        <f t="shared" si="82"/>
        <v>7.5</v>
      </c>
      <c r="AB183" s="127">
        <f>VLOOKUP(B183,[2]Natation!$A$2:$E$556,5,FALSE)</f>
        <v>49.33</v>
      </c>
      <c r="AC183" s="100">
        <f t="shared" si="83"/>
        <v>9</v>
      </c>
      <c r="AD183" s="86">
        <f t="shared" si="84"/>
        <v>9</v>
      </c>
      <c r="AE183" s="87">
        <f t="shared" si="91"/>
        <v>8.1</v>
      </c>
      <c r="AF183" s="88">
        <v>8.1</v>
      </c>
      <c r="AG183" s="92">
        <f t="shared" si="85"/>
        <v>485</v>
      </c>
      <c r="AH183" s="78">
        <f>IF(ISERROR(VLOOKUP(B183,'Notes écrit'!$A$3:$C$566,3,FALSE)),"ABI",(VLOOKUP(B183,'Notes écrit'!$A$3:$C$566,3,FALSE)))</f>
        <v>7.56</v>
      </c>
      <c r="AI183" s="88">
        <v>7.56</v>
      </c>
      <c r="AJ183" s="93">
        <f t="shared" si="86"/>
        <v>204</v>
      </c>
      <c r="AK183" s="153">
        <f t="shared" si="87"/>
        <v>7.7759999999999998</v>
      </c>
    </row>
    <row r="184" spans="1:42" ht="16.5" customHeight="1" thickBot="1" x14ac:dyDescent="0.3">
      <c r="A184" s="127" t="s">
        <v>376</v>
      </c>
      <c r="B184" s="253">
        <v>22002442</v>
      </c>
      <c r="C184" s="254" t="s">
        <v>1038</v>
      </c>
      <c r="D184" s="254" t="s">
        <v>111</v>
      </c>
      <c r="E184" s="325">
        <f>VLOOKUP(B184,[2]END!$A$3:$F$557,6,FALSE)</f>
        <v>17</v>
      </c>
      <c r="F184" s="99">
        <f t="shared" si="90"/>
        <v>18</v>
      </c>
      <c r="G184" s="100">
        <f t="shared" si="70"/>
        <v>14</v>
      </c>
      <c r="H184" s="85">
        <f t="shared" si="71"/>
        <v>14</v>
      </c>
      <c r="I184" s="325">
        <f>VLOOKUP(B184,[2]VIT!$A$3:$E$557,5,FALSE)</f>
        <v>3.16</v>
      </c>
      <c r="J184" s="100">
        <f t="shared" si="88"/>
        <v>18</v>
      </c>
      <c r="K184" s="325">
        <f>VLOOKUP(B184,[2]VIT!$A$3:$F$557,6,FALSE)</f>
        <v>6.76</v>
      </c>
      <c r="L184" s="100">
        <f t="shared" si="89"/>
        <v>11</v>
      </c>
      <c r="M184" s="85">
        <f t="shared" si="74"/>
        <v>14.5</v>
      </c>
      <c r="N184" s="328">
        <f>VLOOKUP(B184,[2]DVC!$A$3:$F$557,6,FALSE)</f>
        <v>90</v>
      </c>
      <c r="O184" s="288">
        <f>VLOOKUP(B184,'[2]Taille-Poids'!$A$3:$F$557,6,FALSE)</f>
        <v>86</v>
      </c>
      <c r="P184" s="101">
        <f t="shared" si="75"/>
        <v>1.0465116279069768</v>
      </c>
      <c r="Q184" s="100">
        <f t="shared" si="76"/>
        <v>5.5</v>
      </c>
      <c r="R184" s="328">
        <f>VLOOKUP(B184,[2]DV!$A$3:$G$557,7,FALSE)</f>
        <v>40.1</v>
      </c>
      <c r="S184" s="100">
        <f t="shared" si="77"/>
        <v>3</v>
      </c>
      <c r="T184" s="85">
        <f t="shared" si="78"/>
        <v>8.5</v>
      </c>
      <c r="U184" s="332">
        <f>VLOOKUP(B184,[2]COORD!$A$3:$H$557,8,FALSE)</f>
        <v>24.33</v>
      </c>
      <c r="V184" s="100">
        <f t="shared" si="79"/>
        <v>5.75</v>
      </c>
      <c r="W184" s="325">
        <f>VLOOKUP(B184,[2]SOUP!$A$3:$E$557,5,FALSE)</f>
        <v>0</v>
      </c>
      <c r="X184" s="100">
        <f t="shared" si="80"/>
        <v>2.5</v>
      </c>
      <c r="Y184" s="325">
        <f>VLOOKUP(B184,[2]EQU!$A$3:$E$557,5,FALSE)</f>
        <v>6</v>
      </c>
      <c r="Z184" s="100">
        <f t="shared" si="81"/>
        <v>2</v>
      </c>
      <c r="AA184" s="85">
        <f t="shared" si="82"/>
        <v>10.25</v>
      </c>
      <c r="AB184" s="344">
        <f>VLOOKUP(B184,[2]Natation!$A$2:$E$556,5,FALSE)</f>
        <v>37.549999999999997</v>
      </c>
      <c r="AC184" s="100">
        <f t="shared" si="83"/>
        <v>12</v>
      </c>
      <c r="AD184" s="86">
        <f t="shared" si="84"/>
        <v>12</v>
      </c>
      <c r="AE184" s="87">
        <f t="shared" si="91"/>
        <v>11.85</v>
      </c>
      <c r="AF184" s="88">
        <v>11.85</v>
      </c>
      <c r="AG184" s="92">
        <f t="shared" si="85"/>
        <v>176</v>
      </c>
      <c r="AH184" s="78">
        <f>IF(ISERROR(VLOOKUP(B184,'Notes écrit'!$A$3:$C$566,3,FALSE)),"ABI",(VLOOKUP(B184,'Notes écrit'!$A$3:$C$566,3,FALSE)))</f>
        <v>7.11</v>
      </c>
      <c r="AI184" s="88">
        <v>7.11</v>
      </c>
      <c r="AJ184" s="93">
        <f t="shared" si="86"/>
        <v>241</v>
      </c>
      <c r="AK184" s="153">
        <f t="shared" si="87"/>
        <v>9.0060000000000002</v>
      </c>
    </row>
    <row r="185" spans="1:42" s="108" customFormat="1" ht="16.5" customHeight="1" thickBot="1" x14ac:dyDescent="0.3">
      <c r="A185" s="127" t="s">
        <v>376</v>
      </c>
      <c r="B185" s="249">
        <v>22002444</v>
      </c>
      <c r="C185" s="250" t="s">
        <v>235</v>
      </c>
      <c r="D185" s="250" t="s">
        <v>578</v>
      </c>
      <c r="E185" s="96">
        <f>VLOOKUP(B185,[2]END!$A$3:$F$557,6,FALSE)</f>
        <v>20</v>
      </c>
      <c r="F185" s="99">
        <f t="shared" si="90"/>
        <v>19.5</v>
      </c>
      <c r="G185" s="100">
        <f t="shared" si="70"/>
        <v>17</v>
      </c>
      <c r="H185" s="85">
        <f t="shared" si="71"/>
        <v>17</v>
      </c>
      <c r="I185" s="325">
        <f>VLOOKUP(B185,[2]VIT!$A$3:$E$557,5,FALSE)</f>
        <v>3.01</v>
      </c>
      <c r="J185" s="100">
        <f t="shared" si="88"/>
        <v>20</v>
      </c>
      <c r="K185" s="325">
        <f>VLOOKUP(B185,[2]VIT!$A$3:$F$557,6,FALSE)</f>
        <v>6.4</v>
      </c>
      <c r="L185" s="100">
        <f t="shared" si="89"/>
        <v>14</v>
      </c>
      <c r="M185" s="85">
        <f t="shared" si="74"/>
        <v>17</v>
      </c>
      <c r="N185" s="107">
        <f>VLOOKUP(B185,[2]DVC!$A$3:$F$557,6,FALSE)</f>
        <v>53</v>
      </c>
      <c r="O185" s="288">
        <f>VLOOKUP(B185,'[2]Taille-Poids'!$A$3:$F$557,6,FALSE)</f>
        <v>65</v>
      </c>
      <c r="P185" s="101">
        <f t="shared" si="75"/>
        <v>0.81538461538461537</v>
      </c>
      <c r="Q185" s="100">
        <f t="shared" si="76"/>
        <v>4.5</v>
      </c>
      <c r="R185" s="107">
        <f>VLOOKUP(B185,[2]DV!$A$3:$G$557,7,FALSE)</f>
        <v>47.1</v>
      </c>
      <c r="S185" s="100">
        <f t="shared" si="77"/>
        <v>5</v>
      </c>
      <c r="T185" s="85">
        <f t="shared" si="78"/>
        <v>9.5</v>
      </c>
      <c r="U185" s="289">
        <f>VLOOKUP(B185,[2]COORD!$A$3:$H$557,8,FALSE)</f>
        <v>26.14</v>
      </c>
      <c r="V185" s="100">
        <f t="shared" si="79"/>
        <v>4.75</v>
      </c>
      <c r="W185" s="96">
        <f>VLOOKUP(B185,[2]SOUP!$A$3:$E$557,5,FALSE)</f>
        <v>-25</v>
      </c>
      <c r="X185" s="100">
        <f t="shared" si="80"/>
        <v>0</v>
      </c>
      <c r="Y185" s="96">
        <f>VLOOKUP(B185,[2]EQU!$A$3:$E$557,5,FALSE)</f>
        <v>3</v>
      </c>
      <c r="Z185" s="100">
        <f t="shared" si="81"/>
        <v>3.5</v>
      </c>
      <c r="AA185" s="85">
        <f t="shared" si="82"/>
        <v>8.25</v>
      </c>
      <c r="AB185" s="127">
        <f>VLOOKUP(B185,[2]Natation!$A$2:$E$556,5,FALSE)</f>
        <v>36.1</v>
      </c>
      <c r="AC185" s="100">
        <f t="shared" si="83"/>
        <v>13</v>
      </c>
      <c r="AD185" s="86">
        <f t="shared" si="84"/>
        <v>13</v>
      </c>
      <c r="AE185" s="87">
        <f t="shared" si="91"/>
        <v>12.95</v>
      </c>
      <c r="AF185" s="88">
        <v>12.95</v>
      </c>
      <c r="AG185" s="92">
        <f t="shared" si="85"/>
        <v>70</v>
      </c>
      <c r="AH185" s="78">
        <f>IF(ISERROR(VLOOKUP(B185,'Notes écrit'!$A$3:$C$566,3,FALSE)),"ABI",(VLOOKUP(B185,'Notes écrit'!$A$3:$C$566,3,FALSE)))</f>
        <v>6.67</v>
      </c>
      <c r="AI185" s="88">
        <v>6.67</v>
      </c>
      <c r="AJ185" s="93">
        <f t="shared" si="86"/>
        <v>296</v>
      </c>
      <c r="AK185" s="153">
        <f t="shared" si="87"/>
        <v>9.1819999999999986</v>
      </c>
      <c r="AL185" s="26"/>
      <c r="AM185" s="26"/>
      <c r="AN185" s="26"/>
      <c r="AO185" s="26"/>
      <c r="AP185" s="26"/>
    </row>
    <row r="186" spans="1:42" ht="16.5" customHeight="1" thickBot="1" x14ac:dyDescent="0.3">
      <c r="A186" s="127" t="s">
        <v>376</v>
      </c>
      <c r="B186" s="257">
        <v>22002462</v>
      </c>
      <c r="C186" s="258" t="s">
        <v>963</v>
      </c>
      <c r="D186" s="258" t="s">
        <v>177</v>
      </c>
      <c r="E186" s="96">
        <f>VLOOKUP(B186,[2]END!$A$3:$F$557,6,FALSE)</f>
        <v>19</v>
      </c>
      <c r="F186" s="99">
        <f t="shared" si="90"/>
        <v>19</v>
      </c>
      <c r="G186" s="100">
        <f t="shared" si="70"/>
        <v>16</v>
      </c>
      <c r="H186" s="85">
        <f t="shared" si="71"/>
        <v>16</v>
      </c>
      <c r="I186" s="325">
        <f>VLOOKUP(B186,[2]VIT!$A$3:$E$557,5,FALSE)</f>
        <v>3.07</v>
      </c>
      <c r="J186" s="100">
        <f t="shared" si="88"/>
        <v>19</v>
      </c>
      <c r="K186" s="325">
        <f>VLOOKUP(B186,[2]VIT!$A$3:$F$557,6,FALSE)</f>
        <v>6.66</v>
      </c>
      <c r="L186" s="100">
        <f t="shared" si="89"/>
        <v>12</v>
      </c>
      <c r="M186" s="85">
        <f t="shared" si="74"/>
        <v>15.5</v>
      </c>
      <c r="N186" s="107">
        <f>VLOOKUP(B186,[2]DVC!$A$3:$F$557,6,FALSE)</f>
        <v>49</v>
      </c>
      <c r="O186" s="288">
        <f>VLOOKUP(B186,'[2]Taille-Poids'!$A$3:$F$557,6,FALSE)</f>
        <v>64</v>
      </c>
      <c r="P186" s="101">
        <f t="shared" si="75"/>
        <v>0.765625</v>
      </c>
      <c r="Q186" s="100">
        <f t="shared" si="76"/>
        <v>4</v>
      </c>
      <c r="R186" s="107">
        <f>VLOOKUP(B186,[2]DV!$A$3:$G$557,7,FALSE)</f>
        <v>40</v>
      </c>
      <c r="S186" s="100">
        <f t="shared" si="77"/>
        <v>3</v>
      </c>
      <c r="T186" s="85">
        <f t="shared" si="78"/>
        <v>7</v>
      </c>
      <c r="U186" s="289">
        <f>VLOOKUP(B186,[2]COORD!$A$3:$H$557,8,FALSE)</f>
        <v>27.48</v>
      </c>
      <c r="V186" s="100">
        <f t="shared" si="79"/>
        <v>4.25</v>
      </c>
      <c r="W186" s="96">
        <f>VLOOKUP(B186,[2]SOUP!$A$3:$E$557,5,FALSE)</f>
        <v>5</v>
      </c>
      <c r="X186" s="100">
        <f t="shared" si="80"/>
        <v>3.5</v>
      </c>
      <c r="Y186" s="96">
        <f>VLOOKUP(B186,[2]EQU!$A$3:$E$557,5,FALSE)</f>
        <v>2</v>
      </c>
      <c r="Z186" s="100">
        <f t="shared" si="81"/>
        <v>4</v>
      </c>
      <c r="AA186" s="85">
        <f t="shared" si="82"/>
        <v>11.75</v>
      </c>
      <c r="AB186" s="127">
        <f>VLOOKUP(B186,[2]Natation!$A$2:$E$556,5,FALSE)</f>
        <v>47.8</v>
      </c>
      <c r="AC186" s="100">
        <f t="shared" si="83"/>
        <v>6</v>
      </c>
      <c r="AD186" s="86">
        <f t="shared" si="84"/>
        <v>6</v>
      </c>
      <c r="AE186" s="87">
        <f t="shared" si="91"/>
        <v>11.25</v>
      </c>
      <c r="AF186" s="88">
        <v>11.25</v>
      </c>
      <c r="AG186" s="92">
        <f t="shared" si="85"/>
        <v>251</v>
      </c>
      <c r="AH186" s="78">
        <f>IF(ISERROR(VLOOKUP(B186,'Notes écrit'!$A$3:$C$566,3,FALSE)),"ABI",(VLOOKUP(B186,'Notes écrit'!$A$3:$C$566,3,FALSE)))</f>
        <v>10.67</v>
      </c>
      <c r="AI186" s="88">
        <v>10.67</v>
      </c>
      <c r="AJ186" s="93">
        <f t="shared" si="86"/>
        <v>27</v>
      </c>
      <c r="AK186" s="153">
        <f t="shared" si="87"/>
        <v>10.902000000000001</v>
      </c>
      <c r="AL186" s="111"/>
      <c r="AM186" s="111"/>
      <c r="AN186" s="111"/>
      <c r="AO186" s="111"/>
      <c r="AP186" s="111"/>
    </row>
    <row r="187" spans="1:42" ht="16.5" customHeight="1" thickBot="1" x14ac:dyDescent="0.3">
      <c r="A187" s="127" t="s">
        <v>376</v>
      </c>
      <c r="B187" s="247">
        <v>22002488</v>
      </c>
      <c r="C187" s="248" t="s">
        <v>352</v>
      </c>
      <c r="D187" s="248" t="s">
        <v>1020</v>
      </c>
      <c r="E187" s="96">
        <f>VLOOKUP(B187,[2]END!$A$3:$F$557,6,FALSE)</f>
        <v>19</v>
      </c>
      <c r="F187" s="99">
        <f t="shared" si="90"/>
        <v>19</v>
      </c>
      <c r="G187" s="100">
        <f t="shared" si="70"/>
        <v>16</v>
      </c>
      <c r="H187" s="85">
        <f t="shared" si="71"/>
        <v>16</v>
      </c>
      <c r="I187" s="325">
        <f>VLOOKUP(B187,[2]VIT!$A$3:$E$557,5,FALSE)</f>
        <v>3.12</v>
      </c>
      <c r="J187" s="100">
        <f t="shared" si="88"/>
        <v>18</v>
      </c>
      <c r="K187" s="325">
        <f>VLOOKUP(B187,[2]VIT!$A$3:$F$557,6,FALSE)</f>
        <v>6.65</v>
      </c>
      <c r="L187" s="100">
        <f t="shared" si="89"/>
        <v>12</v>
      </c>
      <c r="M187" s="85">
        <f t="shared" si="74"/>
        <v>15</v>
      </c>
      <c r="N187" s="107">
        <f>VLOOKUP(B187,[2]DVC!$A$3:$F$557,6,FALSE)</f>
        <v>80</v>
      </c>
      <c r="O187" s="288">
        <f>VLOOKUP(B187,'[2]Taille-Poids'!$A$3:$F$557,6,FALSE)</f>
        <v>68</v>
      </c>
      <c r="P187" s="101">
        <f t="shared" si="75"/>
        <v>1.1764705882352942</v>
      </c>
      <c r="Q187" s="100">
        <f t="shared" si="76"/>
        <v>6</v>
      </c>
      <c r="R187" s="107">
        <f>VLOOKUP(B187,[2]DV!$A$3:$G$557,7,FALSE)</f>
        <v>42.4</v>
      </c>
      <c r="S187" s="100">
        <f t="shared" si="77"/>
        <v>3.5</v>
      </c>
      <c r="T187" s="85">
        <f t="shared" si="78"/>
        <v>9.5</v>
      </c>
      <c r="U187" s="335">
        <f>VLOOKUP(B187,[2]COORD!$A$3:$H$557,8,FALSE)</f>
        <v>23.08</v>
      </c>
      <c r="V187" s="100">
        <f t="shared" si="79"/>
        <v>6.25</v>
      </c>
      <c r="W187" s="96">
        <f>VLOOKUP(B187,[2]SOUP!$A$3:$E$557,5,FALSE)</f>
        <v>-1</v>
      </c>
      <c r="X187" s="100">
        <f t="shared" si="80"/>
        <v>2.25</v>
      </c>
      <c r="Y187" s="96">
        <f>VLOOKUP(B187,[2]EQU!$A$3:$E$557,5,FALSE)</f>
        <v>1</v>
      </c>
      <c r="Z187" s="100">
        <f t="shared" si="81"/>
        <v>4.5</v>
      </c>
      <c r="AA187" s="85">
        <f t="shared" si="82"/>
        <v>13</v>
      </c>
      <c r="AB187" s="127">
        <f>VLOOKUP(B187,[2]Natation!$A$2:$E$556,5,FALSE)</f>
        <v>34.24</v>
      </c>
      <c r="AC187" s="100">
        <f t="shared" si="83"/>
        <v>14</v>
      </c>
      <c r="AD187" s="86">
        <f t="shared" si="84"/>
        <v>14</v>
      </c>
      <c r="AE187" s="87">
        <f t="shared" si="91"/>
        <v>13.5</v>
      </c>
      <c r="AF187" s="88">
        <v>13.5</v>
      </c>
      <c r="AG187" s="92">
        <f t="shared" si="85"/>
        <v>45</v>
      </c>
      <c r="AH187" s="78">
        <f>IF(ISERROR(VLOOKUP(B187,'Notes écrit'!$A$3:$C$566,3,FALSE)),"ABI",(VLOOKUP(B187,'Notes écrit'!$A$3:$C$566,3,FALSE)))</f>
        <v>4.4400000000000004</v>
      </c>
      <c r="AI187" s="88">
        <v>4.4400000000000004</v>
      </c>
      <c r="AJ187" s="93">
        <f t="shared" si="86"/>
        <v>495</v>
      </c>
      <c r="AK187" s="153">
        <f t="shared" si="87"/>
        <v>8.0640000000000001</v>
      </c>
      <c r="AL187" s="110"/>
      <c r="AM187" s="110"/>
      <c r="AN187" s="110"/>
      <c r="AO187" s="110"/>
      <c r="AP187" s="110"/>
    </row>
    <row r="188" spans="1:42" ht="16.5" customHeight="1" thickBot="1" x14ac:dyDescent="0.3">
      <c r="A188" s="127" t="s">
        <v>376</v>
      </c>
      <c r="B188" s="247">
        <v>22002493</v>
      </c>
      <c r="C188" s="248" t="s">
        <v>908</v>
      </c>
      <c r="D188" s="248" t="s">
        <v>909</v>
      </c>
      <c r="E188" s="96">
        <f>VLOOKUP(B188,[2]END!$A$3:$F$557,6,FALSE)</f>
        <v>13</v>
      </c>
      <c r="F188" s="99">
        <f t="shared" si="90"/>
        <v>16</v>
      </c>
      <c r="G188" s="100">
        <f t="shared" si="70"/>
        <v>10</v>
      </c>
      <c r="H188" s="85">
        <f t="shared" si="71"/>
        <v>10</v>
      </c>
      <c r="I188" s="325">
        <f>VLOOKUP(B188,[2]VIT!$A$3:$E$557,5,FALSE)</f>
        <v>3.13</v>
      </c>
      <c r="J188" s="100">
        <f t="shared" si="88"/>
        <v>18</v>
      </c>
      <c r="K188" s="325">
        <f>VLOOKUP(B188,[2]VIT!$A$3:$F$557,6,FALSE)</f>
        <v>6.83</v>
      </c>
      <c r="L188" s="100">
        <f t="shared" si="89"/>
        <v>11</v>
      </c>
      <c r="M188" s="85">
        <f t="shared" si="74"/>
        <v>14.5</v>
      </c>
      <c r="N188" s="107">
        <f>VLOOKUP(B188,[2]DVC!$A$3:$F$557,6,FALSE)</f>
        <v>77.5</v>
      </c>
      <c r="O188" s="288">
        <f>VLOOKUP(B188,'[2]Taille-Poids'!$A$3:$F$557,6,FALSE)</f>
        <v>85</v>
      </c>
      <c r="P188" s="101">
        <f t="shared" si="75"/>
        <v>0.91176470588235292</v>
      </c>
      <c r="Q188" s="100">
        <f t="shared" si="76"/>
        <v>5</v>
      </c>
      <c r="R188" s="107">
        <f>VLOOKUP(B188,[2]DV!$A$3:$G$557,7,FALSE)</f>
        <v>42</v>
      </c>
      <c r="S188" s="100">
        <f t="shared" si="77"/>
        <v>3.5</v>
      </c>
      <c r="T188" s="85">
        <f t="shared" si="78"/>
        <v>8.5</v>
      </c>
      <c r="U188" s="289">
        <f>VLOOKUP(B188,[2]COORD!$A$3:$H$557,8,FALSE)</f>
        <v>32.21</v>
      </c>
      <c r="V188" s="100">
        <f t="shared" si="79"/>
        <v>1.75</v>
      </c>
      <c r="W188" s="96">
        <f>VLOOKUP(B188,[2]SOUP!$A$3:$E$557,5,FALSE)</f>
        <v>1</v>
      </c>
      <c r="X188" s="100">
        <f t="shared" si="80"/>
        <v>2.75</v>
      </c>
      <c r="Y188" s="96">
        <f>VLOOKUP(B188,[2]EQU!$A$3:$E$557,5,FALSE)</f>
        <v>5</v>
      </c>
      <c r="Z188" s="100">
        <f t="shared" si="81"/>
        <v>2.5</v>
      </c>
      <c r="AA188" s="85">
        <f t="shared" si="82"/>
        <v>7</v>
      </c>
      <c r="AB188" s="127">
        <f>VLOOKUP(B188,[2]Natation!$A$2:$E$556,5,FALSE)</f>
        <v>36.54</v>
      </c>
      <c r="AC188" s="100">
        <f t="shared" si="83"/>
        <v>12</v>
      </c>
      <c r="AD188" s="86">
        <f t="shared" si="84"/>
        <v>12</v>
      </c>
      <c r="AE188" s="87">
        <f t="shared" si="91"/>
        <v>10.4</v>
      </c>
      <c r="AF188" s="88">
        <v>10.4</v>
      </c>
      <c r="AG188" s="92">
        <f t="shared" si="85"/>
        <v>356</v>
      </c>
      <c r="AH188" s="78">
        <f>IF(ISERROR(VLOOKUP(B188,'Notes écrit'!$A$3:$C$566,3,FALSE)),"ABI",(VLOOKUP(B188,'Notes écrit'!$A$3:$C$566,3,FALSE)))</f>
        <v>6.22</v>
      </c>
      <c r="AI188" s="88">
        <v>6.22</v>
      </c>
      <c r="AJ188" s="93">
        <f t="shared" si="86"/>
        <v>347</v>
      </c>
      <c r="AK188" s="153">
        <f t="shared" si="87"/>
        <v>7.8919999999999995</v>
      </c>
      <c r="AL188" s="108"/>
      <c r="AM188" s="108"/>
      <c r="AN188" s="108"/>
      <c r="AO188" s="108"/>
      <c r="AP188" s="108"/>
    </row>
    <row r="189" spans="1:42" s="111" customFormat="1" ht="16.5" customHeight="1" thickBot="1" x14ac:dyDescent="0.3">
      <c r="A189" s="127" t="s">
        <v>376</v>
      </c>
      <c r="B189" s="249">
        <v>22002500</v>
      </c>
      <c r="C189" s="250" t="s">
        <v>761</v>
      </c>
      <c r="D189" s="250" t="s">
        <v>762</v>
      </c>
      <c r="E189" s="96">
        <f>VLOOKUP(B189,[2]END!$A$3:$F$557,6,FALSE)</f>
        <v>15</v>
      </c>
      <c r="F189" s="99">
        <f t="shared" si="90"/>
        <v>17</v>
      </c>
      <c r="G189" s="100">
        <f t="shared" si="70"/>
        <v>12</v>
      </c>
      <c r="H189" s="85">
        <f t="shared" si="71"/>
        <v>12</v>
      </c>
      <c r="I189" s="325">
        <f>VLOOKUP(B189,[2]VIT!$A$3:$E$557,5,FALSE)</f>
        <v>3.03</v>
      </c>
      <c r="J189" s="100">
        <f t="shared" si="88"/>
        <v>20</v>
      </c>
      <c r="K189" s="325">
        <f>VLOOKUP(B189,[2]VIT!$A$3:$F$557,6,FALSE)</f>
        <v>6.59</v>
      </c>
      <c r="L189" s="100">
        <f t="shared" si="89"/>
        <v>13</v>
      </c>
      <c r="M189" s="85">
        <f t="shared" si="74"/>
        <v>16.5</v>
      </c>
      <c r="N189" s="107">
        <f>VLOOKUP(B189,[2]DVC!$A$3:$F$557,6,FALSE)</f>
        <v>73</v>
      </c>
      <c r="O189" s="288">
        <f>VLOOKUP(B189,'[2]Taille-Poids'!$A$3:$F$557,6,FALSE)</f>
        <v>78</v>
      </c>
      <c r="P189" s="101">
        <f t="shared" si="75"/>
        <v>0.9358974358974359</v>
      </c>
      <c r="Q189" s="100">
        <f t="shared" si="76"/>
        <v>5</v>
      </c>
      <c r="R189" s="107">
        <f>VLOOKUP(B189,[2]DV!$A$3:$G$557,7,FALSE)</f>
        <v>46.5</v>
      </c>
      <c r="S189" s="100">
        <f t="shared" si="77"/>
        <v>4.5</v>
      </c>
      <c r="T189" s="85">
        <f t="shared" si="78"/>
        <v>9.5</v>
      </c>
      <c r="U189" s="289">
        <f>VLOOKUP(B189,[2]COORD!$A$3:$H$557,8,FALSE)</f>
        <v>27.07</v>
      </c>
      <c r="V189" s="100">
        <f t="shared" si="79"/>
        <v>4.25</v>
      </c>
      <c r="W189" s="96">
        <f>VLOOKUP(B189,[2]SOUP!$A$3:$E$557,5,FALSE)</f>
        <v>6</v>
      </c>
      <c r="X189" s="100">
        <f t="shared" si="80"/>
        <v>3.5</v>
      </c>
      <c r="Y189" s="96">
        <f>VLOOKUP(B189,[2]EQU!$A$3:$E$557,5,FALSE)</f>
        <v>2</v>
      </c>
      <c r="Z189" s="100">
        <f t="shared" si="81"/>
        <v>4</v>
      </c>
      <c r="AA189" s="85">
        <f t="shared" si="82"/>
        <v>11.75</v>
      </c>
      <c r="AB189" s="127">
        <f>VLOOKUP(B189,[2]Natation!$A$2:$E$556,5,FALSE)</f>
        <v>25.74</v>
      </c>
      <c r="AC189" s="100">
        <f t="shared" si="83"/>
        <v>20</v>
      </c>
      <c r="AD189" s="86">
        <f t="shared" si="84"/>
        <v>20</v>
      </c>
      <c r="AE189" s="87">
        <f t="shared" si="91"/>
        <v>13.95</v>
      </c>
      <c r="AF189" s="88">
        <v>13.95</v>
      </c>
      <c r="AG189" s="92">
        <f t="shared" si="85"/>
        <v>27</v>
      </c>
      <c r="AH189" s="78">
        <f>IF(ISERROR(VLOOKUP(B189,'Notes écrit'!$A$3:$C$566,3,FALSE)),"ABI",(VLOOKUP(B189,'Notes écrit'!$A$3:$C$566,3,FALSE)))</f>
        <v>8</v>
      </c>
      <c r="AI189" s="88">
        <v>8</v>
      </c>
      <c r="AJ189" s="93">
        <f t="shared" si="86"/>
        <v>158</v>
      </c>
      <c r="AK189" s="153">
        <f t="shared" si="87"/>
        <v>10.379999999999999</v>
      </c>
      <c r="AL189" s="26"/>
      <c r="AM189" s="26"/>
      <c r="AN189" s="26"/>
      <c r="AO189" s="26"/>
      <c r="AP189" s="26"/>
    </row>
    <row r="190" spans="1:42" ht="16.5" customHeight="1" thickBot="1" x14ac:dyDescent="0.3">
      <c r="A190" s="127" t="s">
        <v>376</v>
      </c>
      <c r="B190" s="261">
        <v>22002567</v>
      </c>
      <c r="C190" s="262" t="s">
        <v>935</v>
      </c>
      <c r="D190" s="262" t="s">
        <v>936</v>
      </c>
      <c r="E190" s="96">
        <f>VLOOKUP(B190,[2]END!$A$3:$F$557,6,FALSE)</f>
        <v>18</v>
      </c>
      <c r="F190" s="99">
        <f t="shared" si="90"/>
        <v>18.5</v>
      </c>
      <c r="G190" s="100">
        <f t="shared" si="70"/>
        <v>15</v>
      </c>
      <c r="H190" s="85">
        <f t="shared" si="71"/>
        <v>15</v>
      </c>
      <c r="I190" s="325">
        <f>VLOOKUP(B190,[2]VIT!$A$3:$E$557,5,FALSE)</f>
        <v>3.4</v>
      </c>
      <c r="J190" s="100">
        <f t="shared" si="88"/>
        <v>14</v>
      </c>
      <c r="K190" s="325">
        <f>VLOOKUP(B190,[2]VIT!$A$3:$F$557,6,FALSE)</f>
        <v>7.23</v>
      </c>
      <c r="L190" s="100">
        <f t="shared" si="89"/>
        <v>8</v>
      </c>
      <c r="M190" s="85">
        <f t="shared" si="74"/>
        <v>11</v>
      </c>
      <c r="N190" s="107">
        <f>VLOOKUP(B190,[2]DVC!$A$3:$F$557,6,FALSE)</f>
        <v>58</v>
      </c>
      <c r="O190" s="288">
        <f>VLOOKUP(B190,'[2]Taille-Poids'!$A$3:$F$557,6,FALSE)</f>
        <v>65</v>
      </c>
      <c r="P190" s="101">
        <f t="shared" si="75"/>
        <v>0.89230769230769236</v>
      </c>
      <c r="Q190" s="100">
        <f t="shared" si="76"/>
        <v>4.5</v>
      </c>
      <c r="R190" s="107">
        <f>VLOOKUP(B190,[2]DV!$A$3:$G$557,7,FALSE)</f>
        <v>40.4</v>
      </c>
      <c r="S190" s="100">
        <f t="shared" si="77"/>
        <v>3</v>
      </c>
      <c r="T190" s="85">
        <f t="shared" si="78"/>
        <v>7.5</v>
      </c>
      <c r="U190" s="289">
        <f>VLOOKUP(B190,[2]COORD!$A$3:$H$557,8,FALSE)</f>
        <v>29.91</v>
      </c>
      <c r="V190" s="100">
        <f t="shared" si="79"/>
        <v>3</v>
      </c>
      <c r="W190" s="96">
        <f>VLOOKUP(B190,[2]SOUP!$A$3:$E$557,5,FALSE)</f>
        <v>-2</v>
      </c>
      <c r="X190" s="100">
        <f t="shared" si="80"/>
        <v>2</v>
      </c>
      <c r="Y190" s="96">
        <f>VLOOKUP(B190,[2]EQU!$A$3:$E$557,5,FALSE)</f>
        <v>10</v>
      </c>
      <c r="Z190" s="100">
        <f t="shared" si="81"/>
        <v>0</v>
      </c>
      <c r="AA190" s="85">
        <f t="shared" si="82"/>
        <v>5</v>
      </c>
      <c r="AB190" s="127">
        <f>VLOOKUP(B190,[2]Natation!$A$2:$E$556,5,FALSE)</f>
        <v>47.32</v>
      </c>
      <c r="AC190" s="100">
        <f t="shared" si="83"/>
        <v>6</v>
      </c>
      <c r="AD190" s="86">
        <f t="shared" si="84"/>
        <v>6</v>
      </c>
      <c r="AE190" s="87">
        <f t="shared" si="91"/>
        <v>8.9</v>
      </c>
      <c r="AF190" s="88">
        <v>8.9</v>
      </c>
      <c r="AG190" s="92">
        <f t="shared" si="85"/>
        <v>455</v>
      </c>
      <c r="AH190" s="78">
        <f>IF(ISERROR(VLOOKUP(B190,'Notes écrit'!$A$3:$C$566,3,FALSE)),"ABI",(VLOOKUP(B190,'Notes écrit'!$A$3:$C$566,3,FALSE)))</f>
        <v>6.22</v>
      </c>
      <c r="AI190" s="88">
        <v>6.22</v>
      </c>
      <c r="AJ190" s="93">
        <f t="shared" si="86"/>
        <v>347</v>
      </c>
      <c r="AK190" s="153">
        <f t="shared" si="87"/>
        <v>7.2919999999999998</v>
      </c>
    </row>
    <row r="191" spans="1:42" ht="16.5" customHeight="1" thickBot="1" x14ac:dyDescent="0.3">
      <c r="A191" s="127" t="s">
        <v>56</v>
      </c>
      <c r="B191" s="251">
        <v>22002602</v>
      </c>
      <c r="C191" s="252" t="s">
        <v>791</v>
      </c>
      <c r="D191" s="252" t="s">
        <v>792</v>
      </c>
      <c r="E191" s="96">
        <f>VLOOKUP(B191,[2]END!$A$3:$F$557,6,FALSE)</f>
        <v>10</v>
      </c>
      <c r="F191" s="99">
        <f t="shared" si="90"/>
        <v>14.5</v>
      </c>
      <c r="G191" s="100">
        <f t="shared" si="70"/>
        <v>10</v>
      </c>
      <c r="H191" s="85">
        <f t="shared" si="71"/>
        <v>10</v>
      </c>
      <c r="I191" s="325">
        <f>VLOOKUP(B191,[2]VIT!$A$3:$E$557,5,FALSE)</f>
        <v>3.31</v>
      </c>
      <c r="J191" s="100">
        <f t="shared" si="88"/>
        <v>20</v>
      </c>
      <c r="K191" s="325">
        <f>VLOOKUP(B191,[2]VIT!$A$3:$F$557,6,FALSE)</f>
        <v>7.29</v>
      </c>
      <c r="L191" s="100">
        <f t="shared" si="89"/>
        <v>14</v>
      </c>
      <c r="M191" s="85">
        <f t="shared" si="74"/>
        <v>17</v>
      </c>
      <c r="N191" s="107">
        <f>VLOOKUP(B191,[2]DVC!$A$3:$F$557,6,FALSE)</f>
        <v>38</v>
      </c>
      <c r="O191" s="288">
        <f>VLOOKUP(B191,'[2]Taille-Poids'!$A$3:$F$557,6,FALSE)</f>
        <v>55</v>
      </c>
      <c r="P191" s="101">
        <f t="shared" si="75"/>
        <v>0.69090909090909092</v>
      </c>
      <c r="Q191" s="100">
        <f t="shared" si="76"/>
        <v>6</v>
      </c>
      <c r="R191" s="107">
        <f>VLOOKUP(B191,[2]DV!$A$3:$G$557,7,FALSE)</f>
        <v>28</v>
      </c>
      <c r="S191" s="100">
        <f t="shared" si="77"/>
        <v>4.5</v>
      </c>
      <c r="T191" s="85">
        <f t="shared" si="78"/>
        <v>10.5</v>
      </c>
      <c r="U191" s="289">
        <f>VLOOKUP(B191,[2]COORD!$A$3:$H$557,8,FALSE)</f>
        <v>26.72</v>
      </c>
      <c r="V191" s="100">
        <f t="shared" si="79"/>
        <v>5.5</v>
      </c>
      <c r="W191" s="96">
        <f>VLOOKUP(B191,[2]SOUP!$A$3:$E$557,5,FALSE)</f>
        <v>-15</v>
      </c>
      <c r="X191" s="100">
        <f t="shared" si="80"/>
        <v>0.25</v>
      </c>
      <c r="Y191" s="96">
        <f>VLOOKUP(B191,[2]EQU!$A$3:$E$557,5,FALSE)</f>
        <v>2</v>
      </c>
      <c r="Z191" s="100">
        <f t="shared" si="81"/>
        <v>4</v>
      </c>
      <c r="AA191" s="85">
        <f t="shared" si="82"/>
        <v>9.75</v>
      </c>
      <c r="AB191" s="127">
        <f>VLOOKUP(B191,[2]Natation!$A$2:$E$556,5,FALSE)</f>
        <v>44.84</v>
      </c>
      <c r="AC191" s="100">
        <f t="shared" si="83"/>
        <v>11</v>
      </c>
      <c r="AD191" s="86">
        <f t="shared" si="84"/>
        <v>11</v>
      </c>
      <c r="AE191" s="87">
        <f t="shared" si="91"/>
        <v>11.65</v>
      </c>
      <c r="AF191" s="88">
        <v>11.65</v>
      </c>
      <c r="AG191" s="92">
        <f t="shared" si="85"/>
        <v>195</v>
      </c>
      <c r="AH191" s="78">
        <f>IF(ISERROR(VLOOKUP(B191,'Notes écrit'!$A$3:$C$566,3,FALSE)),"ABI",(VLOOKUP(B191,'Notes écrit'!$A$3:$C$566,3,FALSE)))</f>
        <v>3.11</v>
      </c>
      <c r="AI191" s="88">
        <v>3.11</v>
      </c>
      <c r="AJ191" s="93">
        <f t="shared" si="86"/>
        <v>555</v>
      </c>
      <c r="AK191" s="153">
        <f t="shared" si="87"/>
        <v>6.5259999999999998</v>
      </c>
    </row>
    <row r="192" spans="1:42" ht="16.5" customHeight="1" thickBot="1" x14ac:dyDescent="0.3">
      <c r="A192" s="127" t="s">
        <v>376</v>
      </c>
      <c r="B192" s="259">
        <v>22002630</v>
      </c>
      <c r="C192" s="260" t="s">
        <v>1110</v>
      </c>
      <c r="D192" s="260" t="s">
        <v>134</v>
      </c>
      <c r="E192" s="96">
        <f>VLOOKUP(B192,[2]END!$A$3:$F$557,6,FALSE)</f>
        <v>19</v>
      </c>
      <c r="F192" s="99">
        <f t="shared" si="90"/>
        <v>19</v>
      </c>
      <c r="G192" s="100">
        <f t="shared" si="70"/>
        <v>16</v>
      </c>
      <c r="H192" s="85">
        <f t="shared" si="71"/>
        <v>16</v>
      </c>
      <c r="I192" s="325">
        <f>VLOOKUP(B192,[2]VIT!$A$3:$E$557,5,FALSE)</f>
        <v>3.03</v>
      </c>
      <c r="J192" s="100">
        <f t="shared" si="88"/>
        <v>20</v>
      </c>
      <c r="K192" s="325">
        <f>VLOOKUP(B192,[2]VIT!$A$3:$F$557,6,FALSE)</f>
        <v>6.42</v>
      </c>
      <c r="L192" s="100">
        <f t="shared" si="89"/>
        <v>14</v>
      </c>
      <c r="M192" s="85">
        <f t="shared" si="74"/>
        <v>17</v>
      </c>
      <c r="N192" s="107">
        <f>VLOOKUP(B192,[2]DVC!$A$3:$F$557,6,FALSE)</f>
        <v>70</v>
      </c>
      <c r="O192" s="288">
        <f>VLOOKUP(B192,'[2]Taille-Poids'!$A$3:$F$557,6,FALSE)</f>
        <v>69</v>
      </c>
      <c r="P192" s="101">
        <f t="shared" si="75"/>
        <v>1.0144927536231885</v>
      </c>
      <c r="Q192" s="100">
        <f t="shared" si="76"/>
        <v>5.5</v>
      </c>
      <c r="R192" s="107">
        <f>VLOOKUP(B192,[2]DV!$A$3:$G$557,7,FALSE)</f>
        <v>49</v>
      </c>
      <c r="S192" s="100">
        <f t="shared" si="77"/>
        <v>5.5</v>
      </c>
      <c r="T192" s="85">
        <f t="shared" si="78"/>
        <v>11</v>
      </c>
      <c r="U192" s="289">
        <f>VLOOKUP(B192,[2]COORD!$A$3:$H$557,8,FALSE)</f>
        <v>25.75</v>
      </c>
      <c r="V192" s="100">
        <f t="shared" si="79"/>
        <v>5</v>
      </c>
      <c r="W192" s="96">
        <f>VLOOKUP(B192,[2]SOUP!$A$3:$E$557,5,FALSE)</f>
        <v>1</v>
      </c>
      <c r="X192" s="100">
        <f t="shared" si="80"/>
        <v>2.75</v>
      </c>
      <c r="Y192" s="96">
        <f>VLOOKUP(B192,[2]EQU!$A$3:$E$557,5,FALSE)</f>
        <v>5</v>
      </c>
      <c r="Z192" s="100">
        <f t="shared" si="81"/>
        <v>2.5</v>
      </c>
      <c r="AA192" s="85">
        <f t="shared" si="82"/>
        <v>10.25</v>
      </c>
      <c r="AB192" s="127">
        <f>VLOOKUP(B192,[2]Natation!$A$2:$E$556,5,FALSE)</f>
        <v>33.340000000000003</v>
      </c>
      <c r="AC192" s="100">
        <f t="shared" si="83"/>
        <v>14</v>
      </c>
      <c r="AD192" s="86">
        <f t="shared" si="84"/>
        <v>14</v>
      </c>
      <c r="AE192" s="87">
        <f t="shared" si="91"/>
        <v>13.65</v>
      </c>
      <c r="AF192" s="88">
        <v>13.65</v>
      </c>
      <c r="AG192" s="92">
        <f t="shared" si="85"/>
        <v>40</v>
      </c>
      <c r="AH192" s="78">
        <f>IF(ISERROR(VLOOKUP(B192,'Notes écrit'!$A$3:$C$566,3,FALSE)),"ABI",(VLOOKUP(B192,'Notes écrit'!$A$3:$C$566,3,FALSE)))</f>
        <v>8.44</v>
      </c>
      <c r="AI192" s="88">
        <v>8.44</v>
      </c>
      <c r="AJ192" s="93">
        <f t="shared" si="86"/>
        <v>118</v>
      </c>
      <c r="AK192" s="153">
        <f t="shared" si="87"/>
        <v>10.524000000000001</v>
      </c>
    </row>
    <row r="193" spans="1:42" s="108" customFormat="1" ht="16.5" customHeight="1" thickBot="1" x14ac:dyDescent="0.3">
      <c r="A193" s="127" t="s">
        <v>56</v>
      </c>
      <c r="B193" s="268">
        <v>22002647</v>
      </c>
      <c r="C193" s="269" t="s">
        <v>853</v>
      </c>
      <c r="D193" s="270" t="s">
        <v>318</v>
      </c>
      <c r="E193" s="96">
        <f>VLOOKUP(B193,[2]END!$A$3:$F$557,6,FALSE)</f>
        <v>16</v>
      </c>
      <c r="F193" s="99">
        <f t="shared" si="90"/>
        <v>17.5</v>
      </c>
      <c r="G193" s="100">
        <f t="shared" si="70"/>
        <v>16</v>
      </c>
      <c r="H193" s="85">
        <f t="shared" si="71"/>
        <v>16</v>
      </c>
      <c r="I193" s="325">
        <f>VLOOKUP(B193,[2]VIT!$A$3:$E$557,5,FALSE)</f>
        <v>3.63</v>
      </c>
      <c r="J193" s="100">
        <f t="shared" si="88"/>
        <v>14</v>
      </c>
      <c r="K193" s="325">
        <f>VLOOKUP(B193,[2]VIT!$A$3:$F$557,6,FALSE)</f>
        <v>8.07</v>
      </c>
      <c r="L193" s="100">
        <f t="shared" si="89"/>
        <v>8</v>
      </c>
      <c r="M193" s="85">
        <f t="shared" si="74"/>
        <v>11</v>
      </c>
      <c r="N193" s="107">
        <f>VLOOKUP(B193,[2]DVC!$A$3:$F$557,6,FALSE)</f>
        <v>31</v>
      </c>
      <c r="O193" s="288">
        <f>VLOOKUP(B193,'[2]Taille-Poids'!$A$3:$F$557,6,FALSE)</f>
        <v>50</v>
      </c>
      <c r="P193" s="101">
        <f t="shared" si="75"/>
        <v>0.62</v>
      </c>
      <c r="Q193" s="100">
        <f t="shared" si="76"/>
        <v>6</v>
      </c>
      <c r="R193" s="107">
        <f>VLOOKUP(B193,[2]DV!$A$3:$G$557,7,FALSE)</f>
        <v>28.6</v>
      </c>
      <c r="S193" s="100">
        <f t="shared" si="77"/>
        <v>4.5</v>
      </c>
      <c r="T193" s="85">
        <f t="shared" si="78"/>
        <v>10.5</v>
      </c>
      <c r="U193" s="335">
        <f>VLOOKUP(B193,[2]COORD!$A$3:$H$557,8,FALSE)</f>
        <v>26.76</v>
      </c>
      <c r="V193" s="100">
        <f t="shared" si="79"/>
        <v>5.5</v>
      </c>
      <c r="W193" s="96">
        <f>VLOOKUP(B193,[2]SOUP!$A$3:$E$557,5,FALSE)</f>
        <v>9</v>
      </c>
      <c r="X193" s="100">
        <f t="shared" si="80"/>
        <v>4</v>
      </c>
      <c r="Y193" s="96">
        <f>VLOOKUP(B193,[2]EQU!$A$3:$E$557,5,FALSE)</f>
        <v>0</v>
      </c>
      <c r="Z193" s="100">
        <f t="shared" si="81"/>
        <v>5</v>
      </c>
      <c r="AA193" s="85">
        <f t="shared" si="82"/>
        <v>14.5</v>
      </c>
      <c r="AB193" s="127">
        <f>VLOOKUP(B193,[2]Natation!$A$2:$E$556,5,FALSE)</f>
        <v>42.64</v>
      </c>
      <c r="AC193" s="100">
        <f t="shared" si="83"/>
        <v>12</v>
      </c>
      <c r="AD193" s="86">
        <f t="shared" si="84"/>
        <v>12</v>
      </c>
      <c r="AE193" s="87">
        <f t="shared" si="91"/>
        <v>12.8</v>
      </c>
      <c r="AF193" s="88">
        <v>12.8</v>
      </c>
      <c r="AG193" s="92">
        <f t="shared" si="85"/>
        <v>83</v>
      </c>
      <c r="AH193" s="78">
        <f>IF(ISERROR(VLOOKUP(B193,'Notes écrit'!$A$3:$C$566,3,FALSE)),"ABI",(VLOOKUP(B193,'Notes écrit'!$A$3:$C$566,3,FALSE)))</f>
        <v>9.7799999999999994</v>
      </c>
      <c r="AI193" s="88">
        <v>9.7799999999999994</v>
      </c>
      <c r="AJ193" s="93">
        <f t="shared" si="86"/>
        <v>38</v>
      </c>
      <c r="AK193" s="153">
        <f t="shared" si="87"/>
        <v>10.988</v>
      </c>
      <c r="AL193" s="111"/>
      <c r="AM193" s="111"/>
      <c r="AN193" s="111"/>
      <c r="AO193" s="111"/>
      <c r="AP193" s="111"/>
    </row>
    <row r="194" spans="1:42" s="111" customFormat="1" ht="16.5" customHeight="1" thickBot="1" x14ac:dyDescent="0.3">
      <c r="A194" s="127" t="s">
        <v>56</v>
      </c>
      <c r="B194" s="247">
        <v>22002668</v>
      </c>
      <c r="C194" s="248" t="s">
        <v>1142</v>
      </c>
      <c r="D194" s="248" t="s">
        <v>144</v>
      </c>
      <c r="E194" s="96">
        <f>VLOOKUP(B194,[2]END!$A$3:$F$557,6,FALSE)</f>
        <v>14</v>
      </c>
      <c r="F194" s="99">
        <f t="shared" si="90"/>
        <v>16.5</v>
      </c>
      <c r="G194" s="100">
        <f t="shared" si="70"/>
        <v>14</v>
      </c>
      <c r="H194" s="85">
        <f t="shared" si="71"/>
        <v>14</v>
      </c>
      <c r="I194" s="325">
        <f>VLOOKUP(B194,[2]VIT!$A$3:$E$557,5,FALSE)</f>
        <v>3.46</v>
      </c>
      <c r="J194" s="100">
        <f t="shared" si="88"/>
        <v>17</v>
      </c>
      <c r="K194" s="325">
        <f>VLOOKUP(B194,[2]VIT!$A$3:$F$557,6,FALSE)</f>
        <v>7.6</v>
      </c>
      <c r="L194" s="100">
        <f t="shared" si="89"/>
        <v>12</v>
      </c>
      <c r="M194" s="85">
        <f t="shared" si="74"/>
        <v>14.5</v>
      </c>
      <c r="N194" s="107">
        <f>VLOOKUP(B194,[2]DVC!$A$3:$F$557,6,FALSE)</f>
        <v>46</v>
      </c>
      <c r="O194" s="288">
        <f>VLOOKUP(B194,'[2]Taille-Poids'!$A$3:$F$557,6,FALSE)</f>
        <v>86</v>
      </c>
      <c r="P194" s="101">
        <f t="shared" si="75"/>
        <v>0.53488372093023251</v>
      </c>
      <c r="Q194" s="100">
        <f t="shared" si="76"/>
        <v>5</v>
      </c>
      <c r="R194" s="107">
        <f>VLOOKUP(B194,[2]DV!$A$3:$G$557,7,FALSE)</f>
        <v>32.9</v>
      </c>
      <c r="S194" s="100">
        <f t="shared" si="77"/>
        <v>5.5</v>
      </c>
      <c r="T194" s="85">
        <f t="shared" si="78"/>
        <v>10.5</v>
      </c>
      <c r="U194" s="289">
        <f>VLOOKUP(B194,[2]COORD!$A$3:$H$557,8,FALSE)</f>
        <v>29.4</v>
      </c>
      <c r="V194" s="100">
        <f t="shared" si="79"/>
        <v>4.25</v>
      </c>
      <c r="W194" s="96">
        <f>VLOOKUP(B194,[2]SOUP!$A$3:$E$557,5,FALSE)</f>
        <v>-9</v>
      </c>
      <c r="X194" s="100">
        <f t="shared" si="80"/>
        <v>1</v>
      </c>
      <c r="Y194" s="96">
        <f>VLOOKUP(B194,[2]EQU!$A$3:$E$557,5,FALSE)</f>
        <v>2</v>
      </c>
      <c r="Z194" s="100">
        <f t="shared" si="81"/>
        <v>4</v>
      </c>
      <c r="AA194" s="85">
        <f t="shared" si="82"/>
        <v>9.25</v>
      </c>
      <c r="AB194" s="127">
        <f>VLOOKUP(B194,[2]Natation!$A$2:$E$556,5,FALSE)</f>
        <v>35.94</v>
      </c>
      <c r="AC194" s="100">
        <f t="shared" si="83"/>
        <v>16</v>
      </c>
      <c r="AD194" s="86">
        <f t="shared" si="84"/>
        <v>16</v>
      </c>
      <c r="AE194" s="87">
        <f t="shared" si="91"/>
        <v>12.85</v>
      </c>
      <c r="AF194" s="88">
        <v>12.85</v>
      </c>
      <c r="AG194" s="92">
        <f t="shared" si="85"/>
        <v>80</v>
      </c>
      <c r="AH194" s="78">
        <f>IF(ISERROR(VLOOKUP(B194,'Notes écrit'!$A$3:$C$566,3,FALSE)),"ABI",(VLOOKUP(B194,'Notes écrit'!$A$3:$C$566,3,FALSE)))</f>
        <v>3.56</v>
      </c>
      <c r="AI194" s="88">
        <v>3.56</v>
      </c>
      <c r="AJ194" s="93">
        <f t="shared" si="86"/>
        <v>541</v>
      </c>
      <c r="AK194" s="153">
        <f t="shared" si="87"/>
        <v>7.2760000000000007</v>
      </c>
      <c r="AL194" s="26"/>
      <c r="AM194" s="26"/>
      <c r="AN194" s="26"/>
      <c r="AO194" s="26"/>
      <c r="AP194" s="26"/>
    </row>
    <row r="195" spans="1:42" ht="16.5" customHeight="1" thickBot="1" x14ac:dyDescent="0.3">
      <c r="A195" s="127" t="s">
        <v>376</v>
      </c>
      <c r="B195" s="263">
        <v>22002681</v>
      </c>
      <c r="C195" s="264" t="s">
        <v>851</v>
      </c>
      <c r="D195" s="264" t="s">
        <v>147</v>
      </c>
      <c r="E195" s="96" t="s">
        <v>375</v>
      </c>
      <c r="F195" s="99" t="str">
        <f t="shared" ref="F195" si="92">IF(E195="COVID", "COVID",IF(E195="ABI","ABI",IF(E195="DSP","DSP",IF(E195="VAL","VAL",(VLOOKUP(E195,tpstest,2))))))</f>
        <v>DSP</v>
      </c>
      <c r="G195" s="100" t="str">
        <f t="shared" ref="G195:G258" si="93">IF(F195="COVID","COVID",IF(F195="ABI",0,IF(F195="DSP","DSP",IF(F195="VAL","VAL",(IF(A195="F",VLOOKUP(F195,endurfille,2),VLOOKUP(F195,endurgarçon,2)))))))</f>
        <v>DSP</v>
      </c>
      <c r="H195" s="85" t="str">
        <f t="shared" ref="H195:H258" si="94">IF(G195="VAL","VALIDÉ",G195)</f>
        <v>DSP</v>
      </c>
      <c r="I195" s="96" t="s">
        <v>375</v>
      </c>
      <c r="J195" s="100" t="str">
        <f t="shared" ref="J195:J258" si="95">IF(I195="COVID","COVID",IF(I195="ABI",0,IF(I195="DSP","DSP",IF(I195="VAL","VAL",(IF(A195="F",VLOOKUP(I195,VIT20MF,2),VLOOKUP(I195,Vit20MG,2)))))))</f>
        <v>DSP</v>
      </c>
      <c r="K195" s="96" t="s">
        <v>375</v>
      </c>
      <c r="L195" s="100" t="str">
        <f t="shared" ref="L195:L258" si="96">IF(K195="COVID","COVID",IF(K195="ABI",0,IF(K195="DSP","DSP",IF(K195="VAL","VAL",(IF(A195="F",VLOOKUP(K195,vit50mf,2),VLOOKUP(K195,vit50mg,2)))))))</f>
        <v>DSP</v>
      </c>
      <c r="M195" s="85" t="str">
        <f t="shared" ref="M195:M258" si="97">IF(OR(J195="COVID",L195="COVID"),"COVID",IF(OR(J195="DSP",L195="DSP"),"DSP",IF(L195="VAL","VALIDÉ",(J195+L195)/2)))</f>
        <v>DSP</v>
      </c>
      <c r="N195" s="96" t="s">
        <v>375</v>
      </c>
      <c r="O195" s="288" t="str">
        <f>VLOOKUP(B195,'[2]Taille-Poids'!$A$3:$F$557,6,FALSE)</f>
        <v>ABI</v>
      </c>
      <c r="P195" s="101" t="str">
        <f t="shared" ref="P195:P258" si="98">IF(O195="ABI", "POIDS",IF(N195="COVID","COVID",IF(OR(N195="DSP",N195="ABI",N195="VAL",N195=0),0,N195/O195)))</f>
        <v>POIDS</v>
      </c>
      <c r="Q195" s="100" t="str">
        <f t="shared" ref="Q195:Q258" si="99">IF(N195="COVID","COVID",IF(N195="DSP","DSP",IF(N195="ABI",0,IF(P195="POIDS",0,IF(N195="VAL","VAL",IF(A195="F",VLOOKUP(P195,forcefille,2),VLOOKUP(P195,forcegarçon,2)))))))</f>
        <v>DSP</v>
      </c>
      <c r="R195" s="96" t="s">
        <v>375</v>
      </c>
      <c r="S195" s="100" t="str">
        <f t="shared" ref="S195:S258" si="100">IF(R195="COVID","COVID",IF(R195="ABI",0,IF(R195="DSP","DSP",IF(R195="VAL","VAL",IF(A195="F",VLOOKUP(R195,détfille,2),VLOOKUP(R195,détgarçon,2))))))</f>
        <v>DSP</v>
      </c>
      <c r="T195" s="85" t="str">
        <f t="shared" ref="T195:T258" si="101">IF(OR(Q195="COVID",S195="COVID"),"COVID",IF(OR(Q195="VAL",S195="VAL"),"VALIDÉ",IF(AND(Q195="DSP",S195="DSP"),"DSP",IF(Q195="DSP",S195*2,IF(S195="DSP",Q195*2,(Q195+S195))))))</f>
        <v>DSP</v>
      </c>
      <c r="U195" s="342" t="s">
        <v>375</v>
      </c>
      <c r="V195" s="100" t="str">
        <f t="shared" ref="V195:V258" si="102">IF(U195="COVID","COVID",IF(U195="ABI",0,IF(U195="DSP","DSP",IF(U195="VAL","VAL",IF(A195="F",VLOOKUP(U195,coorfille,2),VLOOKUP(U195,coorgarçon,2))))))</f>
        <v>DSP</v>
      </c>
      <c r="W195" s="96" t="s">
        <v>375</v>
      </c>
      <c r="X195" s="100" t="str">
        <f t="shared" ref="X195:X258" si="103">IF(W195="COVID","COVID",IF(W195="ABI",0,IF(W195="DSP","DSP",IF(W195="VAL","VAL",IF(A195="F",VLOOKUP(W195,SouplesseFille,2),VLOOKUP(W195,SouplesseGarçon,2))))))</f>
        <v>DSP</v>
      </c>
      <c r="Y195" s="96" t="s">
        <v>375</v>
      </c>
      <c r="Z195" s="100" t="str">
        <f t="shared" ref="Z195:Z258" si="104">IF(Y195="COVID","COVID",IF(Y195="ABI",0,IF(Y195="DSP","DSP",IF(Y195="VAL","VAL",IF(A195="F",VLOOKUP(Y195,eqfille,2),VLOOKUP(Y195,eqgarçon,2))))))</f>
        <v>DSP</v>
      </c>
      <c r="AA195" s="85" t="str">
        <f t="shared" ref="AA195:AA258" si="105">IF(OR(V195="COVID",X195="COVID",Z195="COVID"),"COVID",IF(AND(V195="DSP",X195="DSP",Z195="DSP"),"DSP",IF(AND(V195="DSP",X195="DSP"),Z195*4,IF(AND(V195="DSP",Z195="DSP"),X195*4,IF(AND(X195="DSP",Z195="DSP"),V195*2,IF(V195="DSP",(X195+Z195)*2,IF(X195="DSP",V195+Z195*2,IF(Z195="DSP",V195+X195*2,IF(Z195="VAL","VALIDÉ",V195+X195+Z195)))))))))</f>
        <v>DSP</v>
      </c>
      <c r="AB195" s="96" t="s">
        <v>375</v>
      </c>
      <c r="AC195" s="100" t="str">
        <f t="shared" ref="AC195:AC258" si="106">IF(AB195="COVID","COVID",IF(AB195="ABI",0,IF(AB195="DNF",0,IF(AB195="DSP","DSP",IF(AB195="VAL","VAL",(IF(A195="F",VLOOKUP(AB195,nagefille,2),VLOOKUP(AB195,nagegarçon,2))))))))</f>
        <v>DSP</v>
      </c>
      <c r="AD195" s="86" t="str">
        <f t="shared" ref="AD195:AD258" si="107">IF(AC195="VAL","VALIDÉ",AC195)</f>
        <v>DSP</v>
      </c>
      <c r="AE195" s="87" t="str">
        <f t="shared" si="91"/>
        <v>DSP</v>
      </c>
      <c r="AF195" s="88" t="s">
        <v>375</v>
      </c>
      <c r="AG195" s="92">
        <f t="shared" si="85"/>
        <v>532</v>
      </c>
      <c r="AH195" s="78">
        <f>IF(ISERROR(VLOOKUP(B195,'Notes écrit'!$A$3:$C$566,3,FALSE)),"ABI",(VLOOKUP(B195,'Notes écrit'!$A$3:$C$566,3,FALSE)))</f>
        <v>6.67</v>
      </c>
      <c r="AI195" s="88">
        <v>6.67</v>
      </c>
      <c r="AJ195" s="93">
        <f t="shared" si="86"/>
        <v>296</v>
      </c>
      <c r="AK195" s="153">
        <f t="shared" si="87"/>
        <v>6.67</v>
      </c>
    </row>
    <row r="196" spans="1:42" ht="16.5" customHeight="1" thickBot="1" x14ac:dyDescent="0.3">
      <c r="A196" s="127" t="s">
        <v>56</v>
      </c>
      <c r="B196" s="253">
        <v>22002762</v>
      </c>
      <c r="C196" s="254" t="s">
        <v>243</v>
      </c>
      <c r="D196" s="254" t="s">
        <v>138</v>
      </c>
      <c r="E196" s="96">
        <f>VLOOKUP(B196,[2]END!$A$3:$F$557,6,FALSE)</f>
        <v>13</v>
      </c>
      <c r="F196" s="99">
        <f t="shared" ref="F196:F259" si="108">IF(E196="COVID", "COVID",IF(E196="ABI","ABI",IF(E196="DSP","DSP",IF(E196="VAL","VAL",(VLOOKUP(E196,tpstest,2))))))</f>
        <v>16</v>
      </c>
      <c r="G196" s="100">
        <f t="shared" si="93"/>
        <v>13</v>
      </c>
      <c r="H196" s="85">
        <f t="shared" si="94"/>
        <v>13</v>
      </c>
      <c r="I196" s="325">
        <f>VLOOKUP(B196,[2]VIT!$A$3:$E$557,5,FALSE)</f>
        <v>3.35</v>
      </c>
      <c r="J196" s="100">
        <f t="shared" si="95"/>
        <v>19</v>
      </c>
      <c r="K196" s="325">
        <f>VLOOKUP(B196,[2]VIT!$A$3:$F$557,6,FALSE)</f>
        <v>7.52</v>
      </c>
      <c r="L196" s="100">
        <f t="shared" si="96"/>
        <v>12</v>
      </c>
      <c r="M196" s="85">
        <f t="shared" si="97"/>
        <v>15.5</v>
      </c>
      <c r="N196" s="107">
        <f>VLOOKUP(B196,[2]DVC!$A$3:$F$557,6,FALSE)</f>
        <v>31</v>
      </c>
      <c r="O196" s="288">
        <f>VLOOKUP(B196,'[2]Taille-Poids'!$A$3:$F$557,6,FALSE)</f>
        <v>57</v>
      </c>
      <c r="P196" s="101">
        <f t="shared" si="98"/>
        <v>0.54385964912280704</v>
      </c>
      <c r="Q196" s="100">
        <f t="shared" si="99"/>
        <v>5</v>
      </c>
      <c r="R196" s="107">
        <f>VLOOKUP(B196,[2]DV!$A$3:$G$557,7,FALSE)</f>
        <v>27.8</v>
      </c>
      <c r="S196" s="100">
        <f t="shared" si="100"/>
        <v>4</v>
      </c>
      <c r="T196" s="85">
        <f t="shared" si="101"/>
        <v>9</v>
      </c>
      <c r="U196" s="289">
        <f>VLOOKUP(B196,[2]COORD!$A$3:$H$557,8,FALSE)</f>
        <v>25.4</v>
      </c>
      <c r="V196" s="100">
        <f t="shared" si="102"/>
        <v>6.25</v>
      </c>
      <c r="W196" s="96">
        <f>VLOOKUP(B196,[2]SOUP!$A$3:$E$557,5,FALSE)</f>
        <v>6</v>
      </c>
      <c r="X196" s="100">
        <f t="shared" si="103"/>
        <v>3.5</v>
      </c>
      <c r="Y196" s="96">
        <f>VLOOKUP(B196,[2]EQU!$A$3:$E$557,5,FALSE)</f>
        <v>1</v>
      </c>
      <c r="Z196" s="100">
        <f t="shared" si="104"/>
        <v>4.5</v>
      </c>
      <c r="AA196" s="85">
        <f t="shared" si="105"/>
        <v>14.25</v>
      </c>
      <c r="AB196" s="127">
        <f>VLOOKUP(B196,[2]Natation!$A$2:$E$556,5,FALSE)</f>
        <v>37.69</v>
      </c>
      <c r="AC196" s="100">
        <f t="shared" si="106"/>
        <v>15</v>
      </c>
      <c r="AD196" s="86">
        <f t="shared" si="107"/>
        <v>15</v>
      </c>
      <c r="AE196" s="87">
        <f t="shared" si="91"/>
        <v>13.35</v>
      </c>
      <c r="AF196" s="88">
        <v>13.35</v>
      </c>
      <c r="AG196" s="92">
        <f t="shared" ref="AG196:AG259" si="109">IFERROR(RANK(AF196,$AF$3:$AF$603,0),532)</f>
        <v>51</v>
      </c>
      <c r="AH196" s="78">
        <f>IF(ISERROR(VLOOKUP(B196,'Notes écrit'!$A$3:$C$566,3,FALSE)),"ABI",(VLOOKUP(B196,'Notes écrit'!$A$3:$C$566,3,FALSE)))</f>
        <v>7.56</v>
      </c>
      <c r="AI196" s="88">
        <v>7.56</v>
      </c>
      <c r="AJ196" s="93">
        <f t="shared" ref="AJ196:AJ259" si="110">IFERROR(RANK(AI196,$AI$3:$AI$603,0),564)</f>
        <v>204</v>
      </c>
      <c r="AK196" s="153">
        <f t="shared" ref="AK196:AK259" si="111">IF(AH196="ABI","DEF",IF(AE196="DSP",AH196,(AF196*0.4+AI196*0.6)))</f>
        <v>9.8759999999999994</v>
      </c>
      <c r="AL196" s="110"/>
      <c r="AM196" s="110"/>
      <c r="AN196" s="110"/>
      <c r="AO196" s="110"/>
      <c r="AP196" s="110"/>
    </row>
    <row r="197" spans="1:42" ht="16.5" customHeight="1" thickBot="1" x14ac:dyDescent="0.3">
      <c r="A197" s="127" t="s">
        <v>56</v>
      </c>
      <c r="B197" s="251">
        <v>22002819</v>
      </c>
      <c r="C197" s="252" t="s">
        <v>751</v>
      </c>
      <c r="D197" s="252" t="s">
        <v>254</v>
      </c>
      <c r="E197" s="96">
        <f>VLOOKUP(B197,[2]END!$A$3:$F$557,6,FALSE)</f>
        <v>14</v>
      </c>
      <c r="F197" s="99">
        <f t="shared" si="108"/>
        <v>16.5</v>
      </c>
      <c r="G197" s="100">
        <f t="shared" si="93"/>
        <v>14</v>
      </c>
      <c r="H197" s="85">
        <f t="shared" si="94"/>
        <v>14</v>
      </c>
      <c r="I197" s="325">
        <f>VLOOKUP(B197,[2]VIT!$A$3:$E$557,5,FALSE)</f>
        <v>4</v>
      </c>
      <c r="J197" s="100">
        <f t="shared" si="95"/>
        <v>8</v>
      </c>
      <c r="K197" s="325">
        <f>VLOOKUP(B197,[2]VIT!$A$3:$F$557,6,FALSE)</f>
        <v>7.36</v>
      </c>
      <c r="L197" s="100">
        <f t="shared" si="96"/>
        <v>13</v>
      </c>
      <c r="M197" s="85">
        <f t="shared" si="97"/>
        <v>10.5</v>
      </c>
      <c r="N197" s="107">
        <f>VLOOKUP(B197,[2]DVC!$A$3:$F$557,6,FALSE)</f>
        <v>26.5</v>
      </c>
      <c r="O197" s="288">
        <f>VLOOKUP(B197,'[2]Taille-Poids'!$A$3:$F$557,6,FALSE)</f>
        <v>46</v>
      </c>
      <c r="P197" s="101">
        <f t="shared" si="98"/>
        <v>0.57608695652173914</v>
      </c>
      <c r="Q197" s="100">
        <f t="shared" si="99"/>
        <v>5.5</v>
      </c>
      <c r="R197" s="107">
        <f>VLOOKUP(B197,[2]DV!$A$3:$G$557,7,FALSE)</f>
        <v>30.9</v>
      </c>
      <c r="S197" s="100">
        <f t="shared" si="100"/>
        <v>5</v>
      </c>
      <c r="T197" s="85">
        <f t="shared" si="101"/>
        <v>10.5</v>
      </c>
      <c r="U197" s="289">
        <f>VLOOKUP(B197,[2]COORD!$A$3:$H$557,8,FALSE)</f>
        <v>26.64</v>
      </c>
      <c r="V197" s="100">
        <f t="shared" si="102"/>
        <v>5.5</v>
      </c>
      <c r="W197" s="96">
        <f>VLOOKUP(B197,[2]SOUP!$A$3:$E$557,5,FALSE)</f>
        <v>-20</v>
      </c>
      <c r="X197" s="100">
        <f t="shared" si="103"/>
        <v>0</v>
      </c>
      <c r="Y197" s="96">
        <f>VLOOKUP(B197,[2]EQU!$A$3:$E$557,5,FALSE)</f>
        <v>3</v>
      </c>
      <c r="Z197" s="100">
        <f t="shared" si="104"/>
        <v>3.5</v>
      </c>
      <c r="AA197" s="85">
        <f t="shared" si="105"/>
        <v>9</v>
      </c>
      <c r="AB197" s="127">
        <f>VLOOKUP(B197,[2]Natation!$A$2:$E$556,5,FALSE)</f>
        <v>55.16</v>
      </c>
      <c r="AC197" s="100">
        <f t="shared" si="106"/>
        <v>6</v>
      </c>
      <c r="AD197" s="86">
        <f t="shared" si="107"/>
        <v>6</v>
      </c>
      <c r="AE197" s="87">
        <f t="shared" si="91"/>
        <v>10</v>
      </c>
      <c r="AF197" s="88">
        <v>10</v>
      </c>
      <c r="AG197" s="92">
        <f t="shared" si="109"/>
        <v>386</v>
      </c>
      <c r="AH197" s="78">
        <f>IF(ISERROR(VLOOKUP(B197,'Notes écrit'!$A$3:$C$566,3,FALSE)),"ABI",(VLOOKUP(B197,'Notes écrit'!$A$3:$C$566,3,FALSE)))</f>
        <v>8.44</v>
      </c>
      <c r="AI197" s="88">
        <v>8.44</v>
      </c>
      <c r="AJ197" s="93">
        <f t="shared" si="110"/>
        <v>118</v>
      </c>
      <c r="AK197" s="153">
        <f t="shared" si="111"/>
        <v>9.0640000000000001</v>
      </c>
    </row>
    <row r="198" spans="1:42" s="108" customFormat="1" ht="17.25" thickBot="1" x14ac:dyDescent="0.3">
      <c r="A198" s="127" t="s">
        <v>56</v>
      </c>
      <c r="B198" s="263">
        <v>22002876</v>
      </c>
      <c r="C198" s="264" t="s">
        <v>918</v>
      </c>
      <c r="D198" s="264" t="s">
        <v>511</v>
      </c>
      <c r="E198" s="96">
        <f>VLOOKUP(B198,[2]END!$A$3:$F$557,6,FALSE)</f>
        <v>8</v>
      </c>
      <c r="F198" s="99">
        <f t="shared" si="108"/>
        <v>13.5</v>
      </c>
      <c r="G198" s="100">
        <f t="shared" si="93"/>
        <v>8</v>
      </c>
      <c r="H198" s="85">
        <f t="shared" si="94"/>
        <v>8</v>
      </c>
      <c r="I198" s="325">
        <f>VLOOKUP(B198,[2]VIT!$A$3:$E$557,5,FALSE)</f>
        <v>3.56</v>
      </c>
      <c r="J198" s="100">
        <f t="shared" si="95"/>
        <v>15</v>
      </c>
      <c r="K198" s="325">
        <f>VLOOKUP(B198,[2]VIT!$A$3:$F$557,6,FALSE)</f>
        <v>8.02</v>
      </c>
      <c r="L198" s="100">
        <f t="shared" si="96"/>
        <v>9</v>
      </c>
      <c r="M198" s="85">
        <f t="shared" si="97"/>
        <v>12</v>
      </c>
      <c r="N198" s="107">
        <f>VLOOKUP(B198,[2]DVC!$A$3:$F$557,6,FALSE)</f>
        <v>26</v>
      </c>
      <c r="O198" s="288">
        <f>VLOOKUP(B198,'[2]Taille-Poids'!$A$3:$F$557,6,FALSE)</f>
        <v>48</v>
      </c>
      <c r="P198" s="101">
        <f t="shared" si="98"/>
        <v>0.54166666666666663</v>
      </c>
      <c r="Q198" s="100">
        <f t="shared" si="99"/>
        <v>5</v>
      </c>
      <c r="R198" s="107">
        <f>VLOOKUP(B198,[2]DV!$A$3:$G$557,7,FALSE)</f>
        <v>27.2</v>
      </c>
      <c r="S198" s="100">
        <f t="shared" si="100"/>
        <v>4</v>
      </c>
      <c r="T198" s="85">
        <f t="shared" si="101"/>
        <v>9</v>
      </c>
      <c r="U198" s="289">
        <f>VLOOKUP(B198,[2]COORD!$A$3:$H$557,8,FALSE)</f>
        <v>32.159999999999997</v>
      </c>
      <c r="V198" s="100">
        <f t="shared" si="102"/>
        <v>2.75</v>
      </c>
      <c r="W198" s="96">
        <f>VLOOKUP(B198,[2]SOUP!$A$3:$E$557,5,FALSE)</f>
        <v>6</v>
      </c>
      <c r="X198" s="100">
        <f t="shared" si="103"/>
        <v>3.5</v>
      </c>
      <c r="Y198" s="96">
        <f>VLOOKUP(B198,[2]EQU!$A$3:$E$557,5,FALSE)</f>
        <v>3</v>
      </c>
      <c r="Z198" s="100">
        <f t="shared" si="104"/>
        <v>3.5</v>
      </c>
      <c r="AA198" s="85">
        <f t="shared" si="105"/>
        <v>9.75</v>
      </c>
      <c r="AB198" s="127">
        <f>VLOOKUP(B198,[2]Natation!$A$2:$E$556,5,FALSE)</f>
        <v>70.36</v>
      </c>
      <c r="AC198" s="100">
        <f t="shared" si="106"/>
        <v>1</v>
      </c>
      <c r="AD198" s="86">
        <f t="shared" si="107"/>
        <v>1</v>
      </c>
      <c r="AE198" s="87">
        <f t="shared" si="91"/>
        <v>7.95</v>
      </c>
      <c r="AF198" s="88">
        <v>7.95</v>
      </c>
      <c r="AG198" s="92">
        <f t="shared" si="109"/>
        <v>491</v>
      </c>
      <c r="AH198" s="78">
        <f>IF(ISERROR(VLOOKUP(B198,'Notes écrit'!$A$3:$C$566,3,FALSE)),"ABI",(VLOOKUP(B198,'Notes écrit'!$A$3:$C$566,3,FALSE)))</f>
        <v>8</v>
      </c>
      <c r="AI198" s="88">
        <v>8</v>
      </c>
      <c r="AJ198" s="93">
        <f t="shared" si="110"/>
        <v>158</v>
      </c>
      <c r="AK198" s="153">
        <f t="shared" si="111"/>
        <v>7.98</v>
      </c>
      <c r="AL198" s="111"/>
      <c r="AM198" s="111"/>
      <c r="AN198" s="111"/>
      <c r="AO198" s="111"/>
      <c r="AP198" s="111"/>
    </row>
    <row r="199" spans="1:42" ht="16.5" customHeight="1" thickBot="1" x14ac:dyDescent="0.3">
      <c r="A199" s="127" t="s">
        <v>376</v>
      </c>
      <c r="B199" s="261">
        <v>22002944</v>
      </c>
      <c r="C199" s="262" t="s">
        <v>706</v>
      </c>
      <c r="D199" s="262" t="s">
        <v>88</v>
      </c>
      <c r="E199" s="96">
        <f>VLOOKUP(B199,[2]END!$A$3:$F$557,6,FALSE)</f>
        <v>19</v>
      </c>
      <c r="F199" s="99">
        <f t="shared" si="108"/>
        <v>19</v>
      </c>
      <c r="G199" s="100">
        <f t="shared" si="93"/>
        <v>16</v>
      </c>
      <c r="H199" s="85">
        <f t="shared" si="94"/>
        <v>16</v>
      </c>
      <c r="I199" s="325">
        <f>VLOOKUP(B199,[2]VIT!$A$3:$E$557,5,FALSE)</f>
        <v>3.53</v>
      </c>
      <c r="J199" s="100">
        <f t="shared" si="95"/>
        <v>11</v>
      </c>
      <c r="K199" s="325">
        <f>VLOOKUP(B199,[2]VIT!$A$3:$F$557,6,FALSE)</f>
        <v>7.02</v>
      </c>
      <c r="L199" s="100">
        <f t="shared" si="96"/>
        <v>10</v>
      </c>
      <c r="M199" s="85">
        <f t="shared" si="97"/>
        <v>10.5</v>
      </c>
      <c r="N199" s="107">
        <f>VLOOKUP(B199,[2]DVC!$A$3:$F$557,6,FALSE)</f>
        <v>58</v>
      </c>
      <c r="O199" s="288">
        <f>VLOOKUP(B199,'[2]Taille-Poids'!$A$3:$F$557,6,FALSE)</f>
        <v>62</v>
      </c>
      <c r="P199" s="101">
        <f t="shared" si="98"/>
        <v>0.93548387096774188</v>
      </c>
      <c r="Q199" s="100">
        <f t="shared" si="99"/>
        <v>5</v>
      </c>
      <c r="R199" s="107">
        <f>VLOOKUP(B199,[2]DV!$A$3:$G$557,7,FALSE)</f>
        <v>43.7</v>
      </c>
      <c r="S199" s="100">
        <f t="shared" si="100"/>
        <v>4</v>
      </c>
      <c r="T199" s="85">
        <f t="shared" si="101"/>
        <v>9</v>
      </c>
      <c r="U199" s="289">
        <f>VLOOKUP(B199,[2]COORD!$A$3:$H$557,8,FALSE)</f>
        <v>22.5</v>
      </c>
      <c r="V199" s="100">
        <f t="shared" si="102"/>
        <v>6.5</v>
      </c>
      <c r="W199" s="96">
        <f>VLOOKUP(B199,[2]SOUP!$A$3:$E$557,5,FALSE)</f>
        <v>1</v>
      </c>
      <c r="X199" s="100">
        <f t="shared" si="103"/>
        <v>2.75</v>
      </c>
      <c r="Y199" s="96">
        <f>VLOOKUP(B199,[2]EQU!$A$3:$E$557,5,FALSE)</f>
        <v>5</v>
      </c>
      <c r="Z199" s="100">
        <f t="shared" si="104"/>
        <v>2.5</v>
      </c>
      <c r="AA199" s="85">
        <f t="shared" si="105"/>
        <v>11.75</v>
      </c>
      <c r="AB199" s="127">
        <f>VLOOKUP(B199,[2]Natation!$A$2:$E$556,5,FALSE)</f>
        <v>37</v>
      </c>
      <c r="AC199" s="100">
        <f t="shared" si="106"/>
        <v>12</v>
      </c>
      <c r="AD199" s="86">
        <f t="shared" si="107"/>
        <v>12</v>
      </c>
      <c r="AE199" s="87">
        <f t="shared" si="91"/>
        <v>11.85</v>
      </c>
      <c r="AF199" s="88">
        <v>11.85</v>
      </c>
      <c r="AG199" s="92">
        <f t="shared" si="109"/>
        <v>176</v>
      </c>
      <c r="AH199" s="78">
        <f>IF(ISERROR(VLOOKUP(B199,'Notes écrit'!$A$3:$C$566,3,FALSE)),"ABI",(VLOOKUP(B199,'Notes écrit'!$A$3:$C$566,3,FALSE)))</f>
        <v>10.67</v>
      </c>
      <c r="AI199" s="88">
        <v>10.67</v>
      </c>
      <c r="AJ199" s="93">
        <f t="shared" si="110"/>
        <v>27</v>
      </c>
      <c r="AK199" s="153">
        <f t="shared" si="111"/>
        <v>11.141999999999999</v>
      </c>
      <c r="AL199" s="110"/>
      <c r="AM199" s="110"/>
      <c r="AN199" s="110"/>
      <c r="AO199" s="110"/>
      <c r="AP199" s="110"/>
    </row>
    <row r="200" spans="1:42" ht="16.5" customHeight="1" thickBot="1" x14ac:dyDescent="0.3">
      <c r="A200" s="127" t="s">
        <v>56</v>
      </c>
      <c r="B200" s="247">
        <v>22002949</v>
      </c>
      <c r="C200" s="248" t="s">
        <v>1086</v>
      </c>
      <c r="D200" s="248" t="s">
        <v>78</v>
      </c>
      <c r="E200" s="96">
        <f>VLOOKUP(B200,[2]END!$A$3:$F$557,6,FALSE)</f>
        <v>11</v>
      </c>
      <c r="F200" s="99">
        <f t="shared" si="108"/>
        <v>15</v>
      </c>
      <c r="G200" s="100">
        <f t="shared" si="93"/>
        <v>11</v>
      </c>
      <c r="H200" s="85">
        <f t="shared" si="94"/>
        <v>11</v>
      </c>
      <c r="I200" s="325">
        <f>VLOOKUP(B200,[2]VIT!$A$3:$E$557,5,FALSE)</f>
        <v>3.22</v>
      </c>
      <c r="J200" s="100">
        <f t="shared" si="95"/>
        <v>20</v>
      </c>
      <c r="K200" s="325">
        <f>VLOOKUP(B200,[2]VIT!$A$3:$F$557,6,FALSE)</f>
        <v>7.03</v>
      </c>
      <c r="L200" s="100">
        <f t="shared" si="96"/>
        <v>16</v>
      </c>
      <c r="M200" s="85">
        <f t="shared" si="97"/>
        <v>18</v>
      </c>
      <c r="N200" s="107">
        <f>VLOOKUP(B200,[2]DVC!$A$3:$F$557,6,FALSE)</f>
        <v>43</v>
      </c>
      <c r="O200" s="288">
        <f>VLOOKUP(B200,'[2]Taille-Poids'!$A$3:$F$557,6,FALSE)</f>
        <v>60</v>
      </c>
      <c r="P200" s="101">
        <f t="shared" si="98"/>
        <v>0.71666666666666667</v>
      </c>
      <c r="Q200" s="100">
        <f t="shared" si="99"/>
        <v>6.5</v>
      </c>
      <c r="R200" s="107">
        <f>VLOOKUP(B200,[2]DV!$A$3:$G$557,7,FALSE)</f>
        <v>38.4</v>
      </c>
      <c r="S200" s="100">
        <f t="shared" si="100"/>
        <v>7</v>
      </c>
      <c r="T200" s="85">
        <f t="shared" si="101"/>
        <v>13.5</v>
      </c>
      <c r="U200" s="289">
        <f>VLOOKUP(B200,[2]COORD!$A$3:$H$557,8,FALSE)</f>
        <v>24.69</v>
      </c>
      <c r="V200" s="100">
        <f t="shared" si="102"/>
        <v>6.5</v>
      </c>
      <c r="W200" s="96">
        <f>VLOOKUP(B200,[2]SOUP!$A$3:$E$557,5,FALSE)</f>
        <v>0</v>
      </c>
      <c r="X200" s="100">
        <f t="shared" si="103"/>
        <v>2.5</v>
      </c>
      <c r="Y200" s="96">
        <f>VLOOKUP(B200,[2]EQU!$A$3:$E$557,5,FALSE)</f>
        <v>2</v>
      </c>
      <c r="Z200" s="100">
        <f t="shared" si="104"/>
        <v>4</v>
      </c>
      <c r="AA200" s="85">
        <f t="shared" si="105"/>
        <v>13</v>
      </c>
      <c r="AB200" s="127">
        <f>VLOOKUP(B200,[2]Natation!$A$2:$E$556,5,FALSE)</f>
        <v>49.91</v>
      </c>
      <c r="AC200" s="100">
        <f t="shared" si="106"/>
        <v>9</v>
      </c>
      <c r="AD200" s="86">
        <f t="shared" si="107"/>
        <v>9</v>
      </c>
      <c r="AE200" s="87">
        <f t="shared" si="91"/>
        <v>12.9</v>
      </c>
      <c r="AF200" s="88">
        <v>12.9</v>
      </c>
      <c r="AG200" s="92">
        <f t="shared" si="109"/>
        <v>75</v>
      </c>
      <c r="AH200" s="78">
        <f>IF(ISERROR(VLOOKUP(B200,'Notes écrit'!$A$3:$C$566,3,FALSE)),"ABI",(VLOOKUP(B200,'Notes écrit'!$A$3:$C$566,3,FALSE)))</f>
        <v>8.44</v>
      </c>
      <c r="AI200" s="88">
        <v>8.44</v>
      </c>
      <c r="AJ200" s="93">
        <f t="shared" si="110"/>
        <v>118</v>
      </c>
      <c r="AK200" s="153">
        <f t="shared" si="111"/>
        <v>10.224</v>
      </c>
    </row>
    <row r="201" spans="1:42" ht="16.5" customHeight="1" thickBot="1" x14ac:dyDescent="0.3">
      <c r="A201" s="127" t="s">
        <v>376</v>
      </c>
      <c r="B201" s="257">
        <v>22002955</v>
      </c>
      <c r="C201" s="258" t="s">
        <v>1139</v>
      </c>
      <c r="D201" s="258" t="s">
        <v>32</v>
      </c>
      <c r="E201" s="96">
        <f>VLOOKUP(B201,[2]END!$A$3:$F$557,6,FALSE)</f>
        <v>15</v>
      </c>
      <c r="F201" s="99">
        <f t="shared" si="108"/>
        <v>17</v>
      </c>
      <c r="G201" s="100">
        <f t="shared" si="93"/>
        <v>12</v>
      </c>
      <c r="H201" s="85">
        <f t="shared" si="94"/>
        <v>12</v>
      </c>
      <c r="I201" s="325">
        <f>VLOOKUP(B201,[2]VIT!$A$3:$E$557,5,FALSE)</f>
        <v>3.08</v>
      </c>
      <c r="J201" s="100">
        <f t="shared" si="95"/>
        <v>19</v>
      </c>
      <c r="K201" s="325">
        <f>VLOOKUP(B201,[2]VIT!$A$3:$F$557,6,FALSE)</f>
        <v>6.74</v>
      </c>
      <c r="L201" s="100">
        <f t="shared" si="96"/>
        <v>12</v>
      </c>
      <c r="M201" s="85">
        <f t="shared" si="97"/>
        <v>15.5</v>
      </c>
      <c r="N201" s="107">
        <f>VLOOKUP(B201,[2]DVC!$A$3:$F$557,6,FALSE)</f>
        <v>77</v>
      </c>
      <c r="O201" s="288">
        <f>VLOOKUP(B201,'[2]Taille-Poids'!$A$3:$F$557,6,FALSE)</f>
        <v>82</v>
      </c>
      <c r="P201" s="101">
        <f t="shared" si="98"/>
        <v>0.93902439024390238</v>
      </c>
      <c r="Q201" s="100">
        <f t="shared" si="99"/>
        <v>5</v>
      </c>
      <c r="R201" s="107">
        <f>VLOOKUP(B201,[2]DV!$A$3:$G$557,7,FALSE)</f>
        <v>35.9</v>
      </c>
      <c r="S201" s="100">
        <f t="shared" si="100"/>
        <v>2</v>
      </c>
      <c r="T201" s="85">
        <f t="shared" si="101"/>
        <v>7</v>
      </c>
      <c r="U201" s="289">
        <f>VLOOKUP(B201,[2]COORD!$A$3:$H$557,8,FALSE)</f>
        <v>31.28</v>
      </c>
      <c r="V201" s="100">
        <f t="shared" si="102"/>
        <v>2.25</v>
      </c>
      <c r="W201" s="96">
        <f>VLOOKUP(B201,[2]SOUP!$A$3:$E$557,5,FALSE)</f>
        <v>-7</v>
      </c>
      <c r="X201" s="100">
        <f t="shared" si="103"/>
        <v>1.25</v>
      </c>
      <c r="Y201" s="96">
        <f>VLOOKUP(B201,[2]EQU!$A$3:$E$557,5,FALSE)</f>
        <v>4</v>
      </c>
      <c r="Z201" s="100">
        <f t="shared" si="104"/>
        <v>3</v>
      </c>
      <c r="AA201" s="85">
        <f t="shared" si="105"/>
        <v>6.5</v>
      </c>
      <c r="AB201" s="127">
        <f>VLOOKUP(B201,[2]Natation!$A$2:$E$556,5,FALSE)</f>
        <v>37.36</v>
      </c>
      <c r="AC201" s="100">
        <f t="shared" si="106"/>
        <v>12</v>
      </c>
      <c r="AD201" s="86">
        <f t="shared" si="107"/>
        <v>12</v>
      </c>
      <c r="AE201" s="87">
        <f t="shared" si="91"/>
        <v>10.6</v>
      </c>
      <c r="AF201" s="88">
        <v>10.6</v>
      </c>
      <c r="AG201" s="92">
        <f t="shared" si="109"/>
        <v>325</v>
      </c>
      <c r="AH201" s="78">
        <f>IF(ISERROR(VLOOKUP(B201,'Notes écrit'!$A$3:$C$566,3,FALSE)),"ABI",(VLOOKUP(B201,'Notes écrit'!$A$3:$C$566,3,FALSE)))</f>
        <v>4.8899999999999997</v>
      </c>
      <c r="AI201" s="88">
        <v>4.8899999999999997</v>
      </c>
      <c r="AJ201" s="93">
        <f t="shared" si="110"/>
        <v>474</v>
      </c>
      <c r="AK201" s="153">
        <f t="shared" si="111"/>
        <v>7.1739999999999995</v>
      </c>
    </row>
    <row r="202" spans="1:42" ht="16.5" customHeight="1" thickBot="1" x14ac:dyDescent="0.3">
      <c r="A202" s="127" t="s">
        <v>56</v>
      </c>
      <c r="B202" s="255">
        <v>22002970</v>
      </c>
      <c r="C202" s="256" t="s">
        <v>630</v>
      </c>
      <c r="D202" s="256" t="s">
        <v>175</v>
      </c>
      <c r="E202" s="96">
        <f>VLOOKUP(B202,[2]END!$A$3:$F$557,6,FALSE)</f>
        <v>7</v>
      </c>
      <c r="F202" s="99">
        <f t="shared" si="108"/>
        <v>13</v>
      </c>
      <c r="G202" s="100">
        <f t="shared" si="93"/>
        <v>7</v>
      </c>
      <c r="H202" s="85">
        <f t="shared" si="94"/>
        <v>7</v>
      </c>
      <c r="I202" s="325">
        <f>VLOOKUP(B202,[2]VIT!$A$3:$E$557,5,FALSE)</f>
        <v>3.5</v>
      </c>
      <c r="J202" s="100">
        <f t="shared" si="95"/>
        <v>16</v>
      </c>
      <c r="K202" s="325">
        <f>VLOOKUP(B202,[2]VIT!$A$3:$F$557,6,FALSE)</f>
        <v>8.08</v>
      </c>
      <c r="L202" s="100">
        <f t="shared" si="96"/>
        <v>8</v>
      </c>
      <c r="M202" s="85">
        <f t="shared" si="97"/>
        <v>12</v>
      </c>
      <c r="N202" s="107">
        <f>VLOOKUP(B202,[2]DVC!$A$3:$F$557,6,FALSE)</f>
        <v>27</v>
      </c>
      <c r="O202" s="288">
        <f>VLOOKUP(B202,'[2]Taille-Poids'!$A$3:$F$557,6,FALSE)</f>
        <v>59</v>
      </c>
      <c r="P202" s="101">
        <f t="shared" si="98"/>
        <v>0.4576271186440678</v>
      </c>
      <c r="Q202" s="100">
        <f t="shared" si="99"/>
        <v>4.5</v>
      </c>
      <c r="R202" s="107">
        <f>VLOOKUP(B202,[2]DV!$A$3:$G$557,7,FALSE)</f>
        <v>22.9</v>
      </c>
      <c r="S202" s="100">
        <f t="shared" si="100"/>
        <v>3</v>
      </c>
      <c r="T202" s="85">
        <f t="shared" si="101"/>
        <v>7.5</v>
      </c>
      <c r="U202" s="289">
        <f>VLOOKUP(B202,[2]COORD!$A$3:$H$557,8,FALSE)</f>
        <v>37.92</v>
      </c>
      <c r="V202" s="100">
        <f t="shared" si="102"/>
        <v>0.25</v>
      </c>
      <c r="W202" s="96">
        <f>VLOOKUP(B202,[2]SOUP!$A$3:$E$557,5,FALSE)</f>
        <v>-11</v>
      </c>
      <c r="X202" s="100">
        <f t="shared" si="103"/>
        <v>0.75</v>
      </c>
      <c r="Y202" s="96">
        <f>VLOOKUP(B202,[2]EQU!$A$3:$E$557,5,FALSE)</f>
        <v>4</v>
      </c>
      <c r="Z202" s="100">
        <f t="shared" si="104"/>
        <v>3</v>
      </c>
      <c r="AA202" s="85">
        <f t="shared" si="105"/>
        <v>4</v>
      </c>
      <c r="AB202" s="127">
        <f>VLOOKUP(B202,[2]Natation!$A$2:$E$556,5,FALSE)</f>
        <v>57.01</v>
      </c>
      <c r="AC202" s="100">
        <f t="shared" si="106"/>
        <v>6</v>
      </c>
      <c r="AD202" s="86">
        <f t="shared" si="107"/>
        <v>6</v>
      </c>
      <c r="AE202" s="87">
        <f t="shared" si="91"/>
        <v>7.3</v>
      </c>
      <c r="AF202" s="88">
        <v>7.3</v>
      </c>
      <c r="AG202" s="92">
        <f t="shared" si="109"/>
        <v>503</v>
      </c>
      <c r="AH202" s="78">
        <f>IF(ISERROR(VLOOKUP(B202,'Notes écrit'!$A$3:$C$566,3,FALSE)),"ABI",(VLOOKUP(B202,'Notes écrit'!$A$3:$C$566,3,FALSE)))</f>
        <v>3.56</v>
      </c>
      <c r="AI202" s="88">
        <v>3.56</v>
      </c>
      <c r="AJ202" s="93">
        <f t="shared" si="110"/>
        <v>541</v>
      </c>
      <c r="AK202" s="153">
        <f t="shared" si="111"/>
        <v>5.056</v>
      </c>
      <c r="AL202" s="111"/>
      <c r="AM202" s="111"/>
      <c r="AN202" s="111"/>
      <c r="AO202" s="111"/>
      <c r="AP202" s="111"/>
    </row>
    <row r="203" spans="1:42" ht="16.5" customHeight="1" thickBot="1" x14ac:dyDescent="0.3">
      <c r="A203" s="127" t="s">
        <v>56</v>
      </c>
      <c r="B203" s="247">
        <v>22002979</v>
      </c>
      <c r="C203" s="248" t="s">
        <v>580</v>
      </c>
      <c r="D203" s="248" t="s">
        <v>116</v>
      </c>
      <c r="E203" s="96">
        <f>VLOOKUP(B203,[2]END!$A$3:$F$557,6,FALSE)</f>
        <v>10</v>
      </c>
      <c r="F203" s="99">
        <f t="shared" si="108"/>
        <v>14.5</v>
      </c>
      <c r="G203" s="100">
        <f t="shared" si="93"/>
        <v>10</v>
      </c>
      <c r="H203" s="85">
        <f t="shared" si="94"/>
        <v>10</v>
      </c>
      <c r="I203" s="325">
        <f>VLOOKUP(B203,[2]VIT!$A$3:$E$557,5,FALSE)</f>
        <v>3.29</v>
      </c>
      <c r="J203" s="100">
        <f t="shared" si="95"/>
        <v>20</v>
      </c>
      <c r="K203" s="325">
        <f>VLOOKUP(B203,[2]VIT!$A$3:$F$557,6,FALSE)</f>
        <v>7.46</v>
      </c>
      <c r="L203" s="100">
        <f t="shared" si="96"/>
        <v>13</v>
      </c>
      <c r="M203" s="85">
        <f t="shared" si="97"/>
        <v>16.5</v>
      </c>
      <c r="N203" s="107">
        <f>VLOOKUP(B203,[2]DVC!$A$3:$F$557,6,FALSE)</f>
        <v>30.5</v>
      </c>
      <c r="O203" s="288">
        <f>VLOOKUP(B203,'[2]Taille-Poids'!$A$3:$F$557,6,FALSE)</f>
        <v>56</v>
      </c>
      <c r="P203" s="101">
        <f t="shared" si="98"/>
        <v>0.5446428571428571</v>
      </c>
      <c r="Q203" s="100">
        <f t="shared" si="99"/>
        <v>5</v>
      </c>
      <c r="R203" s="107">
        <f>VLOOKUP(B203,[2]DV!$A$3:$G$557,7,FALSE)</f>
        <v>35.1</v>
      </c>
      <c r="S203" s="100">
        <f t="shared" si="100"/>
        <v>6</v>
      </c>
      <c r="T203" s="85">
        <f t="shared" si="101"/>
        <v>11</v>
      </c>
      <c r="U203" s="289">
        <f>VLOOKUP(B203,[2]COORD!$A$3:$H$557,8,FALSE)</f>
        <v>32.659999999999997</v>
      </c>
      <c r="V203" s="100">
        <f t="shared" si="102"/>
        <v>2.5</v>
      </c>
      <c r="W203" s="96">
        <f>VLOOKUP(B203,[2]SOUP!$A$3:$E$557,5,FALSE)</f>
        <v>0</v>
      </c>
      <c r="X203" s="100">
        <f t="shared" si="103"/>
        <v>2.5</v>
      </c>
      <c r="Y203" s="96">
        <f>VLOOKUP(B203,[2]EQU!$A$3:$E$557,5,FALSE)</f>
        <v>2</v>
      </c>
      <c r="Z203" s="100">
        <f t="shared" si="104"/>
        <v>4</v>
      </c>
      <c r="AA203" s="85">
        <f t="shared" si="105"/>
        <v>9</v>
      </c>
      <c r="AB203" s="127">
        <f>VLOOKUP(B203,[2]Natation!$A$2:$E$556,5,FALSE)</f>
        <v>51.89</v>
      </c>
      <c r="AC203" s="100">
        <f t="shared" si="106"/>
        <v>8</v>
      </c>
      <c r="AD203" s="86">
        <f t="shared" si="107"/>
        <v>8</v>
      </c>
      <c r="AE203" s="87">
        <f t="shared" si="91"/>
        <v>10.9</v>
      </c>
      <c r="AF203" s="88">
        <v>10.9</v>
      </c>
      <c r="AG203" s="92">
        <f t="shared" si="109"/>
        <v>295</v>
      </c>
      <c r="AH203" s="78">
        <f>IF(ISERROR(VLOOKUP(B203,'Notes écrit'!$A$3:$C$566,3,FALSE)),"ABI",(VLOOKUP(B203,'Notes écrit'!$A$3:$C$566,3,FALSE)))</f>
        <v>7.11</v>
      </c>
      <c r="AI203" s="88">
        <v>7.11</v>
      </c>
      <c r="AJ203" s="93">
        <f t="shared" si="110"/>
        <v>241</v>
      </c>
      <c r="AK203" s="153">
        <f t="shared" si="111"/>
        <v>8.6260000000000012</v>
      </c>
    </row>
    <row r="204" spans="1:42" ht="16.5" customHeight="1" thickBot="1" x14ac:dyDescent="0.3">
      <c r="A204" s="127" t="s">
        <v>56</v>
      </c>
      <c r="B204" s="255">
        <v>22002998</v>
      </c>
      <c r="C204" s="256" t="s">
        <v>1019</v>
      </c>
      <c r="D204" s="256" t="s">
        <v>155</v>
      </c>
      <c r="E204" s="96">
        <f>VLOOKUP(B204,[2]END!$A$3:$F$557,6,FALSE)</f>
        <v>13</v>
      </c>
      <c r="F204" s="99">
        <f t="shared" si="108"/>
        <v>16</v>
      </c>
      <c r="G204" s="100">
        <f t="shared" si="93"/>
        <v>13</v>
      </c>
      <c r="H204" s="85">
        <f t="shared" si="94"/>
        <v>13</v>
      </c>
      <c r="I204" s="325">
        <f>VLOOKUP(B204,[2]VIT!$A$3:$E$557,5,FALSE)</f>
        <v>3.49</v>
      </c>
      <c r="J204" s="100">
        <f t="shared" si="95"/>
        <v>17</v>
      </c>
      <c r="K204" s="325">
        <f>VLOOKUP(B204,[2]VIT!$A$3:$F$557,6,FALSE)</f>
        <v>7.94</v>
      </c>
      <c r="L204" s="100">
        <f t="shared" si="96"/>
        <v>9</v>
      </c>
      <c r="M204" s="85">
        <f t="shared" si="97"/>
        <v>13</v>
      </c>
      <c r="N204" s="107">
        <f>VLOOKUP(B204,[2]DVC!$A$3:$F$557,6,FALSE)</f>
        <v>34.5</v>
      </c>
      <c r="O204" s="288">
        <f>VLOOKUP(B204,'[2]Taille-Poids'!$A$3:$F$557,6,FALSE)</f>
        <v>50</v>
      </c>
      <c r="P204" s="101">
        <f t="shared" si="98"/>
        <v>0.69</v>
      </c>
      <c r="Q204" s="100">
        <f t="shared" si="99"/>
        <v>6</v>
      </c>
      <c r="R204" s="107">
        <f>VLOOKUP(B204,[2]DV!$A$3:$G$557,7,FALSE)</f>
        <v>27.3</v>
      </c>
      <c r="S204" s="100">
        <f t="shared" si="100"/>
        <v>4</v>
      </c>
      <c r="T204" s="85">
        <f t="shared" si="101"/>
        <v>10</v>
      </c>
      <c r="U204" s="335">
        <f>VLOOKUP(B204,[2]COORD!$A$3:$H$557,8,FALSE)</f>
        <v>30.41</v>
      </c>
      <c r="V204" s="100">
        <f t="shared" si="102"/>
        <v>3.75</v>
      </c>
      <c r="W204" s="96">
        <f>VLOOKUP(B204,[2]SOUP!$A$3:$E$557,5,FALSE)</f>
        <v>3</v>
      </c>
      <c r="X204" s="100">
        <f t="shared" si="103"/>
        <v>3.25</v>
      </c>
      <c r="Y204" s="96">
        <f>VLOOKUP(B204,[2]EQU!$A$3:$E$557,5,FALSE)</f>
        <v>3</v>
      </c>
      <c r="Z204" s="100">
        <f t="shared" si="104"/>
        <v>3.5</v>
      </c>
      <c r="AA204" s="85">
        <f t="shared" si="105"/>
        <v>10.5</v>
      </c>
      <c r="AB204" s="127">
        <f>VLOOKUP(B204,[2]Natation!$A$2:$E$556,5,FALSE)</f>
        <v>33.130000000000003</v>
      </c>
      <c r="AC204" s="100">
        <f t="shared" si="106"/>
        <v>18</v>
      </c>
      <c r="AD204" s="86">
        <f t="shared" si="107"/>
        <v>18</v>
      </c>
      <c r="AE204" s="87">
        <f t="shared" si="91"/>
        <v>12.9</v>
      </c>
      <c r="AF204" s="88">
        <v>12.9</v>
      </c>
      <c r="AG204" s="92">
        <f t="shared" si="109"/>
        <v>75</v>
      </c>
      <c r="AH204" s="78">
        <f>IF(ISERROR(VLOOKUP(B204,'Notes écrit'!$A$3:$C$566,3,FALSE)),"ABI",(VLOOKUP(B204,'Notes écrit'!$A$3:$C$566,3,FALSE)))</f>
        <v>7.56</v>
      </c>
      <c r="AI204" s="88">
        <v>7.56</v>
      </c>
      <c r="AJ204" s="93">
        <f t="shared" si="110"/>
        <v>204</v>
      </c>
      <c r="AK204" s="153">
        <f t="shared" si="111"/>
        <v>9.6959999999999997</v>
      </c>
      <c r="AL204" s="108"/>
      <c r="AM204" s="108"/>
      <c r="AN204" s="108"/>
      <c r="AO204" s="108"/>
      <c r="AP204" s="108"/>
    </row>
    <row r="205" spans="1:42" ht="16.5" customHeight="1" thickBot="1" x14ac:dyDescent="0.3">
      <c r="A205" s="127" t="s">
        <v>56</v>
      </c>
      <c r="B205" s="257">
        <v>22003005</v>
      </c>
      <c r="C205" s="258" t="s">
        <v>905</v>
      </c>
      <c r="D205" s="258" t="s">
        <v>906</v>
      </c>
      <c r="E205" s="96">
        <f>VLOOKUP(B205,[2]END!$A$3:$F$557,6,FALSE)</f>
        <v>7</v>
      </c>
      <c r="F205" s="99">
        <f t="shared" si="108"/>
        <v>13</v>
      </c>
      <c r="G205" s="100">
        <f t="shared" si="93"/>
        <v>7</v>
      </c>
      <c r="H205" s="85">
        <f t="shared" si="94"/>
        <v>7</v>
      </c>
      <c r="I205" s="325">
        <f>VLOOKUP(B205,[2]VIT!$A$3:$E$557,5,FALSE)</f>
        <v>4.04</v>
      </c>
      <c r="J205" s="100">
        <f t="shared" si="95"/>
        <v>7</v>
      </c>
      <c r="K205" s="325">
        <f>VLOOKUP(B205,[2]VIT!$A$3:$F$557,6,FALSE)</f>
        <v>9.0500000000000007</v>
      </c>
      <c r="L205" s="100">
        <f t="shared" si="96"/>
        <v>1</v>
      </c>
      <c r="M205" s="85">
        <f t="shared" si="97"/>
        <v>4</v>
      </c>
      <c r="N205" s="107">
        <f>VLOOKUP(B205,[2]DVC!$A$3:$F$557,6,FALSE)</f>
        <v>27</v>
      </c>
      <c r="O205" s="288">
        <f>VLOOKUP(B205,'[2]Taille-Poids'!$A$3:$F$557,6,FALSE)</f>
        <v>68</v>
      </c>
      <c r="P205" s="101">
        <f t="shared" si="98"/>
        <v>0.39705882352941174</v>
      </c>
      <c r="Q205" s="100">
        <f t="shared" si="99"/>
        <v>3.5</v>
      </c>
      <c r="R205" s="107">
        <f>VLOOKUP(B205,[2]DV!$A$3:$G$557,7,FALSE)</f>
        <v>13.2</v>
      </c>
      <c r="S205" s="100">
        <f t="shared" si="100"/>
        <v>0.5</v>
      </c>
      <c r="T205" s="85">
        <f t="shared" si="101"/>
        <v>4</v>
      </c>
      <c r="U205" s="289">
        <f>VLOOKUP(B205,[2]COORD!$A$3:$H$557,8,FALSE)</f>
        <v>30.54</v>
      </c>
      <c r="V205" s="100">
        <f t="shared" si="102"/>
        <v>3.5</v>
      </c>
      <c r="W205" s="96">
        <f>VLOOKUP(B205,[2]SOUP!$A$3:$E$557,5,FALSE)</f>
        <v>7</v>
      </c>
      <c r="X205" s="100">
        <f t="shared" si="103"/>
        <v>3.75</v>
      </c>
      <c r="Y205" s="96">
        <f>VLOOKUP(B205,[2]EQU!$A$3:$E$557,5,FALSE)</f>
        <v>10</v>
      </c>
      <c r="Z205" s="100">
        <f t="shared" si="104"/>
        <v>0</v>
      </c>
      <c r="AA205" s="85">
        <f t="shared" si="105"/>
        <v>7.25</v>
      </c>
      <c r="AB205" s="127">
        <f>VLOOKUP(B205,[2]Natation!$A$2:$E$556,5,FALSE)</f>
        <v>41.67</v>
      </c>
      <c r="AC205" s="100">
        <f t="shared" si="106"/>
        <v>13</v>
      </c>
      <c r="AD205" s="86">
        <f t="shared" si="107"/>
        <v>13</v>
      </c>
      <c r="AE205" s="87">
        <f t="shared" si="91"/>
        <v>7.05</v>
      </c>
      <c r="AF205" s="88">
        <v>7.05</v>
      </c>
      <c r="AG205" s="92">
        <f t="shared" si="109"/>
        <v>508</v>
      </c>
      <c r="AH205" s="78">
        <f>IF(ISERROR(VLOOKUP(B205,'Notes écrit'!$A$3:$C$566,3,FALSE)),"ABI",(VLOOKUP(B205,'Notes écrit'!$A$3:$C$566,3,FALSE)))</f>
        <v>4.4400000000000004</v>
      </c>
      <c r="AI205" s="88">
        <v>4.4400000000000004</v>
      </c>
      <c r="AJ205" s="93">
        <f t="shared" si="110"/>
        <v>495</v>
      </c>
      <c r="AK205" s="153">
        <f t="shared" si="111"/>
        <v>5.484</v>
      </c>
      <c r="AL205" s="109"/>
      <c r="AM205" s="109"/>
      <c r="AN205" s="109"/>
      <c r="AO205" s="109"/>
      <c r="AP205" s="109"/>
    </row>
    <row r="206" spans="1:42" ht="16.5" customHeight="1" thickBot="1" x14ac:dyDescent="0.3">
      <c r="A206" s="127" t="s">
        <v>376</v>
      </c>
      <c r="B206" s="251">
        <v>22003012</v>
      </c>
      <c r="C206" s="252" t="s">
        <v>988</v>
      </c>
      <c r="D206" s="252" t="s">
        <v>81</v>
      </c>
      <c r="E206" s="96">
        <f>VLOOKUP(B206,[2]END!$A$3:$F$557,6,FALSE)</f>
        <v>11</v>
      </c>
      <c r="F206" s="99">
        <f t="shared" si="108"/>
        <v>15</v>
      </c>
      <c r="G206" s="100">
        <f t="shared" si="93"/>
        <v>8</v>
      </c>
      <c r="H206" s="85">
        <f t="shared" si="94"/>
        <v>8</v>
      </c>
      <c r="I206" s="325">
        <f>VLOOKUP(B206,[2]VIT!$A$3:$E$557,5,FALSE)</f>
        <v>3.15</v>
      </c>
      <c r="J206" s="100">
        <f t="shared" si="95"/>
        <v>18</v>
      </c>
      <c r="K206" s="325">
        <f>VLOOKUP(B206,[2]VIT!$A$3:$F$557,6,FALSE)</f>
        <v>6.83</v>
      </c>
      <c r="L206" s="100">
        <f t="shared" si="96"/>
        <v>11</v>
      </c>
      <c r="M206" s="85">
        <f t="shared" si="97"/>
        <v>14.5</v>
      </c>
      <c r="N206" s="107">
        <f>VLOOKUP(B206,[2]DVC!$A$3:$F$557,6,FALSE)</f>
        <v>80</v>
      </c>
      <c r="O206" s="288">
        <f>VLOOKUP(B206,'[2]Taille-Poids'!$A$3:$F$557,6,FALSE)</f>
        <v>76</v>
      </c>
      <c r="P206" s="101">
        <f t="shared" si="98"/>
        <v>1.0526315789473684</v>
      </c>
      <c r="Q206" s="100">
        <f t="shared" si="99"/>
        <v>5.5</v>
      </c>
      <c r="R206" s="107">
        <f>VLOOKUP(B206,[2]DV!$A$3:$G$557,7,FALSE)</f>
        <v>35.6</v>
      </c>
      <c r="S206" s="100">
        <f t="shared" si="100"/>
        <v>2</v>
      </c>
      <c r="T206" s="85">
        <f t="shared" si="101"/>
        <v>7.5</v>
      </c>
      <c r="U206" s="289">
        <f>VLOOKUP(B206,[2]COORD!$A$3:$H$557,8,FALSE)</f>
        <v>35.08</v>
      </c>
      <c r="V206" s="100">
        <f t="shared" si="102"/>
        <v>0.25</v>
      </c>
      <c r="W206" s="96">
        <f>VLOOKUP(B206,[2]SOUP!$A$3:$E$557,5,FALSE)</f>
        <v>-7</v>
      </c>
      <c r="X206" s="100">
        <f t="shared" si="103"/>
        <v>1.25</v>
      </c>
      <c r="Y206" s="96">
        <f>VLOOKUP(B206,[2]EQU!$A$3:$E$557,5,FALSE)</f>
        <v>4</v>
      </c>
      <c r="Z206" s="100">
        <f t="shared" si="104"/>
        <v>3</v>
      </c>
      <c r="AA206" s="85">
        <f t="shared" si="105"/>
        <v>4.5</v>
      </c>
      <c r="AB206" s="127">
        <f>VLOOKUP(B206,[2]Natation!$A$2:$E$556,5,FALSE)</f>
        <v>48.11</v>
      </c>
      <c r="AC206" s="100">
        <f t="shared" si="106"/>
        <v>6</v>
      </c>
      <c r="AD206" s="86">
        <f t="shared" si="107"/>
        <v>6</v>
      </c>
      <c r="AE206" s="87">
        <f t="shared" si="91"/>
        <v>8.1</v>
      </c>
      <c r="AF206" s="88">
        <v>8.1</v>
      </c>
      <c r="AG206" s="92">
        <f t="shared" si="109"/>
        <v>485</v>
      </c>
      <c r="AH206" s="78">
        <f>IF(ISERROR(VLOOKUP(B206,'Notes écrit'!$A$3:$C$566,3,FALSE)),"ABI",(VLOOKUP(B206,'Notes écrit'!$A$3:$C$566,3,FALSE)))</f>
        <v>4.8899999999999997</v>
      </c>
      <c r="AI206" s="88">
        <v>4.8899999999999997</v>
      </c>
      <c r="AJ206" s="93">
        <f t="shared" si="110"/>
        <v>474</v>
      </c>
      <c r="AK206" s="153">
        <f t="shared" si="111"/>
        <v>6.1739999999999995</v>
      </c>
      <c r="AL206" s="110"/>
      <c r="AM206" s="110"/>
      <c r="AN206" s="110"/>
      <c r="AO206" s="110"/>
      <c r="AP206" s="110"/>
    </row>
    <row r="207" spans="1:42" ht="16.5" customHeight="1" thickBot="1" x14ac:dyDescent="0.3">
      <c r="A207" s="127" t="s">
        <v>376</v>
      </c>
      <c r="B207" s="261">
        <v>22003026</v>
      </c>
      <c r="C207" s="262" t="s">
        <v>1128</v>
      </c>
      <c r="D207" s="262" t="s">
        <v>1129</v>
      </c>
      <c r="E207" s="96">
        <f>VLOOKUP(B207,[2]END!$A$3:$F$557,6,FALSE)</f>
        <v>18</v>
      </c>
      <c r="F207" s="99">
        <f t="shared" si="108"/>
        <v>18.5</v>
      </c>
      <c r="G207" s="100">
        <f t="shared" si="93"/>
        <v>15</v>
      </c>
      <c r="H207" s="85">
        <f t="shared" si="94"/>
        <v>15</v>
      </c>
      <c r="I207" s="325">
        <f>VLOOKUP(B207,[2]VIT!$A$3:$E$557,5,FALSE)</f>
        <v>2.98</v>
      </c>
      <c r="J207" s="100">
        <f t="shared" si="95"/>
        <v>20</v>
      </c>
      <c r="K207" s="325">
        <f>VLOOKUP(B207,[2]VIT!$A$3:$F$557,6,FALSE)</f>
        <v>6.41</v>
      </c>
      <c r="L207" s="100">
        <f t="shared" si="96"/>
        <v>14</v>
      </c>
      <c r="M207" s="85">
        <f t="shared" si="97"/>
        <v>17</v>
      </c>
      <c r="N207" s="107">
        <f>VLOOKUP(B207,[2]DVC!$A$3:$F$557,6,FALSE)</f>
        <v>67</v>
      </c>
      <c r="O207" s="288">
        <f>VLOOKUP(B207,'[2]Taille-Poids'!$A$3:$F$557,6,FALSE)</f>
        <v>73</v>
      </c>
      <c r="P207" s="101">
        <f t="shared" si="98"/>
        <v>0.9178082191780822</v>
      </c>
      <c r="Q207" s="100">
        <f t="shared" si="99"/>
        <v>5</v>
      </c>
      <c r="R207" s="107">
        <f>VLOOKUP(B207,[2]DV!$A$3:$G$557,7,FALSE)</f>
        <v>45.3</v>
      </c>
      <c r="S207" s="100">
        <f t="shared" si="100"/>
        <v>4.5</v>
      </c>
      <c r="T207" s="85">
        <f t="shared" si="101"/>
        <v>9.5</v>
      </c>
      <c r="U207" s="289">
        <f>VLOOKUP(B207,[2]COORD!$A$3:$H$557,8,FALSE)</f>
        <v>24.47</v>
      </c>
      <c r="V207" s="100">
        <f t="shared" si="102"/>
        <v>5.75</v>
      </c>
      <c r="W207" s="96">
        <f>VLOOKUP(B207,[2]SOUP!$A$3:$E$557,5,FALSE)</f>
        <v>-6</v>
      </c>
      <c r="X207" s="100">
        <f t="shared" si="103"/>
        <v>1.25</v>
      </c>
      <c r="Y207" s="96">
        <f>VLOOKUP(B207,[2]EQU!$A$3:$E$557,5,FALSE)</f>
        <v>3</v>
      </c>
      <c r="Z207" s="100">
        <f t="shared" si="104"/>
        <v>3.5</v>
      </c>
      <c r="AA207" s="85">
        <f t="shared" si="105"/>
        <v>10.5</v>
      </c>
      <c r="AB207" s="127">
        <f>VLOOKUP(B207,[2]Natation!$A$2:$E$556,5,FALSE)</f>
        <v>35.130000000000003</v>
      </c>
      <c r="AC207" s="100">
        <f t="shared" si="106"/>
        <v>13</v>
      </c>
      <c r="AD207" s="86">
        <f t="shared" si="107"/>
        <v>13</v>
      </c>
      <c r="AE207" s="87">
        <f t="shared" si="91"/>
        <v>13</v>
      </c>
      <c r="AF207" s="88">
        <v>13</v>
      </c>
      <c r="AG207" s="92">
        <f t="shared" si="109"/>
        <v>64</v>
      </c>
      <c r="AH207" s="78">
        <f>IF(ISERROR(VLOOKUP(B207,'Notes écrit'!$A$3:$C$566,3,FALSE)),"ABI",(VLOOKUP(B207,'Notes écrit'!$A$3:$C$566,3,FALSE)))</f>
        <v>6.22</v>
      </c>
      <c r="AI207" s="88">
        <v>6.22</v>
      </c>
      <c r="AJ207" s="93">
        <f t="shared" si="110"/>
        <v>347</v>
      </c>
      <c r="AK207" s="153">
        <f t="shared" si="111"/>
        <v>8.9320000000000004</v>
      </c>
      <c r="AL207" s="110"/>
      <c r="AM207" s="110"/>
      <c r="AN207" s="110"/>
      <c r="AO207" s="110"/>
      <c r="AP207" s="110"/>
    </row>
    <row r="208" spans="1:42" s="108" customFormat="1" ht="16.5" customHeight="1" thickBot="1" x14ac:dyDescent="0.3">
      <c r="A208" s="127" t="s">
        <v>376</v>
      </c>
      <c r="B208" s="253">
        <v>22003116</v>
      </c>
      <c r="C208" s="254" t="s">
        <v>660</v>
      </c>
      <c r="D208" s="254" t="s">
        <v>108</v>
      </c>
      <c r="E208" s="96">
        <f>VLOOKUP(B208,[2]END!$A$3:$F$557,6,FALSE)</f>
        <v>19</v>
      </c>
      <c r="F208" s="99">
        <f t="shared" si="108"/>
        <v>19</v>
      </c>
      <c r="G208" s="100">
        <f t="shared" si="93"/>
        <v>16</v>
      </c>
      <c r="H208" s="85">
        <f t="shared" si="94"/>
        <v>16</v>
      </c>
      <c r="I208" s="325">
        <f>VLOOKUP(B208,[2]VIT!$A$3:$E$557,5,FALSE)</f>
        <v>3.0400000000000005</v>
      </c>
      <c r="J208" s="100">
        <f t="shared" si="95"/>
        <v>20</v>
      </c>
      <c r="K208" s="325">
        <f>VLOOKUP(B208,[2]VIT!$A$3:$F$557,6,FALSE)</f>
        <v>6.4</v>
      </c>
      <c r="L208" s="100">
        <f t="shared" si="96"/>
        <v>14</v>
      </c>
      <c r="M208" s="85">
        <f t="shared" si="97"/>
        <v>17</v>
      </c>
      <c r="N208" s="107">
        <f>VLOOKUP(B208,[2]DVC!$A$3:$F$557,6,FALSE)</f>
        <v>93</v>
      </c>
      <c r="O208" s="288">
        <f>VLOOKUP(B208,'[2]Taille-Poids'!$A$3:$F$557,6,FALSE)</f>
        <v>83</v>
      </c>
      <c r="P208" s="101">
        <f t="shared" si="98"/>
        <v>1.1204819277108433</v>
      </c>
      <c r="Q208" s="100">
        <f t="shared" si="99"/>
        <v>6</v>
      </c>
      <c r="R208" s="107">
        <f>VLOOKUP(B208,[2]DV!$A$3:$G$557,7,FALSE)</f>
        <v>45.9</v>
      </c>
      <c r="S208" s="100">
        <f t="shared" si="100"/>
        <v>4.5</v>
      </c>
      <c r="T208" s="85">
        <f t="shared" si="101"/>
        <v>10.5</v>
      </c>
      <c r="U208" s="289">
        <f>VLOOKUP(B208,[2]COORD!$A$3:$H$557,8,FALSE)</f>
        <v>26.68</v>
      </c>
      <c r="V208" s="100">
        <f t="shared" si="102"/>
        <v>4.5</v>
      </c>
      <c r="W208" s="96">
        <f>VLOOKUP(B208,[2]SOUP!$A$3:$E$557,5,FALSE)</f>
        <v>-7</v>
      </c>
      <c r="X208" s="100">
        <f t="shared" si="103"/>
        <v>1.25</v>
      </c>
      <c r="Y208" s="96">
        <f>VLOOKUP(B208,[2]EQU!$A$3:$E$557,5,FALSE)</f>
        <v>2</v>
      </c>
      <c r="Z208" s="100">
        <f t="shared" si="104"/>
        <v>4</v>
      </c>
      <c r="AA208" s="85">
        <f t="shared" si="105"/>
        <v>9.75</v>
      </c>
      <c r="AB208" s="127">
        <f>VLOOKUP(B208,[2]Natation!$A$2:$E$556,5,FALSE)</f>
        <v>37.78</v>
      </c>
      <c r="AC208" s="100">
        <f t="shared" si="106"/>
        <v>12</v>
      </c>
      <c r="AD208" s="86">
        <f t="shared" si="107"/>
        <v>12</v>
      </c>
      <c r="AE208" s="87">
        <f t="shared" si="91"/>
        <v>13.05</v>
      </c>
      <c r="AF208" s="88">
        <v>13.05</v>
      </c>
      <c r="AG208" s="92">
        <f t="shared" si="109"/>
        <v>63</v>
      </c>
      <c r="AH208" s="78">
        <f>IF(ISERROR(VLOOKUP(B208,'Notes écrit'!$A$3:$C$566,3,FALSE)),"ABI",(VLOOKUP(B208,'Notes écrit'!$A$3:$C$566,3,FALSE)))</f>
        <v>8</v>
      </c>
      <c r="AI208" s="88">
        <v>8</v>
      </c>
      <c r="AJ208" s="93">
        <f t="shared" si="110"/>
        <v>158</v>
      </c>
      <c r="AK208" s="153">
        <f t="shared" si="111"/>
        <v>10.02</v>
      </c>
      <c r="AL208" s="26"/>
      <c r="AM208" s="26"/>
      <c r="AN208" s="26"/>
      <c r="AO208" s="26"/>
      <c r="AP208" s="26"/>
    </row>
    <row r="209" spans="1:42" s="108" customFormat="1" ht="16.5" customHeight="1" thickBot="1" x14ac:dyDescent="0.3">
      <c r="A209" s="127" t="s">
        <v>376</v>
      </c>
      <c r="B209" s="253">
        <v>22003137</v>
      </c>
      <c r="C209" s="254" t="s">
        <v>255</v>
      </c>
      <c r="D209" s="254" t="s">
        <v>32</v>
      </c>
      <c r="E209" s="325">
        <f>VLOOKUP(B209,[2]END!$A$3:$F$557,6,FALSE)</f>
        <v>22</v>
      </c>
      <c r="F209" s="99">
        <f t="shared" si="108"/>
        <v>20.5</v>
      </c>
      <c r="G209" s="100">
        <f t="shared" si="93"/>
        <v>19</v>
      </c>
      <c r="H209" s="85">
        <f t="shared" si="94"/>
        <v>19</v>
      </c>
      <c r="I209" s="325">
        <f>VLOOKUP(B209,[2]VIT!$A$3:$E$557,5,FALSE)</f>
        <v>3.1400000000000006</v>
      </c>
      <c r="J209" s="100">
        <f t="shared" si="95"/>
        <v>18</v>
      </c>
      <c r="K209" s="325">
        <f>VLOOKUP(B209,[2]VIT!$A$3:$F$557,6,FALSE)</f>
        <v>6.73</v>
      </c>
      <c r="L209" s="100">
        <f t="shared" si="96"/>
        <v>12</v>
      </c>
      <c r="M209" s="85">
        <f t="shared" si="97"/>
        <v>15</v>
      </c>
      <c r="N209" s="328">
        <f>VLOOKUP(B209,[2]DVC!$A$3:$F$557,6,FALSE)</f>
        <v>79</v>
      </c>
      <c r="O209" s="288">
        <f>VLOOKUP(B209,'[2]Taille-Poids'!$A$3:$F$557,6,FALSE)</f>
        <v>67</v>
      </c>
      <c r="P209" s="101">
        <f t="shared" si="98"/>
        <v>1.1791044776119404</v>
      </c>
      <c r="Q209" s="100">
        <f t="shared" si="99"/>
        <v>6</v>
      </c>
      <c r="R209" s="328">
        <f>VLOOKUP(B209,[2]DV!$A$3:$G$557,7,FALSE)</f>
        <v>51</v>
      </c>
      <c r="S209" s="100">
        <f t="shared" si="100"/>
        <v>6</v>
      </c>
      <c r="T209" s="85">
        <f t="shared" si="101"/>
        <v>12</v>
      </c>
      <c r="U209" s="332">
        <f>VLOOKUP(B209,[2]COORD!$A$3:$H$557,8,FALSE)</f>
        <v>23.05</v>
      </c>
      <c r="V209" s="100">
        <f t="shared" si="102"/>
        <v>6.25</v>
      </c>
      <c r="W209" s="325">
        <f>VLOOKUP(B209,[2]SOUP!$A$3:$E$557,5,FALSE)</f>
        <v>0</v>
      </c>
      <c r="X209" s="100">
        <f t="shared" si="103"/>
        <v>2.5</v>
      </c>
      <c r="Y209" s="325">
        <f>VLOOKUP(B209,[2]EQU!$A$3:$E$557,5,FALSE)</f>
        <v>0</v>
      </c>
      <c r="Z209" s="100">
        <f t="shared" si="104"/>
        <v>5</v>
      </c>
      <c r="AA209" s="85">
        <f t="shared" si="105"/>
        <v>13.75</v>
      </c>
      <c r="AB209" s="344">
        <f>VLOOKUP(B209,[2]Natation!$A$2:$E$556,5,FALSE)</f>
        <v>33.43</v>
      </c>
      <c r="AC209" s="100">
        <f t="shared" si="106"/>
        <v>14</v>
      </c>
      <c r="AD209" s="86">
        <f t="shared" si="107"/>
        <v>14</v>
      </c>
      <c r="AE209" s="87">
        <f t="shared" si="91"/>
        <v>14.75</v>
      </c>
      <c r="AF209" s="88">
        <v>14.75</v>
      </c>
      <c r="AG209" s="92">
        <f t="shared" si="109"/>
        <v>8</v>
      </c>
      <c r="AH209" s="78">
        <f>IF(ISERROR(VLOOKUP(B209,'Notes écrit'!$A$3:$C$566,3,FALSE)),"ABI",(VLOOKUP(B209,'Notes écrit'!$A$3:$C$566,3,FALSE)))</f>
        <v>8.44</v>
      </c>
      <c r="AI209" s="88">
        <v>8.44</v>
      </c>
      <c r="AJ209" s="93">
        <f t="shared" si="110"/>
        <v>118</v>
      </c>
      <c r="AK209" s="153">
        <f t="shared" si="111"/>
        <v>10.963999999999999</v>
      </c>
      <c r="AL209" s="26"/>
      <c r="AM209" s="26"/>
      <c r="AN209" s="26"/>
      <c r="AO209" s="26"/>
      <c r="AP209" s="26"/>
    </row>
    <row r="210" spans="1:42" s="108" customFormat="1" ht="16.5" customHeight="1" thickBot="1" x14ac:dyDescent="0.3">
      <c r="A210" s="127" t="s">
        <v>56</v>
      </c>
      <c r="B210" s="247">
        <v>22003149</v>
      </c>
      <c r="C210" s="248" t="s">
        <v>35</v>
      </c>
      <c r="D210" s="248" t="s">
        <v>1043</v>
      </c>
      <c r="E210" s="325">
        <f>VLOOKUP(B210,[2]END!$A$3:$F$557,6,FALSE)</f>
        <v>13</v>
      </c>
      <c r="F210" s="99">
        <f t="shared" si="108"/>
        <v>16</v>
      </c>
      <c r="G210" s="100">
        <f t="shared" si="93"/>
        <v>13</v>
      </c>
      <c r="H210" s="85">
        <f t="shared" si="94"/>
        <v>13</v>
      </c>
      <c r="I210" s="325">
        <f>VLOOKUP(B210,[2]VIT!$A$3:$E$557,5,FALSE)</f>
        <v>3.52</v>
      </c>
      <c r="J210" s="100">
        <f t="shared" si="95"/>
        <v>16</v>
      </c>
      <c r="K210" s="325">
        <f>VLOOKUP(B210,[2]VIT!$A$3:$F$557,6,FALSE)</f>
        <v>7.59</v>
      </c>
      <c r="L210" s="100">
        <f t="shared" si="96"/>
        <v>12</v>
      </c>
      <c r="M210" s="85">
        <f t="shared" si="97"/>
        <v>14</v>
      </c>
      <c r="N210" s="328">
        <f>VLOOKUP(B210,[2]DVC!$A$3:$F$557,6,FALSE)</f>
        <v>50</v>
      </c>
      <c r="O210" s="288">
        <f>VLOOKUP(B210,'[2]Taille-Poids'!$A$3:$F$557,6,FALSE)</f>
        <v>55</v>
      </c>
      <c r="P210" s="101">
        <f t="shared" si="98"/>
        <v>0.90909090909090906</v>
      </c>
      <c r="Q210" s="100">
        <f t="shared" si="99"/>
        <v>7.5</v>
      </c>
      <c r="R210" s="328">
        <f>VLOOKUP(B210,[2]DV!$A$3:$G$557,7,FALSE)</f>
        <v>30.2</v>
      </c>
      <c r="S210" s="100">
        <f t="shared" si="100"/>
        <v>5</v>
      </c>
      <c r="T210" s="85">
        <f t="shared" si="101"/>
        <v>12.5</v>
      </c>
      <c r="U210" s="332">
        <f>VLOOKUP(B210,[2]COORD!$A$3:$H$557,8,FALSE)</f>
        <v>27.91</v>
      </c>
      <c r="V210" s="100">
        <f t="shared" si="102"/>
        <v>5</v>
      </c>
      <c r="W210" s="325">
        <f>VLOOKUP(B210,[2]SOUP!$A$3:$E$557,5,FALSE)</f>
        <v>-6</v>
      </c>
      <c r="X210" s="100">
        <f t="shared" si="103"/>
        <v>1.25</v>
      </c>
      <c r="Y210" s="325">
        <f>VLOOKUP(B210,[2]EQU!$A$3:$E$557,5,FALSE)</f>
        <v>1</v>
      </c>
      <c r="Z210" s="100">
        <f t="shared" si="104"/>
        <v>4.5</v>
      </c>
      <c r="AA210" s="85">
        <f t="shared" si="105"/>
        <v>10.75</v>
      </c>
      <c r="AB210" s="344">
        <f>VLOOKUP(B210,[2]Natation!$A$2:$E$556,5,FALSE)</f>
        <v>39.619999999999997</v>
      </c>
      <c r="AC210" s="100">
        <f t="shared" si="106"/>
        <v>14</v>
      </c>
      <c r="AD210" s="86">
        <f t="shared" si="107"/>
        <v>14</v>
      </c>
      <c r="AE210" s="87">
        <f t="shared" si="91"/>
        <v>12.85</v>
      </c>
      <c r="AF210" s="88">
        <v>12.85</v>
      </c>
      <c r="AG210" s="92">
        <f t="shared" si="109"/>
        <v>80</v>
      </c>
      <c r="AH210" s="78">
        <f>IF(ISERROR(VLOOKUP(B210,'Notes écrit'!$A$3:$C$566,3,FALSE)),"ABI",(VLOOKUP(B210,'Notes écrit'!$A$3:$C$566,3,FALSE)))</f>
        <v>9.33</v>
      </c>
      <c r="AI210" s="88">
        <v>9.33</v>
      </c>
      <c r="AJ210" s="93">
        <f t="shared" si="110"/>
        <v>56</v>
      </c>
      <c r="AK210" s="153">
        <f t="shared" si="111"/>
        <v>10.738</v>
      </c>
      <c r="AL210" s="26"/>
      <c r="AM210" s="26"/>
      <c r="AN210" s="26"/>
      <c r="AO210" s="26"/>
      <c r="AP210" s="26"/>
    </row>
    <row r="211" spans="1:42" ht="16.5" customHeight="1" thickBot="1" x14ac:dyDescent="0.3">
      <c r="A211" s="127" t="s">
        <v>376</v>
      </c>
      <c r="B211" s="247">
        <v>22003168</v>
      </c>
      <c r="C211" s="248" t="s">
        <v>976</v>
      </c>
      <c r="D211" s="248" t="s">
        <v>124</v>
      </c>
      <c r="E211" s="96" t="s">
        <v>375</v>
      </c>
      <c r="F211" s="99" t="str">
        <f t="shared" si="108"/>
        <v>DSP</v>
      </c>
      <c r="G211" s="100" t="str">
        <f t="shared" si="93"/>
        <v>DSP</v>
      </c>
      <c r="H211" s="85" t="str">
        <f t="shared" si="94"/>
        <v>DSP</v>
      </c>
      <c r="I211" s="96" t="s">
        <v>375</v>
      </c>
      <c r="J211" s="100" t="str">
        <f t="shared" si="95"/>
        <v>DSP</v>
      </c>
      <c r="K211" s="96" t="s">
        <v>375</v>
      </c>
      <c r="L211" s="100" t="str">
        <f t="shared" si="96"/>
        <v>DSP</v>
      </c>
      <c r="M211" s="85" t="str">
        <f t="shared" si="97"/>
        <v>DSP</v>
      </c>
      <c r="N211" s="96" t="s">
        <v>375</v>
      </c>
      <c r="O211" s="288" t="str">
        <f>VLOOKUP(B211,'[2]Taille-Poids'!$A$3:$F$557,6,FALSE)</f>
        <v>ABI</v>
      </c>
      <c r="P211" s="101" t="str">
        <f t="shared" si="98"/>
        <v>POIDS</v>
      </c>
      <c r="Q211" s="100" t="str">
        <f t="shared" si="99"/>
        <v>DSP</v>
      </c>
      <c r="R211" s="96" t="s">
        <v>375</v>
      </c>
      <c r="S211" s="100" t="str">
        <f t="shared" si="100"/>
        <v>DSP</v>
      </c>
      <c r="T211" s="85" t="str">
        <f t="shared" si="101"/>
        <v>DSP</v>
      </c>
      <c r="U211" s="316" t="s">
        <v>375</v>
      </c>
      <c r="V211" s="100" t="str">
        <f t="shared" si="102"/>
        <v>DSP</v>
      </c>
      <c r="W211" s="96" t="s">
        <v>375</v>
      </c>
      <c r="X211" s="100" t="str">
        <f t="shared" si="103"/>
        <v>DSP</v>
      </c>
      <c r="Y211" s="96" t="s">
        <v>375</v>
      </c>
      <c r="Z211" s="100" t="str">
        <f t="shared" si="104"/>
        <v>DSP</v>
      </c>
      <c r="AA211" s="85" t="str">
        <f t="shared" si="105"/>
        <v>DSP</v>
      </c>
      <c r="AB211" s="96" t="s">
        <v>375</v>
      </c>
      <c r="AC211" s="100" t="str">
        <f t="shared" si="106"/>
        <v>DSP</v>
      </c>
      <c r="AD211" s="86" t="str">
        <f t="shared" si="107"/>
        <v>DSP</v>
      </c>
      <c r="AE211" s="87" t="str">
        <f t="shared" si="91"/>
        <v>DSP</v>
      </c>
      <c r="AF211" s="88" t="s">
        <v>375</v>
      </c>
      <c r="AG211" s="92">
        <f t="shared" si="109"/>
        <v>532</v>
      </c>
      <c r="AH211" s="78">
        <f>IF(ISERROR(VLOOKUP(B211,'Notes écrit'!$A$3:$C$566,3,FALSE)),"ABI",(VLOOKUP(B211,'Notes écrit'!$A$3:$C$566,3,FALSE)))</f>
        <v>9.7799999999999994</v>
      </c>
      <c r="AI211" s="88">
        <v>9.7799999999999994</v>
      </c>
      <c r="AJ211" s="93">
        <f t="shared" si="110"/>
        <v>38</v>
      </c>
      <c r="AK211" s="153">
        <f t="shared" si="111"/>
        <v>9.7799999999999994</v>
      </c>
    </row>
    <row r="212" spans="1:42" ht="16.5" customHeight="1" thickBot="1" x14ac:dyDescent="0.3">
      <c r="A212" s="127" t="s">
        <v>376</v>
      </c>
      <c r="B212" s="251">
        <v>22003194</v>
      </c>
      <c r="C212" s="252" t="s">
        <v>1140</v>
      </c>
      <c r="D212" s="252" t="s">
        <v>178</v>
      </c>
      <c r="E212" s="96">
        <f>VLOOKUP(B212,[2]END!$A$3:$F$557,6,FALSE)</f>
        <v>10</v>
      </c>
      <c r="F212" s="99">
        <f t="shared" si="108"/>
        <v>14.5</v>
      </c>
      <c r="G212" s="100">
        <f t="shared" si="93"/>
        <v>7</v>
      </c>
      <c r="H212" s="85">
        <f t="shared" si="94"/>
        <v>7</v>
      </c>
      <c r="I212" s="325">
        <f>VLOOKUP(B212,[2]VIT!$A$3:$E$557,5,FALSE)</f>
        <v>3.64</v>
      </c>
      <c r="J212" s="100">
        <f t="shared" si="95"/>
        <v>10</v>
      </c>
      <c r="K212" s="325">
        <f>VLOOKUP(B212,[2]VIT!$A$3:$F$557,6,FALSE)</f>
        <v>8.17</v>
      </c>
      <c r="L212" s="100">
        <f t="shared" si="96"/>
        <v>1</v>
      </c>
      <c r="M212" s="85">
        <f t="shared" si="97"/>
        <v>5.5</v>
      </c>
      <c r="N212" s="107">
        <f>VLOOKUP(B212,[2]DVC!$A$3:$F$557,6,FALSE)</f>
        <v>94</v>
      </c>
      <c r="O212" s="288">
        <f>VLOOKUP(B212,'[2]Taille-Poids'!$A$3:$F$557,6,FALSE)</f>
        <v>100</v>
      </c>
      <c r="P212" s="101">
        <f t="shared" si="98"/>
        <v>0.94</v>
      </c>
      <c r="Q212" s="100">
        <f t="shared" si="99"/>
        <v>5</v>
      </c>
      <c r="R212" s="107">
        <f>VLOOKUP(B212,[2]DV!$A$3:$G$557,7,FALSE)</f>
        <v>29.6</v>
      </c>
      <c r="S212" s="100">
        <f t="shared" si="100"/>
        <v>0.5</v>
      </c>
      <c r="T212" s="85">
        <f t="shared" si="101"/>
        <v>5.5</v>
      </c>
      <c r="U212" s="289">
        <f>VLOOKUP(B212,[2]COORD!$A$3:$H$557,8,FALSE)</f>
        <v>29.74</v>
      </c>
      <c r="V212" s="100">
        <f t="shared" si="102"/>
        <v>3</v>
      </c>
      <c r="W212" s="96">
        <f>VLOOKUP(B212,[2]SOUP!$A$3:$E$557,5,FALSE)</f>
        <v>-12</v>
      </c>
      <c r="X212" s="100">
        <f t="shared" si="103"/>
        <v>0.5</v>
      </c>
      <c r="Y212" s="96">
        <f>VLOOKUP(B212,[2]EQU!$A$3:$E$557,5,FALSE)</f>
        <v>6</v>
      </c>
      <c r="Z212" s="100">
        <f t="shared" si="104"/>
        <v>2</v>
      </c>
      <c r="AA212" s="85">
        <f t="shared" si="105"/>
        <v>5.5</v>
      </c>
      <c r="AB212" s="127">
        <f>VLOOKUP(B212,[2]Natation!$A$2:$E$556,5,FALSE)</f>
        <v>31.84</v>
      </c>
      <c r="AC212" s="100">
        <f t="shared" si="106"/>
        <v>15</v>
      </c>
      <c r="AD212" s="86">
        <f t="shared" si="107"/>
        <v>15</v>
      </c>
      <c r="AE212" s="87">
        <f t="shared" si="91"/>
        <v>7.7</v>
      </c>
      <c r="AF212" s="88">
        <v>7.7</v>
      </c>
      <c r="AG212" s="92">
        <f t="shared" si="109"/>
        <v>495</v>
      </c>
      <c r="AH212" s="78">
        <f>IF(ISERROR(VLOOKUP(B212,'Notes écrit'!$A$3:$C$566,3,FALSE)),"ABI",(VLOOKUP(B212,'Notes écrit'!$A$3:$C$566,3,FALSE)))</f>
        <v>6.67</v>
      </c>
      <c r="AI212" s="88">
        <v>6.67</v>
      </c>
      <c r="AJ212" s="93">
        <f t="shared" si="110"/>
        <v>296</v>
      </c>
      <c r="AK212" s="153">
        <f t="shared" si="111"/>
        <v>7.0819999999999999</v>
      </c>
      <c r="AL212" s="110"/>
      <c r="AM212" s="110"/>
      <c r="AN212" s="110"/>
      <c r="AO212" s="110"/>
      <c r="AP212" s="110"/>
    </row>
    <row r="213" spans="1:42" ht="16.5" customHeight="1" thickBot="1" x14ac:dyDescent="0.3">
      <c r="A213" s="127" t="s">
        <v>376</v>
      </c>
      <c r="B213" s="247">
        <v>22003389</v>
      </c>
      <c r="C213" s="248" t="s">
        <v>776</v>
      </c>
      <c r="D213" s="248" t="s">
        <v>118</v>
      </c>
      <c r="E213" s="325">
        <f>VLOOKUP(B213,[2]END!$A$3:$F$557,6,FALSE)</f>
        <v>18</v>
      </c>
      <c r="F213" s="99">
        <f t="shared" si="108"/>
        <v>18.5</v>
      </c>
      <c r="G213" s="100">
        <f t="shared" si="93"/>
        <v>15</v>
      </c>
      <c r="H213" s="85">
        <f t="shared" si="94"/>
        <v>15</v>
      </c>
      <c r="I213" s="325">
        <f>VLOOKUP(B213,[2]VIT!$A$3:$E$557,5,FALSE)</f>
        <v>2.79</v>
      </c>
      <c r="J213" s="100">
        <f t="shared" si="95"/>
        <v>20</v>
      </c>
      <c r="K213" s="325">
        <f>VLOOKUP(B213,[2]VIT!$A$3:$F$557,6,FALSE)</f>
        <v>5.96</v>
      </c>
      <c r="L213" s="100">
        <f t="shared" si="96"/>
        <v>17</v>
      </c>
      <c r="M213" s="85">
        <f t="shared" si="97"/>
        <v>18.5</v>
      </c>
      <c r="N213" s="328">
        <f>VLOOKUP(B213,[2]DVC!$A$3:$F$557,6,FALSE)</f>
        <v>61</v>
      </c>
      <c r="O213" s="288">
        <f>VLOOKUP(B213,'[2]Taille-Poids'!$A$3:$F$557,6,FALSE)</f>
        <v>52</v>
      </c>
      <c r="P213" s="101">
        <f t="shared" si="98"/>
        <v>1.1730769230769231</v>
      </c>
      <c r="Q213" s="100">
        <f t="shared" si="99"/>
        <v>6</v>
      </c>
      <c r="R213" s="328">
        <f>VLOOKUP(B213,[2]DV!$A$3:$G$557,7,FALSE)</f>
        <v>49.7</v>
      </c>
      <c r="S213" s="100">
        <f t="shared" si="100"/>
        <v>5.5</v>
      </c>
      <c r="T213" s="85">
        <f t="shared" si="101"/>
        <v>11.5</v>
      </c>
      <c r="U213" s="332">
        <f>VLOOKUP(B213,[2]COORD!$A$3:$H$557,8,FALSE)</f>
        <v>29.3</v>
      </c>
      <c r="V213" s="100">
        <f t="shared" si="102"/>
        <v>3.25</v>
      </c>
      <c r="W213" s="325">
        <f>VLOOKUP(B213,[2]SOUP!$A$3:$E$557,5,FALSE)</f>
        <v>0</v>
      </c>
      <c r="X213" s="100">
        <f t="shared" si="103"/>
        <v>2.5</v>
      </c>
      <c r="Y213" s="325">
        <f>VLOOKUP(B213,[2]EQU!$A$3:$E$557,5,FALSE)</f>
        <v>3</v>
      </c>
      <c r="Z213" s="100">
        <f t="shared" si="104"/>
        <v>3.5</v>
      </c>
      <c r="AA213" s="85">
        <f t="shared" si="105"/>
        <v>9.25</v>
      </c>
      <c r="AB213" s="344">
        <f>VLOOKUP(B213,[2]Natation!$A$2:$E$556,5,FALSE)</f>
        <v>31.69</v>
      </c>
      <c r="AC213" s="100">
        <f t="shared" si="106"/>
        <v>15</v>
      </c>
      <c r="AD213" s="86">
        <f t="shared" si="107"/>
        <v>15</v>
      </c>
      <c r="AE213" s="87">
        <f t="shared" si="91"/>
        <v>13.85</v>
      </c>
      <c r="AF213" s="88">
        <v>13.85</v>
      </c>
      <c r="AG213" s="92">
        <f t="shared" si="109"/>
        <v>32</v>
      </c>
      <c r="AH213" s="78">
        <f>IF(ISERROR(VLOOKUP(B213,'Notes écrit'!$A$3:$C$566,3,FALSE)),"ABI",(VLOOKUP(B213,'Notes écrit'!$A$3:$C$566,3,FALSE)))</f>
        <v>11.11</v>
      </c>
      <c r="AI213" s="88">
        <v>11.11</v>
      </c>
      <c r="AJ213" s="93">
        <f t="shared" si="110"/>
        <v>23</v>
      </c>
      <c r="AK213" s="153">
        <f t="shared" si="111"/>
        <v>12.206</v>
      </c>
      <c r="AL213" s="110"/>
      <c r="AM213" s="110"/>
      <c r="AN213" s="110"/>
      <c r="AO213" s="110"/>
      <c r="AP213" s="110"/>
    </row>
    <row r="214" spans="1:42" ht="16.5" customHeight="1" thickBot="1" x14ac:dyDescent="0.3">
      <c r="A214" s="127" t="s">
        <v>56</v>
      </c>
      <c r="B214" s="247">
        <v>22003493</v>
      </c>
      <c r="C214" s="248" t="s">
        <v>1134</v>
      </c>
      <c r="D214" s="248" t="s">
        <v>1135</v>
      </c>
      <c r="E214" s="96">
        <f>VLOOKUP(B214,[2]END!$A$3:$F$557,6,FALSE)</f>
        <v>9</v>
      </c>
      <c r="F214" s="99">
        <f t="shared" si="108"/>
        <v>14</v>
      </c>
      <c r="G214" s="100">
        <f t="shared" si="93"/>
        <v>9</v>
      </c>
      <c r="H214" s="85">
        <f t="shared" si="94"/>
        <v>9</v>
      </c>
      <c r="I214" s="325">
        <f>VLOOKUP(B214,[2]VIT!$A$3:$E$557,5,FALSE)</f>
        <v>3.36</v>
      </c>
      <c r="J214" s="100">
        <f t="shared" si="95"/>
        <v>19</v>
      </c>
      <c r="K214" s="325">
        <f>VLOOKUP(B214,[2]VIT!$A$3:$F$557,6,FALSE)</f>
        <v>7.54</v>
      </c>
      <c r="L214" s="100">
        <f t="shared" si="96"/>
        <v>12</v>
      </c>
      <c r="M214" s="85">
        <f t="shared" si="97"/>
        <v>15.5</v>
      </c>
      <c r="N214" s="107">
        <f>VLOOKUP(B214,[2]DVC!$A$3:$F$557,6,FALSE)</f>
        <v>32</v>
      </c>
      <c r="O214" s="288">
        <f>VLOOKUP(B214,'[2]Taille-Poids'!$A$3:$F$557,6,FALSE)</f>
        <v>65</v>
      </c>
      <c r="P214" s="101">
        <f t="shared" si="98"/>
        <v>0.49230769230769234</v>
      </c>
      <c r="Q214" s="100">
        <f t="shared" si="99"/>
        <v>4.5</v>
      </c>
      <c r="R214" s="107">
        <f>VLOOKUP(B214,[2]DV!$A$3:$G$557,7,FALSE)</f>
        <v>33.299999999999997</v>
      </c>
      <c r="S214" s="100">
        <f t="shared" si="100"/>
        <v>5.5</v>
      </c>
      <c r="T214" s="85">
        <f t="shared" si="101"/>
        <v>10</v>
      </c>
      <c r="U214" s="289">
        <f>VLOOKUP(B214,[2]COORD!$A$3:$H$557,8,FALSE)</f>
        <v>29.07</v>
      </c>
      <c r="V214" s="100">
        <f t="shared" si="102"/>
        <v>4.25</v>
      </c>
      <c r="W214" s="96">
        <f>VLOOKUP(B214,[2]SOUP!$A$3:$E$557,5,FALSE)</f>
        <v>3</v>
      </c>
      <c r="X214" s="100">
        <f t="shared" si="103"/>
        <v>3.25</v>
      </c>
      <c r="Y214" s="96">
        <f>VLOOKUP(B214,[2]EQU!$A$3:$E$557,5,FALSE)</f>
        <v>1</v>
      </c>
      <c r="Z214" s="100">
        <f t="shared" si="104"/>
        <v>4.5</v>
      </c>
      <c r="AA214" s="85">
        <f t="shared" si="105"/>
        <v>12</v>
      </c>
      <c r="AB214" s="127">
        <f>VLOOKUP(B214,[2]Natation!$A$2:$E$556,5,FALSE)</f>
        <v>46.37</v>
      </c>
      <c r="AC214" s="100">
        <f t="shared" si="106"/>
        <v>10</v>
      </c>
      <c r="AD214" s="86">
        <f t="shared" si="107"/>
        <v>10</v>
      </c>
      <c r="AE214" s="87">
        <f t="shared" si="91"/>
        <v>11.3</v>
      </c>
      <c r="AF214" s="88">
        <v>11.3</v>
      </c>
      <c r="AG214" s="92">
        <f t="shared" si="109"/>
        <v>243</v>
      </c>
      <c r="AH214" s="78">
        <f>IF(ISERROR(VLOOKUP(B214,'Notes écrit'!$A$3:$C$566,3,FALSE)),"ABI",(VLOOKUP(B214,'Notes écrit'!$A$3:$C$566,3,FALSE)))</f>
        <v>7.11</v>
      </c>
      <c r="AI214" s="88">
        <v>7.11</v>
      </c>
      <c r="AJ214" s="93">
        <f t="shared" si="110"/>
        <v>241</v>
      </c>
      <c r="AK214" s="153">
        <f t="shared" si="111"/>
        <v>8.7860000000000014</v>
      </c>
    </row>
    <row r="215" spans="1:42" ht="16.5" customHeight="1" thickBot="1" x14ac:dyDescent="0.3">
      <c r="A215" s="127" t="s">
        <v>376</v>
      </c>
      <c r="B215" s="257">
        <v>22003508</v>
      </c>
      <c r="C215" s="258" t="s">
        <v>942</v>
      </c>
      <c r="D215" s="258" t="s">
        <v>108</v>
      </c>
      <c r="E215" s="96">
        <f>VLOOKUP(B215,[2]END!$A$3:$F$557,6,FALSE)</f>
        <v>15</v>
      </c>
      <c r="F215" s="99">
        <f t="shared" si="108"/>
        <v>17</v>
      </c>
      <c r="G215" s="100">
        <f t="shared" si="93"/>
        <v>12</v>
      </c>
      <c r="H215" s="85">
        <f t="shared" si="94"/>
        <v>12</v>
      </c>
      <c r="I215" s="325">
        <f>VLOOKUP(B215,[2]VIT!$A$3:$E$557,5,FALSE)</f>
        <v>3.07</v>
      </c>
      <c r="J215" s="100">
        <f t="shared" si="95"/>
        <v>19</v>
      </c>
      <c r="K215" s="325">
        <f>VLOOKUP(B215,[2]VIT!$A$3:$F$557,6,FALSE)</f>
        <v>6.57</v>
      </c>
      <c r="L215" s="100">
        <f t="shared" si="96"/>
        <v>13</v>
      </c>
      <c r="M215" s="85">
        <f t="shared" si="97"/>
        <v>16</v>
      </c>
      <c r="N215" s="107">
        <f>VLOOKUP(B215,[2]DVC!$A$3:$F$557,6,FALSE)</f>
        <v>51</v>
      </c>
      <c r="O215" s="288">
        <f>VLOOKUP(B215,'[2]Taille-Poids'!$A$3:$F$557,6,FALSE)</f>
        <v>54</v>
      </c>
      <c r="P215" s="101">
        <f t="shared" si="98"/>
        <v>0.94444444444444442</v>
      </c>
      <c r="Q215" s="100">
        <f t="shared" si="99"/>
        <v>5</v>
      </c>
      <c r="R215" s="107">
        <f>VLOOKUP(B215,[2]DV!$A$3:$G$557,7,FALSE)</f>
        <v>39.700000000000003</v>
      </c>
      <c r="S215" s="100">
        <f t="shared" si="100"/>
        <v>3</v>
      </c>
      <c r="T215" s="85">
        <f t="shared" si="101"/>
        <v>8</v>
      </c>
      <c r="U215" s="289">
        <f>VLOOKUP(B215,[2]COORD!$A$3:$H$557,8,FALSE)</f>
        <v>29.18</v>
      </c>
      <c r="V215" s="100">
        <f t="shared" si="102"/>
        <v>3.25</v>
      </c>
      <c r="W215" s="96">
        <f>VLOOKUP(B215,[2]SOUP!$A$3:$E$557,5,FALSE)</f>
        <v>0</v>
      </c>
      <c r="X215" s="100">
        <f t="shared" si="103"/>
        <v>2.5</v>
      </c>
      <c r="Y215" s="96">
        <f>VLOOKUP(B215,[2]EQU!$A$3:$E$557,5,FALSE)</f>
        <v>4</v>
      </c>
      <c r="Z215" s="100">
        <f t="shared" si="104"/>
        <v>3</v>
      </c>
      <c r="AA215" s="85">
        <f t="shared" si="105"/>
        <v>8.75</v>
      </c>
      <c r="AB215" s="127">
        <f>VLOOKUP(B215,[2]Natation!$A$2:$E$556,5,FALSE)</f>
        <v>37.01</v>
      </c>
      <c r="AC215" s="100">
        <f t="shared" si="106"/>
        <v>12</v>
      </c>
      <c r="AD215" s="86">
        <f t="shared" si="107"/>
        <v>12</v>
      </c>
      <c r="AE215" s="87">
        <f t="shared" si="91"/>
        <v>11.35</v>
      </c>
      <c r="AF215" s="88">
        <v>11.35</v>
      </c>
      <c r="AG215" s="92">
        <f t="shared" si="109"/>
        <v>235</v>
      </c>
      <c r="AH215" s="78">
        <f>IF(ISERROR(VLOOKUP(B215,'Notes écrit'!$A$3:$C$566,3,FALSE)),"ABI",(VLOOKUP(B215,'Notes écrit'!$A$3:$C$566,3,FALSE)))</f>
        <v>8.89</v>
      </c>
      <c r="AI215" s="88">
        <v>8.89</v>
      </c>
      <c r="AJ215" s="93">
        <f t="shared" si="110"/>
        <v>86</v>
      </c>
      <c r="AK215" s="153">
        <f t="shared" si="111"/>
        <v>9.8740000000000006</v>
      </c>
    </row>
    <row r="216" spans="1:42" ht="16.5" customHeight="1" thickBot="1" x14ac:dyDescent="0.3">
      <c r="A216" s="127" t="s">
        <v>56</v>
      </c>
      <c r="B216" s="255">
        <v>22003579</v>
      </c>
      <c r="C216" s="256" t="s">
        <v>548</v>
      </c>
      <c r="D216" s="256" t="s">
        <v>254</v>
      </c>
      <c r="E216" s="325">
        <f>VLOOKUP(B216,[2]END!$A$3:$F$557,6,FALSE)</f>
        <v>8</v>
      </c>
      <c r="F216" s="99">
        <f t="shared" si="108"/>
        <v>13.5</v>
      </c>
      <c r="G216" s="100">
        <f t="shared" si="93"/>
        <v>8</v>
      </c>
      <c r="H216" s="85">
        <f t="shared" si="94"/>
        <v>8</v>
      </c>
      <c r="I216" s="325">
        <f>VLOOKUP(B216,[2]VIT!$A$3:$E$557,5,FALSE)</f>
        <v>3.56</v>
      </c>
      <c r="J216" s="100">
        <f t="shared" si="95"/>
        <v>15</v>
      </c>
      <c r="K216" s="325">
        <f>VLOOKUP(B216,[2]VIT!$A$3:$F$557,6,FALSE)</f>
        <v>7.96</v>
      </c>
      <c r="L216" s="100">
        <f t="shared" si="96"/>
        <v>9</v>
      </c>
      <c r="M216" s="85">
        <f t="shared" si="97"/>
        <v>12</v>
      </c>
      <c r="N216" s="328">
        <f>VLOOKUP(B216,[2]DVC!$A$3:$F$557,6,FALSE)</f>
        <v>30</v>
      </c>
      <c r="O216" s="288">
        <f>VLOOKUP(B216,'[2]Taille-Poids'!$A$3:$F$557,6,FALSE)</f>
        <v>73</v>
      </c>
      <c r="P216" s="101">
        <f t="shared" si="98"/>
        <v>0.41095890410958902</v>
      </c>
      <c r="Q216" s="100">
        <f t="shared" si="99"/>
        <v>4</v>
      </c>
      <c r="R216" s="328">
        <f>VLOOKUP(B216,[2]DV!$A$3:$G$557,7,FALSE)</f>
        <v>29.1</v>
      </c>
      <c r="S216" s="100">
        <f t="shared" si="100"/>
        <v>4.5</v>
      </c>
      <c r="T216" s="85">
        <f t="shared" si="101"/>
        <v>8.5</v>
      </c>
      <c r="U216" s="332">
        <f>VLOOKUP(B216,[2]COORD!$A$3:$H$557,8,FALSE)</f>
        <v>29.34</v>
      </c>
      <c r="V216" s="100">
        <f t="shared" si="102"/>
        <v>4.25</v>
      </c>
      <c r="W216" s="325">
        <f>VLOOKUP(B216,[2]SOUP!$A$3:$E$557,5,FALSE)</f>
        <v>0</v>
      </c>
      <c r="X216" s="100">
        <f t="shared" si="103"/>
        <v>2.5</v>
      </c>
      <c r="Y216" s="325">
        <f>VLOOKUP(B216,[2]EQU!$A$3:$E$557,5,FALSE)</f>
        <v>2</v>
      </c>
      <c r="Z216" s="100">
        <f t="shared" si="104"/>
        <v>4</v>
      </c>
      <c r="AA216" s="85">
        <f t="shared" si="105"/>
        <v>10.75</v>
      </c>
      <c r="AB216" s="344">
        <f>VLOOKUP(B216,[2]Natation!$A$2:$E$556,5,FALSE)</f>
        <v>46.56</v>
      </c>
      <c r="AC216" s="100">
        <f t="shared" si="106"/>
        <v>10</v>
      </c>
      <c r="AD216" s="86">
        <f t="shared" si="107"/>
        <v>10</v>
      </c>
      <c r="AE216" s="87">
        <f t="shared" si="91"/>
        <v>9.85</v>
      </c>
      <c r="AF216" s="88">
        <v>9.85</v>
      </c>
      <c r="AG216" s="92">
        <f t="shared" si="109"/>
        <v>397</v>
      </c>
      <c r="AH216" s="78">
        <f>IF(ISERROR(VLOOKUP(B216,'Notes écrit'!$A$3:$C$566,3,FALSE)),"ABI",(VLOOKUP(B216,'Notes écrit'!$A$3:$C$566,3,FALSE)))</f>
        <v>7.11</v>
      </c>
      <c r="AI216" s="88">
        <v>7.11</v>
      </c>
      <c r="AJ216" s="93">
        <f t="shared" si="110"/>
        <v>241</v>
      </c>
      <c r="AK216" s="153">
        <f t="shared" si="111"/>
        <v>8.2059999999999995</v>
      </c>
    </row>
    <row r="217" spans="1:42" ht="16.5" customHeight="1" thickBot="1" x14ac:dyDescent="0.3">
      <c r="A217" s="127" t="s">
        <v>56</v>
      </c>
      <c r="B217" s="253">
        <v>22003616</v>
      </c>
      <c r="C217" s="254" t="s">
        <v>1126</v>
      </c>
      <c r="D217" s="254" t="s">
        <v>78</v>
      </c>
      <c r="E217" s="96">
        <f>VLOOKUP(B217,[2]END!$A$3:$F$557,6,FALSE)</f>
        <v>14</v>
      </c>
      <c r="F217" s="99">
        <f t="shared" si="108"/>
        <v>16.5</v>
      </c>
      <c r="G217" s="100">
        <f t="shared" si="93"/>
        <v>14</v>
      </c>
      <c r="H217" s="85">
        <f t="shared" si="94"/>
        <v>14</v>
      </c>
      <c r="I217" s="325">
        <f>VLOOKUP(B217,[2]VIT!$A$3:$E$557,5,FALSE)</f>
        <v>3.4</v>
      </c>
      <c r="J217" s="100">
        <f t="shared" si="95"/>
        <v>18</v>
      </c>
      <c r="K217" s="325">
        <f>VLOOKUP(B217,[2]VIT!$A$3:$F$557,6,FALSE)</f>
        <v>7.26</v>
      </c>
      <c r="L217" s="100">
        <f t="shared" si="96"/>
        <v>14</v>
      </c>
      <c r="M217" s="85">
        <f t="shared" si="97"/>
        <v>16</v>
      </c>
      <c r="N217" s="107">
        <f>VLOOKUP(B217,[2]DVC!$A$3:$F$557,6,FALSE)</f>
        <v>37.5</v>
      </c>
      <c r="O217" s="288">
        <f>VLOOKUP(B217,'[2]Taille-Poids'!$A$3:$F$557,6,FALSE)</f>
        <v>45</v>
      </c>
      <c r="P217" s="101">
        <f t="shared" si="98"/>
        <v>0.83333333333333337</v>
      </c>
      <c r="Q217" s="100">
        <f t="shared" si="99"/>
        <v>7</v>
      </c>
      <c r="R217" s="107">
        <f>VLOOKUP(B217,[2]DV!$A$3:$G$557,7,FALSE)</f>
        <v>28.1</v>
      </c>
      <c r="S217" s="100">
        <f t="shared" si="100"/>
        <v>4.5</v>
      </c>
      <c r="T217" s="85">
        <f t="shared" si="101"/>
        <v>11.5</v>
      </c>
      <c r="U217" s="289">
        <f>VLOOKUP(B217,[2]COORD!$A$3:$H$557,8,FALSE)</f>
        <v>25.4</v>
      </c>
      <c r="V217" s="100">
        <f t="shared" si="102"/>
        <v>6.25</v>
      </c>
      <c r="W217" s="96">
        <f>VLOOKUP(B217,[2]SOUP!$A$3:$E$557,5,FALSE)</f>
        <v>-9</v>
      </c>
      <c r="X217" s="100">
        <f t="shared" si="103"/>
        <v>1</v>
      </c>
      <c r="Y217" s="96">
        <f>VLOOKUP(B217,[2]EQU!$A$3:$E$557,5,FALSE)</f>
        <v>0</v>
      </c>
      <c r="Z217" s="100">
        <f t="shared" si="104"/>
        <v>5</v>
      </c>
      <c r="AA217" s="85">
        <f t="shared" si="105"/>
        <v>12.25</v>
      </c>
      <c r="AB217" s="127">
        <f>VLOOKUP(B217,[2]Natation!$A$2:$E$556,5,FALSE)</f>
        <v>39.590000000000003</v>
      </c>
      <c r="AC217" s="100">
        <f t="shared" si="106"/>
        <v>14</v>
      </c>
      <c r="AD217" s="86">
        <f t="shared" si="107"/>
        <v>14</v>
      </c>
      <c r="AE217" s="87">
        <f t="shared" si="91"/>
        <v>13.55</v>
      </c>
      <c r="AF217" s="88">
        <v>13.55</v>
      </c>
      <c r="AG217" s="92">
        <f t="shared" si="109"/>
        <v>41</v>
      </c>
      <c r="AH217" s="78">
        <f>IF(ISERROR(VLOOKUP(B217,'Notes écrit'!$A$3:$C$566,3,FALSE)),"ABI",(VLOOKUP(B217,'Notes écrit'!$A$3:$C$566,3,FALSE)))</f>
        <v>7.11</v>
      </c>
      <c r="AI217" s="88">
        <v>7.11</v>
      </c>
      <c r="AJ217" s="93">
        <f t="shared" si="110"/>
        <v>241</v>
      </c>
      <c r="AK217" s="153">
        <f t="shared" si="111"/>
        <v>9.6859999999999999</v>
      </c>
    </row>
    <row r="218" spans="1:42" s="112" customFormat="1" ht="16.5" customHeight="1" thickBot="1" x14ac:dyDescent="0.3">
      <c r="A218" s="127" t="s">
        <v>56</v>
      </c>
      <c r="B218" s="261">
        <v>22003623</v>
      </c>
      <c r="C218" s="262" t="s">
        <v>1124</v>
      </c>
      <c r="D218" s="262" t="s">
        <v>1125</v>
      </c>
      <c r="E218" s="96" t="s">
        <v>375</v>
      </c>
      <c r="F218" s="99" t="str">
        <f t="shared" si="108"/>
        <v>DSP</v>
      </c>
      <c r="G218" s="100" t="str">
        <f t="shared" si="93"/>
        <v>DSP</v>
      </c>
      <c r="H218" s="85" t="str">
        <f t="shared" si="94"/>
        <v>DSP</v>
      </c>
      <c r="I218" s="96" t="s">
        <v>375</v>
      </c>
      <c r="J218" s="100" t="str">
        <f t="shared" si="95"/>
        <v>DSP</v>
      </c>
      <c r="K218" s="96" t="s">
        <v>375</v>
      </c>
      <c r="L218" s="100" t="str">
        <f t="shared" si="96"/>
        <v>DSP</v>
      </c>
      <c r="M218" s="85" t="str">
        <f t="shared" si="97"/>
        <v>DSP</v>
      </c>
      <c r="N218" s="107">
        <f>VLOOKUP(B218,[2]DVC!$A$3:$F$557,6,FALSE)</f>
        <v>47</v>
      </c>
      <c r="O218" s="288">
        <f>VLOOKUP(B218,'[2]Taille-Poids'!$A$3:$F$557,6,FALSE)</f>
        <v>53</v>
      </c>
      <c r="P218" s="101">
        <f t="shared" si="98"/>
        <v>0.8867924528301887</v>
      </c>
      <c r="Q218" s="100">
        <f t="shared" si="99"/>
        <v>7</v>
      </c>
      <c r="R218" s="107">
        <f>VLOOKUP(B218,[2]DV!$A$3:$G$557,7,FALSE)</f>
        <v>33</v>
      </c>
      <c r="S218" s="100">
        <f t="shared" si="100"/>
        <v>5.5</v>
      </c>
      <c r="T218" s="85">
        <f t="shared" si="101"/>
        <v>12.5</v>
      </c>
      <c r="U218" s="289">
        <f>VLOOKUP(B218,[2]COORD!$A$3:$H$557,8,FALSE)</f>
        <v>25.26</v>
      </c>
      <c r="V218" s="100">
        <f t="shared" si="102"/>
        <v>6.25</v>
      </c>
      <c r="W218" s="96">
        <f>VLOOKUP(B218,[2]SOUP!$A$3:$E$557,5,FALSE)</f>
        <v>1</v>
      </c>
      <c r="X218" s="100">
        <f t="shared" si="103"/>
        <v>2.75</v>
      </c>
      <c r="Y218" s="96">
        <f>VLOOKUP(B218,[2]EQU!$A$3:$E$557,5,FALSE)</f>
        <v>2</v>
      </c>
      <c r="Z218" s="100">
        <f t="shared" si="104"/>
        <v>4</v>
      </c>
      <c r="AA218" s="85">
        <f t="shared" si="105"/>
        <v>13</v>
      </c>
      <c r="AB218" s="127">
        <f>VLOOKUP(B218,[2]Natation!$A$2:$E$556,5,FALSE)</f>
        <v>45.94</v>
      </c>
      <c r="AC218" s="100">
        <f t="shared" si="106"/>
        <v>10</v>
      </c>
      <c r="AD218" s="86">
        <f t="shared" si="107"/>
        <v>10</v>
      </c>
      <c r="AE218" s="87">
        <f t="shared" si="91"/>
        <v>11.833333333333334</v>
      </c>
      <c r="AF218" s="88">
        <v>11.833333333333334</v>
      </c>
      <c r="AG218" s="92">
        <f t="shared" si="109"/>
        <v>181</v>
      </c>
      <c r="AH218" s="78">
        <f>IF(ISERROR(VLOOKUP(B218,'Notes écrit'!$A$3:$C$566,3,FALSE)),"ABI",(VLOOKUP(B218,'Notes écrit'!$A$3:$C$566,3,FALSE)))</f>
        <v>5.78</v>
      </c>
      <c r="AI218" s="88">
        <v>5.78</v>
      </c>
      <c r="AJ218" s="93">
        <f t="shared" si="110"/>
        <v>393</v>
      </c>
      <c r="AK218" s="153">
        <f t="shared" si="111"/>
        <v>8.2013333333333343</v>
      </c>
      <c r="AL218" s="26"/>
      <c r="AM218" s="26"/>
      <c r="AN218" s="26"/>
      <c r="AO218" s="26"/>
      <c r="AP218" s="26"/>
    </row>
    <row r="219" spans="1:42" ht="16.5" customHeight="1" thickBot="1" x14ac:dyDescent="0.3">
      <c r="A219" s="127" t="s">
        <v>56</v>
      </c>
      <c r="B219" s="247">
        <v>22003674</v>
      </c>
      <c r="C219" s="248" t="s">
        <v>972</v>
      </c>
      <c r="D219" s="248" t="s">
        <v>973</v>
      </c>
      <c r="E219" s="96">
        <f>VLOOKUP(B219,[2]END!$A$3:$F$557,6,FALSE)</f>
        <v>13</v>
      </c>
      <c r="F219" s="99">
        <f t="shared" si="108"/>
        <v>16</v>
      </c>
      <c r="G219" s="100">
        <f t="shared" si="93"/>
        <v>13</v>
      </c>
      <c r="H219" s="85">
        <f t="shared" si="94"/>
        <v>13</v>
      </c>
      <c r="I219" s="325">
        <f>VLOOKUP(B219,[2]VIT!$A$3:$E$557,5,FALSE)</f>
        <v>3.3200000000000003</v>
      </c>
      <c r="J219" s="100">
        <f t="shared" si="95"/>
        <v>19</v>
      </c>
      <c r="K219" s="325">
        <f>VLOOKUP(B219,[2]VIT!$A$3:$F$557,6,FALSE)</f>
        <v>7.38</v>
      </c>
      <c r="L219" s="100">
        <f t="shared" si="96"/>
        <v>13</v>
      </c>
      <c r="M219" s="85">
        <f t="shared" si="97"/>
        <v>16</v>
      </c>
      <c r="N219" s="107">
        <f>VLOOKUP(B219,[2]DVC!$A$3:$F$557,6,FALSE)</f>
        <v>37</v>
      </c>
      <c r="O219" s="288">
        <f>VLOOKUP(B219,'[2]Taille-Poids'!$A$3:$F$557,6,FALSE)</f>
        <v>58</v>
      </c>
      <c r="P219" s="101">
        <f t="shared" si="98"/>
        <v>0.63793103448275867</v>
      </c>
      <c r="Q219" s="100">
        <f t="shared" si="99"/>
        <v>6</v>
      </c>
      <c r="R219" s="107">
        <f>VLOOKUP(B219,[2]DV!$A$3:$G$557,7,FALSE)</f>
        <v>30.6</v>
      </c>
      <c r="S219" s="100">
        <f t="shared" si="100"/>
        <v>5</v>
      </c>
      <c r="T219" s="85">
        <f t="shared" si="101"/>
        <v>11</v>
      </c>
      <c r="U219" s="289">
        <f>VLOOKUP(B219,[2]COORD!$A$3:$H$557,8,FALSE)</f>
        <v>28.18</v>
      </c>
      <c r="V219" s="100">
        <f t="shared" si="102"/>
        <v>4.75</v>
      </c>
      <c r="W219" s="96">
        <f>VLOOKUP(B219,[2]SOUP!$A$3:$E$557,5,FALSE)</f>
        <v>-9</v>
      </c>
      <c r="X219" s="100">
        <f t="shared" si="103"/>
        <v>1</v>
      </c>
      <c r="Y219" s="96">
        <f>VLOOKUP(B219,[2]EQU!$A$3:$E$557,5,FALSE)</f>
        <v>4</v>
      </c>
      <c r="Z219" s="100">
        <f t="shared" si="104"/>
        <v>3</v>
      </c>
      <c r="AA219" s="85">
        <f t="shared" si="105"/>
        <v>8.75</v>
      </c>
      <c r="AB219" s="127">
        <f>VLOOKUP(B219,[2]Natation!$A$2:$E$556,5,FALSE)</f>
        <v>43.14</v>
      </c>
      <c r="AC219" s="100">
        <f t="shared" si="106"/>
        <v>12</v>
      </c>
      <c r="AD219" s="86">
        <f t="shared" si="107"/>
        <v>12</v>
      </c>
      <c r="AE219" s="87">
        <f t="shared" si="91"/>
        <v>12.15</v>
      </c>
      <c r="AF219" s="88">
        <v>12.15</v>
      </c>
      <c r="AG219" s="92">
        <f t="shared" si="109"/>
        <v>141</v>
      </c>
      <c r="AH219" s="78">
        <f>IF(ISERROR(VLOOKUP(B219,'Notes écrit'!$A$3:$C$566,3,FALSE)),"ABI",(VLOOKUP(B219,'Notes écrit'!$A$3:$C$566,3,FALSE)))</f>
        <v>8.44</v>
      </c>
      <c r="AI219" s="88">
        <v>8.44</v>
      </c>
      <c r="AJ219" s="93">
        <f t="shared" si="110"/>
        <v>118</v>
      </c>
      <c r="AK219" s="153">
        <f t="shared" si="111"/>
        <v>9.9239999999999995</v>
      </c>
    </row>
    <row r="220" spans="1:42" ht="16.5" customHeight="1" thickBot="1" x14ac:dyDescent="0.3">
      <c r="A220" s="127" t="s">
        <v>376</v>
      </c>
      <c r="B220" s="261">
        <v>22003720</v>
      </c>
      <c r="C220" s="262" t="s">
        <v>712</v>
      </c>
      <c r="D220" s="262" t="s">
        <v>88</v>
      </c>
      <c r="E220" s="96">
        <f>VLOOKUP(B220,[2]END!$A$3:$F$557,6,FALSE)</f>
        <v>14</v>
      </c>
      <c r="F220" s="99">
        <f t="shared" si="108"/>
        <v>16.5</v>
      </c>
      <c r="G220" s="100">
        <f t="shared" si="93"/>
        <v>11</v>
      </c>
      <c r="H220" s="85">
        <f t="shared" si="94"/>
        <v>11</v>
      </c>
      <c r="I220" s="325">
        <f>VLOOKUP(B220,[2]VIT!$A$3:$E$557,5,FALSE)</f>
        <v>3.52</v>
      </c>
      <c r="J220" s="100">
        <f t="shared" si="95"/>
        <v>11</v>
      </c>
      <c r="K220" s="325">
        <f>VLOOKUP(B220,[2]VIT!$A$3:$F$557,6,FALSE)</f>
        <v>7.12</v>
      </c>
      <c r="L220" s="100">
        <f t="shared" si="96"/>
        <v>9</v>
      </c>
      <c r="M220" s="85">
        <f t="shared" si="97"/>
        <v>10</v>
      </c>
      <c r="N220" s="107">
        <f>VLOOKUP(B220,[2]DVC!$A$3:$F$557,6,FALSE)</f>
        <v>90</v>
      </c>
      <c r="O220" s="288">
        <f>VLOOKUP(B220,'[2]Taille-Poids'!$A$3:$F$557,6,FALSE)</f>
        <v>83</v>
      </c>
      <c r="P220" s="101">
        <f t="shared" si="98"/>
        <v>1.0843373493975903</v>
      </c>
      <c r="Q220" s="100">
        <f t="shared" si="99"/>
        <v>5.5</v>
      </c>
      <c r="R220" s="107">
        <f>VLOOKUP(B220,[2]DV!$A$3:$G$557,7,FALSE)</f>
        <v>44</v>
      </c>
      <c r="S220" s="100">
        <f t="shared" si="100"/>
        <v>4</v>
      </c>
      <c r="T220" s="85">
        <f t="shared" si="101"/>
        <v>9.5</v>
      </c>
      <c r="U220" s="335">
        <f>VLOOKUP(B220,[2]COORD!$A$3:$H$557,8,FALSE)</f>
        <v>26.93</v>
      </c>
      <c r="V220" s="100">
        <f t="shared" si="102"/>
        <v>4.5</v>
      </c>
      <c r="W220" s="96">
        <f>VLOOKUP(B220,[2]SOUP!$A$3:$E$557,5,FALSE)</f>
        <v>-30</v>
      </c>
      <c r="X220" s="100">
        <f t="shared" si="103"/>
        <v>0</v>
      </c>
      <c r="Y220" s="96">
        <f>VLOOKUP(B220,[2]EQU!$A$3:$E$557,5,FALSE)</f>
        <v>10</v>
      </c>
      <c r="Z220" s="100">
        <f t="shared" si="104"/>
        <v>0</v>
      </c>
      <c r="AA220" s="85">
        <f t="shared" si="105"/>
        <v>4.5</v>
      </c>
      <c r="AB220" s="127">
        <f>VLOOKUP(B220,[2]Natation!$A$2:$E$556,5,FALSE)</f>
        <v>41.89</v>
      </c>
      <c r="AC220" s="100">
        <f t="shared" si="106"/>
        <v>9</v>
      </c>
      <c r="AD220" s="86">
        <f t="shared" si="107"/>
        <v>9</v>
      </c>
      <c r="AE220" s="87">
        <f t="shared" si="91"/>
        <v>8.8000000000000007</v>
      </c>
      <c r="AF220" s="88">
        <v>8.8000000000000007</v>
      </c>
      <c r="AG220" s="92">
        <f t="shared" si="109"/>
        <v>460</v>
      </c>
      <c r="AH220" s="78">
        <f>IF(ISERROR(VLOOKUP(B220,'Notes écrit'!$A$3:$C$566,3,FALSE)),"ABI",(VLOOKUP(B220,'Notes écrit'!$A$3:$C$566,3,FALSE)))</f>
        <v>8.44</v>
      </c>
      <c r="AI220" s="88">
        <v>8.44</v>
      </c>
      <c r="AJ220" s="93">
        <f t="shared" si="110"/>
        <v>118</v>
      </c>
      <c r="AK220" s="153">
        <f t="shared" si="111"/>
        <v>8.5839999999999996</v>
      </c>
    </row>
    <row r="221" spans="1:42" ht="16.5" customHeight="1" thickBot="1" x14ac:dyDescent="0.3">
      <c r="A221" s="127" t="s">
        <v>56</v>
      </c>
      <c r="B221" s="253">
        <v>22003725</v>
      </c>
      <c r="C221" s="254" t="s">
        <v>1131</v>
      </c>
      <c r="D221" s="254" t="s">
        <v>1132</v>
      </c>
      <c r="E221" s="96">
        <f>VLOOKUP(B221,[2]END!$A$3:$F$557,6,FALSE)</f>
        <v>8</v>
      </c>
      <c r="F221" s="99">
        <f t="shared" si="108"/>
        <v>13.5</v>
      </c>
      <c r="G221" s="100">
        <f t="shared" si="93"/>
        <v>8</v>
      </c>
      <c r="H221" s="85">
        <f t="shared" si="94"/>
        <v>8</v>
      </c>
      <c r="I221" s="325">
        <f>VLOOKUP(B221,[2]VIT!$A$3:$E$557,5,FALSE)</f>
        <v>3.8</v>
      </c>
      <c r="J221" s="100">
        <f t="shared" si="95"/>
        <v>11</v>
      </c>
      <c r="K221" s="325">
        <f>VLOOKUP(B221,[2]VIT!$A$3:$F$557,6,FALSE)</f>
        <v>8.5299999999999994</v>
      </c>
      <c r="L221" s="100">
        <f t="shared" si="96"/>
        <v>5</v>
      </c>
      <c r="M221" s="85">
        <f t="shared" si="97"/>
        <v>8</v>
      </c>
      <c r="N221" s="107">
        <f>VLOOKUP(B221,[2]DVC!$A$3:$F$557,6,FALSE)</f>
        <v>29</v>
      </c>
      <c r="O221" s="288">
        <f>VLOOKUP(B221,'[2]Taille-Poids'!$A$3:$F$557,6,FALSE)</f>
        <v>71</v>
      </c>
      <c r="P221" s="101">
        <f t="shared" si="98"/>
        <v>0.40845070422535212</v>
      </c>
      <c r="Q221" s="100">
        <f t="shared" si="99"/>
        <v>4</v>
      </c>
      <c r="R221" s="107">
        <f>VLOOKUP(B221,[2]DV!$A$3:$G$557,7,FALSE)</f>
        <v>25.5</v>
      </c>
      <c r="S221" s="100">
        <f t="shared" si="100"/>
        <v>3.5</v>
      </c>
      <c r="T221" s="85">
        <f t="shared" si="101"/>
        <v>7.5</v>
      </c>
      <c r="U221" s="335">
        <f>VLOOKUP(B221,[2]COORD!$A$3:$H$557,8,FALSE)</f>
        <v>30.25</v>
      </c>
      <c r="V221" s="100">
        <f t="shared" si="102"/>
        <v>3.75</v>
      </c>
      <c r="W221" s="96">
        <f>VLOOKUP(B221,[2]SOUP!$A$3:$E$557,5,FALSE)</f>
        <v>6</v>
      </c>
      <c r="X221" s="100">
        <f t="shared" si="103"/>
        <v>3.5</v>
      </c>
      <c r="Y221" s="96">
        <f>VLOOKUP(B221,[2]EQU!$A$3:$E$557,5,FALSE)</f>
        <v>5</v>
      </c>
      <c r="Z221" s="100">
        <f t="shared" si="104"/>
        <v>2.5</v>
      </c>
      <c r="AA221" s="85">
        <f t="shared" si="105"/>
        <v>9.75</v>
      </c>
      <c r="AB221" s="127">
        <f>VLOOKUP(B221,[2]Natation!$A$2:$E$556,5,FALSE)</f>
        <v>52.43</v>
      </c>
      <c r="AC221" s="100">
        <f t="shared" si="106"/>
        <v>8</v>
      </c>
      <c r="AD221" s="86">
        <f t="shared" si="107"/>
        <v>8</v>
      </c>
      <c r="AE221" s="87">
        <f t="shared" si="91"/>
        <v>8.25</v>
      </c>
      <c r="AF221" s="88">
        <v>8.25</v>
      </c>
      <c r="AG221" s="92">
        <f t="shared" si="109"/>
        <v>480</v>
      </c>
      <c r="AH221" s="78">
        <f>IF(ISERROR(VLOOKUP(B221,'Notes écrit'!$A$3:$C$566,3,FALSE)),"ABI",(VLOOKUP(B221,'Notes écrit'!$A$3:$C$566,3,FALSE)))</f>
        <v>8.89</v>
      </c>
      <c r="AI221" s="88">
        <v>8.89</v>
      </c>
      <c r="AJ221" s="93">
        <f t="shared" si="110"/>
        <v>86</v>
      </c>
      <c r="AK221" s="153">
        <f t="shared" si="111"/>
        <v>8.6340000000000003</v>
      </c>
      <c r="AL221" s="109"/>
      <c r="AM221" s="109"/>
      <c r="AN221" s="109"/>
      <c r="AO221" s="109"/>
      <c r="AP221" s="109"/>
    </row>
    <row r="222" spans="1:42" ht="16.5" customHeight="1" thickBot="1" x14ac:dyDescent="0.3">
      <c r="A222" s="127" t="s">
        <v>376</v>
      </c>
      <c r="B222" s="259">
        <v>22003782</v>
      </c>
      <c r="C222" s="260" t="s">
        <v>1075</v>
      </c>
      <c r="D222" s="260" t="s">
        <v>136</v>
      </c>
      <c r="E222" s="96">
        <f>VLOOKUP(B222,[2]END!$A$3:$F$557,6,FALSE)</f>
        <v>23</v>
      </c>
      <c r="F222" s="99">
        <f t="shared" si="108"/>
        <v>21</v>
      </c>
      <c r="G222" s="100">
        <f t="shared" si="93"/>
        <v>20</v>
      </c>
      <c r="H222" s="85">
        <f t="shared" si="94"/>
        <v>20</v>
      </c>
      <c r="I222" s="325">
        <f>VLOOKUP(B222,[2]VIT!$A$3:$E$557,5,FALSE)</f>
        <v>3.22</v>
      </c>
      <c r="J222" s="100">
        <f t="shared" si="95"/>
        <v>17</v>
      </c>
      <c r="K222" s="325">
        <f>VLOOKUP(B222,[2]VIT!$A$3:$F$557,6,FALSE)</f>
        <v>6.75</v>
      </c>
      <c r="L222" s="100">
        <f t="shared" si="96"/>
        <v>12</v>
      </c>
      <c r="M222" s="85">
        <f t="shared" si="97"/>
        <v>14.5</v>
      </c>
      <c r="N222" s="107">
        <f>VLOOKUP(B222,[2]DVC!$A$3:$F$557,6,FALSE)</f>
        <v>56</v>
      </c>
      <c r="O222" s="288">
        <f>VLOOKUP(B222,'[2]Taille-Poids'!$A$3:$F$557,6,FALSE)</f>
        <v>74</v>
      </c>
      <c r="P222" s="101">
        <f t="shared" si="98"/>
        <v>0.7567567567567568</v>
      </c>
      <c r="Q222" s="100">
        <f t="shared" si="99"/>
        <v>4</v>
      </c>
      <c r="R222" s="107">
        <f>VLOOKUP(B222,[2]DV!$A$3:$G$557,7,FALSE)</f>
        <v>39.299999999999997</v>
      </c>
      <c r="S222" s="100">
        <f t="shared" si="100"/>
        <v>3</v>
      </c>
      <c r="T222" s="85">
        <f t="shared" si="101"/>
        <v>7</v>
      </c>
      <c r="U222" s="289">
        <f>VLOOKUP(B222,[2]COORD!$A$3:$H$557,8,FALSE)</f>
        <v>28.35</v>
      </c>
      <c r="V222" s="100">
        <f t="shared" si="102"/>
        <v>3.75</v>
      </c>
      <c r="W222" s="96">
        <f>VLOOKUP(B222,[2]SOUP!$A$3:$E$557,5,FALSE)</f>
        <v>-3</v>
      </c>
      <c r="X222" s="100">
        <f t="shared" si="103"/>
        <v>1.75</v>
      </c>
      <c r="Y222" s="96">
        <f>VLOOKUP(B222,[2]EQU!$A$3:$E$557,5,FALSE)</f>
        <v>6</v>
      </c>
      <c r="Z222" s="100">
        <f t="shared" si="104"/>
        <v>2</v>
      </c>
      <c r="AA222" s="85">
        <f t="shared" si="105"/>
        <v>7.5</v>
      </c>
      <c r="AB222" s="127">
        <f>VLOOKUP(B222,[2]Natation!$A$2:$E$556,5,FALSE)</f>
        <v>28.16</v>
      </c>
      <c r="AC222" s="100">
        <f t="shared" si="106"/>
        <v>18</v>
      </c>
      <c r="AD222" s="86">
        <f t="shared" si="107"/>
        <v>18</v>
      </c>
      <c r="AE222" s="87">
        <f t="shared" si="91"/>
        <v>13.4</v>
      </c>
      <c r="AF222" s="88">
        <v>13.4</v>
      </c>
      <c r="AG222" s="92">
        <f t="shared" si="109"/>
        <v>48</v>
      </c>
      <c r="AH222" s="78">
        <f>IF(ISERROR(VLOOKUP(B222,'Notes écrit'!$A$3:$C$566,3,FALSE)),"ABI",(VLOOKUP(B222,'Notes écrit'!$A$3:$C$566,3,FALSE)))</f>
        <v>6.67</v>
      </c>
      <c r="AI222" s="88">
        <v>6.67</v>
      </c>
      <c r="AJ222" s="93">
        <f t="shared" si="110"/>
        <v>296</v>
      </c>
      <c r="AK222" s="153">
        <f t="shared" si="111"/>
        <v>9.3620000000000001</v>
      </c>
    </row>
    <row r="223" spans="1:42" ht="16.5" customHeight="1" thickBot="1" x14ac:dyDescent="0.3">
      <c r="A223" s="127" t="s">
        <v>56</v>
      </c>
      <c r="B223" s="263">
        <v>22003788</v>
      </c>
      <c r="C223" s="264" t="s">
        <v>872</v>
      </c>
      <c r="D223" s="264" t="s">
        <v>531</v>
      </c>
      <c r="E223" s="325" t="s">
        <v>375</v>
      </c>
      <c r="F223" s="99" t="str">
        <f t="shared" si="108"/>
        <v>DSP</v>
      </c>
      <c r="G223" s="100" t="str">
        <f t="shared" si="93"/>
        <v>DSP</v>
      </c>
      <c r="H223" s="85" t="str">
        <f t="shared" si="94"/>
        <v>DSP</v>
      </c>
      <c r="I223" s="325" t="s">
        <v>375</v>
      </c>
      <c r="J223" s="100" t="str">
        <f t="shared" si="95"/>
        <v>DSP</v>
      </c>
      <c r="K223" s="325" t="s">
        <v>375</v>
      </c>
      <c r="L223" s="100" t="str">
        <f t="shared" si="96"/>
        <v>DSP</v>
      </c>
      <c r="M223" s="85" t="str">
        <f t="shared" si="97"/>
        <v>DSP</v>
      </c>
      <c r="N223" s="325" t="s">
        <v>375</v>
      </c>
      <c r="O223" s="288">
        <f>VLOOKUP(B223,'[2]Taille-Poids'!$A$3:$F$557,6,FALSE)</f>
        <v>54</v>
      </c>
      <c r="P223" s="101">
        <f t="shared" si="98"/>
        <v>0</v>
      </c>
      <c r="Q223" s="100" t="str">
        <f t="shared" si="99"/>
        <v>DSP</v>
      </c>
      <c r="R223" s="325" t="s">
        <v>375</v>
      </c>
      <c r="S223" s="100" t="str">
        <f t="shared" si="100"/>
        <v>DSP</v>
      </c>
      <c r="T223" s="85" t="str">
        <f t="shared" si="101"/>
        <v>DSP</v>
      </c>
      <c r="U223" s="334" t="s">
        <v>375</v>
      </c>
      <c r="V223" s="100" t="str">
        <f t="shared" si="102"/>
        <v>DSP</v>
      </c>
      <c r="W223" s="325" t="s">
        <v>375</v>
      </c>
      <c r="X223" s="100" t="str">
        <f t="shared" si="103"/>
        <v>DSP</v>
      </c>
      <c r="Y223" s="325" t="s">
        <v>375</v>
      </c>
      <c r="Z223" s="100" t="str">
        <f t="shared" si="104"/>
        <v>DSP</v>
      </c>
      <c r="AA223" s="85" t="str">
        <f t="shared" si="105"/>
        <v>DSP</v>
      </c>
      <c r="AB223" s="325" t="s">
        <v>375</v>
      </c>
      <c r="AC223" s="100" t="str">
        <f t="shared" si="106"/>
        <v>DSP</v>
      </c>
      <c r="AD223" s="86" t="str">
        <f t="shared" si="107"/>
        <v>DSP</v>
      </c>
      <c r="AE223" s="87" t="str">
        <f t="shared" si="91"/>
        <v>DSP</v>
      </c>
      <c r="AF223" s="88" t="s">
        <v>375</v>
      </c>
      <c r="AG223" s="92">
        <f t="shared" si="109"/>
        <v>532</v>
      </c>
      <c r="AH223" s="78">
        <f>IF(ISERROR(VLOOKUP(B223,'Notes écrit'!$A$3:$C$566,3,FALSE)),"ABI",(VLOOKUP(B223,'Notes écrit'!$A$3:$C$566,3,FALSE)))</f>
        <v>4.4400000000000004</v>
      </c>
      <c r="AI223" s="88">
        <v>4.4400000000000004</v>
      </c>
      <c r="AJ223" s="93">
        <f t="shared" si="110"/>
        <v>495</v>
      </c>
      <c r="AK223" s="153">
        <f t="shared" si="111"/>
        <v>4.4400000000000004</v>
      </c>
    </row>
    <row r="224" spans="1:42" ht="16.5" customHeight="1" thickBot="1" x14ac:dyDescent="0.3">
      <c r="A224" s="127" t="s">
        <v>376</v>
      </c>
      <c r="B224" s="253">
        <v>22003789</v>
      </c>
      <c r="C224" s="254" t="s">
        <v>673</v>
      </c>
      <c r="D224" s="254" t="s">
        <v>72</v>
      </c>
      <c r="E224" s="96">
        <f>VLOOKUP(B224,[2]END!$A$3:$F$557,6,FALSE)</f>
        <v>18</v>
      </c>
      <c r="F224" s="99">
        <f t="shared" si="108"/>
        <v>18.5</v>
      </c>
      <c r="G224" s="100">
        <f t="shared" si="93"/>
        <v>15</v>
      </c>
      <c r="H224" s="85">
        <f t="shared" si="94"/>
        <v>15</v>
      </c>
      <c r="I224" s="325">
        <f>VLOOKUP(B224,[2]VIT!$A$3:$E$557,5,FALSE)</f>
        <v>3.2499999999999996</v>
      </c>
      <c r="J224" s="100">
        <f t="shared" si="95"/>
        <v>16</v>
      </c>
      <c r="K224" s="325">
        <f>VLOOKUP(B224,[2]VIT!$A$3:$F$557,6,FALSE)</f>
        <v>7.1</v>
      </c>
      <c r="L224" s="100">
        <f t="shared" si="96"/>
        <v>9</v>
      </c>
      <c r="M224" s="85">
        <f t="shared" si="97"/>
        <v>12.5</v>
      </c>
      <c r="N224" s="107">
        <f>VLOOKUP(B224,[2]DVC!$A$3:$F$557,6,FALSE)</f>
        <v>52</v>
      </c>
      <c r="O224" s="288">
        <f>VLOOKUP(B224,'[2]Taille-Poids'!$A$3:$F$557,6,FALSE)</f>
        <v>53</v>
      </c>
      <c r="P224" s="101">
        <f t="shared" si="98"/>
        <v>0.98113207547169812</v>
      </c>
      <c r="Q224" s="100">
        <f t="shared" si="99"/>
        <v>5</v>
      </c>
      <c r="R224" s="107">
        <f>VLOOKUP(B224,[2]DV!$A$3:$G$557,7,FALSE)</f>
        <v>38.299999999999997</v>
      </c>
      <c r="S224" s="100">
        <f t="shared" si="100"/>
        <v>2.5</v>
      </c>
      <c r="T224" s="85">
        <f t="shared" si="101"/>
        <v>7.5</v>
      </c>
      <c r="U224" s="289">
        <f>VLOOKUP(B224,[2]COORD!$A$3:$H$557,8,FALSE)</f>
        <v>23.75</v>
      </c>
      <c r="V224" s="100">
        <f t="shared" si="102"/>
        <v>6</v>
      </c>
      <c r="W224" s="96">
        <f>VLOOKUP(B224,[2]SOUP!$A$3:$E$557,5,FALSE)</f>
        <v>0</v>
      </c>
      <c r="X224" s="100">
        <f t="shared" si="103"/>
        <v>2.5</v>
      </c>
      <c r="Y224" s="96">
        <f>VLOOKUP(B224,[2]EQU!$A$3:$E$557,5,FALSE)</f>
        <v>0</v>
      </c>
      <c r="Z224" s="100">
        <f t="shared" si="104"/>
        <v>5</v>
      </c>
      <c r="AA224" s="85">
        <f t="shared" si="105"/>
        <v>13.5</v>
      </c>
      <c r="AB224" s="127">
        <f>VLOOKUP(B224,[2]Natation!$A$2:$E$556,5,FALSE)</f>
        <v>40.49</v>
      </c>
      <c r="AC224" s="100">
        <f t="shared" si="106"/>
        <v>10</v>
      </c>
      <c r="AD224" s="86">
        <f t="shared" si="107"/>
        <v>10</v>
      </c>
      <c r="AE224" s="87">
        <f t="shared" si="91"/>
        <v>11.7</v>
      </c>
      <c r="AF224" s="88">
        <v>11.7</v>
      </c>
      <c r="AG224" s="92">
        <f t="shared" si="109"/>
        <v>192</v>
      </c>
      <c r="AH224" s="78">
        <f>IF(ISERROR(VLOOKUP(B224,'Notes écrit'!$A$3:$C$566,3,FALSE)),"ABI",(VLOOKUP(B224,'Notes écrit'!$A$3:$C$566,3,FALSE)))</f>
        <v>11.56</v>
      </c>
      <c r="AI224" s="88">
        <v>11.56</v>
      </c>
      <c r="AJ224" s="93">
        <f t="shared" si="110"/>
        <v>16</v>
      </c>
      <c r="AK224" s="153">
        <f t="shared" si="111"/>
        <v>11.616</v>
      </c>
    </row>
    <row r="225" spans="1:42" ht="16.5" customHeight="1" thickBot="1" x14ac:dyDescent="0.3">
      <c r="A225" s="127" t="s">
        <v>376</v>
      </c>
      <c r="B225" s="259">
        <v>22003811</v>
      </c>
      <c r="C225" s="260" t="s">
        <v>863</v>
      </c>
      <c r="D225" s="260" t="s">
        <v>77</v>
      </c>
      <c r="E225" s="96">
        <f>VLOOKUP(B225,[2]END!$A$3:$F$557,6,FALSE)</f>
        <v>21</v>
      </c>
      <c r="F225" s="99">
        <f t="shared" si="108"/>
        <v>20</v>
      </c>
      <c r="G225" s="100">
        <f t="shared" si="93"/>
        <v>18</v>
      </c>
      <c r="H225" s="85">
        <f t="shared" si="94"/>
        <v>18</v>
      </c>
      <c r="I225" s="325">
        <f>VLOOKUP(B225,[2]VIT!$A$3:$E$557,5,FALSE)</f>
        <v>3.1400000000000006</v>
      </c>
      <c r="J225" s="100">
        <f t="shared" si="95"/>
        <v>18</v>
      </c>
      <c r="K225" s="325">
        <f>VLOOKUP(B225,[2]VIT!$A$3:$F$557,6,FALSE)</f>
        <v>6.69</v>
      </c>
      <c r="L225" s="100">
        <f t="shared" si="96"/>
        <v>12</v>
      </c>
      <c r="M225" s="85">
        <f t="shared" si="97"/>
        <v>15</v>
      </c>
      <c r="N225" s="107">
        <f>VLOOKUP(B225,[2]DVC!$A$3:$F$557,6,FALSE)</f>
        <v>55</v>
      </c>
      <c r="O225" s="288">
        <f>VLOOKUP(B225,'[2]Taille-Poids'!$A$3:$F$557,6,FALSE)</f>
        <v>63</v>
      </c>
      <c r="P225" s="101">
        <f t="shared" si="98"/>
        <v>0.87301587301587302</v>
      </c>
      <c r="Q225" s="100">
        <f t="shared" si="99"/>
        <v>4.5</v>
      </c>
      <c r="R225" s="107">
        <f>VLOOKUP(B225,[2]DV!$A$3:$G$557,7,FALSE)</f>
        <v>45.3</v>
      </c>
      <c r="S225" s="100">
        <f t="shared" si="100"/>
        <v>4.5</v>
      </c>
      <c r="T225" s="85">
        <f t="shared" si="101"/>
        <v>9</v>
      </c>
      <c r="U225" s="289">
        <f>VLOOKUP(B225,[2]COORD!$A$3:$H$557,8,FALSE)</f>
        <v>26.87</v>
      </c>
      <c r="V225" s="100">
        <f t="shared" si="102"/>
        <v>4.5</v>
      </c>
      <c r="W225" s="96">
        <f>VLOOKUP(B225,[2]SOUP!$A$3:$E$557,5,FALSE)</f>
        <v>0</v>
      </c>
      <c r="X225" s="100">
        <f t="shared" si="103"/>
        <v>2.5</v>
      </c>
      <c r="Y225" s="96">
        <f>VLOOKUP(B225,[2]EQU!$A$3:$E$557,5,FALSE)</f>
        <v>0</v>
      </c>
      <c r="Z225" s="100">
        <f t="shared" si="104"/>
        <v>5</v>
      </c>
      <c r="AA225" s="85">
        <f t="shared" si="105"/>
        <v>12</v>
      </c>
      <c r="AB225" s="127">
        <f>VLOOKUP(B225,[2]Natation!$A$2:$E$556,5,FALSE)</f>
        <v>49.02</v>
      </c>
      <c r="AC225" s="100">
        <f t="shared" si="106"/>
        <v>6</v>
      </c>
      <c r="AD225" s="86">
        <f t="shared" si="107"/>
        <v>6</v>
      </c>
      <c r="AE225" s="87">
        <f t="shared" si="91"/>
        <v>12</v>
      </c>
      <c r="AF225" s="88">
        <v>12</v>
      </c>
      <c r="AG225" s="92">
        <f t="shared" si="109"/>
        <v>158</v>
      </c>
      <c r="AH225" s="78">
        <f>IF(ISERROR(VLOOKUP(B225,'Notes écrit'!$A$3:$C$566,3,FALSE)),"ABI",(VLOOKUP(B225,'Notes écrit'!$A$3:$C$566,3,FALSE)))</f>
        <v>8.89</v>
      </c>
      <c r="AI225" s="88">
        <v>8.89</v>
      </c>
      <c r="AJ225" s="93">
        <f t="shared" si="110"/>
        <v>86</v>
      </c>
      <c r="AK225" s="153">
        <f t="shared" si="111"/>
        <v>10.134</v>
      </c>
      <c r="AL225" s="110"/>
      <c r="AM225" s="110"/>
      <c r="AN225" s="110"/>
      <c r="AO225" s="110"/>
      <c r="AP225" s="110"/>
    </row>
    <row r="226" spans="1:42" ht="16.5" customHeight="1" thickBot="1" x14ac:dyDescent="0.3">
      <c r="A226" s="127" t="s">
        <v>56</v>
      </c>
      <c r="B226" s="247">
        <v>22003815</v>
      </c>
      <c r="C226" s="248" t="s">
        <v>749</v>
      </c>
      <c r="D226" s="248" t="s">
        <v>116</v>
      </c>
      <c r="E226" s="96">
        <f>VLOOKUP(B226,[2]END!$A$3:$F$557,6,FALSE)</f>
        <v>10</v>
      </c>
      <c r="F226" s="99">
        <f t="shared" si="108"/>
        <v>14.5</v>
      </c>
      <c r="G226" s="100">
        <f t="shared" si="93"/>
        <v>10</v>
      </c>
      <c r="H226" s="85">
        <f t="shared" si="94"/>
        <v>10</v>
      </c>
      <c r="I226" s="325">
        <f>VLOOKUP(B226,[2]VIT!$A$3:$E$557,5,FALSE)</f>
        <v>3.24</v>
      </c>
      <c r="J226" s="100">
        <f t="shared" si="95"/>
        <v>20</v>
      </c>
      <c r="K226" s="325">
        <f>VLOOKUP(B226,[2]VIT!$A$3:$F$557,6,FALSE)</f>
        <v>7.26</v>
      </c>
      <c r="L226" s="100">
        <f t="shared" si="96"/>
        <v>14</v>
      </c>
      <c r="M226" s="85">
        <f t="shared" si="97"/>
        <v>17</v>
      </c>
      <c r="N226" s="107">
        <f>VLOOKUP(B226,[2]DVC!$A$3:$F$557,6,FALSE)</f>
        <v>45</v>
      </c>
      <c r="O226" s="288">
        <f>VLOOKUP(B226,'[2]Taille-Poids'!$A$3:$F$557,6,FALSE)</f>
        <v>63</v>
      </c>
      <c r="P226" s="101">
        <f t="shared" si="98"/>
        <v>0.7142857142857143</v>
      </c>
      <c r="Q226" s="100">
        <f t="shared" si="99"/>
        <v>6.5</v>
      </c>
      <c r="R226" s="107">
        <f>VLOOKUP(B226,[2]DV!$A$3:$G$557,7,FALSE)</f>
        <v>45.2</v>
      </c>
      <c r="S226" s="100">
        <f t="shared" si="100"/>
        <v>8.5</v>
      </c>
      <c r="T226" s="85">
        <f t="shared" si="101"/>
        <v>15</v>
      </c>
      <c r="U226" s="289">
        <f>VLOOKUP(B226,[2]COORD!$A$3:$H$557,8,FALSE)</f>
        <v>26.51</v>
      </c>
      <c r="V226" s="100">
        <f t="shared" si="102"/>
        <v>5.5</v>
      </c>
      <c r="W226" s="96">
        <f>VLOOKUP(B226,[2]SOUP!$A$3:$E$557,5,FALSE)</f>
        <v>6</v>
      </c>
      <c r="X226" s="100">
        <f t="shared" si="103"/>
        <v>3.5</v>
      </c>
      <c r="Y226" s="96">
        <f>VLOOKUP(B226,[2]EQU!$A$3:$E$557,5,FALSE)</f>
        <v>0</v>
      </c>
      <c r="Z226" s="100">
        <f t="shared" si="104"/>
        <v>5</v>
      </c>
      <c r="AA226" s="85">
        <f t="shared" si="105"/>
        <v>14</v>
      </c>
      <c r="AB226" s="127">
        <f>VLOOKUP(B226,[2]Natation!$A$2:$E$556,5,FALSE)</f>
        <v>53.45</v>
      </c>
      <c r="AC226" s="100">
        <f t="shared" si="106"/>
        <v>7</v>
      </c>
      <c r="AD226" s="86">
        <f t="shared" si="107"/>
        <v>7</v>
      </c>
      <c r="AE226" s="87">
        <f t="shared" si="91"/>
        <v>12.6</v>
      </c>
      <c r="AF226" s="88">
        <v>12.6</v>
      </c>
      <c r="AG226" s="92">
        <f t="shared" si="109"/>
        <v>98</v>
      </c>
      <c r="AH226" s="78">
        <f>IF(ISERROR(VLOOKUP(B226,'Notes écrit'!$A$3:$C$566,3,FALSE)),"ABI",(VLOOKUP(B226,'Notes écrit'!$A$3:$C$566,3,FALSE)))</f>
        <v>8.44</v>
      </c>
      <c r="AI226" s="88">
        <v>8.44</v>
      </c>
      <c r="AJ226" s="93">
        <f t="shared" si="110"/>
        <v>118</v>
      </c>
      <c r="AK226" s="153">
        <f t="shared" si="111"/>
        <v>10.103999999999999</v>
      </c>
    </row>
    <row r="227" spans="1:42" ht="16.5" customHeight="1" thickBot="1" x14ac:dyDescent="0.3">
      <c r="A227" s="127" t="s">
        <v>376</v>
      </c>
      <c r="B227" s="257">
        <v>22003828</v>
      </c>
      <c r="C227" s="258" t="s">
        <v>739</v>
      </c>
      <c r="D227" s="258" t="s">
        <v>250</v>
      </c>
      <c r="E227" s="96">
        <f>VLOOKUP(B227,[2]END!$A$3:$F$557,6,FALSE)</f>
        <v>14</v>
      </c>
      <c r="F227" s="99">
        <f t="shared" si="108"/>
        <v>16.5</v>
      </c>
      <c r="G227" s="100">
        <f t="shared" si="93"/>
        <v>11</v>
      </c>
      <c r="H227" s="85">
        <f t="shared" si="94"/>
        <v>11</v>
      </c>
      <c r="I227" s="325">
        <f>VLOOKUP(B227,[2]VIT!$A$3:$E$557,5,FALSE)</f>
        <v>3.3500000000000005</v>
      </c>
      <c r="J227" s="100">
        <f t="shared" si="95"/>
        <v>14</v>
      </c>
      <c r="K227" s="325">
        <f>VLOOKUP(B227,[2]VIT!$A$3:$F$557,6,FALSE)</f>
        <v>7.15</v>
      </c>
      <c r="L227" s="100">
        <f t="shared" si="96"/>
        <v>9</v>
      </c>
      <c r="M227" s="85">
        <f t="shared" si="97"/>
        <v>11.5</v>
      </c>
      <c r="N227" s="107">
        <f>VLOOKUP(B227,[2]DVC!$A$3:$F$557,6,FALSE)</f>
        <v>35</v>
      </c>
      <c r="O227" s="288">
        <f>VLOOKUP(B227,'[2]Taille-Poids'!$A$3:$F$557,6,FALSE)</f>
        <v>55</v>
      </c>
      <c r="P227" s="101">
        <f t="shared" si="98"/>
        <v>0.63636363636363635</v>
      </c>
      <c r="Q227" s="100">
        <f t="shared" si="99"/>
        <v>3.5</v>
      </c>
      <c r="R227" s="107">
        <f>VLOOKUP(B227,[2]DV!$A$3:$G$557,7,FALSE)</f>
        <v>31.1</v>
      </c>
      <c r="S227" s="100">
        <f t="shared" si="100"/>
        <v>1</v>
      </c>
      <c r="T227" s="85">
        <f t="shared" si="101"/>
        <v>4.5</v>
      </c>
      <c r="U227" s="289">
        <f>VLOOKUP(B227,[2]COORD!$A$3:$H$557,8,FALSE)</f>
        <v>26.36</v>
      </c>
      <c r="V227" s="100">
        <f t="shared" si="102"/>
        <v>4.75</v>
      </c>
      <c r="W227" s="96">
        <f>VLOOKUP(B227,[2]SOUP!$A$3:$E$557,5,FALSE)</f>
        <v>-5</v>
      </c>
      <c r="X227" s="100">
        <f t="shared" si="103"/>
        <v>1.5</v>
      </c>
      <c r="Y227" s="96">
        <f>VLOOKUP(B227,[2]EQU!$A$3:$E$557,5,FALSE)</f>
        <v>3</v>
      </c>
      <c r="Z227" s="100">
        <f t="shared" si="104"/>
        <v>3.5</v>
      </c>
      <c r="AA227" s="85">
        <f t="shared" si="105"/>
        <v>9.75</v>
      </c>
      <c r="AB227" s="127">
        <f>VLOOKUP(B227,[2]Natation!$A$2:$E$556,5,FALSE)</f>
        <v>39.33</v>
      </c>
      <c r="AC227" s="100">
        <f t="shared" si="106"/>
        <v>11</v>
      </c>
      <c r="AD227" s="86">
        <f t="shared" si="107"/>
        <v>11</v>
      </c>
      <c r="AE227" s="87">
        <f t="shared" si="91"/>
        <v>9.5500000000000007</v>
      </c>
      <c r="AF227" s="88">
        <v>9.5500000000000007</v>
      </c>
      <c r="AG227" s="92">
        <f t="shared" si="109"/>
        <v>424</v>
      </c>
      <c r="AH227" s="78">
        <f>IF(ISERROR(VLOOKUP(B227,'Notes écrit'!$A$3:$C$566,3,FALSE)),"ABI",(VLOOKUP(B227,'Notes écrit'!$A$3:$C$566,3,FALSE)))</f>
        <v>8</v>
      </c>
      <c r="AI227" s="88">
        <v>8</v>
      </c>
      <c r="AJ227" s="93">
        <f t="shared" si="110"/>
        <v>158</v>
      </c>
      <c r="AK227" s="153">
        <f t="shared" si="111"/>
        <v>8.620000000000001</v>
      </c>
    </row>
    <row r="228" spans="1:42" s="108" customFormat="1" ht="16.5" customHeight="1" thickBot="1" x14ac:dyDescent="0.3">
      <c r="A228" s="127" t="s">
        <v>376</v>
      </c>
      <c r="B228" s="247">
        <v>22003883</v>
      </c>
      <c r="C228" s="248" t="s">
        <v>1138</v>
      </c>
      <c r="D228" s="248" t="s">
        <v>149</v>
      </c>
      <c r="E228" s="96" t="s">
        <v>375</v>
      </c>
      <c r="F228" s="99" t="str">
        <f t="shared" si="108"/>
        <v>DSP</v>
      </c>
      <c r="G228" s="100" t="str">
        <f t="shared" si="93"/>
        <v>DSP</v>
      </c>
      <c r="H228" s="85" t="str">
        <f t="shared" si="94"/>
        <v>DSP</v>
      </c>
      <c r="I228" s="96" t="s">
        <v>375</v>
      </c>
      <c r="J228" s="100" t="str">
        <f t="shared" si="95"/>
        <v>DSP</v>
      </c>
      <c r="K228" s="96" t="s">
        <v>375</v>
      </c>
      <c r="L228" s="100" t="str">
        <f t="shared" si="96"/>
        <v>DSP</v>
      </c>
      <c r="M228" s="85" t="str">
        <f t="shared" si="97"/>
        <v>DSP</v>
      </c>
      <c r="N228" s="96" t="s">
        <v>375</v>
      </c>
      <c r="O228" s="288" t="str">
        <f>VLOOKUP(B228,'[2]Taille-Poids'!$A$3:$F$557,6,FALSE)</f>
        <v>ABI</v>
      </c>
      <c r="P228" s="101" t="str">
        <f t="shared" si="98"/>
        <v>POIDS</v>
      </c>
      <c r="Q228" s="100" t="str">
        <f t="shared" si="99"/>
        <v>DSP</v>
      </c>
      <c r="R228" s="96" t="s">
        <v>375</v>
      </c>
      <c r="S228" s="100" t="str">
        <f t="shared" si="100"/>
        <v>DSP</v>
      </c>
      <c r="T228" s="85" t="str">
        <f t="shared" si="101"/>
        <v>DSP</v>
      </c>
      <c r="U228" s="337" t="s">
        <v>375</v>
      </c>
      <c r="V228" s="100" t="str">
        <f t="shared" si="102"/>
        <v>DSP</v>
      </c>
      <c r="W228" s="96" t="s">
        <v>375</v>
      </c>
      <c r="X228" s="100" t="str">
        <f t="shared" si="103"/>
        <v>DSP</v>
      </c>
      <c r="Y228" s="96" t="s">
        <v>375</v>
      </c>
      <c r="Z228" s="100" t="str">
        <f t="shared" si="104"/>
        <v>DSP</v>
      </c>
      <c r="AA228" s="85" t="str">
        <f t="shared" si="105"/>
        <v>DSP</v>
      </c>
      <c r="AB228" s="96" t="s">
        <v>375</v>
      </c>
      <c r="AC228" s="100" t="str">
        <f t="shared" si="106"/>
        <v>DSP</v>
      </c>
      <c r="AD228" s="86" t="str">
        <f t="shared" si="107"/>
        <v>DSP</v>
      </c>
      <c r="AE228" s="87" t="str">
        <f t="shared" si="91"/>
        <v>DSP</v>
      </c>
      <c r="AF228" s="88" t="s">
        <v>375</v>
      </c>
      <c r="AG228" s="92">
        <f t="shared" si="109"/>
        <v>532</v>
      </c>
      <c r="AH228" s="78">
        <f>IF(ISERROR(VLOOKUP(B228,'Notes écrit'!$A$3:$C$566,3,FALSE)),"ABI",(VLOOKUP(B228,'Notes écrit'!$A$3:$C$566,3,FALSE)))</f>
        <v>5.33</v>
      </c>
      <c r="AI228" s="88">
        <v>5.33</v>
      </c>
      <c r="AJ228" s="93">
        <f t="shared" si="110"/>
        <v>435</v>
      </c>
      <c r="AK228" s="153">
        <f t="shared" si="111"/>
        <v>5.33</v>
      </c>
      <c r="AL228" s="111"/>
      <c r="AM228" s="111"/>
      <c r="AN228" s="111"/>
      <c r="AO228" s="111"/>
      <c r="AP228" s="111"/>
    </row>
    <row r="229" spans="1:42" ht="16.5" customHeight="1" thickBot="1" x14ac:dyDescent="0.3">
      <c r="A229" s="127" t="s">
        <v>56</v>
      </c>
      <c r="B229" s="251">
        <v>22003888</v>
      </c>
      <c r="C229" s="252" t="s">
        <v>704</v>
      </c>
      <c r="D229" s="252" t="s">
        <v>329</v>
      </c>
      <c r="E229" s="96">
        <f>VLOOKUP(B229,[2]END!$A$3:$F$557,6,FALSE)</f>
        <v>11</v>
      </c>
      <c r="F229" s="99">
        <f t="shared" si="108"/>
        <v>15</v>
      </c>
      <c r="G229" s="100">
        <f t="shared" si="93"/>
        <v>11</v>
      </c>
      <c r="H229" s="85">
        <f t="shared" si="94"/>
        <v>11</v>
      </c>
      <c r="I229" s="325">
        <f>VLOOKUP(B229,[2]VIT!$A$3:$E$557,5,FALSE)</f>
        <v>3.36</v>
      </c>
      <c r="J229" s="100">
        <f t="shared" si="95"/>
        <v>19</v>
      </c>
      <c r="K229" s="325">
        <f>VLOOKUP(B229,[2]VIT!$A$3:$F$557,6,FALSE)</f>
        <v>7.65</v>
      </c>
      <c r="L229" s="100">
        <f t="shared" si="96"/>
        <v>11</v>
      </c>
      <c r="M229" s="85">
        <f t="shared" si="97"/>
        <v>15</v>
      </c>
      <c r="N229" s="107">
        <f>VLOOKUP(B229,[2]DVC!$A$3:$F$557,6,FALSE)</f>
        <v>28.5</v>
      </c>
      <c r="O229" s="288">
        <f>VLOOKUP(B229,'[2]Taille-Poids'!$A$3:$F$557,6,FALSE)</f>
        <v>55</v>
      </c>
      <c r="P229" s="101">
        <f t="shared" si="98"/>
        <v>0.51818181818181819</v>
      </c>
      <c r="Q229" s="100">
        <f t="shared" si="99"/>
        <v>5</v>
      </c>
      <c r="R229" s="107">
        <f>VLOOKUP(B229,[2]DV!$A$3:$G$557,7,FALSE)</f>
        <v>31.3</v>
      </c>
      <c r="S229" s="100">
        <f t="shared" si="100"/>
        <v>5</v>
      </c>
      <c r="T229" s="85">
        <f t="shared" si="101"/>
        <v>10</v>
      </c>
      <c r="U229" s="289">
        <f>VLOOKUP(B229,[2]COORD!$A$3:$H$557,8,FALSE)</f>
        <v>29.64</v>
      </c>
      <c r="V229" s="100">
        <f t="shared" si="102"/>
        <v>4</v>
      </c>
      <c r="W229" s="96">
        <f>VLOOKUP(B229,[2]SOUP!$A$3:$E$557,5,FALSE)</f>
        <v>4</v>
      </c>
      <c r="X229" s="100">
        <f t="shared" si="103"/>
        <v>3.25</v>
      </c>
      <c r="Y229" s="96">
        <f>VLOOKUP(B229,[2]EQU!$A$3:$E$557,5,FALSE)</f>
        <v>4</v>
      </c>
      <c r="Z229" s="100">
        <f t="shared" si="104"/>
        <v>3</v>
      </c>
      <c r="AA229" s="85">
        <f t="shared" si="105"/>
        <v>10.25</v>
      </c>
      <c r="AB229" s="127">
        <f>VLOOKUP(B229,[2]Natation!$A$2:$E$556,5,FALSE)</f>
        <v>46.92</v>
      </c>
      <c r="AC229" s="100">
        <f t="shared" si="106"/>
        <v>10</v>
      </c>
      <c r="AD229" s="86">
        <f t="shared" si="107"/>
        <v>10</v>
      </c>
      <c r="AE229" s="87">
        <f t="shared" si="91"/>
        <v>11.25</v>
      </c>
      <c r="AF229" s="88">
        <v>11.25</v>
      </c>
      <c r="AG229" s="92">
        <f t="shared" si="109"/>
        <v>251</v>
      </c>
      <c r="AH229" s="78">
        <f>IF(ISERROR(VLOOKUP(B229,'Notes écrit'!$A$3:$C$566,3,FALSE)),"ABI",(VLOOKUP(B229,'Notes écrit'!$A$3:$C$566,3,FALSE)))</f>
        <v>7.11</v>
      </c>
      <c r="AI229" s="88">
        <v>7.11</v>
      </c>
      <c r="AJ229" s="93">
        <f t="shared" si="110"/>
        <v>241</v>
      </c>
      <c r="AK229" s="153">
        <f t="shared" si="111"/>
        <v>8.766</v>
      </c>
      <c r="AL229" s="108"/>
      <c r="AM229" s="108"/>
      <c r="AN229" s="108"/>
      <c r="AO229" s="108"/>
      <c r="AP229" s="108"/>
    </row>
    <row r="230" spans="1:42" s="111" customFormat="1" ht="16.5" customHeight="1" thickBot="1" x14ac:dyDescent="0.3">
      <c r="A230" s="127" t="s">
        <v>56</v>
      </c>
      <c r="B230" s="314">
        <v>22003927</v>
      </c>
      <c r="C230" s="248" t="s">
        <v>642</v>
      </c>
      <c r="D230" s="248" t="s">
        <v>643</v>
      </c>
      <c r="E230" s="96" t="str">
        <f>VLOOKUP(B230,[2]END!$A$3:$F$557,6,FALSE)</f>
        <v>ABI</v>
      </c>
      <c r="F230" s="99" t="str">
        <f t="shared" si="108"/>
        <v>ABI</v>
      </c>
      <c r="G230" s="100">
        <f t="shared" si="93"/>
        <v>0</v>
      </c>
      <c r="H230" s="85">
        <f t="shared" si="94"/>
        <v>0</v>
      </c>
      <c r="I230" s="96" t="str">
        <f>VLOOKUP(B230,[2]VIT!$A$3:$E$557,5,FALSE)</f>
        <v>ABI</v>
      </c>
      <c r="J230" s="100">
        <f t="shared" si="95"/>
        <v>0</v>
      </c>
      <c r="K230" s="96" t="str">
        <f>VLOOKUP(B230,[2]VIT!$A$3:$F$557,6,FALSE)</f>
        <v>ABI</v>
      </c>
      <c r="L230" s="100">
        <f t="shared" si="96"/>
        <v>0</v>
      </c>
      <c r="M230" s="85">
        <f t="shared" si="97"/>
        <v>0</v>
      </c>
      <c r="N230" s="107" t="str">
        <f>VLOOKUP(B230,[2]DVC!$A$3:$F$557,6,FALSE)</f>
        <v>ABI</v>
      </c>
      <c r="O230" s="288" t="str">
        <f>VLOOKUP(B230,'[2]Taille-Poids'!$A$3:$F$557,6,FALSE)</f>
        <v>ABI</v>
      </c>
      <c r="P230" s="101" t="str">
        <f t="shared" si="98"/>
        <v>POIDS</v>
      </c>
      <c r="Q230" s="100">
        <f t="shared" si="99"/>
        <v>0</v>
      </c>
      <c r="R230" s="107" t="str">
        <f>VLOOKUP(B230,[2]DV!$A$3:$G$557,7,FALSE)</f>
        <v>ABI</v>
      </c>
      <c r="S230" s="100">
        <f t="shared" si="100"/>
        <v>0</v>
      </c>
      <c r="T230" s="85">
        <f t="shared" si="101"/>
        <v>0</v>
      </c>
      <c r="U230" s="289" t="str">
        <f>VLOOKUP(B230,[2]COORD!$A$3:$H$557,8,FALSE)</f>
        <v>ABI</v>
      </c>
      <c r="V230" s="100">
        <f t="shared" si="102"/>
        <v>0</v>
      </c>
      <c r="W230" s="96" t="str">
        <f>VLOOKUP(B230,[2]SOUP!$A$3:$E$557,5,FALSE)</f>
        <v>ABI</v>
      </c>
      <c r="X230" s="100">
        <f t="shared" si="103"/>
        <v>0</v>
      </c>
      <c r="Y230" s="96" t="str">
        <f>VLOOKUP(B230,[2]EQU!$A$3:$E$557,5,FALSE)</f>
        <v>ABI</v>
      </c>
      <c r="Z230" s="100">
        <f t="shared" si="104"/>
        <v>0</v>
      </c>
      <c r="AA230" s="85">
        <f t="shared" si="105"/>
        <v>0</v>
      </c>
      <c r="AB230" s="127" t="str">
        <f>VLOOKUP(B230,[2]Natation!$A$2:$E$556,5,FALSE)</f>
        <v>ABI</v>
      </c>
      <c r="AC230" s="100">
        <f t="shared" si="106"/>
        <v>0</v>
      </c>
      <c r="AD230" s="86">
        <f t="shared" si="107"/>
        <v>0</v>
      </c>
      <c r="AE230" s="87">
        <f t="shared" si="91"/>
        <v>0</v>
      </c>
      <c r="AF230" s="88">
        <v>0</v>
      </c>
      <c r="AG230" s="92">
        <f t="shared" si="109"/>
        <v>532</v>
      </c>
      <c r="AH230" s="78" t="str">
        <f>IF(ISERROR(VLOOKUP(B230,'Notes écrit'!$A$3:$C$566,3,FALSE)),"ABI",(VLOOKUP(B230,'Notes écrit'!$A$3:$C$566,3,FALSE)))</f>
        <v>ABI</v>
      </c>
      <c r="AI230" s="88" t="s">
        <v>195</v>
      </c>
      <c r="AJ230" s="93">
        <f t="shared" si="110"/>
        <v>564</v>
      </c>
      <c r="AK230" s="153" t="str">
        <f t="shared" si="111"/>
        <v>DEF</v>
      </c>
      <c r="AL230" s="26"/>
      <c r="AM230" s="26"/>
      <c r="AN230" s="26"/>
      <c r="AO230" s="26"/>
      <c r="AP230" s="26"/>
    </row>
    <row r="231" spans="1:42" ht="16.5" customHeight="1" thickBot="1" x14ac:dyDescent="0.3">
      <c r="A231" s="127" t="s">
        <v>376</v>
      </c>
      <c r="B231" s="257">
        <v>22003939</v>
      </c>
      <c r="C231" s="258" t="s">
        <v>639</v>
      </c>
      <c r="D231" s="258" t="s">
        <v>275</v>
      </c>
      <c r="E231" s="96">
        <f>VLOOKUP(B231,[2]END!$A$3:$F$557,6,FALSE)</f>
        <v>17</v>
      </c>
      <c r="F231" s="99">
        <f t="shared" si="108"/>
        <v>18</v>
      </c>
      <c r="G231" s="100">
        <f t="shared" si="93"/>
        <v>14</v>
      </c>
      <c r="H231" s="85">
        <f t="shared" si="94"/>
        <v>14</v>
      </c>
      <c r="I231" s="325">
        <f>VLOOKUP(B231,[2]VIT!$A$3:$E$557,5,FALSE)</f>
        <v>2.99</v>
      </c>
      <c r="J231" s="100">
        <f t="shared" si="95"/>
        <v>20</v>
      </c>
      <c r="K231" s="325">
        <f>VLOOKUP(B231,[2]VIT!$A$3:$F$557,6,FALSE)</f>
        <v>6.43</v>
      </c>
      <c r="L231" s="100">
        <f t="shared" si="96"/>
        <v>14</v>
      </c>
      <c r="M231" s="85">
        <f t="shared" si="97"/>
        <v>17</v>
      </c>
      <c r="N231" s="107">
        <f>VLOOKUP(B231,[2]DVC!$A$3:$F$557,6,FALSE)</f>
        <v>53</v>
      </c>
      <c r="O231" s="288">
        <f>VLOOKUP(B231,'[2]Taille-Poids'!$A$3:$F$557,6,FALSE)</f>
        <v>67</v>
      </c>
      <c r="P231" s="101">
        <f t="shared" si="98"/>
        <v>0.79104477611940294</v>
      </c>
      <c r="Q231" s="100">
        <f t="shared" si="99"/>
        <v>4</v>
      </c>
      <c r="R231" s="107">
        <f>VLOOKUP(B231,[2]DV!$A$3:$G$557,7,FALSE)</f>
        <v>39.4</v>
      </c>
      <c r="S231" s="100">
        <f t="shared" si="100"/>
        <v>3</v>
      </c>
      <c r="T231" s="85">
        <f t="shared" si="101"/>
        <v>7</v>
      </c>
      <c r="U231" s="289">
        <f>VLOOKUP(B231,[2]COORD!$A$3:$H$557,8,FALSE)</f>
        <v>26.52</v>
      </c>
      <c r="V231" s="100">
        <f t="shared" si="102"/>
        <v>4.5</v>
      </c>
      <c r="W231" s="96">
        <f>VLOOKUP(B231,[2]SOUP!$A$3:$E$557,5,FALSE)</f>
        <v>-10</v>
      </c>
      <c r="X231" s="100">
        <f t="shared" si="103"/>
        <v>0.75</v>
      </c>
      <c r="Y231" s="96">
        <f>VLOOKUP(B231,[2]EQU!$A$3:$E$557,5,FALSE)</f>
        <v>3</v>
      </c>
      <c r="Z231" s="100">
        <f t="shared" si="104"/>
        <v>3.5</v>
      </c>
      <c r="AA231" s="85">
        <f t="shared" si="105"/>
        <v>8.75</v>
      </c>
      <c r="AB231" s="127">
        <f>VLOOKUP(B231,[2]Natation!$A$2:$E$556,5,FALSE)</f>
        <v>38.520000000000003</v>
      </c>
      <c r="AC231" s="100">
        <f t="shared" si="106"/>
        <v>11</v>
      </c>
      <c r="AD231" s="86">
        <f t="shared" si="107"/>
        <v>11</v>
      </c>
      <c r="AE231" s="87">
        <f t="shared" si="91"/>
        <v>11.55</v>
      </c>
      <c r="AF231" s="88">
        <v>11.55</v>
      </c>
      <c r="AG231" s="92">
        <f t="shared" si="109"/>
        <v>205</v>
      </c>
      <c r="AH231" s="78">
        <f>IF(ISERROR(VLOOKUP(B231,'Notes écrit'!$A$3:$C$566,3,FALSE)),"ABI",(VLOOKUP(B231,'Notes écrit'!$A$3:$C$566,3,FALSE)))</f>
        <v>3.56</v>
      </c>
      <c r="AI231" s="88">
        <v>3.56</v>
      </c>
      <c r="AJ231" s="93">
        <f t="shared" si="110"/>
        <v>541</v>
      </c>
      <c r="AK231" s="153">
        <f t="shared" si="111"/>
        <v>6.7560000000000002</v>
      </c>
    </row>
    <row r="232" spans="1:42" s="108" customFormat="1" ht="16.5" customHeight="1" thickBot="1" x14ac:dyDescent="0.3">
      <c r="A232" s="127" t="s">
        <v>376</v>
      </c>
      <c r="B232" s="263">
        <v>22003952</v>
      </c>
      <c r="C232" s="264" t="s">
        <v>537</v>
      </c>
      <c r="D232" s="264" t="s">
        <v>31</v>
      </c>
      <c r="E232" s="96">
        <f>VLOOKUP(B232,[2]END!$A$3:$F$557,6,FALSE)</f>
        <v>18</v>
      </c>
      <c r="F232" s="99">
        <f t="shared" si="108"/>
        <v>18.5</v>
      </c>
      <c r="G232" s="100">
        <f t="shared" si="93"/>
        <v>15</v>
      </c>
      <c r="H232" s="85">
        <f t="shared" si="94"/>
        <v>15</v>
      </c>
      <c r="I232" s="325">
        <f>VLOOKUP(B232,[2]VIT!$A$3:$E$557,5,FALSE)</f>
        <v>3.0200000000000005</v>
      </c>
      <c r="J232" s="100">
        <f t="shared" si="95"/>
        <v>20</v>
      </c>
      <c r="K232" s="325">
        <f>VLOOKUP(B232,[2]VIT!$A$3:$F$557,6,FALSE)</f>
        <v>6.61</v>
      </c>
      <c r="L232" s="100">
        <f t="shared" si="96"/>
        <v>13</v>
      </c>
      <c r="M232" s="85">
        <f t="shared" si="97"/>
        <v>16.5</v>
      </c>
      <c r="N232" s="107">
        <f>VLOOKUP(B232,[2]DVC!$A$3:$F$557,6,FALSE)</f>
        <v>46</v>
      </c>
      <c r="O232" s="288">
        <f>VLOOKUP(B232,'[2]Taille-Poids'!$A$3:$F$557,6,FALSE)</f>
        <v>65</v>
      </c>
      <c r="P232" s="101">
        <f t="shared" si="98"/>
        <v>0.70769230769230773</v>
      </c>
      <c r="Q232" s="100">
        <f t="shared" si="99"/>
        <v>4</v>
      </c>
      <c r="R232" s="107">
        <f>VLOOKUP(B232,[2]DV!$A$3:$G$557,7,FALSE)</f>
        <v>42.7</v>
      </c>
      <c r="S232" s="100">
        <f t="shared" si="100"/>
        <v>3.5</v>
      </c>
      <c r="T232" s="85">
        <f t="shared" si="101"/>
        <v>7.5</v>
      </c>
      <c r="U232" s="335">
        <f>VLOOKUP(B232,[2]COORD!$A$3:$H$557,8,FALSE)</f>
        <v>31.62</v>
      </c>
      <c r="V232" s="100">
        <f t="shared" si="102"/>
        <v>2</v>
      </c>
      <c r="W232" s="96">
        <f>VLOOKUP(B232,[2]SOUP!$A$3:$E$557,5,FALSE)</f>
        <v>-9</v>
      </c>
      <c r="X232" s="100">
        <f t="shared" si="103"/>
        <v>1</v>
      </c>
      <c r="Y232" s="96">
        <f>VLOOKUP(B232,[2]EQU!$A$3:$E$557,5,FALSE)</f>
        <v>4</v>
      </c>
      <c r="Z232" s="100">
        <f t="shared" si="104"/>
        <v>3</v>
      </c>
      <c r="AA232" s="85">
        <f t="shared" si="105"/>
        <v>6</v>
      </c>
      <c r="AB232" s="127">
        <f>VLOOKUP(B232,[2]Natation!$A$2:$E$556,5,FALSE)</f>
        <v>45.32</v>
      </c>
      <c r="AC232" s="100">
        <f t="shared" si="106"/>
        <v>7</v>
      </c>
      <c r="AD232" s="86">
        <f t="shared" si="107"/>
        <v>7</v>
      </c>
      <c r="AE232" s="87">
        <f t="shared" si="91"/>
        <v>10.4</v>
      </c>
      <c r="AF232" s="88">
        <v>10.4</v>
      </c>
      <c r="AG232" s="92">
        <f t="shared" si="109"/>
        <v>356</v>
      </c>
      <c r="AH232" s="78">
        <f>IF(ISERROR(VLOOKUP(B232,'Notes écrit'!$A$3:$C$566,3,FALSE)),"ABI",(VLOOKUP(B232,'Notes écrit'!$A$3:$C$566,3,FALSE)))</f>
        <v>9.7799999999999994</v>
      </c>
      <c r="AI232" s="88">
        <v>9.7799999999999994</v>
      </c>
      <c r="AJ232" s="93">
        <f t="shared" si="110"/>
        <v>38</v>
      </c>
      <c r="AK232" s="153">
        <f t="shared" si="111"/>
        <v>10.027999999999999</v>
      </c>
      <c r="AL232" s="26"/>
      <c r="AM232" s="26"/>
      <c r="AN232" s="26"/>
      <c r="AO232" s="26"/>
      <c r="AP232" s="26"/>
    </row>
    <row r="233" spans="1:42" ht="16.5" customHeight="1" thickBot="1" x14ac:dyDescent="0.3">
      <c r="A233" s="127" t="s">
        <v>56</v>
      </c>
      <c r="B233" s="249">
        <v>22003986</v>
      </c>
      <c r="C233" s="250" t="s">
        <v>996</v>
      </c>
      <c r="D233" s="250" t="s">
        <v>104</v>
      </c>
      <c r="E233" s="96">
        <f>VLOOKUP(B233,[2]END!$A$3:$F$557,6,FALSE)</f>
        <v>10</v>
      </c>
      <c r="F233" s="99">
        <f t="shared" si="108"/>
        <v>14.5</v>
      </c>
      <c r="G233" s="100">
        <f t="shared" si="93"/>
        <v>10</v>
      </c>
      <c r="H233" s="85">
        <f t="shared" si="94"/>
        <v>10</v>
      </c>
      <c r="I233" s="325">
        <f>VLOOKUP(B233,[2]VIT!$A$3:$E$557,5,FALSE)</f>
        <v>3.5999999999999996</v>
      </c>
      <c r="J233" s="100">
        <f t="shared" si="95"/>
        <v>15</v>
      </c>
      <c r="K233" s="325">
        <f>VLOOKUP(B233,[2]VIT!$A$3:$F$557,6,FALSE)</f>
        <v>8.09</v>
      </c>
      <c r="L233" s="100">
        <f t="shared" si="96"/>
        <v>8</v>
      </c>
      <c r="M233" s="85">
        <f t="shared" si="97"/>
        <v>11.5</v>
      </c>
      <c r="N233" s="107">
        <f>VLOOKUP(B233,[2]DVC!$A$3:$F$557,6,FALSE)</f>
        <v>26</v>
      </c>
      <c r="O233" s="288">
        <f>VLOOKUP(B233,'[2]Taille-Poids'!$A$3:$F$557,6,FALSE)</f>
        <v>50</v>
      </c>
      <c r="P233" s="101">
        <f t="shared" si="98"/>
        <v>0.52</v>
      </c>
      <c r="Q233" s="100">
        <f t="shared" si="99"/>
        <v>5</v>
      </c>
      <c r="R233" s="107">
        <f>VLOOKUP(B233,[2]DV!$A$3:$G$557,7,FALSE)</f>
        <v>31.6</v>
      </c>
      <c r="S233" s="100">
        <f t="shared" si="100"/>
        <v>5</v>
      </c>
      <c r="T233" s="85">
        <f t="shared" si="101"/>
        <v>10</v>
      </c>
      <c r="U233" s="289">
        <f>VLOOKUP(B233,[2]COORD!$A$3:$H$557,8,FALSE)</f>
        <v>29.34</v>
      </c>
      <c r="V233" s="100">
        <f t="shared" si="102"/>
        <v>4.25</v>
      </c>
      <c r="W233" s="96">
        <f>VLOOKUP(B233,[2]SOUP!$A$3:$E$557,5,FALSE)</f>
        <v>12</v>
      </c>
      <c r="X233" s="100">
        <f t="shared" si="103"/>
        <v>4.25</v>
      </c>
      <c r="Y233" s="96">
        <f>VLOOKUP(B233,[2]EQU!$A$3:$E$557,5,FALSE)</f>
        <v>1</v>
      </c>
      <c r="Z233" s="100">
        <f t="shared" si="104"/>
        <v>4.5</v>
      </c>
      <c r="AA233" s="85">
        <f t="shared" si="105"/>
        <v>13</v>
      </c>
      <c r="AB233" s="127">
        <f>VLOOKUP(B233,[2]Natation!$A$2:$E$556,5,FALSE)</f>
        <v>52</v>
      </c>
      <c r="AC233" s="100">
        <f t="shared" si="106"/>
        <v>8</v>
      </c>
      <c r="AD233" s="86">
        <f t="shared" si="107"/>
        <v>8</v>
      </c>
      <c r="AE233" s="87">
        <f t="shared" si="91"/>
        <v>10.5</v>
      </c>
      <c r="AF233" s="88">
        <v>10.5</v>
      </c>
      <c r="AG233" s="92">
        <f t="shared" si="109"/>
        <v>346</v>
      </c>
      <c r="AH233" s="78">
        <f>IF(ISERROR(VLOOKUP(B233,'Notes écrit'!$A$3:$C$566,3,FALSE)),"ABI",(VLOOKUP(B233,'Notes écrit'!$A$3:$C$566,3,FALSE)))</f>
        <v>6.67</v>
      </c>
      <c r="AI233" s="88">
        <v>6.67</v>
      </c>
      <c r="AJ233" s="93">
        <f t="shared" si="110"/>
        <v>296</v>
      </c>
      <c r="AK233" s="153">
        <f t="shared" si="111"/>
        <v>8.202</v>
      </c>
    </row>
    <row r="234" spans="1:42" ht="16.5" customHeight="1" thickBot="1" x14ac:dyDescent="0.3">
      <c r="A234" s="127" t="s">
        <v>56</v>
      </c>
      <c r="B234" s="247">
        <v>22004008</v>
      </c>
      <c r="C234" s="248" t="s">
        <v>1054</v>
      </c>
      <c r="D234" s="248" t="s">
        <v>1055</v>
      </c>
      <c r="E234" s="96" t="str">
        <f>VLOOKUP(B234,[2]END!$A$3:$F$557,6,FALSE)</f>
        <v>ABI</v>
      </c>
      <c r="F234" s="99" t="str">
        <f t="shared" si="108"/>
        <v>ABI</v>
      </c>
      <c r="G234" s="100">
        <f t="shared" si="93"/>
        <v>0</v>
      </c>
      <c r="H234" s="85">
        <f t="shared" si="94"/>
        <v>0</v>
      </c>
      <c r="I234" s="96" t="str">
        <f>VLOOKUP(B234,[2]VIT!$A$3:$E$557,5,FALSE)</f>
        <v>ABI</v>
      </c>
      <c r="J234" s="100">
        <f t="shared" si="95"/>
        <v>0</v>
      </c>
      <c r="K234" s="96" t="str">
        <f>VLOOKUP(B234,[2]VIT!$A$3:$F$557,6,FALSE)</f>
        <v>ABI</v>
      </c>
      <c r="L234" s="100">
        <f t="shared" si="96"/>
        <v>0</v>
      </c>
      <c r="M234" s="85">
        <f t="shared" si="97"/>
        <v>0</v>
      </c>
      <c r="N234" s="107" t="str">
        <f>VLOOKUP(B234,[2]DVC!$A$3:$F$557,6,FALSE)</f>
        <v>ABI</v>
      </c>
      <c r="O234" s="288" t="str">
        <f>VLOOKUP(B234,'[2]Taille-Poids'!$A$3:$F$557,6,FALSE)</f>
        <v>ABI</v>
      </c>
      <c r="P234" s="101" t="str">
        <f t="shared" si="98"/>
        <v>POIDS</v>
      </c>
      <c r="Q234" s="100">
        <f t="shared" si="99"/>
        <v>0</v>
      </c>
      <c r="R234" s="107" t="str">
        <f>VLOOKUP(B234,[2]DV!$A$3:$G$557,7,FALSE)</f>
        <v>ABI</v>
      </c>
      <c r="S234" s="100">
        <f t="shared" si="100"/>
        <v>0</v>
      </c>
      <c r="T234" s="85">
        <f t="shared" si="101"/>
        <v>0</v>
      </c>
      <c r="U234" s="289" t="str">
        <f>VLOOKUP(B234,[2]COORD!$A$3:$H$557,8,FALSE)</f>
        <v>ABI</v>
      </c>
      <c r="V234" s="100">
        <f t="shared" si="102"/>
        <v>0</v>
      </c>
      <c r="W234" s="96" t="str">
        <f>VLOOKUP(B234,[2]SOUP!$A$3:$E$557,5,FALSE)</f>
        <v>ABI</v>
      </c>
      <c r="X234" s="100">
        <f t="shared" si="103"/>
        <v>0</v>
      </c>
      <c r="Y234" s="96" t="str">
        <f>VLOOKUP(B234,[2]EQU!$A$3:$E$557,5,FALSE)</f>
        <v>ABI</v>
      </c>
      <c r="Z234" s="100">
        <f t="shared" si="104"/>
        <v>0</v>
      </c>
      <c r="AA234" s="85">
        <f t="shared" si="105"/>
        <v>0</v>
      </c>
      <c r="AB234" s="127" t="str">
        <f>VLOOKUP(B234,[2]Natation!$A$2:$E$556,5,FALSE)</f>
        <v>ABI</v>
      </c>
      <c r="AC234" s="100">
        <f t="shared" si="106"/>
        <v>0</v>
      </c>
      <c r="AD234" s="86">
        <f t="shared" si="107"/>
        <v>0</v>
      </c>
      <c r="AE234" s="87">
        <f t="shared" si="91"/>
        <v>0</v>
      </c>
      <c r="AF234" s="88">
        <v>0</v>
      </c>
      <c r="AG234" s="92">
        <f t="shared" si="109"/>
        <v>532</v>
      </c>
      <c r="AH234" s="78" t="str">
        <f>IF(ISERROR(VLOOKUP(B234,'Notes écrit'!$A$3:$C$566,3,FALSE)),"ABI",(VLOOKUP(B234,'Notes écrit'!$A$3:$C$566,3,FALSE)))</f>
        <v>ABI</v>
      </c>
      <c r="AI234" s="88" t="s">
        <v>195</v>
      </c>
      <c r="AJ234" s="93">
        <f t="shared" si="110"/>
        <v>564</v>
      </c>
      <c r="AK234" s="153" t="str">
        <f t="shared" si="111"/>
        <v>DEF</v>
      </c>
    </row>
    <row r="235" spans="1:42" s="110" customFormat="1" ht="16.5" customHeight="1" thickBot="1" x14ac:dyDescent="0.3">
      <c r="A235" s="127" t="s">
        <v>56</v>
      </c>
      <c r="B235" s="249">
        <v>22004032</v>
      </c>
      <c r="C235" s="250" t="s">
        <v>748</v>
      </c>
      <c r="D235" s="250" t="s">
        <v>155</v>
      </c>
      <c r="E235" s="96" t="s">
        <v>375</v>
      </c>
      <c r="F235" s="99" t="str">
        <f t="shared" si="108"/>
        <v>DSP</v>
      </c>
      <c r="G235" s="100" t="str">
        <f t="shared" si="93"/>
        <v>DSP</v>
      </c>
      <c r="H235" s="85" t="str">
        <f t="shared" si="94"/>
        <v>DSP</v>
      </c>
      <c r="I235" s="96" t="s">
        <v>375</v>
      </c>
      <c r="J235" s="100" t="str">
        <f t="shared" si="95"/>
        <v>DSP</v>
      </c>
      <c r="K235" s="96" t="s">
        <v>375</v>
      </c>
      <c r="L235" s="100" t="str">
        <f t="shared" si="96"/>
        <v>DSP</v>
      </c>
      <c r="M235" s="85" t="str">
        <f t="shared" si="97"/>
        <v>DSP</v>
      </c>
      <c r="N235" s="96" t="s">
        <v>375</v>
      </c>
      <c r="O235" s="288">
        <f>VLOOKUP(B235,'[2]Taille-Poids'!$A$3:$F$557,6,FALSE)</f>
        <v>65</v>
      </c>
      <c r="P235" s="101">
        <f t="shared" si="98"/>
        <v>0</v>
      </c>
      <c r="Q235" s="100" t="str">
        <f t="shared" si="99"/>
        <v>DSP</v>
      </c>
      <c r="R235" s="96" t="s">
        <v>375</v>
      </c>
      <c r="S235" s="100" t="str">
        <f t="shared" si="100"/>
        <v>DSP</v>
      </c>
      <c r="T235" s="85" t="str">
        <f t="shared" si="101"/>
        <v>DSP</v>
      </c>
      <c r="U235" s="337" t="s">
        <v>375</v>
      </c>
      <c r="V235" s="100" t="str">
        <f t="shared" si="102"/>
        <v>DSP</v>
      </c>
      <c r="W235" s="291">
        <f>VLOOKUP(B235,[2]SOUP!$A$3:$E$557,5,FALSE)</f>
        <v>9</v>
      </c>
      <c r="X235" s="100">
        <f t="shared" si="103"/>
        <v>4</v>
      </c>
      <c r="Y235" s="96">
        <f>VLOOKUP(B235,[2]EQU!$A$3:$E$557,5,FALSE)</f>
        <v>1</v>
      </c>
      <c r="Z235" s="100">
        <f t="shared" si="104"/>
        <v>4.5</v>
      </c>
      <c r="AA235" s="85">
        <f t="shared" si="105"/>
        <v>17</v>
      </c>
      <c r="AB235" s="96" t="s">
        <v>375</v>
      </c>
      <c r="AC235" s="100" t="str">
        <f t="shared" si="106"/>
        <v>DSP</v>
      </c>
      <c r="AD235" s="86" t="str">
        <f t="shared" si="107"/>
        <v>DSP</v>
      </c>
      <c r="AE235" s="87">
        <f t="shared" si="91"/>
        <v>17</v>
      </c>
      <c r="AF235" s="88">
        <v>17</v>
      </c>
      <c r="AG235" s="92">
        <f t="shared" si="109"/>
        <v>1</v>
      </c>
      <c r="AH235" s="78">
        <f>IF(ISERROR(VLOOKUP(B235,'Notes écrit'!$A$3:$C$566,3,FALSE)),"ABI",(VLOOKUP(B235,'Notes écrit'!$A$3:$C$566,3,FALSE)))</f>
        <v>6.22</v>
      </c>
      <c r="AI235" s="88">
        <v>6.22</v>
      </c>
      <c r="AJ235" s="93">
        <f t="shared" si="110"/>
        <v>347</v>
      </c>
      <c r="AK235" s="153">
        <f t="shared" si="111"/>
        <v>10.532</v>
      </c>
      <c r="AL235" s="108"/>
      <c r="AM235" s="108"/>
      <c r="AN235" s="108"/>
      <c r="AO235" s="108"/>
      <c r="AP235" s="108"/>
    </row>
    <row r="236" spans="1:42" s="110" customFormat="1" ht="16.5" customHeight="1" thickBot="1" x14ac:dyDescent="0.3">
      <c r="A236" s="127" t="s">
        <v>56</v>
      </c>
      <c r="B236" s="261">
        <v>22004035</v>
      </c>
      <c r="C236" s="262" t="s">
        <v>368</v>
      </c>
      <c r="D236" s="262" t="s">
        <v>92</v>
      </c>
      <c r="E236" s="325">
        <f>VLOOKUP(B236,[2]END!$A$3:$F$557,6,FALSE)</f>
        <v>11</v>
      </c>
      <c r="F236" s="99">
        <f t="shared" si="108"/>
        <v>15</v>
      </c>
      <c r="G236" s="100">
        <f t="shared" si="93"/>
        <v>11</v>
      </c>
      <c r="H236" s="85">
        <f t="shared" si="94"/>
        <v>11</v>
      </c>
      <c r="I236" s="325">
        <f>VLOOKUP(B236,[2]VIT!$A$3:$E$557,5,FALSE)</f>
        <v>3.4499999999999997</v>
      </c>
      <c r="J236" s="100">
        <f t="shared" si="95"/>
        <v>17</v>
      </c>
      <c r="K236" s="325">
        <f>VLOOKUP(B236,[2]VIT!$A$3:$F$557,6,FALSE)</f>
        <v>7.27</v>
      </c>
      <c r="L236" s="100">
        <f t="shared" si="96"/>
        <v>14</v>
      </c>
      <c r="M236" s="85">
        <f t="shared" si="97"/>
        <v>15.5</v>
      </c>
      <c r="N236" s="328">
        <f>VLOOKUP(B236,[2]DVC!$A$3:$F$557,6,FALSE)</f>
        <v>26.5</v>
      </c>
      <c r="O236" s="288">
        <f>VLOOKUP(B236,'[2]Taille-Poids'!$A$3:$F$557,6,FALSE)</f>
        <v>57</v>
      </c>
      <c r="P236" s="101">
        <f t="shared" si="98"/>
        <v>0.46491228070175439</v>
      </c>
      <c r="Q236" s="100">
        <f t="shared" si="99"/>
        <v>4.5</v>
      </c>
      <c r="R236" s="328">
        <f>VLOOKUP(B236,[2]DV!$A$3:$G$557,7,FALSE)</f>
        <v>36.1</v>
      </c>
      <c r="S236" s="100">
        <f t="shared" si="100"/>
        <v>6.5</v>
      </c>
      <c r="T236" s="85">
        <f t="shared" si="101"/>
        <v>11</v>
      </c>
      <c r="U236" s="332">
        <f>VLOOKUP(B236,[2]COORD!$A$3:$H$557,8,FALSE)</f>
        <v>29.54</v>
      </c>
      <c r="V236" s="100">
        <f t="shared" si="102"/>
        <v>4</v>
      </c>
      <c r="W236" s="325">
        <f>VLOOKUP(B236,[2]SOUP!$A$3:$E$557,5,FALSE)</f>
        <v>-4</v>
      </c>
      <c r="X236" s="100">
        <f t="shared" si="103"/>
        <v>1.5</v>
      </c>
      <c r="Y236" s="325">
        <f>VLOOKUP(B236,[2]EQU!$A$3:$E$557,5,FALSE)</f>
        <v>4</v>
      </c>
      <c r="Z236" s="100">
        <f t="shared" si="104"/>
        <v>3</v>
      </c>
      <c r="AA236" s="85">
        <f t="shared" si="105"/>
        <v>8.5</v>
      </c>
      <c r="AB236" s="344">
        <f>VLOOKUP(B236,[2]Natation!$A$2:$E$556,5,FALSE)</f>
        <v>45.46</v>
      </c>
      <c r="AC236" s="100">
        <f t="shared" si="106"/>
        <v>11</v>
      </c>
      <c r="AD236" s="86">
        <f t="shared" si="107"/>
        <v>11</v>
      </c>
      <c r="AE236" s="87">
        <f t="shared" si="91"/>
        <v>11.4</v>
      </c>
      <c r="AF236" s="88">
        <v>11.4</v>
      </c>
      <c r="AG236" s="92">
        <f t="shared" si="109"/>
        <v>228</v>
      </c>
      <c r="AH236" s="78">
        <f>IF(ISERROR(VLOOKUP(B236,'Notes écrit'!$A$3:$C$566,3,FALSE)),"ABI",(VLOOKUP(B236,'Notes écrit'!$A$3:$C$566,3,FALSE)))</f>
        <v>8.89</v>
      </c>
      <c r="AI236" s="88">
        <v>8.89</v>
      </c>
      <c r="AJ236" s="93">
        <f t="shared" si="110"/>
        <v>86</v>
      </c>
      <c r="AK236" s="153">
        <f t="shared" si="111"/>
        <v>9.8940000000000019</v>
      </c>
      <c r="AL236" s="108"/>
      <c r="AM236" s="108"/>
      <c r="AN236" s="108"/>
      <c r="AO236" s="108"/>
      <c r="AP236" s="108"/>
    </row>
    <row r="237" spans="1:42" ht="16.5" customHeight="1" thickBot="1" x14ac:dyDescent="0.3">
      <c r="A237" s="127" t="s">
        <v>56</v>
      </c>
      <c r="B237" s="247">
        <v>22004047</v>
      </c>
      <c r="C237" s="248" t="s">
        <v>760</v>
      </c>
      <c r="D237" s="248" t="s">
        <v>87</v>
      </c>
      <c r="E237" s="96">
        <f>VLOOKUP(B237,[2]END!$A$3:$F$557,6,FALSE)</f>
        <v>10</v>
      </c>
      <c r="F237" s="99">
        <f t="shared" si="108"/>
        <v>14.5</v>
      </c>
      <c r="G237" s="100">
        <f t="shared" si="93"/>
        <v>10</v>
      </c>
      <c r="H237" s="85">
        <f t="shared" si="94"/>
        <v>10</v>
      </c>
      <c r="I237" s="325">
        <f>VLOOKUP(B237,[2]VIT!$A$3:$E$557,5,FALSE)</f>
        <v>3.43</v>
      </c>
      <c r="J237" s="100">
        <f t="shared" si="95"/>
        <v>18</v>
      </c>
      <c r="K237" s="325">
        <f>VLOOKUP(B237,[2]VIT!$A$3:$F$557,6,FALSE)</f>
        <v>7.5</v>
      </c>
      <c r="L237" s="100">
        <f t="shared" si="96"/>
        <v>12</v>
      </c>
      <c r="M237" s="85">
        <f t="shared" si="97"/>
        <v>15</v>
      </c>
      <c r="N237" s="107">
        <f>VLOOKUP(B237,[2]DVC!$A$3:$F$557,6,FALSE)</f>
        <v>32</v>
      </c>
      <c r="O237" s="288">
        <f>VLOOKUP(B237,'[2]Taille-Poids'!$A$3:$F$557,6,FALSE)</f>
        <v>61</v>
      </c>
      <c r="P237" s="101">
        <f t="shared" si="98"/>
        <v>0.52459016393442626</v>
      </c>
      <c r="Q237" s="100">
        <f t="shared" si="99"/>
        <v>5</v>
      </c>
      <c r="R237" s="107">
        <f>VLOOKUP(B237,[2]DV!$A$3:$G$557,7,FALSE)</f>
        <v>30.4</v>
      </c>
      <c r="S237" s="100">
        <f t="shared" si="100"/>
        <v>5</v>
      </c>
      <c r="T237" s="85">
        <f t="shared" si="101"/>
        <v>10</v>
      </c>
      <c r="U237" s="289">
        <f>VLOOKUP(B237,[2]COORD!$A$3:$H$557,8,FALSE)</f>
        <v>30.06</v>
      </c>
      <c r="V237" s="100">
        <f t="shared" si="102"/>
        <v>3.75</v>
      </c>
      <c r="W237" s="96">
        <f>VLOOKUP(B237,[2]SOUP!$A$3:$E$557,5,FALSE)</f>
        <v>-4</v>
      </c>
      <c r="X237" s="100">
        <f t="shared" si="103"/>
        <v>1.5</v>
      </c>
      <c r="Y237" s="96">
        <f>VLOOKUP(B237,[2]EQU!$A$3:$E$557,5,FALSE)</f>
        <v>4</v>
      </c>
      <c r="Z237" s="100">
        <f t="shared" si="104"/>
        <v>3</v>
      </c>
      <c r="AA237" s="85">
        <f t="shared" si="105"/>
        <v>8.25</v>
      </c>
      <c r="AB237" s="127">
        <f>VLOOKUP(B237,[2]Natation!$A$2:$E$556,5,FALSE)</f>
        <v>45.77</v>
      </c>
      <c r="AC237" s="100">
        <f t="shared" si="106"/>
        <v>11</v>
      </c>
      <c r="AD237" s="86">
        <f t="shared" si="107"/>
        <v>11</v>
      </c>
      <c r="AE237" s="87">
        <f t="shared" si="91"/>
        <v>10.85</v>
      </c>
      <c r="AF237" s="88">
        <v>10.85</v>
      </c>
      <c r="AG237" s="92">
        <f t="shared" si="109"/>
        <v>300</v>
      </c>
      <c r="AH237" s="78">
        <f>IF(ISERROR(VLOOKUP(B237,'Notes écrit'!$A$3:$C$566,3,FALSE)),"ABI",(VLOOKUP(B237,'Notes écrit'!$A$3:$C$566,3,FALSE)))</f>
        <v>4.8899999999999997</v>
      </c>
      <c r="AI237" s="88">
        <v>4.8899999999999997</v>
      </c>
      <c r="AJ237" s="93">
        <f t="shared" si="110"/>
        <v>474</v>
      </c>
      <c r="AK237" s="153">
        <f t="shared" si="111"/>
        <v>7.2739999999999991</v>
      </c>
      <c r="AL237" s="110"/>
      <c r="AM237" s="110"/>
      <c r="AN237" s="110"/>
      <c r="AO237" s="110"/>
      <c r="AP237" s="110"/>
    </row>
    <row r="238" spans="1:42" ht="16.5" customHeight="1" thickBot="1" x14ac:dyDescent="0.3">
      <c r="A238" s="127" t="s">
        <v>376</v>
      </c>
      <c r="B238" s="249">
        <v>22004099</v>
      </c>
      <c r="C238" s="250" t="s">
        <v>852</v>
      </c>
      <c r="D238" s="250" t="s">
        <v>260</v>
      </c>
      <c r="E238" s="96">
        <f>VLOOKUP(B238,[2]END!$A$3:$F$557,6,FALSE)</f>
        <v>15</v>
      </c>
      <c r="F238" s="99">
        <f t="shared" si="108"/>
        <v>17</v>
      </c>
      <c r="G238" s="100">
        <f t="shared" si="93"/>
        <v>12</v>
      </c>
      <c r="H238" s="85">
        <f t="shared" si="94"/>
        <v>12</v>
      </c>
      <c r="I238" s="325">
        <f>VLOOKUP(B238,[2]VIT!$A$3:$E$557,5,FALSE)</f>
        <v>3.03</v>
      </c>
      <c r="J238" s="100">
        <f t="shared" si="95"/>
        <v>20</v>
      </c>
      <c r="K238" s="325">
        <f>VLOOKUP(B238,[2]VIT!$A$3:$F$557,6,FALSE)</f>
        <v>6.54</v>
      </c>
      <c r="L238" s="100">
        <f t="shared" si="96"/>
        <v>13</v>
      </c>
      <c r="M238" s="85">
        <f t="shared" si="97"/>
        <v>16.5</v>
      </c>
      <c r="N238" s="107">
        <f>VLOOKUP(B238,[2]DVC!$A$3:$F$557,6,FALSE)</f>
        <v>35</v>
      </c>
      <c r="O238" s="288">
        <f>VLOOKUP(B238,'[2]Taille-Poids'!$A$3:$F$557,6,FALSE)</f>
        <v>54</v>
      </c>
      <c r="P238" s="101">
        <f t="shared" si="98"/>
        <v>0.64814814814814814</v>
      </c>
      <c r="Q238" s="100">
        <f t="shared" si="99"/>
        <v>3.5</v>
      </c>
      <c r="R238" s="107">
        <f>VLOOKUP(B238,[2]DV!$A$3:$G$557,7,FALSE)</f>
        <v>43</v>
      </c>
      <c r="S238" s="100">
        <f t="shared" si="100"/>
        <v>4</v>
      </c>
      <c r="T238" s="85">
        <f t="shared" si="101"/>
        <v>7.5</v>
      </c>
      <c r="U238" s="289">
        <f>VLOOKUP(B238,[2]COORD!$A$3:$H$557,8,FALSE)</f>
        <v>26.33</v>
      </c>
      <c r="V238" s="100">
        <f t="shared" si="102"/>
        <v>4.75</v>
      </c>
      <c r="W238" s="96">
        <f>VLOOKUP(B238,[2]SOUP!$A$3:$E$557,5,FALSE)</f>
        <v>-7</v>
      </c>
      <c r="X238" s="100">
        <f t="shared" si="103"/>
        <v>1.25</v>
      </c>
      <c r="Y238" s="96">
        <f>VLOOKUP(B238,[2]EQU!$A$3:$E$557,5,FALSE)</f>
        <v>3</v>
      </c>
      <c r="Z238" s="100">
        <f t="shared" si="104"/>
        <v>3.5</v>
      </c>
      <c r="AA238" s="85">
        <f t="shared" si="105"/>
        <v>9.5</v>
      </c>
      <c r="AB238" s="127">
        <f>VLOOKUP(B238,[2]Natation!$A$2:$E$556,5,FALSE)</f>
        <v>44.12</v>
      </c>
      <c r="AC238" s="100">
        <f t="shared" si="106"/>
        <v>8</v>
      </c>
      <c r="AD238" s="86">
        <f t="shared" si="107"/>
        <v>8</v>
      </c>
      <c r="AE238" s="87">
        <f t="shared" si="91"/>
        <v>10.7</v>
      </c>
      <c r="AF238" s="88">
        <v>10.7</v>
      </c>
      <c r="AG238" s="92">
        <f t="shared" si="109"/>
        <v>314</v>
      </c>
      <c r="AH238" s="78">
        <f>IF(ISERROR(VLOOKUP(B238,'Notes écrit'!$A$3:$C$566,3,FALSE)),"ABI",(VLOOKUP(B238,'Notes écrit'!$A$3:$C$566,3,FALSE)))</f>
        <v>7.56</v>
      </c>
      <c r="AI238" s="88">
        <v>7.56</v>
      </c>
      <c r="AJ238" s="93">
        <f t="shared" si="110"/>
        <v>204</v>
      </c>
      <c r="AK238" s="153">
        <f t="shared" si="111"/>
        <v>8.8159999999999989</v>
      </c>
      <c r="AL238" s="110"/>
      <c r="AM238" s="110"/>
      <c r="AN238" s="110"/>
      <c r="AO238" s="110"/>
      <c r="AP238" s="110"/>
    </row>
    <row r="239" spans="1:42" ht="16.5" customHeight="1" thickBot="1" x14ac:dyDescent="0.3">
      <c r="A239" s="127" t="s">
        <v>56</v>
      </c>
      <c r="B239" s="257">
        <v>22004102</v>
      </c>
      <c r="C239" s="258" t="s">
        <v>977</v>
      </c>
      <c r="D239" s="258" t="s">
        <v>978</v>
      </c>
      <c r="E239" s="96">
        <f>VLOOKUP(B239,[2]END!$A$3:$F$557,6,FALSE)</f>
        <v>9</v>
      </c>
      <c r="F239" s="99">
        <f t="shared" si="108"/>
        <v>14</v>
      </c>
      <c r="G239" s="100">
        <f t="shared" si="93"/>
        <v>9</v>
      </c>
      <c r="H239" s="85">
        <f t="shared" si="94"/>
        <v>9</v>
      </c>
      <c r="I239" s="325">
        <f>VLOOKUP(B239,[2]VIT!$A$3:$E$557,5,FALSE)</f>
        <v>3.37</v>
      </c>
      <c r="J239" s="100">
        <f t="shared" si="95"/>
        <v>19</v>
      </c>
      <c r="K239" s="325">
        <f>VLOOKUP(B239,[2]VIT!$A$3:$F$557,6,FALSE)</f>
        <v>7.46</v>
      </c>
      <c r="L239" s="100">
        <f t="shared" si="96"/>
        <v>13</v>
      </c>
      <c r="M239" s="85">
        <f t="shared" si="97"/>
        <v>16</v>
      </c>
      <c r="N239" s="107">
        <f>VLOOKUP(B239,[2]DVC!$A$3:$F$557,6,FALSE)</f>
        <v>35</v>
      </c>
      <c r="O239" s="288">
        <f>VLOOKUP(B239,'[2]Taille-Poids'!$A$3:$F$557,6,FALSE)</f>
        <v>53</v>
      </c>
      <c r="P239" s="101">
        <f t="shared" si="98"/>
        <v>0.660377358490566</v>
      </c>
      <c r="Q239" s="100">
        <f t="shared" si="99"/>
        <v>6</v>
      </c>
      <c r="R239" s="107">
        <f>VLOOKUP(B239,[2]DV!$A$3:$G$557,7,FALSE)</f>
        <v>39.700000000000003</v>
      </c>
      <c r="S239" s="100">
        <f t="shared" si="100"/>
        <v>7</v>
      </c>
      <c r="T239" s="85">
        <f t="shared" si="101"/>
        <v>13</v>
      </c>
      <c r="U239" s="289">
        <f>VLOOKUP(B239,[2]COORD!$A$3:$H$557,8,FALSE)</f>
        <v>28.41</v>
      </c>
      <c r="V239" s="100">
        <f t="shared" si="102"/>
        <v>4.75</v>
      </c>
      <c r="W239" s="96">
        <f>VLOOKUP(B239,[2]SOUP!$A$3:$E$557,5,FALSE)</f>
        <v>12</v>
      </c>
      <c r="X239" s="100">
        <f t="shared" si="103"/>
        <v>4.25</v>
      </c>
      <c r="Y239" s="96">
        <f>VLOOKUP(B239,[2]EQU!$A$3:$E$557,5,FALSE)</f>
        <v>0</v>
      </c>
      <c r="Z239" s="100">
        <f t="shared" si="104"/>
        <v>5</v>
      </c>
      <c r="AA239" s="85">
        <f t="shared" si="105"/>
        <v>14</v>
      </c>
      <c r="AB239" s="127">
        <f>VLOOKUP(B239,[2]Natation!$A$2:$E$556,5,FALSE)</f>
        <v>40.56</v>
      </c>
      <c r="AC239" s="100">
        <f t="shared" si="106"/>
        <v>13</v>
      </c>
      <c r="AD239" s="86">
        <f t="shared" si="107"/>
        <v>13</v>
      </c>
      <c r="AE239" s="87">
        <f t="shared" si="91"/>
        <v>13</v>
      </c>
      <c r="AF239" s="88">
        <v>13</v>
      </c>
      <c r="AG239" s="92">
        <f t="shared" si="109"/>
        <v>64</v>
      </c>
      <c r="AH239" s="78">
        <f>IF(ISERROR(VLOOKUP(B239,'Notes écrit'!$A$3:$C$566,3,FALSE)),"ABI",(VLOOKUP(B239,'Notes écrit'!$A$3:$C$566,3,FALSE)))</f>
        <v>4.4400000000000004</v>
      </c>
      <c r="AI239" s="88">
        <v>4.4400000000000004</v>
      </c>
      <c r="AJ239" s="93">
        <f t="shared" si="110"/>
        <v>495</v>
      </c>
      <c r="AK239" s="153">
        <f t="shared" si="111"/>
        <v>7.8640000000000008</v>
      </c>
      <c r="AL239" s="108"/>
      <c r="AM239" s="108"/>
      <c r="AN239" s="108"/>
      <c r="AO239" s="108"/>
      <c r="AP239" s="108"/>
    </row>
    <row r="240" spans="1:42" s="111" customFormat="1" ht="16.5" customHeight="1" thickBot="1" x14ac:dyDescent="0.3">
      <c r="A240" s="127" t="s">
        <v>56</v>
      </c>
      <c r="B240" s="253">
        <v>22004113</v>
      </c>
      <c r="C240" s="254" t="s">
        <v>804</v>
      </c>
      <c r="D240" s="254" t="s">
        <v>78</v>
      </c>
      <c r="E240" s="96">
        <f>VLOOKUP(B240,[2]END!$A$3:$F$557,6,FALSE)</f>
        <v>12</v>
      </c>
      <c r="F240" s="99">
        <f t="shared" si="108"/>
        <v>15.5</v>
      </c>
      <c r="G240" s="100">
        <f t="shared" si="93"/>
        <v>12</v>
      </c>
      <c r="H240" s="85">
        <f t="shared" si="94"/>
        <v>12</v>
      </c>
      <c r="I240" s="325">
        <f>VLOOKUP(B240,[2]VIT!$A$3:$E$557,5,FALSE)</f>
        <v>3.23</v>
      </c>
      <c r="J240" s="100">
        <f t="shared" si="95"/>
        <v>20</v>
      </c>
      <c r="K240" s="325">
        <f>VLOOKUP(B240,[2]VIT!$A$3:$F$557,6,FALSE)</f>
        <v>7.18</v>
      </c>
      <c r="L240" s="100">
        <f t="shared" si="96"/>
        <v>15</v>
      </c>
      <c r="M240" s="85">
        <f t="shared" si="97"/>
        <v>17.5</v>
      </c>
      <c r="N240" s="107">
        <f>VLOOKUP(B240,[2]DVC!$A$3:$F$557,6,FALSE)</f>
        <v>45</v>
      </c>
      <c r="O240" s="288">
        <f>VLOOKUP(B240,'[2]Taille-Poids'!$A$3:$F$557,6,FALSE)</f>
        <v>52</v>
      </c>
      <c r="P240" s="101">
        <f t="shared" si="98"/>
        <v>0.86538461538461542</v>
      </c>
      <c r="Q240" s="100">
        <f t="shared" si="99"/>
        <v>7</v>
      </c>
      <c r="R240" s="107">
        <f>VLOOKUP(B240,[2]DV!$A$3:$G$557,7,FALSE)</f>
        <v>38.6</v>
      </c>
      <c r="S240" s="100">
        <f t="shared" si="100"/>
        <v>7</v>
      </c>
      <c r="T240" s="85">
        <f t="shared" si="101"/>
        <v>14</v>
      </c>
      <c r="U240" s="289">
        <f>VLOOKUP(B240,[2]COORD!$A$3:$H$557,8,FALSE)</f>
        <v>27.45</v>
      </c>
      <c r="V240" s="100">
        <f t="shared" si="102"/>
        <v>5.25</v>
      </c>
      <c r="W240" s="96">
        <f>VLOOKUP(B240,[2]SOUP!$A$3:$E$557,5,FALSE)</f>
        <v>-2</v>
      </c>
      <c r="X240" s="100">
        <f t="shared" si="103"/>
        <v>2</v>
      </c>
      <c r="Y240" s="96">
        <f>VLOOKUP(B240,[2]EQU!$A$3:$E$557,5,FALSE)</f>
        <v>3</v>
      </c>
      <c r="Z240" s="100">
        <f t="shared" si="104"/>
        <v>3.5</v>
      </c>
      <c r="AA240" s="85">
        <f t="shared" si="105"/>
        <v>10.75</v>
      </c>
      <c r="AB240" s="127">
        <f>VLOOKUP(B240,[2]Natation!$A$2:$E$556,5,FALSE)</f>
        <v>50.8</v>
      </c>
      <c r="AC240" s="100">
        <f t="shared" si="106"/>
        <v>8</v>
      </c>
      <c r="AD240" s="86">
        <f t="shared" si="107"/>
        <v>8</v>
      </c>
      <c r="AE240" s="87">
        <f t="shared" si="91"/>
        <v>12.45</v>
      </c>
      <c r="AF240" s="88">
        <v>12.45</v>
      </c>
      <c r="AG240" s="92">
        <f t="shared" si="109"/>
        <v>118</v>
      </c>
      <c r="AH240" s="78">
        <f>IF(ISERROR(VLOOKUP(B240,'Notes écrit'!$A$3:$C$566,3,FALSE)),"ABI",(VLOOKUP(B240,'Notes écrit'!$A$3:$C$566,3,FALSE)))</f>
        <v>5.33</v>
      </c>
      <c r="AI240" s="88">
        <v>5.33</v>
      </c>
      <c r="AJ240" s="93">
        <f t="shared" si="110"/>
        <v>435</v>
      </c>
      <c r="AK240" s="153">
        <f t="shared" si="111"/>
        <v>8.1780000000000008</v>
      </c>
      <c r="AL240" s="26"/>
      <c r="AM240" s="26"/>
      <c r="AN240" s="26"/>
      <c r="AO240" s="26"/>
      <c r="AP240" s="26"/>
    </row>
    <row r="241" spans="1:42" ht="16.5" customHeight="1" thickBot="1" x14ac:dyDescent="0.3">
      <c r="A241" s="127" t="s">
        <v>376</v>
      </c>
      <c r="B241" s="263">
        <v>22004175</v>
      </c>
      <c r="C241" s="264" t="s">
        <v>816</v>
      </c>
      <c r="D241" s="264" t="s">
        <v>817</v>
      </c>
      <c r="E241" s="96">
        <f>VLOOKUP(B241,[2]END!$A$3:$F$557,6,FALSE)</f>
        <v>15</v>
      </c>
      <c r="F241" s="99">
        <f t="shared" si="108"/>
        <v>17</v>
      </c>
      <c r="G241" s="100">
        <f t="shared" si="93"/>
        <v>12</v>
      </c>
      <c r="H241" s="85">
        <f t="shared" si="94"/>
        <v>12</v>
      </c>
      <c r="I241" s="325">
        <f>VLOOKUP(B241,[2]VIT!$A$3:$E$557,5,FALSE)</f>
        <v>3.13</v>
      </c>
      <c r="J241" s="100">
        <f t="shared" si="95"/>
        <v>18</v>
      </c>
      <c r="K241" s="325">
        <f>VLOOKUP(B241,[2]VIT!$A$3:$F$557,6,FALSE)</f>
        <v>6.78</v>
      </c>
      <c r="L241" s="100">
        <f t="shared" si="96"/>
        <v>11</v>
      </c>
      <c r="M241" s="85">
        <f t="shared" si="97"/>
        <v>14.5</v>
      </c>
      <c r="N241" s="107">
        <f>VLOOKUP(B241,[2]DVC!$A$3:$F$557,6,FALSE)</f>
        <v>45</v>
      </c>
      <c r="O241" s="288">
        <f>VLOOKUP(B241,'[2]Taille-Poids'!$A$3:$F$557,6,FALSE)</f>
        <v>54</v>
      </c>
      <c r="P241" s="101">
        <f t="shared" si="98"/>
        <v>0.83333333333333337</v>
      </c>
      <c r="Q241" s="100">
        <f t="shared" si="99"/>
        <v>4.5</v>
      </c>
      <c r="R241" s="107">
        <f>VLOOKUP(B241,[2]DV!$A$3:$G$557,7,FALSE)</f>
        <v>48.5</v>
      </c>
      <c r="S241" s="100">
        <f t="shared" si="100"/>
        <v>5</v>
      </c>
      <c r="T241" s="85">
        <f t="shared" si="101"/>
        <v>9.5</v>
      </c>
      <c r="U241" s="289">
        <f>VLOOKUP(B241,[2]COORD!$A$3:$H$557,8,FALSE)</f>
        <v>28.98</v>
      </c>
      <c r="V241" s="100">
        <f t="shared" si="102"/>
        <v>3.5</v>
      </c>
      <c r="W241" s="96">
        <f>VLOOKUP(B241,[2]SOUP!$A$3:$E$557,5,FALSE)</f>
        <v>-15</v>
      </c>
      <c r="X241" s="100">
        <f t="shared" si="103"/>
        <v>0.25</v>
      </c>
      <c r="Y241" s="96">
        <f>VLOOKUP(B241,[2]EQU!$A$3:$E$557,5,FALSE)</f>
        <v>5</v>
      </c>
      <c r="Z241" s="100">
        <f t="shared" si="104"/>
        <v>2.5</v>
      </c>
      <c r="AA241" s="85">
        <f t="shared" si="105"/>
        <v>6.25</v>
      </c>
      <c r="AB241" s="127">
        <f>VLOOKUP(B241,[2]Natation!$A$2:$E$556,5,FALSE)</f>
        <v>32.450000000000003</v>
      </c>
      <c r="AC241" s="100">
        <f t="shared" si="106"/>
        <v>15</v>
      </c>
      <c r="AD241" s="86">
        <f t="shared" si="107"/>
        <v>15</v>
      </c>
      <c r="AE241" s="87">
        <f t="shared" si="91"/>
        <v>11.45</v>
      </c>
      <c r="AF241" s="88">
        <v>11.45</v>
      </c>
      <c r="AG241" s="92">
        <f t="shared" si="109"/>
        <v>221</v>
      </c>
      <c r="AH241" s="78">
        <f>IF(ISERROR(VLOOKUP(B241,'Notes écrit'!$A$3:$C$566,3,FALSE)),"ABI",(VLOOKUP(B241,'Notes écrit'!$A$3:$C$566,3,FALSE)))</f>
        <v>5.78</v>
      </c>
      <c r="AI241" s="88">
        <v>5.78</v>
      </c>
      <c r="AJ241" s="93">
        <f t="shared" si="110"/>
        <v>393</v>
      </c>
      <c r="AK241" s="153">
        <f t="shared" si="111"/>
        <v>8.048</v>
      </c>
    </row>
    <row r="242" spans="1:42" ht="16.5" customHeight="1" thickBot="1" x14ac:dyDescent="0.3">
      <c r="A242" s="127" t="s">
        <v>376</v>
      </c>
      <c r="B242" s="251">
        <v>22004211</v>
      </c>
      <c r="C242" s="252" t="s">
        <v>787</v>
      </c>
      <c r="D242" s="252" t="s">
        <v>788</v>
      </c>
      <c r="E242" s="96">
        <f>VLOOKUP(B242,[2]END!$A$3:$F$557,6,FALSE)</f>
        <v>17</v>
      </c>
      <c r="F242" s="99">
        <f t="shared" si="108"/>
        <v>18</v>
      </c>
      <c r="G242" s="100">
        <f t="shared" si="93"/>
        <v>14</v>
      </c>
      <c r="H242" s="85">
        <f t="shared" si="94"/>
        <v>14</v>
      </c>
      <c r="I242" s="325">
        <f>VLOOKUP(B242,[2]VIT!$A$3:$E$557,5,FALSE)</f>
        <v>3.13</v>
      </c>
      <c r="J242" s="100">
        <f t="shared" si="95"/>
        <v>18</v>
      </c>
      <c r="K242" s="325">
        <f>VLOOKUP(B242,[2]VIT!$A$3:$F$557,6,FALSE)</f>
        <v>6.72</v>
      </c>
      <c r="L242" s="100">
        <f t="shared" si="96"/>
        <v>12</v>
      </c>
      <c r="M242" s="85">
        <f t="shared" si="97"/>
        <v>15</v>
      </c>
      <c r="N242" s="107">
        <f>VLOOKUP(B242,[2]DVC!$A$3:$F$557,6,FALSE)</f>
        <v>64</v>
      </c>
      <c r="O242" s="288">
        <f>VLOOKUP(B242,'[2]Taille-Poids'!$A$3:$F$557,6,FALSE)</f>
        <v>67</v>
      </c>
      <c r="P242" s="101">
        <f t="shared" si="98"/>
        <v>0.95522388059701491</v>
      </c>
      <c r="Q242" s="100">
        <f t="shared" si="99"/>
        <v>5</v>
      </c>
      <c r="R242" s="107">
        <f>VLOOKUP(B242,[2]DV!$A$3:$G$557,7,FALSE)</f>
        <v>38.700000000000003</v>
      </c>
      <c r="S242" s="100">
        <f t="shared" si="100"/>
        <v>2.5</v>
      </c>
      <c r="T242" s="85">
        <f t="shared" si="101"/>
        <v>7.5</v>
      </c>
      <c r="U242" s="289">
        <f>VLOOKUP(B242,[2]COORD!$A$3:$H$557,8,FALSE)</f>
        <v>27.27</v>
      </c>
      <c r="V242" s="100">
        <f t="shared" si="102"/>
        <v>4.25</v>
      </c>
      <c r="W242" s="96">
        <f>VLOOKUP(B242,[2]SOUP!$A$3:$E$557,5,FALSE)</f>
        <v>-6</v>
      </c>
      <c r="X242" s="100">
        <f t="shared" si="103"/>
        <v>1.25</v>
      </c>
      <c r="Y242" s="96">
        <f>VLOOKUP(B242,[2]EQU!$A$3:$E$557,5,FALSE)</f>
        <v>1</v>
      </c>
      <c r="Z242" s="100">
        <f t="shared" si="104"/>
        <v>4.5</v>
      </c>
      <c r="AA242" s="85">
        <f t="shared" si="105"/>
        <v>10</v>
      </c>
      <c r="AB242" s="127">
        <f>VLOOKUP(B242,[2]Natation!$A$2:$E$556,5,FALSE)</f>
        <v>49.84</v>
      </c>
      <c r="AC242" s="100">
        <f t="shared" si="106"/>
        <v>5</v>
      </c>
      <c r="AD242" s="86">
        <f t="shared" si="107"/>
        <v>5</v>
      </c>
      <c r="AE242" s="87">
        <f t="shared" si="91"/>
        <v>10.3</v>
      </c>
      <c r="AF242" s="88">
        <v>10.3</v>
      </c>
      <c r="AG242" s="92">
        <f t="shared" si="109"/>
        <v>365</v>
      </c>
      <c r="AH242" s="78">
        <f>IF(ISERROR(VLOOKUP(B242,'Notes écrit'!$A$3:$C$566,3,FALSE)),"ABI",(VLOOKUP(B242,'Notes écrit'!$A$3:$C$566,3,FALSE)))</f>
        <v>8</v>
      </c>
      <c r="AI242" s="88">
        <v>8</v>
      </c>
      <c r="AJ242" s="93">
        <f t="shared" si="110"/>
        <v>158</v>
      </c>
      <c r="AK242" s="153">
        <f t="shared" si="111"/>
        <v>8.92</v>
      </c>
      <c r="AL242" s="110"/>
      <c r="AM242" s="110"/>
      <c r="AN242" s="110"/>
      <c r="AO242" s="110"/>
      <c r="AP242" s="110"/>
    </row>
    <row r="243" spans="1:42" ht="16.5" customHeight="1" thickBot="1" x14ac:dyDescent="0.3">
      <c r="A243" s="127" t="s">
        <v>376</v>
      </c>
      <c r="B243" s="247">
        <v>22004274</v>
      </c>
      <c r="C243" s="248" t="s">
        <v>309</v>
      </c>
      <c r="D243" s="248" t="s">
        <v>848</v>
      </c>
      <c r="E243" s="96">
        <f>VLOOKUP(B243,[2]END!$A$3:$F$557,6,FALSE)</f>
        <v>15</v>
      </c>
      <c r="F243" s="99">
        <f t="shared" si="108"/>
        <v>17</v>
      </c>
      <c r="G243" s="100">
        <f t="shared" si="93"/>
        <v>12</v>
      </c>
      <c r="H243" s="85">
        <f t="shared" si="94"/>
        <v>12</v>
      </c>
      <c r="I243" s="325">
        <f>VLOOKUP(B243,[2]VIT!$A$3:$E$557,5,FALSE)</f>
        <v>3.08</v>
      </c>
      <c r="J243" s="100">
        <f t="shared" si="95"/>
        <v>19</v>
      </c>
      <c r="K243" s="325">
        <f>VLOOKUP(B243,[2]VIT!$A$3:$F$557,6,FALSE)</f>
        <v>6.53</v>
      </c>
      <c r="L243" s="100">
        <f t="shared" si="96"/>
        <v>13</v>
      </c>
      <c r="M243" s="85">
        <f t="shared" si="97"/>
        <v>16</v>
      </c>
      <c r="N243" s="107">
        <f>VLOOKUP(B243,[2]DVC!$A$3:$F$557,6,FALSE)</f>
        <v>58</v>
      </c>
      <c r="O243" s="288">
        <f>VLOOKUP(B243,'[2]Taille-Poids'!$A$3:$F$557,6,FALSE)</f>
        <v>69</v>
      </c>
      <c r="P243" s="101">
        <f t="shared" si="98"/>
        <v>0.84057971014492749</v>
      </c>
      <c r="Q243" s="100">
        <f t="shared" si="99"/>
        <v>4.5</v>
      </c>
      <c r="R243" s="107">
        <f>VLOOKUP(B243,[2]DV!$A$3:$G$557,7,FALSE)</f>
        <v>49</v>
      </c>
      <c r="S243" s="100">
        <f t="shared" si="100"/>
        <v>5.5</v>
      </c>
      <c r="T243" s="85">
        <f t="shared" si="101"/>
        <v>10</v>
      </c>
      <c r="U243" s="289">
        <f>VLOOKUP(B243,[2]COORD!$A$3:$H$557,8,FALSE)</f>
        <v>28.93</v>
      </c>
      <c r="V243" s="100">
        <f t="shared" si="102"/>
        <v>3.5</v>
      </c>
      <c r="W243" s="96">
        <f>VLOOKUP(B243,[2]SOUP!$A$3:$E$557,5,FALSE)</f>
        <v>-14</v>
      </c>
      <c r="X243" s="100">
        <f t="shared" si="103"/>
        <v>0.25</v>
      </c>
      <c r="Y243" s="96">
        <f>VLOOKUP(B243,[2]EQU!$A$3:$E$557,5,FALSE)</f>
        <v>3</v>
      </c>
      <c r="Z243" s="100">
        <f t="shared" si="104"/>
        <v>3.5</v>
      </c>
      <c r="AA243" s="85">
        <f t="shared" si="105"/>
        <v>7.25</v>
      </c>
      <c r="AB243" s="127">
        <f>VLOOKUP(B243,[2]Natation!$A$2:$E$556,5,FALSE)</f>
        <v>36.19</v>
      </c>
      <c r="AC243" s="100">
        <f t="shared" si="106"/>
        <v>12</v>
      </c>
      <c r="AD243" s="86">
        <f t="shared" si="107"/>
        <v>12</v>
      </c>
      <c r="AE243" s="87">
        <f t="shared" si="91"/>
        <v>11.45</v>
      </c>
      <c r="AF243" s="88">
        <v>11.45</v>
      </c>
      <c r="AG243" s="92">
        <f t="shared" si="109"/>
        <v>221</v>
      </c>
      <c r="AH243" s="78">
        <f>IF(ISERROR(VLOOKUP(B243,'Notes écrit'!$A$3:$C$566,3,FALSE)),"ABI",(VLOOKUP(B243,'Notes écrit'!$A$3:$C$566,3,FALSE)))</f>
        <v>7.56</v>
      </c>
      <c r="AI243" s="88">
        <v>7.56</v>
      </c>
      <c r="AJ243" s="93">
        <f t="shared" si="110"/>
        <v>204</v>
      </c>
      <c r="AK243" s="153">
        <f t="shared" si="111"/>
        <v>9.1159999999999997</v>
      </c>
    </row>
    <row r="244" spans="1:42" s="110" customFormat="1" ht="16.5" customHeight="1" thickBot="1" x14ac:dyDescent="0.3">
      <c r="A244" s="127" t="s">
        <v>376</v>
      </c>
      <c r="B244" s="251">
        <v>22004309</v>
      </c>
      <c r="C244" s="252" t="s">
        <v>647</v>
      </c>
      <c r="D244" s="252" t="s">
        <v>145</v>
      </c>
      <c r="E244" s="96">
        <f>VLOOKUP(B244,[2]END!$A$3:$F$557,6,FALSE)</f>
        <v>16</v>
      </c>
      <c r="F244" s="99">
        <f t="shared" si="108"/>
        <v>17.5</v>
      </c>
      <c r="G244" s="100">
        <f t="shared" si="93"/>
        <v>13</v>
      </c>
      <c r="H244" s="85">
        <f t="shared" si="94"/>
        <v>13</v>
      </c>
      <c r="I244" s="325">
        <f>VLOOKUP(B244,[2]VIT!$A$3:$E$557,5,FALSE)</f>
        <v>3.68</v>
      </c>
      <c r="J244" s="100">
        <f t="shared" si="95"/>
        <v>9</v>
      </c>
      <c r="K244" s="325">
        <f>VLOOKUP(B244,[2]VIT!$A$3:$F$557,6,FALSE)</f>
        <v>6.95</v>
      </c>
      <c r="L244" s="100">
        <f t="shared" si="96"/>
        <v>10</v>
      </c>
      <c r="M244" s="85">
        <f t="shared" si="97"/>
        <v>9.5</v>
      </c>
      <c r="N244" s="107">
        <f>VLOOKUP(B244,[2]DVC!$A$3:$F$557,6,FALSE)</f>
        <v>57</v>
      </c>
      <c r="O244" s="288">
        <f>VLOOKUP(B244,'[2]Taille-Poids'!$A$3:$F$557,6,FALSE)</f>
        <v>95</v>
      </c>
      <c r="P244" s="101">
        <f t="shared" si="98"/>
        <v>0.6</v>
      </c>
      <c r="Q244" s="100">
        <f t="shared" si="99"/>
        <v>3.5</v>
      </c>
      <c r="R244" s="107">
        <f>VLOOKUP(B244,[2]DV!$A$3:$G$557,7,FALSE)</f>
        <v>36.9</v>
      </c>
      <c r="S244" s="100">
        <f t="shared" si="100"/>
        <v>2</v>
      </c>
      <c r="T244" s="85">
        <f t="shared" si="101"/>
        <v>5.5</v>
      </c>
      <c r="U244" s="289">
        <f>VLOOKUP(B244,[2]COORD!$A$3:$H$557,8,FALSE)</f>
        <v>29.98</v>
      </c>
      <c r="V244" s="100">
        <f t="shared" si="102"/>
        <v>3</v>
      </c>
      <c r="W244" s="96">
        <f>VLOOKUP(B244,[2]SOUP!$A$3:$E$557,5,FALSE)</f>
        <v>-17</v>
      </c>
      <c r="X244" s="100">
        <f t="shared" si="103"/>
        <v>0</v>
      </c>
      <c r="Y244" s="96">
        <f>VLOOKUP(B244,[2]EQU!$A$3:$E$557,5,FALSE)</f>
        <v>4</v>
      </c>
      <c r="Z244" s="100">
        <f t="shared" si="104"/>
        <v>3</v>
      </c>
      <c r="AA244" s="85">
        <f t="shared" si="105"/>
        <v>6</v>
      </c>
      <c r="AB244" s="127">
        <f>VLOOKUP(B244,[2]Natation!$A$2:$E$556,5,FALSE)</f>
        <v>52.85</v>
      </c>
      <c r="AC244" s="100">
        <f t="shared" si="106"/>
        <v>4</v>
      </c>
      <c r="AD244" s="86">
        <f t="shared" si="107"/>
        <v>4</v>
      </c>
      <c r="AE244" s="87">
        <f t="shared" si="91"/>
        <v>7.6</v>
      </c>
      <c r="AF244" s="88">
        <v>7.6</v>
      </c>
      <c r="AG244" s="92">
        <f t="shared" si="109"/>
        <v>497</v>
      </c>
      <c r="AH244" s="78">
        <f>IF(ISERROR(VLOOKUP(B244,'Notes écrit'!$A$3:$C$566,3,FALSE)),"ABI",(VLOOKUP(B244,'Notes écrit'!$A$3:$C$566,3,FALSE)))</f>
        <v>9.33</v>
      </c>
      <c r="AI244" s="88">
        <v>9.33</v>
      </c>
      <c r="AJ244" s="93">
        <f t="shared" si="110"/>
        <v>56</v>
      </c>
      <c r="AK244" s="153">
        <f t="shared" si="111"/>
        <v>8.6379999999999999</v>
      </c>
      <c r="AL244" s="26"/>
      <c r="AM244" s="26"/>
      <c r="AN244" s="26"/>
      <c r="AO244" s="26"/>
      <c r="AP244" s="26"/>
    </row>
    <row r="245" spans="1:42" ht="16.5" customHeight="1" thickBot="1" x14ac:dyDescent="0.3">
      <c r="A245" s="127" t="s">
        <v>56</v>
      </c>
      <c r="B245" s="247">
        <v>22004329</v>
      </c>
      <c r="C245" s="248" t="s">
        <v>987</v>
      </c>
      <c r="D245" s="248" t="s">
        <v>87</v>
      </c>
      <c r="E245" s="96">
        <f>VLOOKUP(B245,[2]END!$A$3:$F$557,6,FALSE)</f>
        <v>17</v>
      </c>
      <c r="F245" s="99">
        <f t="shared" si="108"/>
        <v>18</v>
      </c>
      <c r="G245" s="100">
        <f t="shared" si="93"/>
        <v>17</v>
      </c>
      <c r="H245" s="85">
        <f t="shared" si="94"/>
        <v>17</v>
      </c>
      <c r="I245" s="325">
        <f>VLOOKUP(B245,[2]VIT!$A$3:$E$557,5,FALSE)</f>
        <v>3.35</v>
      </c>
      <c r="J245" s="100">
        <f t="shared" si="95"/>
        <v>19</v>
      </c>
      <c r="K245" s="325">
        <f>VLOOKUP(B245,[2]VIT!$A$3:$F$557,6,FALSE)</f>
        <v>7.4</v>
      </c>
      <c r="L245" s="100">
        <f t="shared" si="96"/>
        <v>13</v>
      </c>
      <c r="M245" s="85">
        <f t="shared" si="97"/>
        <v>16</v>
      </c>
      <c r="N245" s="107">
        <f>VLOOKUP(B245,[2]DVC!$A$3:$F$557,6,FALSE)</f>
        <v>28</v>
      </c>
      <c r="O245" s="288">
        <f>VLOOKUP(B245,'[2]Taille-Poids'!$A$3:$F$557,6,FALSE)</f>
        <v>52</v>
      </c>
      <c r="P245" s="101">
        <f t="shared" si="98"/>
        <v>0.53846153846153844</v>
      </c>
      <c r="Q245" s="100">
        <f t="shared" si="99"/>
        <v>5</v>
      </c>
      <c r="R245" s="107">
        <f>VLOOKUP(B245,[2]DV!$A$3:$G$557,7,FALSE)</f>
        <v>30.3</v>
      </c>
      <c r="S245" s="100">
        <f t="shared" si="100"/>
        <v>5</v>
      </c>
      <c r="T245" s="85">
        <f t="shared" si="101"/>
        <v>10</v>
      </c>
      <c r="U245" s="289">
        <f>VLOOKUP(B245,[2]COORD!$A$3:$H$557,8,FALSE)</f>
        <v>33.86</v>
      </c>
      <c r="V245" s="100">
        <f t="shared" si="102"/>
        <v>2</v>
      </c>
      <c r="W245" s="96">
        <f>VLOOKUP(B245,[2]SOUP!$A$3:$E$557,5,FALSE)</f>
        <v>-6</v>
      </c>
      <c r="X245" s="100">
        <f t="shared" si="103"/>
        <v>1.25</v>
      </c>
      <c r="Y245" s="96">
        <f>VLOOKUP(B245,[2]EQU!$A$3:$E$557,5,FALSE)</f>
        <v>0</v>
      </c>
      <c r="Z245" s="100">
        <f t="shared" si="104"/>
        <v>5</v>
      </c>
      <c r="AA245" s="85">
        <f t="shared" si="105"/>
        <v>8.25</v>
      </c>
      <c r="AB245" s="127">
        <f>VLOOKUP(B245,[2]Natation!$A$2:$E$556,5,FALSE)</f>
        <v>57.25</v>
      </c>
      <c r="AC245" s="100">
        <f t="shared" si="106"/>
        <v>6</v>
      </c>
      <c r="AD245" s="86">
        <f t="shared" si="107"/>
        <v>6</v>
      </c>
      <c r="AE245" s="87">
        <f t="shared" ref="AE245:AE308" si="112">IF(OR(H245="COVID",M245="COVID",T245="COVID",AA245="COVID",AD245="COVID"),"COVID",IF(AND(H245="DSP",M245="DSP",T245="DSP",AA245="DSP",AD245="DSP"),"DSP",IF(AND(H245="DSP",M245="DSP",T245="DSP",AA245="DSP"),AD245,IF(AND(H245="DSP",M245="DSP",T245="DSP",AD245="DSP"),AA245,IF(AND(H245="DSP",M245="DSP",AA245="DSP",AD245="DSP"),T245,IF(AND(H245="DSP",T245="DSP",AA245="DSP",AD245="DSP"),M245,IF(AND(M245="DSP",T245="DSP",AA245="DSP",AD245="DSP"),H245,IF(AND(T245="DSP",AA245="DSP",AD245="DSP"),(H245+M245)/2,IF(AND(M245="DSP",AA245="DSP",AD245="DSP"),(H245+T245)/2,IF(AND(H245="DSP",AA245="DSP",AD245="DSP"),(M245+T245)/2,IF(AND(M245="DSP",T245="DSP",AD245="DSP"),(H245+AA245)/2,IF(AND(H245="DSP",T245="DSP",AD245="DSP"),(M245+AA245)/2,IF(AND(H245="DSP",M245="DSP",AD245="DSP"),(T245+AA245)/2,IF(AND(M245="DSP",T245="DSP",AA245="DSP"),(H245+AD245)/2,IF(AND(H245="DSP",T245="DSP",AA245="DSP"),(M245+AD245)/2,IF(AND(H245="DSP",M245="DSP",AA245="DSP"),(T245+AD245)/2,IF(AND(H245="DSP",M245="DSP",T245="DSP"),(AA245+AD245)/2,IF(AND(H245="DSP",M245="DSP"),(T245+AA245+AD245)/3,IF(AND(H245="DSP",T245="DSP"),(M245+AA245+AD245)/3,IF(AND(M245="DSP",T245="DSP"),(H245+AA245+AD245)/3,IF(AND(H245="DSP",AA245="DSP"),(M245+T245+AD245)/3,IF(AND(M245="DSP",AA245="DSP"),(H245+T245+AD245)/3,IF(AND(T245="DSP",AA245="DSP"),(H245+M245+AD245)/3,IF(AND(H245="DSP",AD245="DSP"),(M245+T245+AA245)/3,IF(AND(M245="DSP",AD245="DSP"),(H245+T245+AA245)/3,IF(AND(T245="DSP",AD245="DSP"),(H245+M245+AA245)/3,IF(AND(AA245="DSP",AD245="DSP"),(H245+M245+T245)/3,IF(H245="DSP",(M245+T245+AA245+AD245)/4,IF(M245="DSP",(H245+T245+AA245+AD245)/4,IF(T245="DSP",(H245+M245+AA245+AD245)/4,IF(AA245="DSP",(H245+M245+T245+AD245)/4,IF(AD245="DSP",(H245+M245+T245+AA245)/4,SUM(H245+M245+T245+AA245+AD245)/5))))))))))))))))))))))))))))))))</f>
        <v>11.45</v>
      </c>
      <c r="AF245" s="88">
        <v>11.45</v>
      </c>
      <c r="AG245" s="92">
        <f t="shared" si="109"/>
        <v>221</v>
      </c>
      <c r="AH245" s="78">
        <f>IF(ISERROR(VLOOKUP(B245,'Notes écrit'!$A$3:$C$566,3,FALSE)),"ABI",(VLOOKUP(B245,'Notes écrit'!$A$3:$C$566,3,FALSE)))</f>
        <v>7.56</v>
      </c>
      <c r="AI245" s="88">
        <v>7.56</v>
      </c>
      <c r="AJ245" s="93">
        <f t="shared" si="110"/>
        <v>204</v>
      </c>
      <c r="AK245" s="153">
        <f t="shared" si="111"/>
        <v>9.1159999999999997</v>
      </c>
      <c r="AL245" s="110"/>
      <c r="AM245" s="110"/>
      <c r="AN245" s="110"/>
      <c r="AO245" s="110"/>
      <c r="AP245" s="110"/>
    </row>
    <row r="246" spans="1:42" ht="16.5" customHeight="1" thickBot="1" x14ac:dyDescent="0.3">
      <c r="A246" s="127" t="s">
        <v>56</v>
      </c>
      <c r="B246" s="249">
        <v>22004342</v>
      </c>
      <c r="C246" s="250" t="s">
        <v>689</v>
      </c>
      <c r="D246" s="250" t="s">
        <v>690</v>
      </c>
      <c r="E246" s="96">
        <f>VLOOKUP(B246,[2]END!$A$3:$F$557,6,FALSE)</f>
        <v>13</v>
      </c>
      <c r="F246" s="99">
        <f t="shared" si="108"/>
        <v>16</v>
      </c>
      <c r="G246" s="100">
        <f t="shared" si="93"/>
        <v>13</v>
      </c>
      <c r="H246" s="85">
        <f t="shared" si="94"/>
        <v>13</v>
      </c>
      <c r="I246" s="325">
        <f>VLOOKUP(B246,[2]VIT!$A$3:$E$557,5,FALSE)</f>
        <v>3.29</v>
      </c>
      <c r="J246" s="100">
        <f t="shared" si="95"/>
        <v>20</v>
      </c>
      <c r="K246" s="325">
        <f>VLOOKUP(B246,[2]VIT!$A$3:$F$557,6,FALSE)</f>
        <v>7.12</v>
      </c>
      <c r="L246" s="100">
        <f t="shared" si="96"/>
        <v>15</v>
      </c>
      <c r="M246" s="85">
        <f t="shared" si="97"/>
        <v>17.5</v>
      </c>
      <c r="N246" s="107">
        <f>VLOOKUP(B246,[2]DVC!$A$3:$F$557,6,FALSE)</f>
        <v>46</v>
      </c>
      <c r="O246" s="288">
        <f>VLOOKUP(B246,'[2]Taille-Poids'!$A$3:$F$557,6,FALSE)</f>
        <v>87</v>
      </c>
      <c r="P246" s="101">
        <f t="shared" si="98"/>
        <v>0.52873563218390807</v>
      </c>
      <c r="Q246" s="100">
        <f t="shared" si="99"/>
        <v>5</v>
      </c>
      <c r="R246" s="107">
        <f>VLOOKUP(B246,[2]DV!$A$3:$G$557,7,FALSE)</f>
        <v>45.3</v>
      </c>
      <c r="S246" s="100">
        <f t="shared" si="100"/>
        <v>8.5</v>
      </c>
      <c r="T246" s="85">
        <f t="shared" si="101"/>
        <v>13.5</v>
      </c>
      <c r="U246" s="289">
        <f>VLOOKUP(B246,[2]COORD!$A$3:$H$557,8,FALSE)</f>
        <v>29.37</v>
      </c>
      <c r="V246" s="100">
        <f t="shared" si="102"/>
        <v>4.25</v>
      </c>
      <c r="W246" s="96">
        <f>VLOOKUP(B246,[2]SOUP!$A$3:$E$557,5,FALSE)</f>
        <v>4</v>
      </c>
      <c r="X246" s="100">
        <f t="shared" si="103"/>
        <v>3.25</v>
      </c>
      <c r="Y246" s="96">
        <f>VLOOKUP(B246,[2]EQU!$A$3:$E$557,5,FALSE)</f>
        <v>0</v>
      </c>
      <c r="Z246" s="100">
        <f t="shared" si="104"/>
        <v>5</v>
      </c>
      <c r="AA246" s="85">
        <f t="shared" si="105"/>
        <v>12.5</v>
      </c>
      <c r="AB246" s="127" t="s">
        <v>1146</v>
      </c>
      <c r="AC246" s="100">
        <f t="shared" si="106"/>
        <v>0</v>
      </c>
      <c r="AD246" s="86">
        <f t="shared" si="107"/>
        <v>0</v>
      </c>
      <c r="AE246" s="87">
        <f t="shared" si="112"/>
        <v>11.3</v>
      </c>
      <c r="AF246" s="88">
        <v>11.3</v>
      </c>
      <c r="AG246" s="92">
        <f t="shared" si="109"/>
        <v>243</v>
      </c>
      <c r="AH246" s="78">
        <f>IF(ISERROR(VLOOKUP(B246,'Notes écrit'!$A$3:$C$566,3,FALSE)),"ABI",(VLOOKUP(B246,'Notes écrit'!$A$3:$C$566,3,FALSE)))</f>
        <v>4</v>
      </c>
      <c r="AI246" s="88">
        <v>4</v>
      </c>
      <c r="AJ246" s="93">
        <f t="shared" si="110"/>
        <v>527</v>
      </c>
      <c r="AK246" s="153">
        <f t="shared" si="111"/>
        <v>6.92</v>
      </c>
    </row>
    <row r="247" spans="1:42" ht="16.5" customHeight="1" thickBot="1" x14ac:dyDescent="0.3">
      <c r="A247" s="127" t="s">
        <v>56</v>
      </c>
      <c r="B247" s="251">
        <v>22004352</v>
      </c>
      <c r="C247" s="252" t="s">
        <v>782</v>
      </c>
      <c r="D247" s="252" t="s">
        <v>783</v>
      </c>
      <c r="E247" s="127" t="s">
        <v>375</v>
      </c>
      <c r="F247" s="99" t="str">
        <f t="shared" si="108"/>
        <v>DSP</v>
      </c>
      <c r="G247" s="100" t="str">
        <f t="shared" si="93"/>
        <v>DSP</v>
      </c>
      <c r="H247" s="85" t="str">
        <f t="shared" si="94"/>
        <v>DSP</v>
      </c>
      <c r="I247" s="127" t="s">
        <v>375</v>
      </c>
      <c r="J247" s="100" t="str">
        <f t="shared" si="95"/>
        <v>DSP</v>
      </c>
      <c r="K247" s="127" t="s">
        <v>375</v>
      </c>
      <c r="L247" s="100" t="str">
        <f t="shared" si="96"/>
        <v>DSP</v>
      </c>
      <c r="M247" s="85" t="str">
        <f t="shared" si="97"/>
        <v>DSP</v>
      </c>
      <c r="N247" s="127" t="s">
        <v>375</v>
      </c>
      <c r="O247" s="288">
        <f>VLOOKUP(B247,'[2]Taille-Poids'!$A$3:$F$557,6,FALSE)</f>
        <v>53</v>
      </c>
      <c r="P247" s="101">
        <f t="shared" si="98"/>
        <v>0</v>
      </c>
      <c r="Q247" s="100" t="str">
        <f t="shared" si="99"/>
        <v>DSP</v>
      </c>
      <c r="R247" s="127" t="s">
        <v>375</v>
      </c>
      <c r="S247" s="100" t="str">
        <f t="shared" si="100"/>
        <v>DSP</v>
      </c>
      <c r="T247" s="85" t="str">
        <f t="shared" si="101"/>
        <v>DSP</v>
      </c>
      <c r="U247" s="340" t="s">
        <v>375</v>
      </c>
      <c r="V247" s="100" t="str">
        <f t="shared" si="102"/>
        <v>DSP</v>
      </c>
      <c r="W247" s="127" t="s">
        <v>375</v>
      </c>
      <c r="X247" s="100" t="str">
        <f t="shared" si="103"/>
        <v>DSP</v>
      </c>
      <c r="Y247" s="127" t="s">
        <v>375</v>
      </c>
      <c r="Z247" s="100" t="str">
        <f t="shared" si="104"/>
        <v>DSP</v>
      </c>
      <c r="AA247" s="85" t="str">
        <f t="shared" si="105"/>
        <v>DSP</v>
      </c>
      <c r="AB247" s="127" t="s">
        <v>375</v>
      </c>
      <c r="AC247" s="100" t="str">
        <f t="shared" si="106"/>
        <v>DSP</v>
      </c>
      <c r="AD247" s="86" t="str">
        <f t="shared" si="107"/>
        <v>DSP</v>
      </c>
      <c r="AE247" s="87" t="str">
        <f t="shared" si="112"/>
        <v>DSP</v>
      </c>
      <c r="AF247" s="88" t="s">
        <v>375</v>
      </c>
      <c r="AG247" s="92">
        <f t="shared" si="109"/>
        <v>532</v>
      </c>
      <c r="AH247" s="78">
        <f>IF(ISERROR(VLOOKUP(B247,'Notes écrit'!$A$3:$C$566,3,FALSE)),"ABI",(VLOOKUP(B247,'Notes écrit'!$A$3:$C$566,3,FALSE)))</f>
        <v>4</v>
      </c>
      <c r="AI247" s="88">
        <v>4</v>
      </c>
      <c r="AJ247" s="93">
        <f t="shared" si="110"/>
        <v>527</v>
      </c>
      <c r="AK247" s="153">
        <f t="shared" si="111"/>
        <v>4</v>
      </c>
      <c r="AL247" s="108"/>
      <c r="AM247" s="108"/>
      <c r="AN247" s="108"/>
      <c r="AO247" s="108"/>
      <c r="AP247" s="108"/>
    </row>
    <row r="248" spans="1:42" s="108" customFormat="1" ht="16.5" customHeight="1" thickBot="1" x14ac:dyDescent="0.3">
      <c r="A248" s="127" t="s">
        <v>376</v>
      </c>
      <c r="B248" s="259">
        <v>22004361</v>
      </c>
      <c r="C248" s="260" t="s">
        <v>970</v>
      </c>
      <c r="D248" s="260" t="s">
        <v>971</v>
      </c>
      <c r="E248" s="96">
        <f>VLOOKUP(B248,[2]END!$A$3:$F$557,6,FALSE)</f>
        <v>16</v>
      </c>
      <c r="F248" s="99">
        <f t="shared" si="108"/>
        <v>17.5</v>
      </c>
      <c r="G248" s="100">
        <f t="shared" si="93"/>
        <v>13</v>
      </c>
      <c r="H248" s="85">
        <f t="shared" si="94"/>
        <v>13</v>
      </c>
      <c r="I248" s="325">
        <f>VLOOKUP(B248,[2]VIT!$A$3:$E$557,5,FALSE)</f>
        <v>3.83</v>
      </c>
      <c r="J248" s="100">
        <f t="shared" si="95"/>
        <v>6</v>
      </c>
      <c r="K248" s="325">
        <f>VLOOKUP(B248,[2]VIT!$A$3:$F$557,6,FALSE)</f>
        <v>8.68</v>
      </c>
      <c r="L248" s="100">
        <f t="shared" si="96"/>
        <v>1</v>
      </c>
      <c r="M248" s="85">
        <f t="shared" si="97"/>
        <v>3.5</v>
      </c>
      <c r="N248" s="107">
        <f>VLOOKUP(B248,[2]DVC!$A$3:$F$557,6,FALSE)</f>
        <v>33</v>
      </c>
      <c r="O248" s="288">
        <f>VLOOKUP(B248,'[2]Taille-Poids'!$A$3:$F$557,6,FALSE)</f>
        <v>45</v>
      </c>
      <c r="P248" s="101">
        <f t="shared" si="98"/>
        <v>0.73333333333333328</v>
      </c>
      <c r="Q248" s="100">
        <f t="shared" si="99"/>
        <v>4</v>
      </c>
      <c r="R248" s="107">
        <f>VLOOKUP(B248,[2]DV!$A$3:$G$557,7,FALSE)</f>
        <v>22.5</v>
      </c>
      <c r="S248" s="100">
        <f t="shared" si="100"/>
        <v>0</v>
      </c>
      <c r="T248" s="85">
        <f t="shared" si="101"/>
        <v>4</v>
      </c>
      <c r="U248" s="289">
        <f>VLOOKUP(B248,[2]COORD!$A$3:$H$557,8,FALSE)</f>
        <v>28.28</v>
      </c>
      <c r="V248" s="100">
        <f t="shared" si="102"/>
        <v>3.75</v>
      </c>
      <c r="W248" s="96">
        <f>VLOOKUP(B248,[2]SOUP!$A$3:$E$557,5,FALSE)</f>
        <v>8</v>
      </c>
      <c r="X248" s="100">
        <f t="shared" si="103"/>
        <v>3.75</v>
      </c>
      <c r="Y248" s="96">
        <f>VLOOKUP(B248,[2]EQU!$A$3:$E$557,5,FALSE)</f>
        <v>2</v>
      </c>
      <c r="Z248" s="100">
        <f t="shared" si="104"/>
        <v>4</v>
      </c>
      <c r="AA248" s="85">
        <f t="shared" si="105"/>
        <v>11.5</v>
      </c>
      <c r="AB248" s="127" t="str">
        <f>VLOOKUP(B248,[2]Natation!$A$2:$E$556,5,FALSE)</f>
        <v>ABI</v>
      </c>
      <c r="AC248" s="100">
        <f t="shared" si="106"/>
        <v>0</v>
      </c>
      <c r="AD248" s="86">
        <f t="shared" si="107"/>
        <v>0</v>
      </c>
      <c r="AE248" s="87">
        <f t="shared" si="112"/>
        <v>6.4</v>
      </c>
      <c r="AF248" s="88">
        <v>6.4</v>
      </c>
      <c r="AG248" s="92">
        <f t="shared" si="109"/>
        <v>515</v>
      </c>
      <c r="AH248" s="78">
        <f>IF(ISERROR(VLOOKUP(B248,'Notes écrit'!$A$3:$C$566,3,FALSE)),"ABI",(VLOOKUP(B248,'Notes écrit'!$A$3:$C$566,3,FALSE)))</f>
        <v>13.33</v>
      </c>
      <c r="AI248" s="88">
        <v>13.33</v>
      </c>
      <c r="AJ248" s="93">
        <f t="shared" si="110"/>
        <v>8</v>
      </c>
      <c r="AK248" s="153">
        <f t="shared" si="111"/>
        <v>10.558</v>
      </c>
      <c r="AL248" s="26"/>
      <c r="AM248" s="26"/>
      <c r="AN248" s="26"/>
      <c r="AO248" s="26"/>
      <c r="AP248" s="26"/>
    </row>
    <row r="249" spans="1:42" ht="16.5" customHeight="1" thickBot="1" x14ac:dyDescent="0.3">
      <c r="A249" s="127" t="s">
        <v>56</v>
      </c>
      <c r="B249" s="255">
        <v>22004369</v>
      </c>
      <c r="C249" s="256" t="s">
        <v>877</v>
      </c>
      <c r="D249" s="256" t="s">
        <v>138</v>
      </c>
      <c r="E249" s="96">
        <f>VLOOKUP(B249,[2]END!$A$3:$F$557,6,FALSE)</f>
        <v>13</v>
      </c>
      <c r="F249" s="99">
        <f t="shared" si="108"/>
        <v>16</v>
      </c>
      <c r="G249" s="100">
        <f t="shared" si="93"/>
        <v>13</v>
      </c>
      <c r="H249" s="85">
        <f t="shared" si="94"/>
        <v>13</v>
      </c>
      <c r="I249" s="325">
        <f>VLOOKUP(B249,[2]VIT!$A$3:$E$557,5,FALSE)</f>
        <v>3.29</v>
      </c>
      <c r="J249" s="100">
        <f t="shared" si="95"/>
        <v>20</v>
      </c>
      <c r="K249" s="325">
        <f>VLOOKUP(B249,[2]VIT!$A$3:$F$557,6,FALSE)</f>
        <v>7.23</v>
      </c>
      <c r="L249" s="100">
        <f t="shared" si="96"/>
        <v>14</v>
      </c>
      <c r="M249" s="85">
        <f t="shared" si="97"/>
        <v>17</v>
      </c>
      <c r="N249" s="107">
        <f>VLOOKUP(B249,[2]DVC!$A$3:$F$557,6,FALSE)</f>
        <v>30</v>
      </c>
      <c r="O249" s="288">
        <f>VLOOKUP(B249,'[2]Taille-Poids'!$A$3:$F$557,6,FALSE)</f>
        <v>59</v>
      </c>
      <c r="P249" s="101">
        <f t="shared" si="98"/>
        <v>0.50847457627118642</v>
      </c>
      <c r="Q249" s="100">
        <f t="shared" si="99"/>
        <v>5</v>
      </c>
      <c r="R249" s="107">
        <f>VLOOKUP(B249,[2]DV!$A$3:$G$557,7,FALSE)</f>
        <v>32.299999999999997</v>
      </c>
      <c r="S249" s="100">
        <f t="shared" si="100"/>
        <v>5.5</v>
      </c>
      <c r="T249" s="85">
        <f t="shared" si="101"/>
        <v>10.5</v>
      </c>
      <c r="U249" s="289">
        <f>VLOOKUP(B249,[2]COORD!$A$3:$H$557,8,FALSE)</f>
        <v>24.84</v>
      </c>
      <c r="V249" s="100">
        <f t="shared" si="102"/>
        <v>6.5</v>
      </c>
      <c r="W249" s="96">
        <f>VLOOKUP(B249,[2]SOUP!$A$3:$E$557,5,FALSE)</f>
        <v>4</v>
      </c>
      <c r="X249" s="100">
        <f t="shared" si="103"/>
        <v>3.25</v>
      </c>
      <c r="Y249" s="96">
        <f>VLOOKUP(B249,[2]EQU!$A$3:$E$557,5,FALSE)</f>
        <v>2</v>
      </c>
      <c r="Z249" s="100">
        <f t="shared" si="104"/>
        <v>4</v>
      </c>
      <c r="AA249" s="85">
        <f t="shared" si="105"/>
        <v>13.75</v>
      </c>
      <c r="AB249" s="127">
        <f>VLOOKUP(B249,[2]Natation!$A$2:$E$556,5,FALSE)</f>
        <v>48.25</v>
      </c>
      <c r="AC249" s="100">
        <f t="shared" si="106"/>
        <v>9</v>
      </c>
      <c r="AD249" s="86">
        <f t="shared" si="107"/>
        <v>9</v>
      </c>
      <c r="AE249" s="87">
        <f t="shared" si="112"/>
        <v>12.65</v>
      </c>
      <c r="AF249" s="88">
        <v>12.65</v>
      </c>
      <c r="AG249" s="92">
        <f t="shared" si="109"/>
        <v>92</v>
      </c>
      <c r="AH249" s="78">
        <f>IF(ISERROR(VLOOKUP(B249,'Notes écrit'!$A$3:$C$566,3,FALSE)),"ABI",(VLOOKUP(B249,'Notes écrit'!$A$3:$C$566,3,FALSE)))</f>
        <v>4.4400000000000004</v>
      </c>
      <c r="AI249" s="88">
        <v>4.4400000000000004</v>
      </c>
      <c r="AJ249" s="93">
        <f t="shared" si="110"/>
        <v>495</v>
      </c>
      <c r="AK249" s="153">
        <f t="shared" si="111"/>
        <v>7.7240000000000002</v>
      </c>
    </row>
    <row r="250" spans="1:42" ht="16.5" customHeight="1" thickBot="1" x14ac:dyDescent="0.3">
      <c r="A250" s="127" t="s">
        <v>56</v>
      </c>
      <c r="B250" s="257">
        <v>22004409</v>
      </c>
      <c r="C250" s="258" t="s">
        <v>551</v>
      </c>
      <c r="D250" s="258" t="s">
        <v>114</v>
      </c>
      <c r="E250" s="96">
        <f>VLOOKUP(B250,[2]END!$A$3:$F$557,6,FALSE)</f>
        <v>7</v>
      </c>
      <c r="F250" s="99">
        <f t="shared" si="108"/>
        <v>13</v>
      </c>
      <c r="G250" s="100">
        <f t="shared" si="93"/>
        <v>7</v>
      </c>
      <c r="H250" s="85">
        <f t="shared" si="94"/>
        <v>7</v>
      </c>
      <c r="I250" s="325">
        <f>VLOOKUP(B250,[2]VIT!$A$3:$E$557,5,FALSE)</f>
        <v>3.71</v>
      </c>
      <c r="J250" s="100">
        <f t="shared" si="95"/>
        <v>13</v>
      </c>
      <c r="K250" s="325">
        <f>VLOOKUP(B250,[2]VIT!$A$3:$F$557,6,FALSE)</f>
        <v>8.34</v>
      </c>
      <c r="L250" s="100">
        <f t="shared" si="96"/>
        <v>6</v>
      </c>
      <c r="M250" s="85">
        <f t="shared" si="97"/>
        <v>9.5</v>
      </c>
      <c r="N250" s="107">
        <f>VLOOKUP(B250,[2]DVC!$A$3:$F$557,6,FALSE)</f>
        <v>29</v>
      </c>
      <c r="O250" s="288">
        <f>VLOOKUP(B250,'[2]Taille-Poids'!$A$3:$F$557,6,FALSE)</f>
        <v>51</v>
      </c>
      <c r="P250" s="101">
        <f t="shared" si="98"/>
        <v>0.56862745098039214</v>
      </c>
      <c r="Q250" s="100">
        <f t="shared" si="99"/>
        <v>5.5</v>
      </c>
      <c r="R250" s="107">
        <f>VLOOKUP(B250,[2]DV!$A$3:$G$557,7,FALSE)</f>
        <v>24.2</v>
      </c>
      <c r="S250" s="100">
        <f t="shared" si="100"/>
        <v>3.5</v>
      </c>
      <c r="T250" s="85">
        <f t="shared" si="101"/>
        <v>9</v>
      </c>
      <c r="U250" s="335">
        <f>VLOOKUP(B250,[2]COORD!$A$3:$H$557,8,FALSE)</f>
        <v>33.270000000000003</v>
      </c>
      <c r="V250" s="100">
        <f t="shared" si="102"/>
        <v>2.25</v>
      </c>
      <c r="W250" s="96">
        <f>VLOOKUP(B250,[2]SOUP!$A$3:$E$557,5,FALSE)</f>
        <v>6</v>
      </c>
      <c r="X250" s="100">
        <f t="shared" si="103"/>
        <v>3.5</v>
      </c>
      <c r="Y250" s="96">
        <f>VLOOKUP(B250,[2]EQU!$A$3:$E$557,5,FALSE)</f>
        <v>4</v>
      </c>
      <c r="Z250" s="100">
        <f t="shared" si="104"/>
        <v>3</v>
      </c>
      <c r="AA250" s="85">
        <f t="shared" si="105"/>
        <v>8.75</v>
      </c>
      <c r="AB250" s="127">
        <f>VLOOKUP(B250,[2]Natation!$A$2:$E$556,5,FALSE)</f>
        <v>47.53</v>
      </c>
      <c r="AC250" s="100">
        <f t="shared" si="106"/>
        <v>10</v>
      </c>
      <c r="AD250" s="86">
        <f t="shared" si="107"/>
        <v>10</v>
      </c>
      <c r="AE250" s="87">
        <f t="shared" si="112"/>
        <v>8.85</v>
      </c>
      <c r="AF250" s="88">
        <v>8.85</v>
      </c>
      <c r="AG250" s="92">
        <f t="shared" si="109"/>
        <v>456</v>
      </c>
      <c r="AH250" s="78">
        <f>IF(ISERROR(VLOOKUP(B250,'Notes écrit'!$A$3:$C$566,3,FALSE)),"ABI",(VLOOKUP(B250,'Notes écrit'!$A$3:$C$566,3,FALSE)))</f>
        <v>5.78</v>
      </c>
      <c r="AI250" s="88">
        <v>5.78</v>
      </c>
      <c r="AJ250" s="93">
        <f t="shared" si="110"/>
        <v>393</v>
      </c>
      <c r="AK250" s="153">
        <f t="shared" si="111"/>
        <v>7.008</v>
      </c>
      <c r="AL250" s="108"/>
      <c r="AM250" s="108"/>
      <c r="AN250" s="108"/>
      <c r="AO250" s="108"/>
      <c r="AP250" s="108"/>
    </row>
    <row r="251" spans="1:42" ht="16.5" customHeight="1" thickBot="1" x14ac:dyDescent="0.3">
      <c r="A251" s="127" t="s">
        <v>376</v>
      </c>
      <c r="B251" s="253">
        <v>22004416</v>
      </c>
      <c r="C251" s="254" t="s">
        <v>775</v>
      </c>
      <c r="D251" s="254" t="s">
        <v>174</v>
      </c>
      <c r="E251" s="96">
        <f>VLOOKUP(B251,[2]END!$A$3:$F$557,6,FALSE)</f>
        <v>18</v>
      </c>
      <c r="F251" s="99">
        <f t="shared" si="108"/>
        <v>18.5</v>
      </c>
      <c r="G251" s="100">
        <f t="shared" si="93"/>
        <v>15</v>
      </c>
      <c r="H251" s="85">
        <f t="shared" si="94"/>
        <v>15</v>
      </c>
      <c r="I251" s="325">
        <f>VLOOKUP(B251,[2]VIT!$A$3:$E$557,5,FALSE)</f>
        <v>3.03</v>
      </c>
      <c r="J251" s="100">
        <f t="shared" si="95"/>
        <v>20</v>
      </c>
      <c r="K251" s="325">
        <f>VLOOKUP(B251,[2]VIT!$A$3:$F$557,6,FALSE)</f>
        <v>6.45</v>
      </c>
      <c r="L251" s="100">
        <f t="shared" si="96"/>
        <v>14</v>
      </c>
      <c r="M251" s="85">
        <f t="shared" si="97"/>
        <v>17</v>
      </c>
      <c r="N251" s="107">
        <f>VLOOKUP(B251,[2]DVC!$A$3:$F$557,6,FALSE)</f>
        <v>47.5</v>
      </c>
      <c r="O251" s="288">
        <f>VLOOKUP(B251,'[2]Taille-Poids'!$A$3:$F$557,6,FALSE)</f>
        <v>57</v>
      </c>
      <c r="P251" s="101">
        <f t="shared" si="98"/>
        <v>0.83333333333333337</v>
      </c>
      <c r="Q251" s="100">
        <f t="shared" si="99"/>
        <v>4.5</v>
      </c>
      <c r="R251" s="107">
        <f>VLOOKUP(B251,[2]DV!$A$3:$G$557,7,FALSE)</f>
        <v>43.4</v>
      </c>
      <c r="S251" s="100">
        <f t="shared" si="100"/>
        <v>4</v>
      </c>
      <c r="T251" s="85">
        <f t="shared" si="101"/>
        <v>8.5</v>
      </c>
      <c r="U251" s="289">
        <f>VLOOKUP(B251,[2]COORD!$A$3:$H$557,8,FALSE)</f>
        <v>22.94</v>
      </c>
      <c r="V251" s="100">
        <f t="shared" si="102"/>
        <v>6.5</v>
      </c>
      <c r="W251" s="96">
        <f>VLOOKUP(B251,[2]SOUP!$A$3:$E$557,5,FALSE)</f>
        <v>-26</v>
      </c>
      <c r="X251" s="100">
        <f t="shared" si="103"/>
        <v>0</v>
      </c>
      <c r="Y251" s="96">
        <f>VLOOKUP(B251,[2]EQU!$A$3:$E$557,5,FALSE)</f>
        <v>4</v>
      </c>
      <c r="Z251" s="100">
        <f t="shared" si="104"/>
        <v>3</v>
      </c>
      <c r="AA251" s="85">
        <f t="shared" si="105"/>
        <v>9.5</v>
      </c>
      <c r="AB251" s="127">
        <f>VLOOKUP(B251,[2]Natation!$A$2:$E$556,5,FALSE)</f>
        <v>40.6</v>
      </c>
      <c r="AC251" s="100">
        <f t="shared" si="106"/>
        <v>10</v>
      </c>
      <c r="AD251" s="86">
        <f t="shared" si="107"/>
        <v>10</v>
      </c>
      <c r="AE251" s="87">
        <f t="shared" si="112"/>
        <v>12</v>
      </c>
      <c r="AF251" s="88">
        <v>12</v>
      </c>
      <c r="AG251" s="92">
        <f t="shared" si="109"/>
        <v>158</v>
      </c>
      <c r="AH251" s="78">
        <f>IF(ISERROR(VLOOKUP(B251,'Notes écrit'!$A$3:$C$566,3,FALSE)),"ABI",(VLOOKUP(B251,'Notes écrit'!$A$3:$C$566,3,FALSE)))</f>
        <v>5.33</v>
      </c>
      <c r="AI251" s="88">
        <v>5.33</v>
      </c>
      <c r="AJ251" s="93">
        <f t="shared" si="110"/>
        <v>435</v>
      </c>
      <c r="AK251" s="153">
        <f t="shared" si="111"/>
        <v>7.9980000000000011</v>
      </c>
    </row>
    <row r="252" spans="1:42" ht="16.5" customHeight="1" thickBot="1" x14ac:dyDescent="0.3">
      <c r="A252" s="127" t="s">
        <v>56</v>
      </c>
      <c r="B252" s="263">
        <v>22004441</v>
      </c>
      <c r="C252" s="264" t="s">
        <v>857</v>
      </c>
      <c r="D252" s="264" t="s">
        <v>123</v>
      </c>
      <c r="E252" s="96">
        <f>VLOOKUP(B252,[2]END!$A$3:$F$557,6,FALSE)</f>
        <v>10</v>
      </c>
      <c r="F252" s="99">
        <f t="shared" si="108"/>
        <v>14.5</v>
      </c>
      <c r="G252" s="100">
        <f t="shared" si="93"/>
        <v>10</v>
      </c>
      <c r="H252" s="85">
        <f t="shared" si="94"/>
        <v>10</v>
      </c>
      <c r="I252" s="325">
        <f>VLOOKUP(B252,[2]VIT!$A$3:$E$557,5,FALSE)</f>
        <v>3.42</v>
      </c>
      <c r="J252" s="100">
        <f t="shared" si="95"/>
        <v>18</v>
      </c>
      <c r="K252" s="325">
        <f>VLOOKUP(B252,[2]VIT!$A$3:$F$557,6,FALSE)</f>
        <v>7.77</v>
      </c>
      <c r="L252" s="100">
        <f t="shared" si="96"/>
        <v>11</v>
      </c>
      <c r="M252" s="85">
        <f t="shared" si="97"/>
        <v>14.5</v>
      </c>
      <c r="N252" s="107">
        <f>VLOOKUP(B252,[2]DVC!$A$3:$F$557,6,FALSE)</f>
        <v>32</v>
      </c>
      <c r="O252" s="288">
        <f>VLOOKUP(B252,'[2]Taille-Poids'!$A$3:$F$557,6,FALSE)</f>
        <v>59</v>
      </c>
      <c r="P252" s="101">
        <f t="shared" si="98"/>
        <v>0.5423728813559322</v>
      </c>
      <c r="Q252" s="100">
        <f t="shared" si="99"/>
        <v>5</v>
      </c>
      <c r="R252" s="107">
        <f>VLOOKUP(B252,[2]DV!$A$3:$G$557,7,FALSE)</f>
        <v>30</v>
      </c>
      <c r="S252" s="100">
        <f t="shared" si="100"/>
        <v>5</v>
      </c>
      <c r="T252" s="85">
        <f t="shared" si="101"/>
        <v>10</v>
      </c>
      <c r="U252" s="289">
        <f>VLOOKUP(B252,[2]COORD!$A$3:$H$557,8,FALSE)</f>
        <v>28.01</v>
      </c>
      <c r="V252" s="100">
        <f t="shared" si="102"/>
        <v>4.75</v>
      </c>
      <c r="W252" s="96">
        <f>VLOOKUP(B252,[2]SOUP!$A$3:$E$557,5,FALSE)</f>
        <v>0</v>
      </c>
      <c r="X252" s="100">
        <f t="shared" si="103"/>
        <v>2.5</v>
      </c>
      <c r="Y252" s="96">
        <f>VLOOKUP(B252,[2]EQU!$A$3:$E$557,5,FALSE)</f>
        <v>2</v>
      </c>
      <c r="Z252" s="100">
        <f t="shared" si="104"/>
        <v>4</v>
      </c>
      <c r="AA252" s="85">
        <f t="shared" si="105"/>
        <v>11.25</v>
      </c>
      <c r="AB252" s="127">
        <f>VLOOKUP(B252,[2]Natation!$A$2:$E$556,5,FALSE)</f>
        <v>48.51</v>
      </c>
      <c r="AC252" s="100">
        <f t="shared" si="106"/>
        <v>9</v>
      </c>
      <c r="AD252" s="86">
        <f t="shared" si="107"/>
        <v>9</v>
      </c>
      <c r="AE252" s="87">
        <f t="shared" si="112"/>
        <v>10.95</v>
      </c>
      <c r="AF252" s="88">
        <v>10.95</v>
      </c>
      <c r="AG252" s="92">
        <f t="shared" si="109"/>
        <v>287</v>
      </c>
      <c r="AH252" s="78">
        <f>IF(ISERROR(VLOOKUP(B252,'Notes écrit'!$A$3:$C$566,3,FALSE)),"ABI",(VLOOKUP(B252,'Notes écrit'!$A$3:$C$566,3,FALSE)))</f>
        <v>7.56</v>
      </c>
      <c r="AI252" s="88">
        <v>7.56</v>
      </c>
      <c r="AJ252" s="93">
        <f t="shared" si="110"/>
        <v>204</v>
      </c>
      <c r="AK252" s="153">
        <f t="shared" si="111"/>
        <v>8.9160000000000004</v>
      </c>
    </row>
    <row r="253" spans="1:42" ht="16.5" customHeight="1" thickBot="1" x14ac:dyDescent="0.3">
      <c r="A253" s="127" t="s">
        <v>376</v>
      </c>
      <c r="B253" s="261">
        <v>22004473</v>
      </c>
      <c r="C253" s="262" t="s">
        <v>777</v>
      </c>
      <c r="D253" s="262" t="s">
        <v>125</v>
      </c>
      <c r="E253" s="96">
        <f>VLOOKUP(B253,[2]END!$A$3:$F$557,6,FALSE)</f>
        <v>21</v>
      </c>
      <c r="F253" s="99">
        <f t="shared" si="108"/>
        <v>20</v>
      </c>
      <c r="G253" s="100">
        <f t="shared" si="93"/>
        <v>18</v>
      </c>
      <c r="H253" s="85">
        <f t="shared" si="94"/>
        <v>18</v>
      </c>
      <c r="I253" s="325">
        <f>VLOOKUP(B253,[2]VIT!$A$3:$E$557,5,FALSE)</f>
        <v>3.44</v>
      </c>
      <c r="J253" s="100">
        <f t="shared" si="95"/>
        <v>13</v>
      </c>
      <c r="K253" s="325">
        <f>VLOOKUP(B253,[2]VIT!$A$3:$F$557,6,FALSE)</f>
        <v>7.03</v>
      </c>
      <c r="L253" s="100">
        <f t="shared" si="96"/>
        <v>10</v>
      </c>
      <c r="M253" s="85">
        <f t="shared" si="97"/>
        <v>11.5</v>
      </c>
      <c r="N253" s="107">
        <f>VLOOKUP(B253,[2]DVC!$A$3:$F$557,6,FALSE)</f>
        <v>46</v>
      </c>
      <c r="O253" s="288">
        <f>VLOOKUP(B253,'[2]Taille-Poids'!$A$3:$F$557,6,FALSE)</f>
        <v>67</v>
      </c>
      <c r="P253" s="101">
        <f t="shared" si="98"/>
        <v>0.68656716417910446</v>
      </c>
      <c r="Q253" s="100">
        <f t="shared" si="99"/>
        <v>3.5</v>
      </c>
      <c r="R253" s="107">
        <f>VLOOKUP(B253,[2]DV!$A$3:$G$557,7,FALSE)</f>
        <v>43</v>
      </c>
      <c r="S253" s="100">
        <f t="shared" si="100"/>
        <v>4</v>
      </c>
      <c r="T253" s="85">
        <f t="shared" si="101"/>
        <v>7.5</v>
      </c>
      <c r="U253" s="289">
        <f>VLOOKUP(B253,[2]COORD!$A$3:$H$557,8,FALSE)</f>
        <v>23.21</v>
      </c>
      <c r="V253" s="100">
        <f t="shared" si="102"/>
        <v>6.25</v>
      </c>
      <c r="W253" s="96">
        <f>VLOOKUP(B253,[2]SOUP!$A$3:$E$557,5,FALSE)</f>
        <v>-4</v>
      </c>
      <c r="X253" s="100">
        <f t="shared" si="103"/>
        <v>1.5</v>
      </c>
      <c r="Y253" s="96">
        <f>VLOOKUP(B253,[2]EQU!$A$3:$E$557,5,FALSE)</f>
        <v>4</v>
      </c>
      <c r="Z253" s="100">
        <f t="shared" si="104"/>
        <v>3</v>
      </c>
      <c r="AA253" s="85">
        <f t="shared" si="105"/>
        <v>10.75</v>
      </c>
      <c r="AB253" s="127">
        <f>VLOOKUP(B253,[2]Natation!$A$2:$E$556,5,FALSE)</f>
        <v>39.619999999999997</v>
      </c>
      <c r="AC253" s="100">
        <f t="shared" si="106"/>
        <v>10</v>
      </c>
      <c r="AD253" s="86">
        <f t="shared" si="107"/>
        <v>10</v>
      </c>
      <c r="AE253" s="87">
        <f t="shared" si="112"/>
        <v>11.55</v>
      </c>
      <c r="AF253" s="88">
        <v>11.55</v>
      </c>
      <c r="AG253" s="92">
        <f t="shared" si="109"/>
        <v>205</v>
      </c>
      <c r="AH253" s="78">
        <f>IF(ISERROR(VLOOKUP(B253,'Notes écrit'!$A$3:$C$566,3,FALSE)),"ABI",(VLOOKUP(B253,'Notes écrit'!$A$3:$C$566,3,FALSE)))</f>
        <v>7.56</v>
      </c>
      <c r="AI253" s="88">
        <v>7.56</v>
      </c>
      <c r="AJ253" s="93">
        <f t="shared" si="110"/>
        <v>204</v>
      </c>
      <c r="AK253" s="153">
        <f t="shared" si="111"/>
        <v>9.1559999999999988</v>
      </c>
    </row>
    <row r="254" spans="1:42" ht="16.5" customHeight="1" thickBot="1" x14ac:dyDescent="0.3">
      <c r="A254" s="127" t="s">
        <v>376</v>
      </c>
      <c r="B254" s="263">
        <v>22004474</v>
      </c>
      <c r="C254" s="264" t="s">
        <v>735</v>
      </c>
      <c r="D254" s="264" t="s">
        <v>145</v>
      </c>
      <c r="E254" s="96">
        <f>VLOOKUP(B254,[2]END!$A$3:$F$557,6,FALSE)</f>
        <v>14</v>
      </c>
      <c r="F254" s="99">
        <f t="shared" si="108"/>
        <v>16.5</v>
      </c>
      <c r="G254" s="100">
        <f t="shared" si="93"/>
        <v>11</v>
      </c>
      <c r="H254" s="85">
        <f t="shared" si="94"/>
        <v>11</v>
      </c>
      <c r="I254" s="325">
        <f>VLOOKUP(B254,[2]VIT!$A$3:$E$557,5,FALSE)</f>
        <v>3.94</v>
      </c>
      <c r="J254" s="100">
        <f t="shared" si="95"/>
        <v>5</v>
      </c>
      <c r="K254" s="325">
        <f>VLOOKUP(B254,[2]VIT!$A$3:$F$557,6,FALSE)</f>
        <v>7.17</v>
      </c>
      <c r="L254" s="100">
        <f t="shared" si="96"/>
        <v>9</v>
      </c>
      <c r="M254" s="85">
        <f t="shared" si="97"/>
        <v>7</v>
      </c>
      <c r="N254" s="107">
        <f>VLOOKUP(B254,[2]DVC!$A$3:$F$557,6,FALSE)</f>
        <v>0</v>
      </c>
      <c r="O254" s="288">
        <f>VLOOKUP(B254,'[2]Taille-Poids'!$A$3:$F$557,6,FALSE)</f>
        <v>65</v>
      </c>
      <c r="P254" s="101">
        <f t="shared" si="98"/>
        <v>0</v>
      </c>
      <c r="Q254" s="100">
        <f t="shared" si="99"/>
        <v>0</v>
      </c>
      <c r="R254" s="107">
        <f>VLOOKUP(B254,[2]DV!$A$3:$G$557,7,FALSE)</f>
        <v>34.799999999999997</v>
      </c>
      <c r="S254" s="100">
        <f t="shared" si="100"/>
        <v>1.5</v>
      </c>
      <c r="T254" s="85">
        <f t="shared" si="101"/>
        <v>1.5</v>
      </c>
      <c r="U254" s="289">
        <f>VLOOKUP(B254,[2]COORD!$A$3:$H$557,8,FALSE)</f>
        <v>30.5</v>
      </c>
      <c r="V254" s="100">
        <f t="shared" si="102"/>
        <v>2.5</v>
      </c>
      <c r="W254" s="96">
        <f>VLOOKUP(B254,[2]SOUP!$A$3:$E$557,5,FALSE)</f>
        <v>-13</v>
      </c>
      <c r="X254" s="100">
        <f t="shared" si="103"/>
        <v>0.5</v>
      </c>
      <c r="Y254" s="96">
        <f>VLOOKUP(B254,[2]EQU!$A$3:$E$557,5,FALSE)</f>
        <v>6</v>
      </c>
      <c r="Z254" s="100">
        <f t="shared" si="104"/>
        <v>2</v>
      </c>
      <c r="AA254" s="85">
        <f t="shared" si="105"/>
        <v>5</v>
      </c>
      <c r="AB254" s="127">
        <f>VLOOKUP(B254,[2]Natation!$A$2:$E$556,5,FALSE)</f>
        <v>46.83</v>
      </c>
      <c r="AC254" s="100">
        <f t="shared" si="106"/>
        <v>7</v>
      </c>
      <c r="AD254" s="86">
        <f t="shared" si="107"/>
        <v>7</v>
      </c>
      <c r="AE254" s="87">
        <f t="shared" si="112"/>
        <v>6.3</v>
      </c>
      <c r="AF254" s="88">
        <v>6.3</v>
      </c>
      <c r="AG254" s="92">
        <f t="shared" si="109"/>
        <v>517</v>
      </c>
      <c r="AH254" s="78">
        <f>IF(ISERROR(VLOOKUP(B254,'Notes écrit'!$A$3:$C$566,3,FALSE)),"ABI",(VLOOKUP(B254,'Notes écrit'!$A$3:$C$566,3,FALSE)))</f>
        <v>5.78</v>
      </c>
      <c r="AI254" s="88">
        <v>5.78</v>
      </c>
      <c r="AJ254" s="93">
        <f t="shared" si="110"/>
        <v>393</v>
      </c>
      <c r="AK254" s="153">
        <f t="shared" si="111"/>
        <v>5.9879999999999995</v>
      </c>
      <c r="AL254" s="110"/>
      <c r="AM254" s="110"/>
      <c r="AN254" s="110"/>
      <c r="AO254" s="110"/>
      <c r="AP254" s="110"/>
    </row>
    <row r="255" spans="1:42" ht="16.5" customHeight="1" thickBot="1" x14ac:dyDescent="0.3">
      <c r="A255" s="127" t="s">
        <v>376</v>
      </c>
      <c r="B255" s="251">
        <v>22004503</v>
      </c>
      <c r="C255" s="252" t="s">
        <v>911</v>
      </c>
      <c r="D255" s="252" t="s">
        <v>353</v>
      </c>
      <c r="E255" s="96">
        <f>VLOOKUP(B255,[2]END!$A$3:$F$557,6,FALSE)</f>
        <v>15</v>
      </c>
      <c r="F255" s="99">
        <f t="shared" si="108"/>
        <v>17</v>
      </c>
      <c r="G255" s="100">
        <f t="shared" si="93"/>
        <v>12</v>
      </c>
      <c r="H255" s="85">
        <f t="shared" si="94"/>
        <v>12</v>
      </c>
      <c r="I255" s="325">
        <f>VLOOKUP(B255,[2]VIT!$A$3:$E$557,5,FALSE)</f>
        <v>3.32</v>
      </c>
      <c r="J255" s="100">
        <f t="shared" si="95"/>
        <v>15</v>
      </c>
      <c r="K255" s="325">
        <f>VLOOKUP(B255,[2]VIT!$A$3:$F$557,6,FALSE)</f>
        <v>7.09</v>
      </c>
      <c r="L255" s="100">
        <f t="shared" si="96"/>
        <v>9</v>
      </c>
      <c r="M255" s="85">
        <f t="shared" si="97"/>
        <v>12</v>
      </c>
      <c r="N255" s="107">
        <f>VLOOKUP(B255,[2]DVC!$A$3:$F$557,6,FALSE)</f>
        <v>65</v>
      </c>
      <c r="O255" s="288">
        <f>VLOOKUP(B255,'[2]Taille-Poids'!$A$3:$F$557,6,FALSE)</f>
        <v>75</v>
      </c>
      <c r="P255" s="101">
        <f t="shared" si="98"/>
        <v>0.8666666666666667</v>
      </c>
      <c r="Q255" s="100">
        <f t="shared" si="99"/>
        <v>4.5</v>
      </c>
      <c r="R255" s="107">
        <f>VLOOKUP(B255,[2]DV!$A$3:$G$557,7,FALSE)</f>
        <v>44</v>
      </c>
      <c r="S255" s="100">
        <f t="shared" si="100"/>
        <v>4</v>
      </c>
      <c r="T255" s="85">
        <f t="shared" si="101"/>
        <v>8.5</v>
      </c>
      <c r="U255" s="289">
        <f>VLOOKUP(B255,[2]COORD!$A$3:$H$557,8,FALSE)</f>
        <v>30.52</v>
      </c>
      <c r="V255" s="100">
        <f t="shared" si="102"/>
        <v>2.5</v>
      </c>
      <c r="W255" s="96">
        <f>VLOOKUP(B255,[2]SOUP!$A$3:$E$557,5,FALSE)</f>
        <v>2</v>
      </c>
      <c r="X255" s="100">
        <f t="shared" si="103"/>
        <v>3</v>
      </c>
      <c r="Y255" s="96">
        <f>VLOOKUP(B255,[2]EQU!$A$3:$E$557,5,FALSE)</f>
        <v>5</v>
      </c>
      <c r="Z255" s="100">
        <f t="shared" si="104"/>
        <v>2.5</v>
      </c>
      <c r="AA255" s="85">
        <f t="shared" si="105"/>
        <v>8</v>
      </c>
      <c r="AB255" s="127">
        <f>VLOOKUP(B255,[2]Natation!$A$2:$E$556,5,FALSE)</f>
        <v>35.21</v>
      </c>
      <c r="AC255" s="100">
        <f t="shared" si="106"/>
        <v>13</v>
      </c>
      <c r="AD255" s="86">
        <f t="shared" si="107"/>
        <v>13</v>
      </c>
      <c r="AE255" s="87">
        <f t="shared" si="112"/>
        <v>10.7</v>
      </c>
      <c r="AF255" s="88">
        <v>10.7</v>
      </c>
      <c r="AG255" s="92">
        <f t="shared" si="109"/>
        <v>314</v>
      </c>
      <c r="AH255" s="78">
        <f>IF(ISERROR(VLOOKUP(B255,'Notes écrit'!$A$3:$C$566,3,FALSE)),"ABI",(VLOOKUP(B255,'Notes écrit'!$A$3:$C$566,3,FALSE)))</f>
        <v>8.44</v>
      </c>
      <c r="AI255" s="88">
        <v>8.44</v>
      </c>
      <c r="AJ255" s="93">
        <f t="shared" si="110"/>
        <v>118</v>
      </c>
      <c r="AK255" s="153">
        <f t="shared" si="111"/>
        <v>9.3439999999999994</v>
      </c>
      <c r="AL255" s="108"/>
      <c r="AM255" s="108"/>
      <c r="AN255" s="108"/>
      <c r="AO255" s="108"/>
      <c r="AP255" s="108"/>
    </row>
    <row r="256" spans="1:42" ht="16.5" customHeight="1" thickBot="1" x14ac:dyDescent="0.3">
      <c r="A256" s="127" t="s">
        <v>376</v>
      </c>
      <c r="B256" s="249">
        <v>22004508</v>
      </c>
      <c r="C256" s="250" t="s">
        <v>843</v>
      </c>
      <c r="D256" s="250" t="s">
        <v>77</v>
      </c>
      <c r="E256" s="96">
        <f>VLOOKUP(B256,[2]END!$A$3:$F$557,6,FALSE)</f>
        <v>13</v>
      </c>
      <c r="F256" s="99">
        <f t="shared" si="108"/>
        <v>16</v>
      </c>
      <c r="G256" s="100">
        <f t="shared" si="93"/>
        <v>10</v>
      </c>
      <c r="H256" s="85">
        <f t="shared" si="94"/>
        <v>10</v>
      </c>
      <c r="I256" s="325">
        <f>VLOOKUP(B256,[2]VIT!$A$3:$E$557,5,FALSE)</f>
        <v>3.03</v>
      </c>
      <c r="J256" s="100">
        <f t="shared" si="95"/>
        <v>20</v>
      </c>
      <c r="K256" s="325">
        <f>VLOOKUP(B256,[2]VIT!$A$3:$F$557,6,FALSE)</f>
        <v>6.47</v>
      </c>
      <c r="L256" s="100">
        <f t="shared" si="96"/>
        <v>14</v>
      </c>
      <c r="M256" s="85">
        <f t="shared" si="97"/>
        <v>17</v>
      </c>
      <c r="N256" s="107">
        <f>VLOOKUP(B256,[2]DVC!$A$3:$F$557,6,FALSE)</f>
        <v>74</v>
      </c>
      <c r="O256" s="288">
        <f>VLOOKUP(B256,'[2]Taille-Poids'!$A$3:$F$557,6,FALSE)</f>
        <v>79</v>
      </c>
      <c r="P256" s="101">
        <f t="shared" si="98"/>
        <v>0.93670886075949367</v>
      </c>
      <c r="Q256" s="100">
        <f t="shared" si="99"/>
        <v>5</v>
      </c>
      <c r="R256" s="107">
        <f>VLOOKUP(B256,[2]DV!$A$3:$G$557,7,FALSE)</f>
        <v>40.799999999999997</v>
      </c>
      <c r="S256" s="100">
        <f t="shared" si="100"/>
        <v>3</v>
      </c>
      <c r="T256" s="85">
        <f t="shared" si="101"/>
        <v>8</v>
      </c>
      <c r="U256" s="289">
        <f>VLOOKUP(B256,[2]COORD!$A$3:$H$557,8,FALSE)</f>
        <v>25.67</v>
      </c>
      <c r="V256" s="100">
        <f t="shared" si="102"/>
        <v>5</v>
      </c>
      <c r="W256" s="96">
        <f>VLOOKUP(B256,[2]SOUP!$A$3:$E$557,5,FALSE)</f>
        <v>-18</v>
      </c>
      <c r="X256" s="100">
        <f t="shared" si="103"/>
        <v>0</v>
      </c>
      <c r="Y256" s="96">
        <f>VLOOKUP(B256,[2]EQU!$A$3:$E$557,5,FALSE)</f>
        <v>4</v>
      </c>
      <c r="Z256" s="100">
        <f t="shared" si="104"/>
        <v>3</v>
      </c>
      <c r="AA256" s="85">
        <f t="shared" si="105"/>
        <v>8</v>
      </c>
      <c r="AB256" s="127">
        <f>VLOOKUP(B256,[2]Natation!$A$2:$E$556,5,FALSE)</f>
        <v>43.76</v>
      </c>
      <c r="AC256" s="100">
        <f t="shared" si="106"/>
        <v>8</v>
      </c>
      <c r="AD256" s="86">
        <f t="shared" si="107"/>
        <v>8</v>
      </c>
      <c r="AE256" s="87">
        <f t="shared" si="112"/>
        <v>10.199999999999999</v>
      </c>
      <c r="AF256" s="88">
        <v>10.199999999999999</v>
      </c>
      <c r="AG256" s="92">
        <f t="shared" si="109"/>
        <v>372</v>
      </c>
      <c r="AH256" s="78">
        <f>IF(ISERROR(VLOOKUP(B256,'Notes écrit'!$A$3:$C$566,3,FALSE)),"ABI",(VLOOKUP(B256,'Notes écrit'!$A$3:$C$566,3,FALSE)))</f>
        <v>5.33</v>
      </c>
      <c r="AI256" s="88">
        <v>5.33</v>
      </c>
      <c r="AJ256" s="93">
        <f t="shared" si="110"/>
        <v>435</v>
      </c>
      <c r="AK256" s="153">
        <f t="shared" si="111"/>
        <v>7.2780000000000005</v>
      </c>
    </row>
    <row r="257" spans="1:42" s="110" customFormat="1" ht="16.5" customHeight="1" thickBot="1" x14ac:dyDescent="0.3">
      <c r="A257" s="127" t="s">
        <v>376</v>
      </c>
      <c r="B257" s="273">
        <v>22004569</v>
      </c>
      <c r="C257" s="274" t="s">
        <v>1136</v>
      </c>
      <c r="D257" s="275" t="s">
        <v>127</v>
      </c>
      <c r="E257" s="96">
        <f>VLOOKUP(B257,[2]END!$A$3:$F$557,6,FALSE)</f>
        <v>15</v>
      </c>
      <c r="F257" s="99">
        <f t="shared" si="108"/>
        <v>17</v>
      </c>
      <c r="G257" s="100">
        <f t="shared" si="93"/>
        <v>12</v>
      </c>
      <c r="H257" s="85">
        <f t="shared" si="94"/>
        <v>12</v>
      </c>
      <c r="I257" s="325">
        <f>VLOOKUP(B257,[2]VIT!$A$3:$E$557,5,FALSE)</f>
        <v>3.2199999999999998</v>
      </c>
      <c r="J257" s="100">
        <f t="shared" si="95"/>
        <v>17</v>
      </c>
      <c r="K257" s="325">
        <f>VLOOKUP(B257,[2]VIT!$A$3:$F$557,6,FALSE)</f>
        <v>6.89</v>
      </c>
      <c r="L257" s="100">
        <f t="shared" si="96"/>
        <v>11</v>
      </c>
      <c r="M257" s="85">
        <f t="shared" si="97"/>
        <v>14</v>
      </c>
      <c r="N257" s="107">
        <f>VLOOKUP(B257,[2]DVC!$A$3:$F$557,6,FALSE)</f>
        <v>75</v>
      </c>
      <c r="O257" s="288">
        <f>VLOOKUP(B257,'[2]Taille-Poids'!$A$3:$F$557,6,FALSE)</f>
        <v>69</v>
      </c>
      <c r="P257" s="101">
        <f t="shared" si="98"/>
        <v>1.0869565217391304</v>
      </c>
      <c r="Q257" s="100">
        <f t="shared" si="99"/>
        <v>5.5</v>
      </c>
      <c r="R257" s="107">
        <f>VLOOKUP(B257,[2]DV!$A$3:$G$557,7,FALSE)</f>
        <v>35.6</v>
      </c>
      <c r="S257" s="100">
        <f t="shared" si="100"/>
        <v>2</v>
      </c>
      <c r="T257" s="85">
        <f t="shared" si="101"/>
        <v>7.5</v>
      </c>
      <c r="U257" s="289">
        <f>VLOOKUP(B257,[2]COORD!$A$3:$H$557,8,FALSE)</f>
        <v>28.3</v>
      </c>
      <c r="V257" s="100">
        <f t="shared" si="102"/>
        <v>3.75</v>
      </c>
      <c r="W257" s="96">
        <f>VLOOKUP(B257,[2]SOUP!$A$3:$E$557,5,FALSE)</f>
        <v>0</v>
      </c>
      <c r="X257" s="100">
        <f t="shared" si="103"/>
        <v>2.5</v>
      </c>
      <c r="Y257" s="96">
        <f>VLOOKUP(B257,[2]EQU!$A$3:$E$557,5,FALSE)</f>
        <v>5</v>
      </c>
      <c r="Z257" s="100">
        <f t="shared" si="104"/>
        <v>2.5</v>
      </c>
      <c r="AA257" s="85">
        <f t="shared" si="105"/>
        <v>8.75</v>
      </c>
      <c r="AB257" s="127">
        <f>VLOOKUP(B257,[2]Natation!$A$2:$E$556,5,FALSE)</f>
        <v>41.61</v>
      </c>
      <c r="AC257" s="100">
        <f t="shared" si="106"/>
        <v>9</v>
      </c>
      <c r="AD257" s="86">
        <f t="shared" si="107"/>
        <v>9</v>
      </c>
      <c r="AE257" s="87">
        <f t="shared" si="112"/>
        <v>10.25</v>
      </c>
      <c r="AF257" s="88">
        <v>10.25</v>
      </c>
      <c r="AG257" s="92">
        <f t="shared" si="109"/>
        <v>369</v>
      </c>
      <c r="AH257" s="78">
        <f>IF(ISERROR(VLOOKUP(B257,'Notes écrit'!$A$3:$C$566,3,FALSE)),"ABI",(VLOOKUP(B257,'Notes écrit'!$A$3:$C$566,3,FALSE)))</f>
        <v>9.33</v>
      </c>
      <c r="AI257" s="88">
        <v>9.33</v>
      </c>
      <c r="AJ257" s="93">
        <f t="shared" si="110"/>
        <v>56</v>
      </c>
      <c r="AK257" s="153">
        <f t="shared" si="111"/>
        <v>9.6980000000000004</v>
      </c>
      <c r="AL257" s="26"/>
      <c r="AM257" s="26"/>
      <c r="AN257" s="26"/>
      <c r="AO257" s="26"/>
      <c r="AP257" s="26"/>
    </row>
    <row r="258" spans="1:42" s="110" customFormat="1" ht="16.5" customHeight="1" thickBot="1" x14ac:dyDescent="0.3">
      <c r="A258" s="127" t="s">
        <v>376</v>
      </c>
      <c r="B258" s="282">
        <v>22004590</v>
      </c>
      <c r="C258" s="283" t="s">
        <v>1021</v>
      </c>
      <c r="D258" s="284" t="s">
        <v>99</v>
      </c>
      <c r="E258" s="325">
        <f>VLOOKUP(B258,[2]END!$A$3:$F$557,6,FALSE)</f>
        <v>22</v>
      </c>
      <c r="F258" s="99">
        <f t="shared" si="108"/>
        <v>20.5</v>
      </c>
      <c r="G258" s="100">
        <f t="shared" si="93"/>
        <v>19</v>
      </c>
      <c r="H258" s="85">
        <f t="shared" si="94"/>
        <v>19</v>
      </c>
      <c r="I258" s="325">
        <f>VLOOKUP(B258,[2]VIT!$A$3:$E$557,5,FALSE)</f>
        <v>3.01</v>
      </c>
      <c r="J258" s="100">
        <f t="shared" si="95"/>
        <v>20</v>
      </c>
      <c r="K258" s="325">
        <f>VLOOKUP(B258,[2]VIT!$A$3:$F$557,6,FALSE)</f>
        <v>6.38</v>
      </c>
      <c r="L258" s="100">
        <f t="shared" si="96"/>
        <v>14</v>
      </c>
      <c r="M258" s="85">
        <f t="shared" si="97"/>
        <v>17</v>
      </c>
      <c r="N258" s="328">
        <f>VLOOKUP(B258,[2]DVC!$A$3:$F$557,6,FALSE)</f>
        <v>51</v>
      </c>
      <c r="O258" s="288">
        <f>VLOOKUP(B258,'[2]Taille-Poids'!$A$3:$F$557,6,FALSE)</f>
        <v>56</v>
      </c>
      <c r="P258" s="101">
        <f t="shared" si="98"/>
        <v>0.9107142857142857</v>
      </c>
      <c r="Q258" s="100">
        <f t="shared" si="99"/>
        <v>5</v>
      </c>
      <c r="R258" s="328">
        <f>VLOOKUP(B258,[2]DV!$A$3:$G$557,7,FALSE)</f>
        <v>43.8</v>
      </c>
      <c r="S258" s="100">
        <f t="shared" si="100"/>
        <v>4</v>
      </c>
      <c r="T258" s="85">
        <f t="shared" si="101"/>
        <v>9</v>
      </c>
      <c r="U258" s="332">
        <f>VLOOKUP(B258,[2]COORD!$A$3:$H$557,8,FALSE)</f>
        <v>23.68</v>
      </c>
      <c r="V258" s="100">
        <f t="shared" si="102"/>
        <v>6</v>
      </c>
      <c r="W258" s="325">
        <f>VLOOKUP(B258,[2]SOUP!$A$3:$E$557,5,FALSE)</f>
        <v>-15</v>
      </c>
      <c r="X258" s="100">
        <f t="shared" si="103"/>
        <v>0.25</v>
      </c>
      <c r="Y258" s="325">
        <f>VLOOKUP(B258,[2]EQU!$A$3:$E$557,5,FALSE)</f>
        <v>4</v>
      </c>
      <c r="Z258" s="100">
        <f t="shared" si="104"/>
        <v>3</v>
      </c>
      <c r="AA258" s="85">
        <f t="shared" si="105"/>
        <v>9.25</v>
      </c>
      <c r="AB258" s="344">
        <f>VLOOKUP(B258,[2]Natation!$A$2:$E$556,5,FALSE)</f>
        <v>41.81</v>
      </c>
      <c r="AC258" s="100">
        <f t="shared" si="106"/>
        <v>9</v>
      </c>
      <c r="AD258" s="86">
        <f t="shared" si="107"/>
        <v>9</v>
      </c>
      <c r="AE258" s="87">
        <f t="shared" si="112"/>
        <v>12.65</v>
      </c>
      <c r="AF258" s="88">
        <v>12.65</v>
      </c>
      <c r="AG258" s="92">
        <f t="shared" si="109"/>
        <v>92</v>
      </c>
      <c r="AH258" s="78">
        <f>IF(ISERROR(VLOOKUP(B258,'Notes écrit'!$A$3:$C$566,3,FALSE)),"ABI",(VLOOKUP(B258,'Notes écrit'!$A$3:$C$566,3,FALSE)))</f>
        <v>14.22</v>
      </c>
      <c r="AI258" s="88">
        <v>14.22</v>
      </c>
      <c r="AJ258" s="93">
        <f t="shared" si="110"/>
        <v>2</v>
      </c>
      <c r="AK258" s="153">
        <f t="shared" si="111"/>
        <v>13.592000000000001</v>
      </c>
      <c r="AL258" s="26"/>
      <c r="AM258" s="26"/>
      <c r="AN258" s="26"/>
      <c r="AO258" s="26"/>
      <c r="AP258" s="26"/>
    </row>
    <row r="259" spans="1:42" ht="16.5" customHeight="1" thickBot="1" x14ac:dyDescent="0.3">
      <c r="A259" s="127" t="s">
        <v>376</v>
      </c>
      <c r="B259" s="247">
        <v>22004652</v>
      </c>
      <c r="C259" s="248" t="s">
        <v>910</v>
      </c>
      <c r="D259" s="248" t="s">
        <v>134</v>
      </c>
      <c r="E259" s="96">
        <f>VLOOKUP(B259,[2]END!$A$3:$F$557,6,FALSE)</f>
        <v>13</v>
      </c>
      <c r="F259" s="99">
        <f t="shared" si="108"/>
        <v>16</v>
      </c>
      <c r="G259" s="100">
        <f t="shared" ref="G259:G322" si="113">IF(F259="COVID","COVID",IF(F259="ABI",0,IF(F259="DSP","DSP",IF(F259="VAL","VAL",(IF(A259="F",VLOOKUP(F259,endurfille,2),VLOOKUP(F259,endurgarçon,2)))))))</f>
        <v>10</v>
      </c>
      <c r="H259" s="85">
        <f t="shared" ref="H259:H322" si="114">IF(G259="VAL","VALIDÉ",G259)</f>
        <v>10</v>
      </c>
      <c r="I259" s="325">
        <f>VLOOKUP(B259,[2]VIT!$A$3:$E$557,5,FALSE)</f>
        <v>3.0700000000000003</v>
      </c>
      <c r="J259" s="100">
        <f t="shared" ref="J259" si="115">IF(I259="COVID","COVID",IF(I259="ABI",0,IF(I259="DSP","DSP",IF(I259="VAL","VAL",(IF(A259="F",VLOOKUP(I259,VIT20MF,2),VLOOKUP(I259,Vit20MG,2)))))))</f>
        <v>19</v>
      </c>
      <c r="K259" s="325">
        <f>VLOOKUP(B259,[2]VIT!$A$3:$F$557,6,FALSE)</f>
        <v>6.58</v>
      </c>
      <c r="L259" s="100">
        <f t="shared" ref="L259" si="116">IF(K259="COVID","COVID",IF(K259="ABI",0,IF(K259="DSP","DSP",IF(K259="VAL","VAL",(IF(A259="F",VLOOKUP(K259,vit50mf,2),VLOOKUP(K259,vit50mg,2)))))))</f>
        <v>13</v>
      </c>
      <c r="M259" s="85">
        <f t="shared" ref="M259:M322" si="117">IF(OR(J259="COVID",L259="COVID"),"COVID",IF(OR(J259="DSP",L259="DSP"),"DSP",IF(L259="VAL","VALIDÉ",(J259+L259)/2)))</f>
        <v>16</v>
      </c>
      <c r="N259" s="107">
        <f>VLOOKUP(B259,[2]DVC!$A$3:$F$557,6,FALSE)</f>
        <v>74</v>
      </c>
      <c r="O259" s="288">
        <f>VLOOKUP(B259,'[2]Taille-Poids'!$A$3:$F$557,6,FALSE)</f>
        <v>67</v>
      </c>
      <c r="P259" s="101">
        <f t="shared" ref="P259:P322" si="118">IF(O259="ABI", "POIDS",IF(N259="COVID","COVID",IF(OR(N259="DSP",N259="ABI",N259="VAL",N259=0),0,N259/O259)))</f>
        <v>1.1044776119402986</v>
      </c>
      <c r="Q259" s="100">
        <f t="shared" ref="Q259:Q322" si="119">IF(N259="COVID","COVID",IF(N259="DSP","DSP",IF(N259="ABI",0,IF(P259="POIDS",0,IF(N259="VAL","VAL",IF(A259="F",VLOOKUP(P259,forcefille,2),VLOOKUP(P259,forcegarçon,2)))))))</f>
        <v>6</v>
      </c>
      <c r="R259" s="107">
        <f>VLOOKUP(B259,[2]DV!$A$3:$G$557,7,FALSE)</f>
        <v>46.2</v>
      </c>
      <c r="S259" s="100">
        <f t="shared" ref="S259:S322" si="120">IF(R259="COVID","COVID",IF(R259="ABI",0,IF(R259="DSP","DSP",IF(R259="VAL","VAL",IF(A259="F",VLOOKUP(R259,détfille,2),VLOOKUP(R259,détgarçon,2))))))</f>
        <v>4.5</v>
      </c>
      <c r="T259" s="85">
        <f t="shared" ref="T259:T322" si="121">IF(OR(Q259="COVID",S259="COVID"),"COVID",IF(OR(Q259="VAL",S259="VAL"),"VALIDÉ",IF(AND(Q259="DSP",S259="DSP"),"DSP",IF(Q259="DSP",S259*2,IF(S259="DSP",Q259*2,(Q259+S259))))))</f>
        <v>10.5</v>
      </c>
      <c r="U259" s="289">
        <f>VLOOKUP(B259,[2]COORD!$A$3:$H$557,8,FALSE)</f>
        <v>29.28</v>
      </c>
      <c r="V259" s="100">
        <f t="shared" ref="V259:V322" si="122">IF(U259="COVID","COVID",IF(U259="ABI",0,IF(U259="DSP","DSP",IF(U259="VAL","VAL",IF(A259="F",VLOOKUP(U259,coorfille,2),VLOOKUP(U259,coorgarçon,2))))))</f>
        <v>3.25</v>
      </c>
      <c r="W259" s="96">
        <f>VLOOKUP(B259,[2]SOUP!$A$3:$E$557,5,FALSE)</f>
        <v>-15</v>
      </c>
      <c r="X259" s="100">
        <f t="shared" ref="X259:X322" si="123">IF(W259="COVID","COVID",IF(W259="ABI",0,IF(W259="DSP","DSP",IF(W259="VAL","VAL",IF(A259="F",VLOOKUP(W259,SouplesseFille,2),VLOOKUP(W259,SouplesseGarçon,2))))))</f>
        <v>0.25</v>
      </c>
      <c r="Y259" s="96">
        <f>VLOOKUP(B259,[2]EQU!$A$3:$E$557,5,FALSE)</f>
        <v>2</v>
      </c>
      <c r="Z259" s="100">
        <f t="shared" ref="Z259:Z322" si="124">IF(Y259="COVID","COVID",IF(Y259="ABI",0,IF(Y259="DSP","DSP",IF(Y259="VAL","VAL",IF(A259="F",VLOOKUP(Y259,eqfille,2),VLOOKUP(Y259,eqgarçon,2))))))</f>
        <v>4</v>
      </c>
      <c r="AA259" s="85">
        <f t="shared" ref="AA259:AA322" si="125">IF(OR(V259="COVID",X259="COVID",Z259="COVID"),"COVID",IF(AND(V259="DSP",X259="DSP",Z259="DSP"),"DSP",IF(AND(V259="DSP",X259="DSP"),Z259*4,IF(AND(V259="DSP",Z259="DSP"),X259*4,IF(AND(X259="DSP",Z259="DSP"),V259*2,IF(V259="DSP",(X259+Z259)*2,IF(X259="DSP",V259+Z259*2,IF(Z259="DSP",V259+X259*2,IF(Z259="VAL","VALIDÉ",V259+X259+Z259)))))))))</f>
        <v>7.5</v>
      </c>
      <c r="AB259" s="127">
        <f>VLOOKUP(B259,[2]Natation!$A$2:$E$556,5,FALSE)</f>
        <v>49.42</v>
      </c>
      <c r="AC259" s="100">
        <f t="shared" ref="AC259:AC322" si="126">IF(AB259="COVID","COVID",IF(AB259="ABI",0,IF(AB259="DNF",0,IF(AB259="DSP","DSP",IF(AB259="VAL","VAL",(IF(A259="F",VLOOKUP(AB259,nagefille,2),VLOOKUP(AB259,nagegarçon,2))))))))</f>
        <v>6</v>
      </c>
      <c r="AD259" s="86">
        <f t="shared" ref="AD259:AD322" si="127">IF(AC259="VAL","VALIDÉ",AC259)</f>
        <v>6</v>
      </c>
      <c r="AE259" s="87">
        <f t="shared" si="112"/>
        <v>10</v>
      </c>
      <c r="AF259" s="88">
        <v>10</v>
      </c>
      <c r="AG259" s="92">
        <f t="shared" si="109"/>
        <v>386</v>
      </c>
      <c r="AH259" s="78">
        <f>IF(ISERROR(VLOOKUP(B259,'Notes écrit'!$A$3:$C$566,3,FALSE)),"ABI",(VLOOKUP(B259,'Notes écrit'!$A$3:$C$566,3,FALSE)))</f>
        <v>1.78</v>
      </c>
      <c r="AI259" s="88">
        <v>1.78</v>
      </c>
      <c r="AJ259" s="93">
        <f t="shared" si="110"/>
        <v>563</v>
      </c>
      <c r="AK259" s="153">
        <f t="shared" si="111"/>
        <v>5.0679999999999996</v>
      </c>
      <c r="AL259" s="110"/>
      <c r="AM259" s="110"/>
      <c r="AN259" s="110"/>
      <c r="AO259" s="110"/>
      <c r="AP259" s="110"/>
    </row>
    <row r="260" spans="1:42" ht="16.5" customHeight="1" thickBot="1" x14ac:dyDescent="0.3">
      <c r="A260" s="127" t="s">
        <v>376</v>
      </c>
      <c r="B260" s="255">
        <v>22004722</v>
      </c>
      <c r="C260" s="256" t="s">
        <v>571</v>
      </c>
      <c r="D260" s="256" t="s">
        <v>171</v>
      </c>
      <c r="E260" s="96" t="s">
        <v>375</v>
      </c>
      <c r="F260" s="99" t="str">
        <f t="shared" ref="F260:F323" si="128">IF(E260="COVID", "COVID",IF(E260="ABI","ABI",IF(E260="DSP","DSP",IF(E260="VAL","VAL",(VLOOKUP(E260,tpstest,2))))))</f>
        <v>DSP</v>
      </c>
      <c r="G260" s="100" t="str">
        <f t="shared" si="113"/>
        <v>DSP</v>
      </c>
      <c r="H260" s="85" t="str">
        <f t="shared" si="114"/>
        <v>DSP</v>
      </c>
      <c r="I260" s="96" t="s">
        <v>375</v>
      </c>
      <c r="J260" s="100" t="str">
        <f t="shared" ref="J260:J322" si="129">IF(I260="COVID","COVID",IF(I260="ABI",0,IF(I260="DSP","DSP",IF(I260="VAL","VAL",(IF(A260="F",VLOOKUP(I260,VIT20MF,2),VLOOKUP(I260,Vit20MG,2)))))))</f>
        <v>DSP</v>
      </c>
      <c r="K260" s="96" t="s">
        <v>375</v>
      </c>
      <c r="L260" s="100" t="str">
        <f t="shared" ref="L260:L322" si="130">IF(K260="COVID","COVID",IF(K260="ABI",0,IF(K260="DSP","DSP",IF(K260="VAL","VAL",(IF(A260="F",VLOOKUP(K260,vit50mf,2),VLOOKUP(K260,vit50mg,2)))))))</f>
        <v>DSP</v>
      </c>
      <c r="M260" s="85" t="str">
        <f t="shared" si="117"/>
        <v>DSP</v>
      </c>
      <c r="N260" s="96" t="s">
        <v>375</v>
      </c>
      <c r="O260" s="288" t="str">
        <f>VLOOKUP(B260,'[2]Taille-Poids'!$A$3:$F$557,6,FALSE)</f>
        <v>ABI</v>
      </c>
      <c r="P260" s="101" t="str">
        <f t="shared" si="118"/>
        <v>POIDS</v>
      </c>
      <c r="Q260" s="100" t="str">
        <f t="shared" si="119"/>
        <v>DSP</v>
      </c>
      <c r="R260" s="96" t="s">
        <v>375</v>
      </c>
      <c r="S260" s="100" t="str">
        <f t="shared" si="120"/>
        <v>DSP</v>
      </c>
      <c r="T260" s="85" t="str">
        <f t="shared" si="121"/>
        <v>DSP</v>
      </c>
      <c r="U260" s="337" t="s">
        <v>375</v>
      </c>
      <c r="V260" s="100" t="str">
        <f t="shared" si="122"/>
        <v>DSP</v>
      </c>
      <c r="W260" s="96" t="s">
        <v>375</v>
      </c>
      <c r="X260" s="100" t="str">
        <f t="shared" si="123"/>
        <v>DSP</v>
      </c>
      <c r="Y260" s="96" t="s">
        <v>375</v>
      </c>
      <c r="Z260" s="100" t="str">
        <f t="shared" si="124"/>
        <v>DSP</v>
      </c>
      <c r="AA260" s="85" t="str">
        <f t="shared" si="125"/>
        <v>DSP</v>
      </c>
      <c r="AB260" s="96" t="s">
        <v>375</v>
      </c>
      <c r="AC260" s="100" t="str">
        <f t="shared" si="126"/>
        <v>DSP</v>
      </c>
      <c r="AD260" s="86" t="str">
        <f t="shared" si="127"/>
        <v>DSP</v>
      </c>
      <c r="AE260" s="87" t="str">
        <f t="shared" si="112"/>
        <v>DSP</v>
      </c>
      <c r="AF260" s="88" t="s">
        <v>375</v>
      </c>
      <c r="AG260" s="92">
        <f t="shared" ref="AG260:AG323" si="131">IFERROR(RANK(AF260,$AF$3:$AF$603,0),532)</f>
        <v>532</v>
      </c>
      <c r="AH260" s="78">
        <f>IF(ISERROR(VLOOKUP(B260,'Notes écrit'!$A$3:$C$566,3,FALSE)),"ABI",(VLOOKUP(B260,'Notes écrit'!$A$3:$C$566,3,FALSE)))</f>
        <v>3.56</v>
      </c>
      <c r="AI260" s="88">
        <v>3.56</v>
      </c>
      <c r="AJ260" s="93">
        <f t="shared" ref="AJ260:AJ323" si="132">IFERROR(RANK(AI260,$AI$3:$AI$603,0),564)</f>
        <v>541</v>
      </c>
      <c r="AK260" s="153">
        <f t="shared" ref="AK260:AK323" si="133">IF(AH260="ABI","DEF",IF(AE260="DSP",AH260,(AF260*0.4+AI260*0.6)))</f>
        <v>3.56</v>
      </c>
    </row>
    <row r="261" spans="1:42" ht="16.5" customHeight="1" thickBot="1" x14ac:dyDescent="0.3">
      <c r="A261" s="127" t="s">
        <v>376</v>
      </c>
      <c r="B261" s="247">
        <v>22004751</v>
      </c>
      <c r="C261" s="248" t="s">
        <v>810</v>
      </c>
      <c r="D261" s="248" t="s">
        <v>136</v>
      </c>
      <c r="E261" s="96">
        <f>VLOOKUP(B261,[2]END!$A$3:$F$557,6,FALSE)</f>
        <v>17</v>
      </c>
      <c r="F261" s="99">
        <f t="shared" si="128"/>
        <v>18</v>
      </c>
      <c r="G261" s="100">
        <f t="shared" si="113"/>
        <v>14</v>
      </c>
      <c r="H261" s="85">
        <f t="shared" si="114"/>
        <v>14</v>
      </c>
      <c r="I261" s="325">
        <f>VLOOKUP(B261,[2]VIT!$A$3:$E$557,5,FALSE)</f>
        <v>3.2099999999999995</v>
      </c>
      <c r="J261" s="100">
        <f t="shared" si="129"/>
        <v>17</v>
      </c>
      <c r="K261" s="325">
        <f>VLOOKUP(B261,[2]VIT!$A$3:$F$557,6,FALSE)</f>
        <v>6.93</v>
      </c>
      <c r="L261" s="100">
        <f t="shared" si="130"/>
        <v>10</v>
      </c>
      <c r="M261" s="85">
        <f t="shared" si="117"/>
        <v>13.5</v>
      </c>
      <c r="N261" s="107">
        <f>VLOOKUP(B261,[2]DVC!$A$3:$F$557,6,FALSE)</f>
        <v>66</v>
      </c>
      <c r="O261" s="288">
        <f>VLOOKUP(B261,'[2]Taille-Poids'!$A$3:$F$557,6,FALSE)</f>
        <v>54</v>
      </c>
      <c r="P261" s="101">
        <f t="shared" si="118"/>
        <v>1.2222222222222223</v>
      </c>
      <c r="Q261" s="100">
        <f t="shared" si="119"/>
        <v>6.5</v>
      </c>
      <c r="R261" s="107">
        <f>VLOOKUP(B261,[2]DV!$A$3:$G$557,7,FALSE)</f>
        <v>38.700000000000003</v>
      </c>
      <c r="S261" s="100">
        <f t="shared" si="120"/>
        <v>2.5</v>
      </c>
      <c r="T261" s="85">
        <f t="shared" si="121"/>
        <v>9</v>
      </c>
      <c r="U261" s="289">
        <f>VLOOKUP(B261,[2]COORD!$A$3:$H$557,8,FALSE)</f>
        <v>26.15</v>
      </c>
      <c r="V261" s="100">
        <f t="shared" si="122"/>
        <v>4.75</v>
      </c>
      <c r="W261" s="96">
        <f>VLOOKUP(B261,[2]SOUP!$A$3:$E$557,5,FALSE)</f>
        <v>0</v>
      </c>
      <c r="X261" s="100">
        <f t="shared" si="123"/>
        <v>2.5</v>
      </c>
      <c r="Y261" s="96">
        <f>VLOOKUP(B261,[2]EQU!$A$3:$E$557,5,FALSE)</f>
        <v>2</v>
      </c>
      <c r="Z261" s="100">
        <f t="shared" si="124"/>
        <v>4</v>
      </c>
      <c r="AA261" s="85">
        <f t="shared" si="125"/>
        <v>11.25</v>
      </c>
      <c r="AB261" s="127">
        <f>VLOOKUP(B261,[2]Natation!$A$2:$E$556,5,FALSE)</f>
        <v>41.06</v>
      </c>
      <c r="AC261" s="100">
        <f t="shared" si="126"/>
        <v>10</v>
      </c>
      <c r="AD261" s="86">
        <f t="shared" si="127"/>
        <v>10</v>
      </c>
      <c r="AE261" s="87">
        <f t="shared" si="112"/>
        <v>11.55</v>
      </c>
      <c r="AF261" s="88">
        <v>11.55</v>
      </c>
      <c r="AG261" s="92">
        <f t="shared" si="131"/>
        <v>205</v>
      </c>
      <c r="AH261" s="78">
        <f>IF(ISERROR(VLOOKUP(B261,'Notes écrit'!$A$3:$C$566,3,FALSE)),"ABI",(VLOOKUP(B261,'Notes écrit'!$A$3:$C$566,3,FALSE)))</f>
        <v>7.11</v>
      </c>
      <c r="AI261" s="88">
        <v>7.11</v>
      </c>
      <c r="AJ261" s="93">
        <f t="shared" si="132"/>
        <v>241</v>
      </c>
      <c r="AK261" s="153">
        <f t="shared" si="133"/>
        <v>8.8859999999999992</v>
      </c>
    </row>
    <row r="262" spans="1:42" ht="16.5" customHeight="1" thickBot="1" x14ac:dyDescent="0.3">
      <c r="A262" s="127" t="s">
        <v>376</v>
      </c>
      <c r="B262" s="263">
        <v>22004758</v>
      </c>
      <c r="C262" s="264" t="s">
        <v>982</v>
      </c>
      <c r="D262" s="264" t="s">
        <v>183</v>
      </c>
      <c r="E262" s="96">
        <f>VLOOKUP(B262,[2]END!$A$3:$F$557,6,FALSE)</f>
        <v>23</v>
      </c>
      <c r="F262" s="99">
        <f t="shared" si="128"/>
        <v>21</v>
      </c>
      <c r="G262" s="100">
        <f t="shared" si="113"/>
        <v>20</v>
      </c>
      <c r="H262" s="85">
        <f t="shared" si="114"/>
        <v>20</v>
      </c>
      <c r="I262" s="325">
        <f>VLOOKUP(B262,[2]VIT!$A$3:$E$557,5,FALSE)</f>
        <v>2.99</v>
      </c>
      <c r="J262" s="100">
        <f t="shared" si="129"/>
        <v>20</v>
      </c>
      <c r="K262" s="325">
        <f>VLOOKUP(B262,[2]VIT!$A$3:$F$557,6,FALSE)</f>
        <v>6.29</v>
      </c>
      <c r="L262" s="100">
        <f t="shared" si="130"/>
        <v>15</v>
      </c>
      <c r="M262" s="85">
        <f t="shared" si="117"/>
        <v>17.5</v>
      </c>
      <c r="N262" s="107">
        <f>VLOOKUP(B262,[2]DVC!$A$3:$F$557,6,FALSE)</f>
        <v>81</v>
      </c>
      <c r="O262" s="288">
        <f>VLOOKUP(B262,'[2]Taille-Poids'!$A$3:$F$557,6,FALSE)</f>
        <v>60</v>
      </c>
      <c r="P262" s="101">
        <f t="shared" si="118"/>
        <v>1.35</v>
      </c>
      <c r="Q262" s="100">
        <f t="shared" si="119"/>
        <v>7</v>
      </c>
      <c r="R262" s="107">
        <f>VLOOKUP(B262,[2]DV!$A$3:$G$557,7,FALSE)</f>
        <v>52.3</v>
      </c>
      <c r="S262" s="100">
        <f t="shared" si="120"/>
        <v>6</v>
      </c>
      <c r="T262" s="85">
        <f t="shared" si="121"/>
        <v>13</v>
      </c>
      <c r="U262" s="289">
        <f>VLOOKUP(B262,[2]COORD!$A$3:$H$557,8,FALSE)</f>
        <v>25.66</v>
      </c>
      <c r="V262" s="100">
        <f t="shared" si="122"/>
        <v>5</v>
      </c>
      <c r="W262" s="96">
        <f>VLOOKUP(B262,[2]SOUP!$A$3:$E$557,5,FALSE)</f>
        <v>1</v>
      </c>
      <c r="X262" s="100">
        <f t="shared" si="123"/>
        <v>2.75</v>
      </c>
      <c r="Y262" s="96">
        <f>VLOOKUP(B262,[2]EQU!$A$3:$E$557,5,FALSE)</f>
        <v>0</v>
      </c>
      <c r="Z262" s="100">
        <f t="shared" si="124"/>
        <v>5</v>
      </c>
      <c r="AA262" s="85">
        <f t="shared" si="125"/>
        <v>12.75</v>
      </c>
      <c r="AB262" s="127">
        <f>VLOOKUP(B262,[2]Natation!$A$2:$E$556,5,FALSE)</f>
        <v>30.93</v>
      </c>
      <c r="AC262" s="100">
        <f t="shared" si="126"/>
        <v>16</v>
      </c>
      <c r="AD262" s="86">
        <f t="shared" si="127"/>
        <v>16</v>
      </c>
      <c r="AE262" s="87">
        <f t="shared" si="112"/>
        <v>15.85</v>
      </c>
      <c r="AF262" s="88">
        <v>15.85</v>
      </c>
      <c r="AG262" s="92">
        <f t="shared" si="131"/>
        <v>3</v>
      </c>
      <c r="AH262" s="78">
        <f>IF(ISERROR(VLOOKUP(B262,'Notes écrit'!$A$3:$C$566,3,FALSE)),"ABI",(VLOOKUP(B262,'Notes écrit'!$A$3:$C$566,3,FALSE)))</f>
        <v>12</v>
      </c>
      <c r="AI262" s="88">
        <v>12</v>
      </c>
      <c r="AJ262" s="93">
        <f t="shared" si="132"/>
        <v>12</v>
      </c>
      <c r="AK262" s="153">
        <f t="shared" si="133"/>
        <v>13.54</v>
      </c>
    </row>
    <row r="263" spans="1:42" ht="16.5" customHeight="1" thickBot="1" x14ac:dyDescent="0.3">
      <c r="A263" s="127" t="s">
        <v>56</v>
      </c>
      <c r="B263" s="255">
        <v>22004779</v>
      </c>
      <c r="C263" s="256" t="s">
        <v>1093</v>
      </c>
      <c r="D263" s="256" t="s">
        <v>119</v>
      </c>
      <c r="E263" s="325">
        <f>VLOOKUP(B263,[2]END!$A$3:$F$557,6,FALSE)</f>
        <v>11</v>
      </c>
      <c r="F263" s="99">
        <f t="shared" si="128"/>
        <v>15</v>
      </c>
      <c r="G263" s="100">
        <f t="shared" si="113"/>
        <v>11</v>
      </c>
      <c r="H263" s="85">
        <f t="shared" si="114"/>
        <v>11</v>
      </c>
      <c r="I263" s="325">
        <f>VLOOKUP(B263,[2]VIT!$A$3:$E$557,5,FALSE)</f>
        <v>3.42</v>
      </c>
      <c r="J263" s="100">
        <f t="shared" si="129"/>
        <v>18</v>
      </c>
      <c r="K263" s="325">
        <f>VLOOKUP(B263,[2]VIT!$A$3:$F$557,6,FALSE)</f>
        <v>7.91</v>
      </c>
      <c r="L263" s="100">
        <f t="shared" si="130"/>
        <v>10</v>
      </c>
      <c r="M263" s="85">
        <f t="shared" si="117"/>
        <v>14</v>
      </c>
      <c r="N263" s="328">
        <f>VLOOKUP(B263,[2]DVC!$A$3:$F$557,6,FALSE)</f>
        <v>27.5</v>
      </c>
      <c r="O263" s="288">
        <f>VLOOKUP(B263,'[2]Taille-Poids'!$A$3:$F$557,6,FALSE)</f>
        <v>54</v>
      </c>
      <c r="P263" s="101">
        <f t="shared" si="118"/>
        <v>0.5092592592592593</v>
      </c>
      <c r="Q263" s="100">
        <f t="shared" si="119"/>
        <v>5</v>
      </c>
      <c r="R263" s="328">
        <f>VLOOKUP(B263,[2]DV!$A$3:$G$557,7,FALSE)</f>
        <v>30.3</v>
      </c>
      <c r="S263" s="100">
        <f t="shared" si="120"/>
        <v>5</v>
      </c>
      <c r="T263" s="85">
        <f t="shared" si="121"/>
        <v>10</v>
      </c>
      <c r="U263" s="332">
        <f>VLOOKUP(B263,[2]COORD!$A$3:$H$557,8,FALSE)</f>
        <v>33.06</v>
      </c>
      <c r="V263" s="100">
        <f t="shared" si="122"/>
        <v>2.25</v>
      </c>
      <c r="W263" s="325">
        <f>VLOOKUP(B263,[2]SOUP!$A$3:$E$557,5,FALSE)</f>
        <v>3</v>
      </c>
      <c r="X263" s="100">
        <f t="shared" si="123"/>
        <v>3.25</v>
      </c>
      <c r="Y263" s="325">
        <f>VLOOKUP(B263,[2]EQU!$A$3:$E$557,5,FALSE)</f>
        <v>1</v>
      </c>
      <c r="Z263" s="100">
        <f t="shared" si="124"/>
        <v>4.5</v>
      </c>
      <c r="AA263" s="85">
        <f t="shared" si="125"/>
        <v>10</v>
      </c>
      <c r="AB263" s="344">
        <f>VLOOKUP(B263,[2]Natation!$A$2:$E$556,5,FALSE)</f>
        <v>53.97</v>
      </c>
      <c r="AC263" s="100">
        <f t="shared" si="126"/>
        <v>7</v>
      </c>
      <c r="AD263" s="86">
        <f t="shared" si="127"/>
        <v>7</v>
      </c>
      <c r="AE263" s="87">
        <f t="shared" si="112"/>
        <v>10.4</v>
      </c>
      <c r="AF263" s="88">
        <v>10.4</v>
      </c>
      <c r="AG263" s="92">
        <f t="shared" si="131"/>
        <v>356</v>
      </c>
      <c r="AH263" s="78">
        <f>IF(ISERROR(VLOOKUP(B263,'Notes écrit'!$A$3:$C$566,3,FALSE)),"ABI",(VLOOKUP(B263,'Notes écrit'!$A$3:$C$566,3,FALSE)))</f>
        <v>9.33</v>
      </c>
      <c r="AI263" s="88">
        <v>9.33</v>
      </c>
      <c r="AJ263" s="93">
        <f t="shared" si="132"/>
        <v>56</v>
      </c>
      <c r="AK263" s="153">
        <f t="shared" si="133"/>
        <v>9.7579999999999991</v>
      </c>
    </row>
    <row r="264" spans="1:42" s="110" customFormat="1" ht="16.5" customHeight="1" thickBot="1" x14ac:dyDescent="0.3">
      <c r="A264" s="127" t="s">
        <v>376</v>
      </c>
      <c r="B264" s="263">
        <v>22004788</v>
      </c>
      <c r="C264" s="264" t="s">
        <v>624</v>
      </c>
      <c r="D264" s="264" t="s">
        <v>150</v>
      </c>
      <c r="E264" s="96">
        <f>VLOOKUP(B264,[2]END!$A$3:$F$557,6,FALSE)</f>
        <v>17</v>
      </c>
      <c r="F264" s="99">
        <f t="shared" si="128"/>
        <v>18</v>
      </c>
      <c r="G264" s="100">
        <f t="shared" si="113"/>
        <v>14</v>
      </c>
      <c r="H264" s="85">
        <f t="shared" si="114"/>
        <v>14</v>
      </c>
      <c r="I264" s="325">
        <f>VLOOKUP(B264,[2]VIT!$A$3:$E$557,5,FALSE)</f>
        <v>3.01</v>
      </c>
      <c r="J264" s="100">
        <f t="shared" si="129"/>
        <v>20</v>
      </c>
      <c r="K264" s="325">
        <f>VLOOKUP(B264,[2]VIT!$A$3:$F$557,6,FALSE)</f>
        <v>6.5</v>
      </c>
      <c r="L264" s="100">
        <f t="shared" si="130"/>
        <v>13</v>
      </c>
      <c r="M264" s="85">
        <f t="shared" si="117"/>
        <v>16.5</v>
      </c>
      <c r="N264" s="107">
        <f>VLOOKUP(B264,[2]DVC!$A$3:$F$557,6,FALSE)</f>
        <v>63</v>
      </c>
      <c r="O264" s="288">
        <f>VLOOKUP(B264,'[2]Taille-Poids'!$A$3:$F$557,6,FALSE)</f>
        <v>60</v>
      </c>
      <c r="P264" s="101">
        <f t="shared" si="118"/>
        <v>1.05</v>
      </c>
      <c r="Q264" s="100">
        <f t="shared" si="119"/>
        <v>5.5</v>
      </c>
      <c r="R264" s="107">
        <f>VLOOKUP(B264,[2]DV!$A$3:$G$557,7,FALSE)</f>
        <v>40.700000000000003</v>
      </c>
      <c r="S264" s="100">
        <f t="shared" si="120"/>
        <v>3</v>
      </c>
      <c r="T264" s="85">
        <f t="shared" si="121"/>
        <v>8.5</v>
      </c>
      <c r="U264" s="289">
        <f>VLOOKUP(B264,[2]COORD!$A$3:$H$557,8,FALSE)</f>
        <v>26.19</v>
      </c>
      <c r="V264" s="100">
        <f t="shared" si="122"/>
        <v>4.75</v>
      </c>
      <c r="W264" s="96">
        <f>VLOOKUP(B264,[2]SOUP!$A$3:$E$557,5,FALSE)</f>
        <v>5</v>
      </c>
      <c r="X264" s="100">
        <f t="shared" si="123"/>
        <v>3.5</v>
      </c>
      <c r="Y264" s="96">
        <f>VLOOKUP(B264,[2]EQU!$A$3:$E$557,5,FALSE)</f>
        <v>3</v>
      </c>
      <c r="Z264" s="100">
        <f t="shared" si="124"/>
        <v>3.5</v>
      </c>
      <c r="AA264" s="85">
        <f t="shared" si="125"/>
        <v>11.75</v>
      </c>
      <c r="AB264" s="127">
        <f>VLOOKUP(B264,[2]Natation!$A$2:$E$556,5,FALSE)</f>
        <v>39.86</v>
      </c>
      <c r="AC264" s="100">
        <f t="shared" si="126"/>
        <v>10</v>
      </c>
      <c r="AD264" s="86">
        <f t="shared" si="127"/>
        <v>10</v>
      </c>
      <c r="AE264" s="87">
        <f t="shared" si="112"/>
        <v>12.15</v>
      </c>
      <c r="AF264" s="88">
        <v>12.15</v>
      </c>
      <c r="AG264" s="92">
        <f t="shared" si="131"/>
        <v>141</v>
      </c>
      <c r="AH264" s="78">
        <f>IF(ISERROR(VLOOKUP(B264,'Notes écrit'!$A$3:$C$566,3,FALSE)),"ABI",(VLOOKUP(B264,'Notes écrit'!$A$3:$C$566,3,FALSE)))</f>
        <v>8</v>
      </c>
      <c r="AI264" s="88">
        <v>8</v>
      </c>
      <c r="AJ264" s="93">
        <f t="shared" si="132"/>
        <v>158</v>
      </c>
      <c r="AK264" s="153">
        <f t="shared" si="133"/>
        <v>9.66</v>
      </c>
      <c r="AL264" s="108"/>
      <c r="AM264" s="108"/>
      <c r="AN264" s="108"/>
      <c r="AO264" s="108"/>
      <c r="AP264" s="108"/>
    </row>
    <row r="265" spans="1:42" ht="16.5" customHeight="1" thickBot="1" x14ac:dyDescent="0.3">
      <c r="A265" s="127" t="s">
        <v>376</v>
      </c>
      <c r="B265" s="261">
        <v>22004810</v>
      </c>
      <c r="C265" s="262" t="s">
        <v>1116</v>
      </c>
      <c r="D265" s="262" t="s">
        <v>33</v>
      </c>
      <c r="E265" s="96">
        <f>VLOOKUP(B265,[2]END!$A$3:$F$557,6,FALSE)</f>
        <v>19</v>
      </c>
      <c r="F265" s="99">
        <f t="shared" si="128"/>
        <v>19</v>
      </c>
      <c r="G265" s="100">
        <f t="shared" si="113"/>
        <v>16</v>
      </c>
      <c r="H265" s="85">
        <f t="shared" si="114"/>
        <v>16</v>
      </c>
      <c r="I265" s="325">
        <f>VLOOKUP(B265,[2]VIT!$A$3:$E$557,5,FALSE)</f>
        <v>2.9699999999999998</v>
      </c>
      <c r="J265" s="100">
        <f t="shared" si="129"/>
        <v>20</v>
      </c>
      <c r="K265" s="325">
        <f>VLOOKUP(B265,[2]VIT!$A$3:$F$557,6,FALSE)</f>
        <v>6.3</v>
      </c>
      <c r="L265" s="100">
        <f t="shared" si="130"/>
        <v>15</v>
      </c>
      <c r="M265" s="85">
        <f t="shared" si="117"/>
        <v>17.5</v>
      </c>
      <c r="N265" s="107">
        <f>VLOOKUP(B265,[2]DVC!$A$3:$F$557,6,FALSE)</f>
        <v>82</v>
      </c>
      <c r="O265" s="288">
        <f>VLOOKUP(B265,'[2]Taille-Poids'!$A$3:$F$557,6,FALSE)</f>
        <v>81</v>
      </c>
      <c r="P265" s="101">
        <f t="shared" si="118"/>
        <v>1.0123456790123457</v>
      </c>
      <c r="Q265" s="100">
        <f t="shared" si="119"/>
        <v>5.5</v>
      </c>
      <c r="R265" s="107">
        <f>VLOOKUP(B265,[2]DV!$A$3:$G$557,7,FALSE)</f>
        <v>53.7</v>
      </c>
      <c r="S265" s="100">
        <f t="shared" si="120"/>
        <v>6.5</v>
      </c>
      <c r="T265" s="85">
        <f t="shared" si="121"/>
        <v>12</v>
      </c>
      <c r="U265" s="289">
        <f>VLOOKUP(B265,[2]COORD!$A$3:$H$557,8,FALSE)</f>
        <v>25.99</v>
      </c>
      <c r="V265" s="100">
        <f t="shared" si="122"/>
        <v>5</v>
      </c>
      <c r="W265" s="96">
        <f>VLOOKUP(B265,[2]SOUP!$A$3:$E$557,5,FALSE)</f>
        <v>-6</v>
      </c>
      <c r="X265" s="100">
        <f t="shared" si="123"/>
        <v>1.25</v>
      </c>
      <c r="Y265" s="96">
        <f>VLOOKUP(B265,[2]EQU!$A$3:$E$557,5,FALSE)</f>
        <v>1</v>
      </c>
      <c r="Z265" s="100">
        <f t="shared" si="124"/>
        <v>4.5</v>
      </c>
      <c r="AA265" s="85">
        <f t="shared" si="125"/>
        <v>10.75</v>
      </c>
      <c r="AB265" s="127">
        <f>VLOOKUP(B265,[2]Natation!$A$2:$E$556,5,FALSE)</f>
        <v>33.520000000000003</v>
      </c>
      <c r="AC265" s="100">
        <f t="shared" si="126"/>
        <v>14</v>
      </c>
      <c r="AD265" s="86">
        <f t="shared" si="127"/>
        <v>14</v>
      </c>
      <c r="AE265" s="87">
        <f t="shared" si="112"/>
        <v>14.05</v>
      </c>
      <c r="AF265" s="88">
        <v>14.05</v>
      </c>
      <c r="AG265" s="92">
        <f t="shared" si="131"/>
        <v>22</v>
      </c>
      <c r="AH265" s="78">
        <f>IF(ISERROR(VLOOKUP(B265,'Notes écrit'!$A$3:$C$566,3,FALSE)),"ABI",(VLOOKUP(B265,'Notes écrit'!$A$3:$C$566,3,FALSE)))</f>
        <v>6.22</v>
      </c>
      <c r="AI265" s="88">
        <v>6.22</v>
      </c>
      <c r="AJ265" s="93">
        <f t="shared" si="132"/>
        <v>347</v>
      </c>
      <c r="AK265" s="153">
        <f t="shared" si="133"/>
        <v>9.3520000000000003</v>
      </c>
    </row>
    <row r="266" spans="1:42" ht="16.5" customHeight="1" thickBot="1" x14ac:dyDescent="0.3">
      <c r="A266" s="127" t="s">
        <v>376</v>
      </c>
      <c r="B266" s="247">
        <v>22004825</v>
      </c>
      <c r="C266" s="248" t="s">
        <v>651</v>
      </c>
      <c r="D266" s="248" t="s">
        <v>136</v>
      </c>
      <c r="E266" s="96">
        <f>VLOOKUP(B266,[2]END!$A$3:$F$557,6,FALSE)</f>
        <v>16</v>
      </c>
      <c r="F266" s="99">
        <f t="shared" si="128"/>
        <v>17.5</v>
      </c>
      <c r="G266" s="100">
        <f t="shared" si="113"/>
        <v>13</v>
      </c>
      <c r="H266" s="85">
        <f t="shared" si="114"/>
        <v>13</v>
      </c>
      <c r="I266" s="325">
        <f>VLOOKUP(B266,[2]VIT!$A$3:$E$557,5,FALSE)</f>
        <v>2.97</v>
      </c>
      <c r="J266" s="100">
        <f t="shared" si="129"/>
        <v>20</v>
      </c>
      <c r="K266" s="325">
        <f>VLOOKUP(B266,[2]VIT!$A$3:$F$557,6,FALSE)</f>
        <v>6.31</v>
      </c>
      <c r="L266" s="100">
        <f t="shared" si="130"/>
        <v>15</v>
      </c>
      <c r="M266" s="85">
        <f t="shared" si="117"/>
        <v>17.5</v>
      </c>
      <c r="N266" s="107">
        <f>VLOOKUP(B266,[2]DVC!$A$3:$F$557,6,FALSE)</f>
        <v>53</v>
      </c>
      <c r="O266" s="288">
        <f>VLOOKUP(B266,'[2]Taille-Poids'!$A$3:$F$557,6,FALSE)</f>
        <v>59</v>
      </c>
      <c r="P266" s="101">
        <f t="shared" si="118"/>
        <v>0.89830508474576276</v>
      </c>
      <c r="Q266" s="100">
        <f t="shared" si="119"/>
        <v>4.5</v>
      </c>
      <c r="R266" s="107">
        <f>VLOOKUP(B266,[2]DV!$A$3:$G$557,7,FALSE)</f>
        <v>52.1</v>
      </c>
      <c r="S266" s="100">
        <f t="shared" si="120"/>
        <v>6</v>
      </c>
      <c r="T266" s="85">
        <f t="shared" si="121"/>
        <v>10.5</v>
      </c>
      <c r="U266" s="335">
        <f>VLOOKUP(B266,[2]COORD!$A$3:$H$557,8,FALSE)</f>
        <v>26.44</v>
      </c>
      <c r="V266" s="100">
        <f t="shared" si="122"/>
        <v>4.75</v>
      </c>
      <c r="W266" s="96">
        <f>VLOOKUP(B266,[2]SOUP!$A$3:$E$557,5,FALSE)</f>
        <v>-8</v>
      </c>
      <c r="X266" s="100">
        <f t="shared" si="123"/>
        <v>1</v>
      </c>
      <c r="Y266" s="96">
        <f>VLOOKUP(B266,[2]EQU!$A$3:$E$557,5,FALSE)</f>
        <v>4</v>
      </c>
      <c r="Z266" s="100">
        <f t="shared" si="124"/>
        <v>3</v>
      </c>
      <c r="AA266" s="85">
        <f t="shared" si="125"/>
        <v>8.75</v>
      </c>
      <c r="AB266" s="127">
        <f>VLOOKUP(B266,[2]Natation!$A$2:$E$556,5,FALSE)</f>
        <v>35.42</v>
      </c>
      <c r="AC266" s="100">
        <f t="shared" si="126"/>
        <v>13</v>
      </c>
      <c r="AD266" s="86">
        <f t="shared" si="127"/>
        <v>13</v>
      </c>
      <c r="AE266" s="87">
        <f t="shared" si="112"/>
        <v>12.55</v>
      </c>
      <c r="AF266" s="88">
        <v>12.55</v>
      </c>
      <c r="AG266" s="92">
        <f t="shared" si="131"/>
        <v>106</v>
      </c>
      <c r="AH266" s="78">
        <f>IF(ISERROR(VLOOKUP(B266,'Notes écrit'!$A$3:$C$566,3,FALSE)),"ABI",(VLOOKUP(B266,'Notes écrit'!$A$3:$C$566,3,FALSE)))</f>
        <v>8</v>
      </c>
      <c r="AI266" s="88">
        <v>8</v>
      </c>
      <c r="AJ266" s="93">
        <f t="shared" si="132"/>
        <v>158</v>
      </c>
      <c r="AK266" s="153">
        <f t="shared" si="133"/>
        <v>9.82</v>
      </c>
    </row>
    <row r="267" spans="1:42" ht="16.5" customHeight="1" thickBot="1" x14ac:dyDescent="0.3">
      <c r="A267" s="127" t="s">
        <v>376</v>
      </c>
      <c r="B267" s="263">
        <v>22004835</v>
      </c>
      <c r="C267" s="264" t="s">
        <v>938</v>
      </c>
      <c r="D267" s="264" t="s">
        <v>94</v>
      </c>
      <c r="E267" s="96">
        <f>VLOOKUP(B267,[2]END!$A$3:$F$557,6,FALSE)</f>
        <v>19</v>
      </c>
      <c r="F267" s="99">
        <f t="shared" si="128"/>
        <v>19</v>
      </c>
      <c r="G267" s="100">
        <f t="shared" si="113"/>
        <v>16</v>
      </c>
      <c r="H267" s="85">
        <f t="shared" si="114"/>
        <v>16</v>
      </c>
      <c r="I267" s="325">
        <f>VLOOKUP(B267,[2]VIT!$A$3:$E$557,5,FALSE)</f>
        <v>3.07</v>
      </c>
      <c r="J267" s="100">
        <f t="shared" si="129"/>
        <v>19</v>
      </c>
      <c r="K267" s="325">
        <f>VLOOKUP(B267,[2]VIT!$A$3:$F$557,6,FALSE)</f>
        <v>6.56</v>
      </c>
      <c r="L267" s="100">
        <f t="shared" si="130"/>
        <v>13</v>
      </c>
      <c r="M267" s="85">
        <f t="shared" si="117"/>
        <v>16</v>
      </c>
      <c r="N267" s="107">
        <f>VLOOKUP(B267,[2]DVC!$A$3:$F$557,6,FALSE)</f>
        <v>60</v>
      </c>
      <c r="O267" s="288">
        <f>VLOOKUP(B267,'[2]Taille-Poids'!$A$3:$F$557,6,FALSE)</f>
        <v>63</v>
      </c>
      <c r="P267" s="101">
        <f t="shared" si="118"/>
        <v>0.95238095238095233</v>
      </c>
      <c r="Q267" s="100">
        <f t="shared" si="119"/>
        <v>5</v>
      </c>
      <c r="R267" s="107">
        <f>VLOOKUP(B267,[2]DV!$A$3:$G$557,7,FALSE)</f>
        <v>39.299999999999997</v>
      </c>
      <c r="S267" s="100">
        <f t="shared" si="120"/>
        <v>3</v>
      </c>
      <c r="T267" s="85">
        <f t="shared" si="121"/>
        <v>8</v>
      </c>
      <c r="U267" s="289">
        <f>VLOOKUP(B267,[2]COORD!$A$3:$H$557,8,FALSE)</f>
        <v>28.25</v>
      </c>
      <c r="V267" s="100">
        <f t="shared" si="122"/>
        <v>3.75</v>
      </c>
      <c r="W267" s="96">
        <f>VLOOKUP(B267,[2]SOUP!$A$3:$E$557,5,FALSE)</f>
        <v>-25</v>
      </c>
      <c r="X267" s="100">
        <f t="shared" si="123"/>
        <v>0</v>
      </c>
      <c r="Y267" s="96">
        <f>VLOOKUP(B267,[2]EQU!$A$3:$E$557,5,FALSE)</f>
        <v>6</v>
      </c>
      <c r="Z267" s="100">
        <f t="shared" si="124"/>
        <v>2</v>
      </c>
      <c r="AA267" s="85">
        <f t="shared" si="125"/>
        <v>5.75</v>
      </c>
      <c r="AB267" s="127">
        <f>VLOOKUP(B267,[2]Natation!$A$2:$E$556,5,FALSE)</f>
        <v>42.84</v>
      </c>
      <c r="AC267" s="100">
        <f t="shared" si="126"/>
        <v>9</v>
      </c>
      <c r="AD267" s="86">
        <f t="shared" si="127"/>
        <v>9</v>
      </c>
      <c r="AE267" s="87">
        <f t="shared" si="112"/>
        <v>10.95</v>
      </c>
      <c r="AF267" s="88">
        <v>10.95</v>
      </c>
      <c r="AG267" s="92">
        <f t="shared" si="131"/>
        <v>287</v>
      </c>
      <c r="AH267" s="78">
        <f>IF(ISERROR(VLOOKUP(B267,'Notes écrit'!$A$3:$C$566,3,FALSE)),"ABI",(VLOOKUP(B267,'Notes écrit'!$A$3:$C$566,3,FALSE)))</f>
        <v>9.33</v>
      </c>
      <c r="AI267" s="88">
        <v>9.33</v>
      </c>
      <c r="AJ267" s="93">
        <f t="shared" si="132"/>
        <v>56</v>
      </c>
      <c r="AK267" s="153">
        <f t="shared" si="133"/>
        <v>9.9779999999999998</v>
      </c>
      <c r="AL267" s="110"/>
      <c r="AM267" s="110"/>
      <c r="AN267" s="110"/>
      <c r="AO267" s="110"/>
      <c r="AP267" s="110"/>
    </row>
    <row r="268" spans="1:42" ht="16.5" customHeight="1" thickBot="1" x14ac:dyDescent="0.3">
      <c r="A268" s="127" t="s">
        <v>376</v>
      </c>
      <c r="B268" s="251">
        <v>22004913</v>
      </c>
      <c r="C268" s="252" t="s">
        <v>1103</v>
      </c>
      <c r="D268" s="252" t="s">
        <v>1104</v>
      </c>
      <c r="E268" s="96">
        <f>VLOOKUP(B268,[2]END!$A$3:$F$557,6,FALSE)</f>
        <v>17</v>
      </c>
      <c r="F268" s="99">
        <f t="shared" si="128"/>
        <v>18</v>
      </c>
      <c r="G268" s="100">
        <f t="shared" si="113"/>
        <v>14</v>
      </c>
      <c r="H268" s="85">
        <f t="shared" si="114"/>
        <v>14</v>
      </c>
      <c r="I268" s="325">
        <f>VLOOKUP(B268,[2]VIT!$A$3:$E$557,5,FALSE)</f>
        <v>3.24</v>
      </c>
      <c r="J268" s="100">
        <f t="shared" si="129"/>
        <v>16</v>
      </c>
      <c r="K268" s="325">
        <f>VLOOKUP(B268,[2]VIT!$A$3:$F$557,6,FALSE)</f>
        <v>7.1</v>
      </c>
      <c r="L268" s="100">
        <f t="shared" si="130"/>
        <v>9</v>
      </c>
      <c r="M268" s="85">
        <f t="shared" si="117"/>
        <v>12.5</v>
      </c>
      <c r="N268" s="107">
        <f>VLOOKUP(B268,[2]DVC!$A$3:$F$557,6,FALSE)</f>
        <v>62</v>
      </c>
      <c r="O268" s="288">
        <f>VLOOKUP(B268,'[2]Taille-Poids'!$A$3:$F$557,6,FALSE)</f>
        <v>73</v>
      </c>
      <c r="P268" s="101">
        <f t="shared" si="118"/>
        <v>0.84931506849315064</v>
      </c>
      <c r="Q268" s="100">
        <f t="shared" si="119"/>
        <v>4.5</v>
      </c>
      <c r="R268" s="107">
        <f>VLOOKUP(B268,[2]DV!$A$3:$G$557,7,FALSE)</f>
        <v>34</v>
      </c>
      <c r="S268" s="100">
        <f t="shared" si="120"/>
        <v>1.5</v>
      </c>
      <c r="T268" s="85">
        <f t="shared" si="121"/>
        <v>6</v>
      </c>
      <c r="U268" s="289">
        <f>VLOOKUP(B268,[2]COORD!$A$3:$H$557,8,FALSE)</f>
        <v>26.9</v>
      </c>
      <c r="V268" s="100">
        <f t="shared" si="122"/>
        <v>4.5</v>
      </c>
      <c r="W268" s="96">
        <f>VLOOKUP(B268,[2]SOUP!$A$3:$E$557,5,FALSE)</f>
        <v>-5</v>
      </c>
      <c r="X268" s="100">
        <f t="shared" si="123"/>
        <v>1.5</v>
      </c>
      <c r="Y268" s="96">
        <f>VLOOKUP(B268,[2]EQU!$A$3:$E$557,5,FALSE)</f>
        <v>3</v>
      </c>
      <c r="Z268" s="100">
        <f t="shared" si="124"/>
        <v>3.5</v>
      </c>
      <c r="AA268" s="85">
        <f t="shared" si="125"/>
        <v>9.5</v>
      </c>
      <c r="AB268" s="127">
        <f>VLOOKUP(B268,[2]Natation!$A$2:$E$556,5,FALSE)</f>
        <v>39.479999999999997</v>
      </c>
      <c r="AC268" s="100">
        <f t="shared" si="126"/>
        <v>11</v>
      </c>
      <c r="AD268" s="86">
        <f t="shared" si="127"/>
        <v>11</v>
      </c>
      <c r="AE268" s="87">
        <f t="shared" si="112"/>
        <v>10.6</v>
      </c>
      <c r="AF268" s="88">
        <v>10.6</v>
      </c>
      <c r="AG268" s="92">
        <f t="shared" si="131"/>
        <v>325</v>
      </c>
      <c r="AH268" s="78">
        <f>IF(ISERROR(VLOOKUP(B268,'Notes écrit'!$A$3:$C$566,3,FALSE)),"ABI",(VLOOKUP(B268,'Notes écrit'!$A$3:$C$566,3,FALSE)))</f>
        <v>7.11</v>
      </c>
      <c r="AI268" s="88">
        <v>7.11</v>
      </c>
      <c r="AJ268" s="93">
        <f t="shared" si="132"/>
        <v>241</v>
      </c>
      <c r="AK268" s="153">
        <f t="shared" si="133"/>
        <v>8.5060000000000002</v>
      </c>
    </row>
    <row r="269" spans="1:42" ht="16.5" customHeight="1" thickBot="1" x14ac:dyDescent="0.3">
      <c r="A269" s="127" t="s">
        <v>56</v>
      </c>
      <c r="B269" s="263">
        <v>22004929</v>
      </c>
      <c r="C269" s="264" t="s">
        <v>1024</v>
      </c>
      <c r="D269" s="264" t="s">
        <v>79</v>
      </c>
      <c r="E269" s="96">
        <f>VLOOKUP(B269,[2]END!$A$3:$F$557,6,FALSE)</f>
        <v>8</v>
      </c>
      <c r="F269" s="99">
        <f t="shared" si="128"/>
        <v>13.5</v>
      </c>
      <c r="G269" s="100">
        <f t="shared" si="113"/>
        <v>8</v>
      </c>
      <c r="H269" s="85">
        <f t="shared" si="114"/>
        <v>8</v>
      </c>
      <c r="I269" s="325">
        <f>VLOOKUP(B269,[2]VIT!$A$3:$E$557,5,FALSE)</f>
        <v>3.43</v>
      </c>
      <c r="J269" s="100">
        <f t="shared" si="129"/>
        <v>18</v>
      </c>
      <c r="K269" s="325">
        <f>VLOOKUP(B269,[2]VIT!$A$3:$F$557,6,FALSE)</f>
        <v>7.72</v>
      </c>
      <c r="L269" s="100">
        <f t="shared" si="130"/>
        <v>11</v>
      </c>
      <c r="M269" s="85">
        <f t="shared" si="117"/>
        <v>14.5</v>
      </c>
      <c r="N269" s="107">
        <f>VLOOKUP(B269,[2]DVC!$A$3:$F$557,6,FALSE)</f>
        <v>24</v>
      </c>
      <c r="O269" s="288">
        <f>VLOOKUP(B269,'[2]Taille-Poids'!$A$3:$F$557,6,FALSE)</f>
        <v>58</v>
      </c>
      <c r="P269" s="101">
        <f t="shared" si="118"/>
        <v>0.41379310344827586</v>
      </c>
      <c r="Q269" s="100">
        <f t="shared" si="119"/>
        <v>4</v>
      </c>
      <c r="R269" s="107">
        <f>VLOOKUP(B269,[2]DV!$A$3:$G$557,7,FALSE)</f>
        <v>29</v>
      </c>
      <c r="S269" s="100">
        <f t="shared" si="120"/>
        <v>4.5</v>
      </c>
      <c r="T269" s="85">
        <f t="shared" si="121"/>
        <v>8.5</v>
      </c>
      <c r="U269" s="289">
        <f>VLOOKUP(B269,[2]COORD!$A$3:$H$557,8,FALSE)</f>
        <v>34.369999999999997</v>
      </c>
      <c r="V269" s="100">
        <f t="shared" si="122"/>
        <v>1.75</v>
      </c>
      <c r="W269" s="96">
        <f>VLOOKUP(B269,[2]SOUP!$A$3:$E$557,5,FALSE)</f>
        <v>0</v>
      </c>
      <c r="X269" s="100">
        <f t="shared" si="123"/>
        <v>2.5</v>
      </c>
      <c r="Y269" s="96">
        <f>VLOOKUP(B269,[2]EQU!$A$3:$E$557,5,FALSE)</f>
        <v>3</v>
      </c>
      <c r="Z269" s="100">
        <f t="shared" si="124"/>
        <v>3.5</v>
      </c>
      <c r="AA269" s="85">
        <f t="shared" si="125"/>
        <v>7.75</v>
      </c>
      <c r="AB269" s="127" t="s">
        <v>375</v>
      </c>
      <c r="AC269" s="100" t="str">
        <f t="shared" si="126"/>
        <v>DSP</v>
      </c>
      <c r="AD269" s="86" t="str">
        <f t="shared" si="127"/>
        <v>DSP</v>
      </c>
      <c r="AE269" s="87">
        <f t="shared" si="112"/>
        <v>9.6875</v>
      </c>
      <c r="AF269" s="88">
        <v>9.6875</v>
      </c>
      <c r="AG269" s="92">
        <f t="shared" si="131"/>
        <v>416</v>
      </c>
      <c r="AH269" s="78">
        <f>IF(ISERROR(VLOOKUP(B269,'Notes écrit'!$A$3:$C$566,3,FALSE)),"ABI",(VLOOKUP(B269,'Notes écrit'!$A$3:$C$566,3,FALSE)))</f>
        <v>5.78</v>
      </c>
      <c r="AI269" s="88">
        <v>5.78</v>
      </c>
      <c r="AJ269" s="93">
        <f t="shared" si="132"/>
        <v>393</v>
      </c>
      <c r="AK269" s="153">
        <f t="shared" si="133"/>
        <v>7.343</v>
      </c>
      <c r="AL269" s="111"/>
      <c r="AM269" s="111"/>
      <c r="AN269" s="111"/>
      <c r="AO269" s="111"/>
      <c r="AP269" s="111"/>
    </row>
    <row r="270" spans="1:42" ht="16.5" customHeight="1" thickBot="1" x14ac:dyDescent="0.3">
      <c r="A270" s="127" t="s">
        <v>376</v>
      </c>
      <c r="B270" s="259">
        <v>22004937</v>
      </c>
      <c r="C270" s="260" t="s">
        <v>1062</v>
      </c>
      <c r="D270" s="260" t="s">
        <v>94</v>
      </c>
      <c r="E270" s="96">
        <f>VLOOKUP(B270,[2]END!$A$3:$F$557,6,FALSE)</f>
        <v>17</v>
      </c>
      <c r="F270" s="99">
        <f t="shared" si="128"/>
        <v>18</v>
      </c>
      <c r="G270" s="100">
        <f t="shared" si="113"/>
        <v>14</v>
      </c>
      <c r="H270" s="85">
        <f t="shared" si="114"/>
        <v>14</v>
      </c>
      <c r="I270" s="325">
        <f>VLOOKUP(B270,[2]VIT!$A$3:$E$557,5,FALSE)</f>
        <v>3.08</v>
      </c>
      <c r="J270" s="100">
        <f t="shared" si="129"/>
        <v>19</v>
      </c>
      <c r="K270" s="325">
        <f>VLOOKUP(B270,[2]VIT!$A$3:$F$557,6,FALSE)</f>
        <v>6.88</v>
      </c>
      <c r="L270" s="100">
        <f t="shared" si="130"/>
        <v>11</v>
      </c>
      <c r="M270" s="85">
        <f t="shared" si="117"/>
        <v>15</v>
      </c>
      <c r="N270" s="107">
        <f>VLOOKUP(B270,[2]DVC!$A$3:$F$557,6,FALSE)</f>
        <v>69</v>
      </c>
      <c r="O270" s="288">
        <f>VLOOKUP(B270,'[2]Taille-Poids'!$A$3:$F$557,6,FALSE)</f>
        <v>71</v>
      </c>
      <c r="P270" s="101">
        <f t="shared" si="118"/>
        <v>0.971830985915493</v>
      </c>
      <c r="Q270" s="100">
        <f t="shared" si="119"/>
        <v>5</v>
      </c>
      <c r="R270" s="107">
        <f>VLOOKUP(B270,[2]DV!$A$3:$G$557,7,FALSE)</f>
        <v>49.1</v>
      </c>
      <c r="S270" s="100">
        <f t="shared" si="120"/>
        <v>5.5</v>
      </c>
      <c r="T270" s="85">
        <f t="shared" si="121"/>
        <v>10.5</v>
      </c>
      <c r="U270" s="289">
        <f>VLOOKUP(B270,[2]COORD!$A$3:$H$557,8,FALSE)</f>
        <v>29.77</v>
      </c>
      <c r="V270" s="100">
        <f t="shared" si="122"/>
        <v>3</v>
      </c>
      <c r="W270" s="96">
        <f>VLOOKUP(B270,[2]SOUP!$A$3:$E$557,5,FALSE)</f>
        <v>2</v>
      </c>
      <c r="X270" s="100">
        <f t="shared" si="123"/>
        <v>3</v>
      </c>
      <c r="Y270" s="96">
        <f>VLOOKUP(B270,[2]EQU!$A$3:$E$557,5,FALSE)</f>
        <v>5</v>
      </c>
      <c r="Z270" s="100">
        <f t="shared" si="124"/>
        <v>2.5</v>
      </c>
      <c r="AA270" s="85">
        <f t="shared" si="125"/>
        <v>8.5</v>
      </c>
      <c r="AB270" s="127">
        <f>VLOOKUP(B270,[2]Natation!$A$2:$E$556,5,FALSE)</f>
        <v>28.09</v>
      </c>
      <c r="AC270" s="100">
        <f t="shared" si="126"/>
        <v>18</v>
      </c>
      <c r="AD270" s="86">
        <f t="shared" si="127"/>
        <v>18</v>
      </c>
      <c r="AE270" s="87">
        <f t="shared" si="112"/>
        <v>13.2</v>
      </c>
      <c r="AF270" s="88">
        <v>13.2</v>
      </c>
      <c r="AG270" s="92">
        <f t="shared" si="131"/>
        <v>59</v>
      </c>
      <c r="AH270" s="78">
        <f>IF(ISERROR(VLOOKUP(B270,'Notes écrit'!$A$3:$C$566,3,FALSE)),"ABI",(VLOOKUP(B270,'Notes écrit'!$A$3:$C$566,3,FALSE)))</f>
        <v>11.56</v>
      </c>
      <c r="AI270" s="88">
        <v>11.56</v>
      </c>
      <c r="AJ270" s="93">
        <f t="shared" si="132"/>
        <v>16</v>
      </c>
      <c r="AK270" s="153">
        <f t="shared" si="133"/>
        <v>12.216000000000001</v>
      </c>
      <c r="AL270" s="109"/>
      <c r="AM270" s="109"/>
      <c r="AN270" s="109"/>
      <c r="AO270" s="109"/>
      <c r="AP270" s="109"/>
    </row>
    <row r="271" spans="1:42" ht="16.5" customHeight="1" thickBot="1" x14ac:dyDescent="0.3">
      <c r="A271" s="127" t="s">
        <v>376</v>
      </c>
      <c r="B271" s="263">
        <v>22004957</v>
      </c>
      <c r="C271" s="264" t="s">
        <v>577</v>
      </c>
      <c r="D271" s="264" t="s">
        <v>127</v>
      </c>
      <c r="E271" s="325">
        <f>VLOOKUP(B271,[2]END!$A$3:$F$557,6,FALSE)</f>
        <v>15</v>
      </c>
      <c r="F271" s="99">
        <f t="shared" si="128"/>
        <v>17</v>
      </c>
      <c r="G271" s="100">
        <f t="shared" si="113"/>
        <v>12</v>
      </c>
      <c r="H271" s="85">
        <f t="shared" si="114"/>
        <v>12</v>
      </c>
      <c r="I271" s="325">
        <f>VLOOKUP(B271,[2]VIT!$A$3:$E$557,5,FALSE)</f>
        <v>3.26</v>
      </c>
      <c r="J271" s="100">
        <f t="shared" si="129"/>
        <v>16</v>
      </c>
      <c r="K271" s="325">
        <f>VLOOKUP(B271,[2]VIT!$A$3:$F$557,6,FALSE)</f>
        <v>7</v>
      </c>
      <c r="L271" s="100">
        <f t="shared" si="130"/>
        <v>10</v>
      </c>
      <c r="M271" s="85">
        <f t="shared" si="117"/>
        <v>13</v>
      </c>
      <c r="N271" s="328">
        <f>VLOOKUP(B271,[2]DVC!$A$3:$F$557,6,FALSE)</f>
        <v>66</v>
      </c>
      <c r="O271" s="288">
        <f>VLOOKUP(B271,'[2]Taille-Poids'!$A$3:$F$557,6,FALSE)</f>
        <v>72</v>
      </c>
      <c r="P271" s="101">
        <f t="shared" si="118"/>
        <v>0.91666666666666663</v>
      </c>
      <c r="Q271" s="100">
        <f t="shared" si="119"/>
        <v>5</v>
      </c>
      <c r="R271" s="328">
        <f>VLOOKUP(B271,[2]DV!$A$3:$G$557,7,FALSE)</f>
        <v>33.4</v>
      </c>
      <c r="S271" s="100">
        <f t="shared" si="120"/>
        <v>1.5</v>
      </c>
      <c r="T271" s="85">
        <f t="shared" si="121"/>
        <v>6.5</v>
      </c>
      <c r="U271" s="332">
        <f>VLOOKUP(B271,[2]COORD!$A$3:$H$557,8,FALSE)</f>
        <v>28.5</v>
      </c>
      <c r="V271" s="100">
        <f t="shared" si="122"/>
        <v>3.5</v>
      </c>
      <c r="W271" s="325">
        <f>VLOOKUP(B271,[2]SOUP!$A$3:$E$557,5,FALSE)</f>
        <v>-4</v>
      </c>
      <c r="X271" s="100">
        <f t="shared" si="123"/>
        <v>1.5</v>
      </c>
      <c r="Y271" s="325">
        <f>VLOOKUP(B271,[2]EQU!$A$3:$E$557,5,FALSE)</f>
        <v>4</v>
      </c>
      <c r="Z271" s="100">
        <f t="shared" si="124"/>
        <v>3</v>
      </c>
      <c r="AA271" s="85">
        <f t="shared" si="125"/>
        <v>8</v>
      </c>
      <c r="AB271" s="344">
        <f>VLOOKUP(B271,[2]Natation!$A$2:$E$556,5,FALSE)</f>
        <v>31.1</v>
      </c>
      <c r="AC271" s="100">
        <f t="shared" si="126"/>
        <v>16</v>
      </c>
      <c r="AD271" s="86">
        <f t="shared" si="127"/>
        <v>16</v>
      </c>
      <c r="AE271" s="87">
        <f t="shared" si="112"/>
        <v>11.1</v>
      </c>
      <c r="AF271" s="88">
        <v>11.1</v>
      </c>
      <c r="AG271" s="92">
        <f t="shared" si="131"/>
        <v>273</v>
      </c>
      <c r="AH271" s="78">
        <f>IF(ISERROR(VLOOKUP(B271,'Notes écrit'!$A$3:$C$566,3,FALSE)),"ABI",(VLOOKUP(B271,'Notes écrit'!$A$3:$C$566,3,FALSE)))</f>
        <v>7.56</v>
      </c>
      <c r="AI271" s="88">
        <v>7.56</v>
      </c>
      <c r="AJ271" s="93">
        <f t="shared" si="132"/>
        <v>204</v>
      </c>
      <c r="AK271" s="153">
        <f t="shared" si="133"/>
        <v>8.9759999999999991</v>
      </c>
      <c r="AL271" s="109"/>
      <c r="AM271" s="109"/>
      <c r="AN271" s="109"/>
      <c r="AO271" s="109"/>
      <c r="AP271" s="109"/>
    </row>
    <row r="272" spans="1:42" ht="16.5" customHeight="1" thickBot="1" x14ac:dyDescent="0.3">
      <c r="A272" s="127" t="s">
        <v>56</v>
      </c>
      <c r="B272" s="259">
        <v>22004988</v>
      </c>
      <c r="C272" s="260" t="s">
        <v>1079</v>
      </c>
      <c r="D272" s="260" t="s">
        <v>1080</v>
      </c>
      <c r="E272" s="96">
        <f>VLOOKUP(B272,[2]END!$A$3:$F$557,6,FALSE)</f>
        <v>12</v>
      </c>
      <c r="F272" s="99">
        <f t="shared" si="128"/>
        <v>15.5</v>
      </c>
      <c r="G272" s="100">
        <f t="shared" si="113"/>
        <v>12</v>
      </c>
      <c r="H272" s="85">
        <f t="shared" si="114"/>
        <v>12</v>
      </c>
      <c r="I272" s="325">
        <f>VLOOKUP(B272,[2]VIT!$A$3:$E$557,5,FALSE)</f>
        <v>3.55</v>
      </c>
      <c r="J272" s="100">
        <f t="shared" si="129"/>
        <v>16</v>
      </c>
      <c r="K272" s="325">
        <f>VLOOKUP(B272,[2]VIT!$A$3:$F$557,6,FALSE)</f>
        <v>7.96</v>
      </c>
      <c r="L272" s="100">
        <f t="shared" si="130"/>
        <v>9</v>
      </c>
      <c r="M272" s="85">
        <f t="shared" si="117"/>
        <v>12.5</v>
      </c>
      <c r="N272" s="107">
        <f>VLOOKUP(B272,[2]DVC!$A$3:$F$557,6,FALSE)</f>
        <v>36</v>
      </c>
      <c r="O272" s="288">
        <f>VLOOKUP(B272,'[2]Taille-Poids'!$A$3:$F$557,6,FALSE)</f>
        <v>57</v>
      </c>
      <c r="P272" s="101">
        <f t="shared" si="118"/>
        <v>0.63157894736842102</v>
      </c>
      <c r="Q272" s="100">
        <f t="shared" si="119"/>
        <v>6</v>
      </c>
      <c r="R272" s="107">
        <f>VLOOKUP(B272,[2]DV!$A$3:$G$557,7,FALSE)</f>
        <v>28.8</v>
      </c>
      <c r="S272" s="100">
        <f t="shared" si="120"/>
        <v>4.5</v>
      </c>
      <c r="T272" s="85">
        <f t="shared" si="121"/>
        <v>10.5</v>
      </c>
      <c r="U272" s="289">
        <f>VLOOKUP(B272,[2]COORD!$A$3:$H$557,8,FALSE)</f>
        <v>29.16</v>
      </c>
      <c r="V272" s="100">
        <f t="shared" si="122"/>
        <v>4.25</v>
      </c>
      <c r="W272" s="96">
        <f>VLOOKUP(B272,[2]SOUP!$A$3:$E$557,5,FALSE)</f>
        <v>-4</v>
      </c>
      <c r="X272" s="100">
        <f t="shared" si="123"/>
        <v>1.5</v>
      </c>
      <c r="Y272" s="96">
        <f>VLOOKUP(B272,[2]EQU!$A$3:$E$557,5,FALSE)</f>
        <v>4</v>
      </c>
      <c r="Z272" s="100">
        <f t="shared" si="124"/>
        <v>3</v>
      </c>
      <c r="AA272" s="85">
        <f t="shared" si="125"/>
        <v>8.75</v>
      </c>
      <c r="AB272" s="127">
        <f>VLOOKUP(B272,[2]Natation!$A$2:$E$556,5,FALSE)</f>
        <v>48.91</v>
      </c>
      <c r="AC272" s="100">
        <f t="shared" si="126"/>
        <v>9</v>
      </c>
      <c r="AD272" s="86">
        <f t="shared" si="127"/>
        <v>9</v>
      </c>
      <c r="AE272" s="87">
        <f t="shared" si="112"/>
        <v>10.55</v>
      </c>
      <c r="AF272" s="88">
        <v>10.55</v>
      </c>
      <c r="AG272" s="92">
        <f t="shared" si="131"/>
        <v>338</v>
      </c>
      <c r="AH272" s="78">
        <f>IF(ISERROR(VLOOKUP(B272,'Notes écrit'!$A$3:$C$566,3,FALSE)),"ABI",(VLOOKUP(B272,'Notes écrit'!$A$3:$C$566,3,FALSE)))</f>
        <v>4</v>
      </c>
      <c r="AI272" s="88">
        <v>4</v>
      </c>
      <c r="AJ272" s="93">
        <f t="shared" si="132"/>
        <v>527</v>
      </c>
      <c r="AK272" s="153">
        <f t="shared" si="133"/>
        <v>6.620000000000001</v>
      </c>
    </row>
    <row r="273" spans="1:42" s="108" customFormat="1" ht="16.5" customHeight="1" thickBot="1" x14ac:dyDescent="0.3">
      <c r="A273" s="127" t="s">
        <v>56</v>
      </c>
      <c r="B273" s="247">
        <v>22004989</v>
      </c>
      <c r="C273" s="248" t="s">
        <v>514</v>
      </c>
      <c r="D273" s="248" t="s">
        <v>515</v>
      </c>
      <c r="E273" s="96">
        <f>VLOOKUP(B273,[2]END!$A$3:$F$557,6,FALSE)</f>
        <v>10</v>
      </c>
      <c r="F273" s="99">
        <f t="shared" si="128"/>
        <v>14.5</v>
      </c>
      <c r="G273" s="100">
        <f t="shared" si="113"/>
        <v>10</v>
      </c>
      <c r="H273" s="85">
        <f t="shared" si="114"/>
        <v>10</v>
      </c>
      <c r="I273" s="325">
        <f>VLOOKUP(B273,[2]VIT!$A$3:$E$557,5,FALSE)</f>
        <v>3.5200000000000005</v>
      </c>
      <c r="J273" s="100">
        <f t="shared" si="129"/>
        <v>16</v>
      </c>
      <c r="K273" s="325">
        <f>VLOOKUP(B273,[2]VIT!$A$3:$F$557,6,FALSE)</f>
        <v>7.61</v>
      </c>
      <c r="L273" s="100">
        <f t="shared" si="130"/>
        <v>12</v>
      </c>
      <c r="M273" s="85">
        <f t="shared" si="117"/>
        <v>14</v>
      </c>
      <c r="N273" s="107">
        <f>VLOOKUP(B273,[2]DVC!$A$3:$F$557,6,FALSE)</f>
        <v>38</v>
      </c>
      <c r="O273" s="288">
        <f>VLOOKUP(B273,'[2]Taille-Poids'!$A$3:$F$557,6,FALSE)</f>
        <v>54</v>
      </c>
      <c r="P273" s="101">
        <f t="shared" si="118"/>
        <v>0.70370370370370372</v>
      </c>
      <c r="Q273" s="100">
        <f t="shared" si="119"/>
        <v>6.5</v>
      </c>
      <c r="R273" s="107">
        <f>VLOOKUP(B273,[2]DV!$A$3:$G$557,7,FALSE)</f>
        <v>34.6</v>
      </c>
      <c r="S273" s="100">
        <f t="shared" si="120"/>
        <v>6</v>
      </c>
      <c r="T273" s="85">
        <f t="shared" si="121"/>
        <v>12.5</v>
      </c>
      <c r="U273" s="335">
        <f>VLOOKUP(B273,[2]COORD!$A$3:$H$557,8,FALSE)</f>
        <v>24.38</v>
      </c>
      <c r="V273" s="100">
        <f t="shared" si="122"/>
        <v>6.75</v>
      </c>
      <c r="W273" s="96">
        <f>VLOOKUP(B273,[2]SOUP!$A$3:$E$557,5,FALSE)</f>
        <v>10</v>
      </c>
      <c r="X273" s="100">
        <f t="shared" si="123"/>
        <v>4</v>
      </c>
      <c r="Y273" s="96">
        <f>VLOOKUP(B273,[2]EQU!$A$3:$E$557,5,FALSE)</f>
        <v>1</v>
      </c>
      <c r="Z273" s="100">
        <f t="shared" si="124"/>
        <v>4.5</v>
      </c>
      <c r="AA273" s="85">
        <f t="shared" si="125"/>
        <v>15.25</v>
      </c>
      <c r="AB273" s="127">
        <f>VLOOKUP(B273,[2]Natation!$A$2:$E$556,5,FALSE)</f>
        <v>60</v>
      </c>
      <c r="AC273" s="100">
        <f t="shared" si="126"/>
        <v>5</v>
      </c>
      <c r="AD273" s="86">
        <f t="shared" si="127"/>
        <v>5</v>
      </c>
      <c r="AE273" s="87">
        <f t="shared" si="112"/>
        <v>11.35</v>
      </c>
      <c r="AF273" s="88">
        <v>11.35</v>
      </c>
      <c r="AG273" s="92">
        <f t="shared" si="131"/>
        <v>235</v>
      </c>
      <c r="AH273" s="78">
        <f>IF(ISERROR(VLOOKUP(B273,'Notes écrit'!$A$3:$C$566,3,FALSE)),"ABI",(VLOOKUP(B273,'Notes écrit'!$A$3:$C$566,3,FALSE)))</f>
        <v>6.22</v>
      </c>
      <c r="AI273" s="88">
        <v>6.22</v>
      </c>
      <c r="AJ273" s="93">
        <f t="shared" si="132"/>
        <v>347</v>
      </c>
      <c r="AK273" s="153">
        <f t="shared" si="133"/>
        <v>8.2720000000000002</v>
      </c>
      <c r="AL273" s="26"/>
      <c r="AM273" s="26"/>
      <c r="AN273" s="26"/>
      <c r="AO273" s="26"/>
      <c r="AP273" s="26"/>
    </row>
    <row r="274" spans="1:42" ht="16.5" customHeight="1" thickBot="1" x14ac:dyDescent="0.3">
      <c r="A274" s="127" t="s">
        <v>376</v>
      </c>
      <c r="B274" s="261">
        <v>22005011</v>
      </c>
      <c r="C274" s="262" t="s">
        <v>913</v>
      </c>
      <c r="D274" s="262" t="s">
        <v>149</v>
      </c>
      <c r="E274" s="96">
        <f>VLOOKUP(B274,[2]END!$A$3:$F$557,6,FALSE)</f>
        <v>15</v>
      </c>
      <c r="F274" s="99">
        <f t="shared" si="128"/>
        <v>17</v>
      </c>
      <c r="G274" s="100">
        <f t="shared" si="113"/>
        <v>12</v>
      </c>
      <c r="H274" s="85">
        <f t="shared" si="114"/>
        <v>12</v>
      </c>
      <c r="I274" s="325">
        <f>VLOOKUP(B274,[2]VIT!$A$3:$E$557,5,FALSE)</f>
        <v>3.19</v>
      </c>
      <c r="J274" s="100">
        <f t="shared" si="129"/>
        <v>17</v>
      </c>
      <c r="K274" s="325">
        <f>VLOOKUP(B274,[2]VIT!$A$3:$F$557,6,FALSE)</f>
        <v>6.92</v>
      </c>
      <c r="L274" s="100">
        <f t="shared" si="130"/>
        <v>10</v>
      </c>
      <c r="M274" s="85">
        <f t="shared" si="117"/>
        <v>13.5</v>
      </c>
      <c r="N274" s="107">
        <f>VLOOKUP(B274,[2]DVC!$A$3:$F$557,6,FALSE)</f>
        <v>46</v>
      </c>
      <c r="O274" s="288">
        <f>VLOOKUP(B274,'[2]Taille-Poids'!$A$3:$F$557,6,FALSE)</f>
        <v>59</v>
      </c>
      <c r="P274" s="101">
        <f t="shared" si="118"/>
        <v>0.77966101694915257</v>
      </c>
      <c r="Q274" s="100">
        <f t="shared" si="119"/>
        <v>4</v>
      </c>
      <c r="R274" s="107">
        <f>VLOOKUP(B274,[2]DV!$A$3:$G$557,7,FALSE)</f>
        <v>42.4</v>
      </c>
      <c r="S274" s="100">
        <f t="shared" si="120"/>
        <v>3.5</v>
      </c>
      <c r="T274" s="85">
        <f t="shared" si="121"/>
        <v>7.5</v>
      </c>
      <c r="U274" s="289">
        <f>VLOOKUP(B274,[2]COORD!$A$3:$H$557,8,FALSE)</f>
        <v>26.52</v>
      </c>
      <c r="V274" s="100">
        <f t="shared" si="122"/>
        <v>4.5</v>
      </c>
      <c r="W274" s="96">
        <f>VLOOKUP(B274,[2]SOUP!$A$3:$E$557,5,FALSE)</f>
        <v>-2</v>
      </c>
      <c r="X274" s="100">
        <f t="shared" si="123"/>
        <v>2</v>
      </c>
      <c r="Y274" s="96">
        <f>VLOOKUP(B274,[2]EQU!$A$3:$E$557,5,FALSE)</f>
        <v>10</v>
      </c>
      <c r="Z274" s="100">
        <f t="shared" si="124"/>
        <v>0</v>
      </c>
      <c r="AA274" s="85">
        <f t="shared" si="125"/>
        <v>6.5</v>
      </c>
      <c r="AB274" s="127">
        <f>VLOOKUP(B274,[2]Natation!$A$2:$E$556,5,FALSE)</f>
        <v>40.64</v>
      </c>
      <c r="AC274" s="100">
        <f t="shared" si="126"/>
        <v>10</v>
      </c>
      <c r="AD274" s="86">
        <f t="shared" si="127"/>
        <v>10</v>
      </c>
      <c r="AE274" s="87">
        <f t="shared" si="112"/>
        <v>9.9</v>
      </c>
      <c r="AF274" s="88">
        <v>9.9</v>
      </c>
      <c r="AG274" s="92">
        <f t="shared" si="131"/>
        <v>395</v>
      </c>
      <c r="AH274" s="78">
        <f>IF(ISERROR(VLOOKUP(B274,'Notes écrit'!$A$3:$C$566,3,FALSE)),"ABI",(VLOOKUP(B274,'Notes écrit'!$A$3:$C$566,3,FALSE)))</f>
        <v>5.78</v>
      </c>
      <c r="AI274" s="88">
        <v>5.78</v>
      </c>
      <c r="AJ274" s="93">
        <f t="shared" si="132"/>
        <v>393</v>
      </c>
      <c r="AK274" s="153">
        <f t="shared" si="133"/>
        <v>7.4280000000000008</v>
      </c>
      <c r="AL274" s="110"/>
      <c r="AM274" s="110"/>
      <c r="AN274" s="110"/>
      <c r="AO274" s="110"/>
      <c r="AP274" s="110"/>
    </row>
    <row r="275" spans="1:42" ht="16.5" customHeight="1" thickBot="1" x14ac:dyDescent="0.3">
      <c r="A275" s="127" t="s">
        <v>376</v>
      </c>
      <c r="B275" s="251">
        <v>22005034</v>
      </c>
      <c r="C275" s="252" t="s">
        <v>605</v>
      </c>
      <c r="D275" s="252" t="s">
        <v>127</v>
      </c>
      <c r="E275" s="325">
        <f>VLOOKUP(B275,[2]END!$A$3:$F$557,6,FALSE)</f>
        <v>13</v>
      </c>
      <c r="F275" s="99">
        <f t="shared" si="128"/>
        <v>16</v>
      </c>
      <c r="G275" s="100">
        <f t="shared" si="113"/>
        <v>10</v>
      </c>
      <c r="H275" s="85">
        <f t="shared" si="114"/>
        <v>10</v>
      </c>
      <c r="I275" s="325">
        <f>VLOOKUP(B275,[2]VIT!$A$3:$E$557,5,FALSE)</f>
        <v>3.01</v>
      </c>
      <c r="J275" s="100">
        <f t="shared" si="129"/>
        <v>20</v>
      </c>
      <c r="K275" s="325">
        <f>VLOOKUP(B275,[2]VIT!$A$3:$F$557,6,FALSE)</f>
        <v>6.38</v>
      </c>
      <c r="L275" s="100">
        <f t="shared" si="130"/>
        <v>14</v>
      </c>
      <c r="M275" s="85">
        <f t="shared" si="117"/>
        <v>17</v>
      </c>
      <c r="N275" s="328">
        <f>VLOOKUP(B275,[2]DVC!$A$3:$F$557,6,FALSE)</f>
        <v>95</v>
      </c>
      <c r="O275" s="288">
        <f>VLOOKUP(B275,'[2]Taille-Poids'!$A$3:$F$557,6,FALSE)</f>
        <v>73</v>
      </c>
      <c r="P275" s="101">
        <f t="shared" si="118"/>
        <v>1.3013698630136987</v>
      </c>
      <c r="Q275" s="100">
        <f t="shared" si="119"/>
        <v>7</v>
      </c>
      <c r="R275" s="328">
        <f>VLOOKUP(B275,[2]DV!$A$3:$G$557,7,FALSE)</f>
        <v>56.8</v>
      </c>
      <c r="S275" s="100">
        <f t="shared" si="120"/>
        <v>7</v>
      </c>
      <c r="T275" s="85">
        <f t="shared" si="121"/>
        <v>14</v>
      </c>
      <c r="U275" s="332">
        <f>VLOOKUP(B275,[2]COORD!$A$3:$H$557,8,FALSE)</f>
        <v>24.04</v>
      </c>
      <c r="V275" s="100">
        <f t="shared" si="122"/>
        <v>5.75</v>
      </c>
      <c r="W275" s="325">
        <f>VLOOKUP(B275,[2]SOUP!$A$3:$E$557,5,FALSE)</f>
        <v>-14</v>
      </c>
      <c r="X275" s="100">
        <f t="shared" si="123"/>
        <v>0.25</v>
      </c>
      <c r="Y275" s="325">
        <f>VLOOKUP(B275,[2]EQU!$A$3:$E$557,5,FALSE)</f>
        <v>4</v>
      </c>
      <c r="Z275" s="100">
        <f t="shared" si="124"/>
        <v>3</v>
      </c>
      <c r="AA275" s="85">
        <f t="shared" si="125"/>
        <v>9</v>
      </c>
      <c r="AB275" s="344">
        <f>VLOOKUP(B275,[2]Natation!$A$2:$E$556,5,FALSE)</f>
        <v>32.1</v>
      </c>
      <c r="AC275" s="100">
        <f t="shared" si="126"/>
        <v>15</v>
      </c>
      <c r="AD275" s="86">
        <f t="shared" si="127"/>
        <v>15</v>
      </c>
      <c r="AE275" s="87">
        <f t="shared" si="112"/>
        <v>13</v>
      </c>
      <c r="AF275" s="88">
        <v>13</v>
      </c>
      <c r="AG275" s="92">
        <f t="shared" si="131"/>
        <v>64</v>
      </c>
      <c r="AH275" s="78">
        <f>IF(ISERROR(VLOOKUP(B275,'Notes écrit'!$A$3:$C$566,3,FALSE)),"ABI",(VLOOKUP(B275,'Notes écrit'!$A$3:$C$566,3,FALSE)))</f>
        <v>8</v>
      </c>
      <c r="AI275" s="88">
        <v>8</v>
      </c>
      <c r="AJ275" s="93">
        <f t="shared" si="132"/>
        <v>158</v>
      </c>
      <c r="AK275" s="153">
        <f t="shared" si="133"/>
        <v>10</v>
      </c>
      <c r="AL275" s="110"/>
      <c r="AM275" s="110"/>
      <c r="AN275" s="110"/>
      <c r="AO275" s="110"/>
      <c r="AP275" s="110"/>
    </row>
    <row r="276" spans="1:42" ht="16.5" customHeight="1" thickBot="1" x14ac:dyDescent="0.3">
      <c r="A276" s="127" t="s">
        <v>376</v>
      </c>
      <c r="B276" s="259">
        <v>22005083</v>
      </c>
      <c r="C276" s="260" t="s">
        <v>1008</v>
      </c>
      <c r="D276" s="260" t="s">
        <v>152</v>
      </c>
      <c r="E276" s="96">
        <f>VLOOKUP(B276,[2]END!$A$3:$F$557,6,FALSE)</f>
        <v>16</v>
      </c>
      <c r="F276" s="99">
        <f t="shared" si="128"/>
        <v>17.5</v>
      </c>
      <c r="G276" s="100">
        <f t="shared" si="113"/>
        <v>13</v>
      </c>
      <c r="H276" s="85">
        <f t="shared" si="114"/>
        <v>13</v>
      </c>
      <c r="I276" s="325">
        <f>VLOOKUP(B276,[2]VIT!$A$3:$E$557,5,FALSE)</f>
        <v>3.04</v>
      </c>
      <c r="J276" s="100">
        <f t="shared" si="129"/>
        <v>20</v>
      </c>
      <c r="K276" s="325">
        <f>VLOOKUP(B276,[2]VIT!$A$3:$F$557,6,FALSE)</f>
        <v>6.49</v>
      </c>
      <c r="L276" s="100">
        <f t="shared" si="130"/>
        <v>13</v>
      </c>
      <c r="M276" s="85">
        <f t="shared" si="117"/>
        <v>16.5</v>
      </c>
      <c r="N276" s="107">
        <f>VLOOKUP(B276,[2]DVC!$A$3:$F$557,6,FALSE)</f>
        <v>65</v>
      </c>
      <c r="O276" s="288">
        <f>VLOOKUP(B276,'[2]Taille-Poids'!$A$3:$F$557,6,FALSE)</f>
        <v>80</v>
      </c>
      <c r="P276" s="101">
        <f t="shared" si="118"/>
        <v>0.8125</v>
      </c>
      <c r="Q276" s="100">
        <f t="shared" si="119"/>
        <v>4.5</v>
      </c>
      <c r="R276" s="107">
        <f>VLOOKUP(B276,[2]DV!$A$3:$G$557,7,FALSE)</f>
        <v>46.8</v>
      </c>
      <c r="S276" s="100">
        <f t="shared" si="120"/>
        <v>4.5</v>
      </c>
      <c r="T276" s="85">
        <f t="shared" si="121"/>
        <v>9</v>
      </c>
      <c r="U276" s="289">
        <f>VLOOKUP(B276,[2]COORD!$A$3:$H$557,8,FALSE)</f>
        <v>26.39</v>
      </c>
      <c r="V276" s="100">
        <f t="shared" si="122"/>
        <v>4.75</v>
      </c>
      <c r="W276" s="96">
        <f>VLOOKUP(B276,[2]SOUP!$A$3:$E$557,5,FALSE)</f>
        <v>-7</v>
      </c>
      <c r="X276" s="100">
        <f t="shared" si="123"/>
        <v>1.25</v>
      </c>
      <c r="Y276" s="96">
        <f>VLOOKUP(B276,[2]EQU!$A$3:$E$557,5,FALSE)</f>
        <v>3</v>
      </c>
      <c r="Z276" s="100">
        <f t="shared" si="124"/>
        <v>3.5</v>
      </c>
      <c r="AA276" s="85">
        <f t="shared" si="125"/>
        <v>9.5</v>
      </c>
      <c r="AB276" s="127">
        <f>VLOOKUP(B276,[2]Natation!$A$2:$E$556,5,FALSE)</f>
        <v>38.909999999999997</v>
      </c>
      <c r="AC276" s="100">
        <f t="shared" si="126"/>
        <v>11</v>
      </c>
      <c r="AD276" s="86">
        <f t="shared" si="127"/>
        <v>11</v>
      </c>
      <c r="AE276" s="87">
        <f t="shared" si="112"/>
        <v>11.8</v>
      </c>
      <c r="AF276" s="88">
        <v>11.8</v>
      </c>
      <c r="AG276" s="92">
        <f t="shared" si="131"/>
        <v>182</v>
      </c>
      <c r="AH276" s="78">
        <f>IF(ISERROR(VLOOKUP(B276,'Notes écrit'!$A$3:$C$566,3,FALSE)),"ABI",(VLOOKUP(B276,'Notes écrit'!$A$3:$C$566,3,FALSE)))</f>
        <v>8.89</v>
      </c>
      <c r="AI276" s="88">
        <v>8.89</v>
      </c>
      <c r="AJ276" s="93">
        <f t="shared" si="132"/>
        <v>86</v>
      </c>
      <c r="AK276" s="153">
        <f t="shared" si="133"/>
        <v>10.054000000000002</v>
      </c>
    </row>
    <row r="277" spans="1:42" ht="16.5" customHeight="1" thickBot="1" x14ac:dyDescent="0.3">
      <c r="A277" s="127" t="s">
        <v>376</v>
      </c>
      <c r="B277" s="249">
        <v>22005085</v>
      </c>
      <c r="C277" s="250" t="s">
        <v>849</v>
      </c>
      <c r="D277" s="250" t="s">
        <v>145</v>
      </c>
      <c r="E277" s="96">
        <f>VLOOKUP(B277,[2]END!$A$3:$F$557,6,FALSE)</f>
        <v>18</v>
      </c>
      <c r="F277" s="99">
        <f t="shared" si="128"/>
        <v>18.5</v>
      </c>
      <c r="G277" s="100">
        <f t="shared" si="113"/>
        <v>15</v>
      </c>
      <c r="H277" s="85">
        <f t="shared" si="114"/>
        <v>15</v>
      </c>
      <c r="I277" s="325">
        <f>VLOOKUP(B277,[2]VIT!$A$3:$E$557,5,FALSE)</f>
        <v>3.1</v>
      </c>
      <c r="J277" s="100">
        <f t="shared" si="129"/>
        <v>19</v>
      </c>
      <c r="K277" s="325">
        <f>VLOOKUP(B277,[2]VIT!$A$3:$F$557,6,FALSE)</f>
        <v>6.49</v>
      </c>
      <c r="L277" s="100">
        <f t="shared" si="130"/>
        <v>13</v>
      </c>
      <c r="M277" s="85">
        <f t="shared" si="117"/>
        <v>16</v>
      </c>
      <c r="N277" s="107">
        <f>VLOOKUP(B277,[2]DVC!$A$3:$F$557,6,FALSE)</f>
        <v>70</v>
      </c>
      <c r="O277" s="288">
        <f>VLOOKUP(B277,'[2]Taille-Poids'!$A$3:$F$557,6,FALSE)</f>
        <v>65</v>
      </c>
      <c r="P277" s="101">
        <f t="shared" si="118"/>
        <v>1.0769230769230769</v>
      </c>
      <c r="Q277" s="100">
        <f t="shared" si="119"/>
        <v>5.5</v>
      </c>
      <c r="R277" s="107">
        <f>VLOOKUP(B277,[2]DV!$A$3:$G$557,7,FALSE)</f>
        <v>49.9</v>
      </c>
      <c r="S277" s="100">
        <f t="shared" si="120"/>
        <v>5.5</v>
      </c>
      <c r="T277" s="85">
        <f t="shared" si="121"/>
        <v>11</v>
      </c>
      <c r="U277" s="289">
        <f>VLOOKUP(B277,[2]COORD!$A$3:$H$557,8,FALSE)</f>
        <v>28.03</v>
      </c>
      <c r="V277" s="100">
        <f t="shared" si="122"/>
        <v>3.75</v>
      </c>
      <c r="W277" s="96">
        <f>VLOOKUP(B277,[2]SOUP!$A$3:$E$557,5,FALSE)</f>
        <v>4</v>
      </c>
      <c r="X277" s="100">
        <f t="shared" si="123"/>
        <v>3.25</v>
      </c>
      <c r="Y277" s="96">
        <f>VLOOKUP(B277,[2]EQU!$A$3:$E$557,5,FALSE)</f>
        <v>3</v>
      </c>
      <c r="Z277" s="100">
        <f t="shared" si="124"/>
        <v>3.5</v>
      </c>
      <c r="AA277" s="85">
        <f t="shared" si="125"/>
        <v>10.5</v>
      </c>
      <c r="AB277" s="127">
        <f>VLOOKUP(B277,[2]Natation!$A$2:$E$556,5,FALSE)</f>
        <v>25.84</v>
      </c>
      <c r="AC277" s="100">
        <f t="shared" si="126"/>
        <v>20</v>
      </c>
      <c r="AD277" s="86">
        <f t="shared" si="127"/>
        <v>20</v>
      </c>
      <c r="AE277" s="87">
        <f t="shared" si="112"/>
        <v>14.5</v>
      </c>
      <c r="AF277" s="88">
        <v>14.5</v>
      </c>
      <c r="AG277" s="92">
        <f t="shared" si="131"/>
        <v>13</v>
      </c>
      <c r="AH277" s="78">
        <f>IF(ISERROR(VLOOKUP(B277,'Notes écrit'!$A$3:$C$566,3,FALSE)),"ABI",(VLOOKUP(B277,'Notes écrit'!$A$3:$C$566,3,FALSE)))</f>
        <v>8.89</v>
      </c>
      <c r="AI277" s="88">
        <v>8.89</v>
      </c>
      <c r="AJ277" s="93">
        <f t="shared" si="132"/>
        <v>86</v>
      </c>
      <c r="AK277" s="153">
        <f t="shared" si="133"/>
        <v>11.134</v>
      </c>
    </row>
    <row r="278" spans="1:42" ht="16.5" customHeight="1" thickBot="1" x14ac:dyDescent="0.3">
      <c r="A278" s="127" t="s">
        <v>376</v>
      </c>
      <c r="B278" s="263">
        <v>22005110</v>
      </c>
      <c r="C278" s="264" t="s">
        <v>815</v>
      </c>
      <c r="D278" s="264" t="s">
        <v>89</v>
      </c>
      <c r="E278" s="96">
        <f>VLOOKUP(B278,[2]END!$A$3:$F$557,6,FALSE)</f>
        <v>18</v>
      </c>
      <c r="F278" s="99">
        <f t="shared" si="128"/>
        <v>18.5</v>
      </c>
      <c r="G278" s="100">
        <f t="shared" si="113"/>
        <v>15</v>
      </c>
      <c r="H278" s="85">
        <f t="shared" si="114"/>
        <v>15</v>
      </c>
      <c r="I278" s="325">
        <f>VLOOKUP(B278,[2]VIT!$A$3:$E$557,5,FALSE)</f>
        <v>3.07</v>
      </c>
      <c r="J278" s="100">
        <f t="shared" si="129"/>
        <v>19</v>
      </c>
      <c r="K278" s="325">
        <f>VLOOKUP(B278,[2]VIT!$A$3:$F$557,6,FALSE)</f>
        <v>6.54</v>
      </c>
      <c r="L278" s="100">
        <f t="shared" si="130"/>
        <v>13</v>
      </c>
      <c r="M278" s="85">
        <f t="shared" si="117"/>
        <v>16</v>
      </c>
      <c r="N278" s="107">
        <f>VLOOKUP(B278,[2]DVC!$A$3:$F$557,6,FALSE)</f>
        <v>46</v>
      </c>
      <c r="O278" s="288">
        <f>VLOOKUP(B278,'[2]Taille-Poids'!$A$3:$F$557,6,FALSE)</f>
        <v>66</v>
      </c>
      <c r="P278" s="101">
        <f t="shared" si="118"/>
        <v>0.69696969696969702</v>
      </c>
      <c r="Q278" s="100">
        <f t="shared" si="119"/>
        <v>3.5</v>
      </c>
      <c r="R278" s="107">
        <f>VLOOKUP(B278,[2]DV!$A$3:$G$557,7,FALSE)</f>
        <v>44.4</v>
      </c>
      <c r="S278" s="100">
        <f t="shared" si="120"/>
        <v>4</v>
      </c>
      <c r="T278" s="85">
        <f t="shared" si="121"/>
        <v>7.5</v>
      </c>
      <c r="U278" s="289">
        <f>VLOOKUP(B278,[2]COORD!$A$3:$H$557,8,FALSE)</f>
        <v>26.7</v>
      </c>
      <c r="V278" s="100">
        <f t="shared" si="122"/>
        <v>4.5</v>
      </c>
      <c r="W278" s="96">
        <f>VLOOKUP(B278,[2]SOUP!$A$3:$E$557,5,FALSE)</f>
        <v>-3</v>
      </c>
      <c r="X278" s="100">
        <f t="shared" si="123"/>
        <v>1.75</v>
      </c>
      <c r="Y278" s="96">
        <f>VLOOKUP(B278,[2]EQU!$A$3:$E$557,5,FALSE)</f>
        <v>6</v>
      </c>
      <c r="Z278" s="100">
        <f t="shared" si="124"/>
        <v>2</v>
      </c>
      <c r="AA278" s="85">
        <f t="shared" si="125"/>
        <v>8.25</v>
      </c>
      <c r="AB278" s="127">
        <f>VLOOKUP(B278,[2]Natation!$A$2:$E$556,5,FALSE)</f>
        <v>48.26</v>
      </c>
      <c r="AC278" s="100">
        <f t="shared" si="126"/>
        <v>6</v>
      </c>
      <c r="AD278" s="86">
        <f t="shared" si="127"/>
        <v>6</v>
      </c>
      <c r="AE278" s="87">
        <f t="shared" si="112"/>
        <v>10.55</v>
      </c>
      <c r="AF278" s="88">
        <v>10.55</v>
      </c>
      <c r="AG278" s="92">
        <f t="shared" si="131"/>
        <v>338</v>
      </c>
      <c r="AH278" s="78">
        <f>IF(ISERROR(VLOOKUP(B278,'Notes écrit'!$A$3:$C$566,3,FALSE)),"ABI",(VLOOKUP(B278,'Notes écrit'!$A$3:$C$566,3,FALSE)))</f>
        <v>6.22</v>
      </c>
      <c r="AI278" s="88">
        <v>6.22</v>
      </c>
      <c r="AJ278" s="93">
        <f t="shared" si="132"/>
        <v>347</v>
      </c>
      <c r="AK278" s="153">
        <f t="shared" si="133"/>
        <v>7.952</v>
      </c>
    </row>
    <row r="279" spans="1:42" ht="16.5" customHeight="1" thickBot="1" x14ac:dyDescent="0.3">
      <c r="A279" s="127" t="s">
        <v>56</v>
      </c>
      <c r="B279" s="251">
        <v>22005114</v>
      </c>
      <c r="C279" s="252" t="s">
        <v>532</v>
      </c>
      <c r="D279" s="252" t="s">
        <v>533</v>
      </c>
      <c r="E279" s="325">
        <f>VLOOKUP(B279,[2]END!$A$3:$F$557,6,FALSE)</f>
        <v>13</v>
      </c>
      <c r="F279" s="99">
        <f t="shared" si="128"/>
        <v>16</v>
      </c>
      <c r="G279" s="100">
        <f t="shared" si="113"/>
        <v>13</v>
      </c>
      <c r="H279" s="85">
        <f t="shared" si="114"/>
        <v>13</v>
      </c>
      <c r="I279" s="325">
        <f>VLOOKUP(B279,[2]VIT!$A$3:$E$557,5,FALSE)</f>
        <v>3.21</v>
      </c>
      <c r="J279" s="100">
        <f t="shared" si="129"/>
        <v>20</v>
      </c>
      <c r="K279" s="325">
        <f>VLOOKUP(B279,[2]VIT!$A$3:$F$557,6,FALSE)</f>
        <v>6.97</v>
      </c>
      <c r="L279" s="100">
        <f t="shared" si="130"/>
        <v>16</v>
      </c>
      <c r="M279" s="85">
        <f t="shared" si="117"/>
        <v>18</v>
      </c>
      <c r="N279" s="328">
        <f>VLOOKUP(B279,[2]DVC!$A$3:$F$557,6,FALSE)</f>
        <v>65</v>
      </c>
      <c r="O279" s="288">
        <f>VLOOKUP(B279,'[2]Taille-Poids'!$A$3:$F$557,6,FALSE)</f>
        <v>72</v>
      </c>
      <c r="P279" s="101">
        <f t="shared" si="118"/>
        <v>0.90277777777777779</v>
      </c>
      <c r="Q279" s="100">
        <f t="shared" si="119"/>
        <v>7.5</v>
      </c>
      <c r="R279" s="328">
        <f>VLOOKUP(B279,[2]DV!$A$3:$G$557,7,FALSE)</f>
        <v>48.3</v>
      </c>
      <c r="S279" s="100">
        <f t="shared" si="120"/>
        <v>9.5</v>
      </c>
      <c r="T279" s="85">
        <f t="shared" si="121"/>
        <v>17</v>
      </c>
      <c r="U279" s="332">
        <f>VLOOKUP(B279,[2]COORD!$A$3:$H$557,8,FALSE)</f>
        <v>24.71</v>
      </c>
      <c r="V279" s="100">
        <f t="shared" si="122"/>
        <v>6.5</v>
      </c>
      <c r="W279" s="325">
        <f>VLOOKUP(B279,[2]SOUP!$A$3:$E$557,5,FALSE)</f>
        <v>7</v>
      </c>
      <c r="X279" s="100">
        <f t="shared" si="123"/>
        <v>3.75</v>
      </c>
      <c r="Y279" s="325">
        <f>VLOOKUP(B279,[2]EQU!$A$3:$E$557,5,FALSE)</f>
        <v>5</v>
      </c>
      <c r="Z279" s="100">
        <f t="shared" si="124"/>
        <v>2.5</v>
      </c>
      <c r="AA279" s="85">
        <f t="shared" si="125"/>
        <v>12.75</v>
      </c>
      <c r="AB279" s="344">
        <f>VLOOKUP(B279,[2]Natation!$A$2:$E$556,5,FALSE)</f>
        <v>48.03</v>
      </c>
      <c r="AC279" s="100">
        <f t="shared" si="126"/>
        <v>9</v>
      </c>
      <c r="AD279" s="86">
        <f t="shared" si="127"/>
        <v>9</v>
      </c>
      <c r="AE279" s="87">
        <f t="shared" si="112"/>
        <v>13.95</v>
      </c>
      <c r="AF279" s="88">
        <v>13.95</v>
      </c>
      <c r="AG279" s="92">
        <f t="shared" si="131"/>
        <v>27</v>
      </c>
      <c r="AH279" s="78">
        <f>IF(ISERROR(VLOOKUP(B279,'Notes écrit'!$A$3:$C$566,3,FALSE)),"ABI",(VLOOKUP(B279,'Notes écrit'!$A$3:$C$566,3,FALSE)))</f>
        <v>5.33</v>
      </c>
      <c r="AI279" s="88">
        <v>5.33</v>
      </c>
      <c r="AJ279" s="93">
        <f t="shared" si="132"/>
        <v>435</v>
      </c>
      <c r="AK279" s="153">
        <f t="shared" si="133"/>
        <v>8.7780000000000005</v>
      </c>
    </row>
    <row r="280" spans="1:42" s="108" customFormat="1" ht="16.5" customHeight="1" thickBot="1" x14ac:dyDescent="0.3">
      <c r="A280" s="127" t="s">
        <v>376</v>
      </c>
      <c r="B280" s="257">
        <v>22005124</v>
      </c>
      <c r="C280" s="258" t="s">
        <v>832</v>
      </c>
      <c r="D280" s="258" t="s">
        <v>118</v>
      </c>
      <c r="E280" s="96">
        <f>VLOOKUP(B280,[2]END!$A$3:$F$557,6,FALSE)</f>
        <v>17</v>
      </c>
      <c r="F280" s="99">
        <f t="shared" si="128"/>
        <v>18</v>
      </c>
      <c r="G280" s="100">
        <f t="shared" si="113"/>
        <v>14</v>
      </c>
      <c r="H280" s="85">
        <f t="shared" si="114"/>
        <v>14</v>
      </c>
      <c r="I280" s="325">
        <f>VLOOKUP(B280,[2]VIT!$A$3:$E$557,5,FALSE)</f>
        <v>3.03</v>
      </c>
      <c r="J280" s="100">
        <f t="shared" si="129"/>
        <v>20</v>
      </c>
      <c r="K280" s="325">
        <f>VLOOKUP(B280,[2]VIT!$A$3:$F$557,6,FALSE)</f>
        <v>6.5</v>
      </c>
      <c r="L280" s="100">
        <f t="shared" si="130"/>
        <v>13</v>
      </c>
      <c r="M280" s="85">
        <f t="shared" si="117"/>
        <v>16.5</v>
      </c>
      <c r="N280" s="107">
        <f>VLOOKUP(B280,[2]DVC!$A$3:$F$557,6,FALSE)</f>
        <v>52</v>
      </c>
      <c r="O280" s="288">
        <f>VLOOKUP(B280,'[2]Taille-Poids'!$A$3:$F$557,6,FALSE)</f>
        <v>68</v>
      </c>
      <c r="P280" s="101">
        <f t="shared" si="118"/>
        <v>0.76470588235294112</v>
      </c>
      <c r="Q280" s="100">
        <f t="shared" si="119"/>
        <v>4</v>
      </c>
      <c r="R280" s="107">
        <f>VLOOKUP(B280,[2]DV!$A$3:$G$557,7,FALSE)</f>
        <v>50.8</v>
      </c>
      <c r="S280" s="100">
        <f t="shared" si="120"/>
        <v>5.5</v>
      </c>
      <c r="T280" s="85">
        <f t="shared" si="121"/>
        <v>9.5</v>
      </c>
      <c r="U280" s="289">
        <f>VLOOKUP(B280,[2]COORD!$A$3:$H$557,8,FALSE)</f>
        <v>24.53</v>
      </c>
      <c r="V280" s="100">
        <f t="shared" si="122"/>
        <v>5.5</v>
      </c>
      <c r="W280" s="96">
        <f>VLOOKUP(B280,[2]SOUP!$A$3:$E$557,5,FALSE)</f>
        <v>-6</v>
      </c>
      <c r="X280" s="100">
        <f t="shared" si="123"/>
        <v>1.25</v>
      </c>
      <c r="Y280" s="96">
        <f>VLOOKUP(B280,[2]EQU!$A$3:$E$557,5,FALSE)</f>
        <v>1</v>
      </c>
      <c r="Z280" s="100">
        <f t="shared" si="124"/>
        <v>4.5</v>
      </c>
      <c r="AA280" s="85">
        <f t="shared" si="125"/>
        <v>11.25</v>
      </c>
      <c r="AB280" s="127">
        <f>VLOOKUP(B280,[2]Natation!$A$2:$E$556,5,FALSE)</f>
        <v>32.869999999999997</v>
      </c>
      <c r="AC280" s="100">
        <f t="shared" si="126"/>
        <v>15</v>
      </c>
      <c r="AD280" s="86">
        <f t="shared" si="127"/>
        <v>15</v>
      </c>
      <c r="AE280" s="87">
        <f t="shared" si="112"/>
        <v>13.25</v>
      </c>
      <c r="AF280" s="88">
        <v>13.25</v>
      </c>
      <c r="AG280" s="92">
        <f t="shared" si="131"/>
        <v>57</v>
      </c>
      <c r="AH280" s="78">
        <f>IF(ISERROR(VLOOKUP(B280,'Notes écrit'!$A$3:$C$566,3,FALSE)),"ABI",(VLOOKUP(B280,'Notes écrit'!$A$3:$C$566,3,FALSE)))</f>
        <v>9.33</v>
      </c>
      <c r="AI280" s="88">
        <v>9.33</v>
      </c>
      <c r="AJ280" s="93">
        <f t="shared" si="132"/>
        <v>56</v>
      </c>
      <c r="AK280" s="153">
        <f t="shared" si="133"/>
        <v>10.898</v>
      </c>
      <c r="AL280" s="26"/>
      <c r="AM280" s="26"/>
      <c r="AN280" s="26"/>
      <c r="AO280" s="26"/>
      <c r="AP280" s="26"/>
    </row>
    <row r="281" spans="1:42" ht="16.5" customHeight="1" thickBot="1" x14ac:dyDescent="0.3">
      <c r="A281" s="127" t="s">
        <v>376</v>
      </c>
      <c r="B281" s="261">
        <v>22005137</v>
      </c>
      <c r="C281" s="262" t="s">
        <v>42</v>
      </c>
      <c r="D281" s="262" t="s">
        <v>127</v>
      </c>
      <c r="E281" s="96">
        <f>VLOOKUP(B281,[2]END!$A$3:$F$557,6,FALSE)</f>
        <v>18</v>
      </c>
      <c r="F281" s="99">
        <f t="shared" si="128"/>
        <v>18.5</v>
      </c>
      <c r="G281" s="100">
        <f t="shared" si="113"/>
        <v>15</v>
      </c>
      <c r="H281" s="85">
        <f t="shared" si="114"/>
        <v>15</v>
      </c>
      <c r="I281" s="325">
        <f>VLOOKUP(B281,[2]VIT!$A$3:$E$557,5,FALSE)</f>
        <v>3.07</v>
      </c>
      <c r="J281" s="100">
        <f t="shared" si="129"/>
        <v>19</v>
      </c>
      <c r="K281" s="325">
        <f>VLOOKUP(B281,[2]VIT!$A$3:$F$557,6,FALSE)</f>
        <v>6.54</v>
      </c>
      <c r="L281" s="100">
        <f t="shared" si="130"/>
        <v>13</v>
      </c>
      <c r="M281" s="85">
        <f t="shared" si="117"/>
        <v>16</v>
      </c>
      <c r="N281" s="107">
        <f>VLOOKUP(B281,[2]DVC!$A$3:$F$557,6,FALSE)</f>
        <v>62</v>
      </c>
      <c r="O281" s="288">
        <f>VLOOKUP(B281,'[2]Taille-Poids'!$A$3:$F$557,6,FALSE)</f>
        <v>76</v>
      </c>
      <c r="P281" s="101">
        <f t="shared" si="118"/>
        <v>0.81578947368421051</v>
      </c>
      <c r="Q281" s="100">
        <f t="shared" si="119"/>
        <v>4.5</v>
      </c>
      <c r="R281" s="107">
        <f>VLOOKUP(B281,[2]DV!$A$3:$G$557,7,FALSE)</f>
        <v>42.2</v>
      </c>
      <c r="S281" s="100">
        <f t="shared" si="120"/>
        <v>3.5</v>
      </c>
      <c r="T281" s="85">
        <f t="shared" si="121"/>
        <v>8</v>
      </c>
      <c r="U281" s="289">
        <f>VLOOKUP(B281,[2]COORD!$A$3:$H$557,8,FALSE)</f>
        <v>26.19</v>
      </c>
      <c r="V281" s="100">
        <f t="shared" si="122"/>
        <v>4.75</v>
      </c>
      <c r="W281" s="96">
        <f>VLOOKUP(B281,[2]SOUP!$A$3:$E$557,5,FALSE)</f>
        <v>0</v>
      </c>
      <c r="X281" s="100">
        <f t="shared" si="123"/>
        <v>2.5</v>
      </c>
      <c r="Y281" s="96">
        <f>VLOOKUP(B281,[2]EQU!$A$3:$E$557,5,FALSE)</f>
        <v>2</v>
      </c>
      <c r="Z281" s="100">
        <f t="shared" si="124"/>
        <v>4</v>
      </c>
      <c r="AA281" s="85">
        <f t="shared" si="125"/>
        <v>11.25</v>
      </c>
      <c r="AB281" s="127">
        <f>VLOOKUP(B281,[2]Natation!$A$2:$E$556,5,FALSE)</f>
        <v>38.659999999999997</v>
      </c>
      <c r="AC281" s="100">
        <f t="shared" si="126"/>
        <v>11</v>
      </c>
      <c r="AD281" s="86">
        <f t="shared" si="127"/>
        <v>11</v>
      </c>
      <c r="AE281" s="87">
        <f t="shared" si="112"/>
        <v>12.25</v>
      </c>
      <c r="AF281" s="88">
        <v>12.25</v>
      </c>
      <c r="AG281" s="92">
        <f t="shared" si="131"/>
        <v>132</v>
      </c>
      <c r="AH281" s="78">
        <f>IF(ISERROR(VLOOKUP(B281,'Notes écrit'!$A$3:$C$566,3,FALSE)),"ABI",(VLOOKUP(B281,'Notes écrit'!$A$3:$C$566,3,FALSE)))</f>
        <v>7.56</v>
      </c>
      <c r="AI281" s="88">
        <v>7.56</v>
      </c>
      <c r="AJ281" s="93">
        <f t="shared" si="132"/>
        <v>204</v>
      </c>
      <c r="AK281" s="153">
        <f t="shared" si="133"/>
        <v>9.4359999999999999</v>
      </c>
      <c r="AL281" s="110"/>
      <c r="AM281" s="110"/>
      <c r="AN281" s="110"/>
      <c r="AO281" s="110"/>
      <c r="AP281" s="110"/>
    </row>
    <row r="282" spans="1:42" ht="16.5" customHeight="1" thickBot="1" x14ac:dyDescent="0.3">
      <c r="A282" s="127" t="s">
        <v>56</v>
      </c>
      <c r="B282" s="247">
        <v>22005139</v>
      </c>
      <c r="C282" s="248" t="s">
        <v>1066</v>
      </c>
      <c r="D282" s="248" t="s">
        <v>1067</v>
      </c>
      <c r="E282" s="96">
        <f>VLOOKUP(B282,[2]END!$A$3:$F$557,6,FALSE)</f>
        <v>12</v>
      </c>
      <c r="F282" s="99">
        <f t="shared" si="128"/>
        <v>15.5</v>
      </c>
      <c r="G282" s="100">
        <f t="shared" si="113"/>
        <v>12</v>
      </c>
      <c r="H282" s="85">
        <f t="shared" si="114"/>
        <v>12</v>
      </c>
      <c r="I282" s="325">
        <f>VLOOKUP(B282,[2]VIT!$A$3:$E$557,5,FALSE)</f>
        <v>3.49</v>
      </c>
      <c r="J282" s="100">
        <f t="shared" si="129"/>
        <v>17</v>
      </c>
      <c r="K282" s="325">
        <f>VLOOKUP(B282,[2]VIT!$A$3:$F$557,6,FALSE)</f>
        <v>7.63</v>
      </c>
      <c r="L282" s="100">
        <f t="shared" si="130"/>
        <v>11</v>
      </c>
      <c r="M282" s="85">
        <f t="shared" si="117"/>
        <v>14</v>
      </c>
      <c r="N282" s="107">
        <f>VLOOKUP(B282,[2]DVC!$A$3:$F$557,6,FALSE)</f>
        <v>32</v>
      </c>
      <c r="O282" s="288">
        <f>VLOOKUP(B282,'[2]Taille-Poids'!$A$3:$F$557,6,FALSE)</f>
        <v>50</v>
      </c>
      <c r="P282" s="101">
        <f t="shared" si="118"/>
        <v>0.64</v>
      </c>
      <c r="Q282" s="100">
        <f t="shared" si="119"/>
        <v>6</v>
      </c>
      <c r="R282" s="107">
        <f>VLOOKUP(B282,[2]DV!$A$3:$G$557,7,FALSE)</f>
        <v>33.299999999999997</v>
      </c>
      <c r="S282" s="100">
        <f t="shared" si="120"/>
        <v>5.5</v>
      </c>
      <c r="T282" s="85">
        <f t="shared" si="121"/>
        <v>11.5</v>
      </c>
      <c r="U282" s="289">
        <f>VLOOKUP(B282,[2]COORD!$A$3:$H$557,8,FALSE)</f>
        <v>28.28</v>
      </c>
      <c r="V282" s="100">
        <f t="shared" si="122"/>
        <v>4.75</v>
      </c>
      <c r="W282" s="96">
        <f>VLOOKUP(B282,[2]SOUP!$A$3:$E$557,5,FALSE)</f>
        <v>10</v>
      </c>
      <c r="X282" s="100">
        <f t="shared" si="123"/>
        <v>4</v>
      </c>
      <c r="Y282" s="96">
        <f>VLOOKUP(B282,[2]EQU!$A$3:$E$557,5,FALSE)</f>
        <v>5</v>
      </c>
      <c r="Z282" s="100">
        <f t="shared" si="124"/>
        <v>2.5</v>
      </c>
      <c r="AA282" s="85">
        <f t="shared" si="125"/>
        <v>11.25</v>
      </c>
      <c r="AB282" s="127">
        <f>VLOOKUP(B282,[2]Natation!$A$2:$E$556,5,FALSE)</f>
        <v>40.07</v>
      </c>
      <c r="AC282" s="100">
        <f t="shared" si="126"/>
        <v>14</v>
      </c>
      <c r="AD282" s="86">
        <f t="shared" si="127"/>
        <v>14</v>
      </c>
      <c r="AE282" s="87">
        <f t="shared" si="112"/>
        <v>12.55</v>
      </c>
      <c r="AF282" s="88">
        <v>12.55</v>
      </c>
      <c r="AG282" s="92">
        <f t="shared" si="131"/>
        <v>106</v>
      </c>
      <c r="AH282" s="78">
        <f>IF(ISERROR(VLOOKUP(B282,'Notes écrit'!$A$3:$C$566,3,FALSE)),"ABI",(VLOOKUP(B282,'Notes écrit'!$A$3:$C$566,3,FALSE)))</f>
        <v>8.44</v>
      </c>
      <c r="AI282" s="88">
        <v>8.44</v>
      </c>
      <c r="AJ282" s="93">
        <f t="shared" si="132"/>
        <v>118</v>
      </c>
      <c r="AK282" s="153">
        <f t="shared" si="133"/>
        <v>10.084</v>
      </c>
    </row>
    <row r="283" spans="1:42" ht="16.5" customHeight="1" thickBot="1" x14ac:dyDescent="0.3">
      <c r="A283" s="127" t="s">
        <v>376</v>
      </c>
      <c r="B283" s="263">
        <v>22005146</v>
      </c>
      <c r="C283" s="264" t="s">
        <v>759</v>
      </c>
      <c r="D283" s="264" t="s">
        <v>76</v>
      </c>
      <c r="E283" s="96">
        <f>VLOOKUP(B283,[2]END!$A$3:$F$557,6,FALSE)</f>
        <v>19</v>
      </c>
      <c r="F283" s="99">
        <f t="shared" si="128"/>
        <v>19</v>
      </c>
      <c r="G283" s="100">
        <f t="shared" si="113"/>
        <v>16</v>
      </c>
      <c r="H283" s="85">
        <f t="shared" si="114"/>
        <v>16</v>
      </c>
      <c r="I283" s="325">
        <f>VLOOKUP(B283,[2]VIT!$A$3:$E$557,5,FALSE)</f>
        <v>3.2</v>
      </c>
      <c r="J283" s="100">
        <f t="shared" si="129"/>
        <v>17</v>
      </c>
      <c r="K283" s="325">
        <f>VLOOKUP(B283,[2]VIT!$A$3:$F$557,6,FALSE)</f>
        <v>6.83</v>
      </c>
      <c r="L283" s="100">
        <f t="shared" si="130"/>
        <v>11</v>
      </c>
      <c r="M283" s="85">
        <f t="shared" si="117"/>
        <v>14</v>
      </c>
      <c r="N283" s="107">
        <f>VLOOKUP(B283,[2]DVC!$A$3:$F$557,6,FALSE)</f>
        <v>70</v>
      </c>
      <c r="O283" s="288">
        <f>VLOOKUP(B283,'[2]Taille-Poids'!$A$3:$F$557,6,FALSE)</f>
        <v>65</v>
      </c>
      <c r="P283" s="101">
        <f t="shared" si="118"/>
        <v>1.0769230769230769</v>
      </c>
      <c r="Q283" s="100">
        <f t="shared" si="119"/>
        <v>5.5</v>
      </c>
      <c r="R283" s="107">
        <f>VLOOKUP(B283,[2]DV!$A$3:$G$557,7,FALSE)</f>
        <v>43.8</v>
      </c>
      <c r="S283" s="100">
        <f t="shared" si="120"/>
        <v>4</v>
      </c>
      <c r="T283" s="85">
        <f t="shared" si="121"/>
        <v>9.5</v>
      </c>
      <c r="U283" s="289">
        <f>VLOOKUP(B283,[2]COORD!$A$3:$H$557,8,FALSE)</f>
        <v>26.77</v>
      </c>
      <c r="V283" s="100">
        <f t="shared" si="122"/>
        <v>4.5</v>
      </c>
      <c r="W283" s="96">
        <f>VLOOKUP(B283,[2]SOUP!$A$3:$E$557,5,FALSE)</f>
        <v>0</v>
      </c>
      <c r="X283" s="100">
        <f t="shared" si="123"/>
        <v>2.5</v>
      </c>
      <c r="Y283" s="96">
        <f>VLOOKUP(B283,[2]EQU!$A$3:$E$557,5,FALSE)</f>
        <v>6</v>
      </c>
      <c r="Z283" s="100">
        <f t="shared" si="124"/>
        <v>2</v>
      </c>
      <c r="AA283" s="85">
        <f t="shared" si="125"/>
        <v>9</v>
      </c>
      <c r="AB283" s="127">
        <f>VLOOKUP(B283,[2]Natation!$A$2:$E$556,5,FALSE)</f>
        <v>43.4</v>
      </c>
      <c r="AC283" s="100">
        <f t="shared" si="126"/>
        <v>8</v>
      </c>
      <c r="AD283" s="86">
        <f t="shared" si="127"/>
        <v>8</v>
      </c>
      <c r="AE283" s="87">
        <f t="shared" si="112"/>
        <v>11.3</v>
      </c>
      <c r="AF283" s="88">
        <v>11.3</v>
      </c>
      <c r="AG283" s="92">
        <f t="shared" si="131"/>
        <v>243</v>
      </c>
      <c r="AH283" s="78">
        <f>IF(ISERROR(VLOOKUP(B283,'Notes écrit'!$A$3:$C$566,3,FALSE)),"ABI",(VLOOKUP(B283,'Notes écrit'!$A$3:$C$566,3,FALSE)))</f>
        <v>11.56</v>
      </c>
      <c r="AI283" s="88">
        <v>11.56</v>
      </c>
      <c r="AJ283" s="93">
        <f t="shared" si="132"/>
        <v>16</v>
      </c>
      <c r="AK283" s="153">
        <f t="shared" si="133"/>
        <v>11.456</v>
      </c>
    </row>
    <row r="284" spans="1:42" ht="16.5" customHeight="1" thickBot="1" x14ac:dyDescent="0.3">
      <c r="A284" s="127" t="s">
        <v>376</v>
      </c>
      <c r="B284" s="255">
        <v>22005207</v>
      </c>
      <c r="C284" s="256" t="s">
        <v>288</v>
      </c>
      <c r="D284" s="256" t="s">
        <v>752</v>
      </c>
      <c r="E284" s="96">
        <f>VLOOKUP(B284,[2]END!$A$3:$F$557,6,FALSE)</f>
        <v>18</v>
      </c>
      <c r="F284" s="99">
        <f t="shared" si="128"/>
        <v>18.5</v>
      </c>
      <c r="G284" s="100">
        <f t="shared" si="113"/>
        <v>15</v>
      </c>
      <c r="H284" s="85">
        <f t="shared" si="114"/>
        <v>15</v>
      </c>
      <c r="I284" s="325">
        <f>VLOOKUP(B284,[2]VIT!$A$3:$E$557,5,FALSE)</f>
        <v>2.96</v>
      </c>
      <c r="J284" s="100">
        <f t="shared" si="129"/>
        <v>20</v>
      </c>
      <c r="K284" s="325">
        <f>VLOOKUP(B284,[2]VIT!$A$3:$F$557,6,FALSE)</f>
        <v>6.55</v>
      </c>
      <c r="L284" s="100">
        <f t="shared" si="130"/>
        <v>13</v>
      </c>
      <c r="M284" s="85">
        <f t="shared" si="117"/>
        <v>16.5</v>
      </c>
      <c r="N284" s="107">
        <f>VLOOKUP(B284,[2]DVC!$A$3:$F$557,6,FALSE)</f>
        <v>70</v>
      </c>
      <c r="O284" s="288">
        <f>VLOOKUP(B284,'[2]Taille-Poids'!$A$3:$F$557,6,FALSE)</f>
        <v>67</v>
      </c>
      <c r="P284" s="101">
        <f t="shared" si="118"/>
        <v>1.044776119402985</v>
      </c>
      <c r="Q284" s="100">
        <f t="shared" si="119"/>
        <v>5.5</v>
      </c>
      <c r="R284" s="107">
        <f>VLOOKUP(B284,[2]DV!$A$3:$G$557,7,FALSE)</f>
        <v>49.9</v>
      </c>
      <c r="S284" s="100">
        <f t="shared" si="120"/>
        <v>5.5</v>
      </c>
      <c r="T284" s="85">
        <f t="shared" si="121"/>
        <v>11</v>
      </c>
      <c r="U284" s="289">
        <f>VLOOKUP(B284,[2]COORD!$A$3:$H$557,8,FALSE)</f>
        <v>23.21</v>
      </c>
      <c r="V284" s="100">
        <f t="shared" si="122"/>
        <v>6.25</v>
      </c>
      <c r="W284" s="96">
        <f>VLOOKUP(B284,[2]SOUP!$A$3:$E$557,5,FALSE)</f>
        <v>-6</v>
      </c>
      <c r="X284" s="100">
        <f t="shared" si="123"/>
        <v>1.25</v>
      </c>
      <c r="Y284" s="96">
        <f>VLOOKUP(B284,[2]EQU!$A$3:$E$557,5,FALSE)</f>
        <v>6</v>
      </c>
      <c r="Z284" s="100">
        <f t="shared" si="124"/>
        <v>2</v>
      </c>
      <c r="AA284" s="85">
        <f t="shared" si="125"/>
        <v>9.5</v>
      </c>
      <c r="AB284" s="127">
        <f>VLOOKUP(B284,[2]Natation!$A$2:$E$556,5,FALSE)</f>
        <v>31.84</v>
      </c>
      <c r="AC284" s="100">
        <f t="shared" si="126"/>
        <v>15</v>
      </c>
      <c r="AD284" s="86">
        <f t="shared" si="127"/>
        <v>15</v>
      </c>
      <c r="AE284" s="87">
        <f t="shared" si="112"/>
        <v>13.4</v>
      </c>
      <c r="AF284" s="88">
        <v>13.4</v>
      </c>
      <c r="AG284" s="92">
        <f t="shared" si="131"/>
        <v>48</v>
      </c>
      <c r="AH284" s="78">
        <f>IF(ISERROR(VLOOKUP(B284,'Notes écrit'!$A$3:$C$566,3,FALSE)),"ABI",(VLOOKUP(B284,'Notes écrit'!$A$3:$C$566,3,FALSE)))</f>
        <v>9.33</v>
      </c>
      <c r="AI284" s="88">
        <v>9.33</v>
      </c>
      <c r="AJ284" s="93">
        <f t="shared" si="132"/>
        <v>56</v>
      </c>
      <c r="AK284" s="153">
        <f t="shared" si="133"/>
        <v>10.958</v>
      </c>
    </row>
    <row r="285" spans="1:42" ht="16.5" customHeight="1" thickBot="1" x14ac:dyDescent="0.3">
      <c r="A285" s="127" t="s">
        <v>376</v>
      </c>
      <c r="B285" s="251">
        <v>22005241</v>
      </c>
      <c r="C285" s="252" t="s">
        <v>286</v>
      </c>
      <c r="D285" s="252" t="s">
        <v>303</v>
      </c>
      <c r="E285" s="96">
        <f>VLOOKUP(B285,[2]END!$A$3:$F$557,6,FALSE)</f>
        <v>16</v>
      </c>
      <c r="F285" s="99">
        <f t="shared" si="128"/>
        <v>17.5</v>
      </c>
      <c r="G285" s="100">
        <f t="shared" si="113"/>
        <v>13</v>
      </c>
      <c r="H285" s="85">
        <f t="shared" si="114"/>
        <v>13</v>
      </c>
      <c r="I285" s="325">
        <f>VLOOKUP(B285,[2]VIT!$A$3:$E$557,5,FALSE)</f>
        <v>3.35</v>
      </c>
      <c r="J285" s="100">
        <f t="shared" si="129"/>
        <v>14</v>
      </c>
      <c r="K285" s="325">
        <f>VLOOKUP(B285,[2]VIT!$A$3:$F$557,6,FALSE)</f>
        <v>6.47</v>
      </c>
      <c r="L285" s="100">
        <f t="shared" si="130"/>
        <v>14</v>
      </c>
      <c r="M285" s="85">
        <f t="shared" si="117"/>
        <v>14</v>
      </c>
      <c r="N285" s="107">
        <f>VLOOKUP(B285,[2]DVC!$A$3:$F$557,6,FALSE)</f>
        <v>87</v>
      </c>
      <c r="O285" s="288">
        <f>VLOOKUP(B285,'[2]Taille-Poids'!$A$3:$F$557,6,FALSE)</f>
        <v>65</v>
      </c>
      <c r="P285" s="101">
        <f t="shared" si="118"/>
        <v>1.3384615384615384</v>
      </c>
      <c r="Q285" s="100">
        <f t="shared" si="119"/>
        <v>7</v>
      </c>
      <c r="R285" s="107">
        <f>VLOOKUP(B285,[2]DV!$A$3:$G$557,7,FALSE)</f>
        <v>42.7</v>
      </c>
      <c r="S285" s="100">
        <f t="shared" si="120"/>
        <v>3.5</v>
      </c>
      <c r="T285" s="85">
        <f t="shared" si="121"/>
        <v>10.5</v>
      </c>
      <c r="U285" s="289">
        <f>VLOOKUP(B285,[2]COORD!$A$3:$H$557,8,FALSE)</f>
        <v>29.2</v>
      </c>
      <c r="V285" s="100">
        <f t="shared" si="122"/>
        <v>3.25</v>
      </c>
      <c r="W285" s="96">
        <f>VLOOKUP(B285,[2]SOUP!$A$3:$E$557,5,FALSE)</f>
        <v>-17</v>
      </c>
      <c r="X285" s="100">
        <f t="shared" si="123"/>
        <v>0</v>
      </c>
      <c r="Y285" s="96">
        <f>VLOOKUP(B285,[2]EQU!$A$3:$E$557,5,FALSE)</f>
        <v>3</v>
      </c>
      <c r="Z285" s="100">
        <f t="shared" si="124"/>
        <v>3.5</v>
      </c>
      <c r="AA285" s="85">
        <f t="shared" si="125"/>
        <v>6.75</v>
      </c>
      <c r="AB285" s="127">
        <f>VLOOKUP(B285,[2]Natation!$A$2:$E$556,5,FALSE)</f>
        <v>37.56</v>
      </c>
      <c r="AC285" s="100">
        <f t="shared" si="126"/>
        <v>12</v>
      </c>
      <c r="AD285" s="86">
        <f t="shared" si="127"/>
        <v>12</v>
      </c>
      <c r="AE285" s="87">
        <f t="shared" si="112"/>
        <v>11.25</v>
      </c>
      <c r="AF285" s="88">
        <v>11.25</v>
      </c>
      <c r="AG285" s="92">
        <f t="shared" si="131"/>
        <v>251</v>
      </c>
      <c r="AH285" s="78">
        <f>IF(ISERROR(VLOOKUP(B285,'Notes écrit'!$A$3:$C$566,3,FALSE)),"ABI",(VLOOKUP(B285,'Notes écrit'!$A$3:$C$566,3,FALSE)))</f>
        <v>10.220000000000001</v>
      </c>
      <c r="AI285" s="88">
        <v>10.220000000000001</v>
      </c>
      <c r="AJ285" s="93">
        <f t="shared" si="132"/>
        <v>33</v>
      </c>
      <c r="AK285" s="153">
        <f t="shared" si="133"/>
        <v>10.632000000000001</v>
      </c>
      <c r="AL285" s="110"/>
      <c r="AM285" s="110"/>
      <c r="AN285" s="110"/>
      <c r="AO285" s="110"/>
      <c r="AP285" s="110"/>
    </row>
    <row r="286" spans="1:42" ht="16.5" customHeight="1" thickBot="1" x14ac:dyDescent="0.3">
      <c r="A286" s="127" t="s">
        <v>376</v>
      </c>
      <c r="B286" s="253">
        <v>22005243</v>
      </c>
      <c r="C286" s="254" t="s">
        <v>710</v>
      </c>
      <c r="D286" s="254" t="s">
        <v>124</v>
      </c>
      <c r="E286" s="96">
        <f>VLOOKUP(B286,[2]END!$A$3:$F$557,6,FALSE)</f>
        <v>18</v>
      </c>
      <c r="F286" s="99">
        <f t="shared" si="128"/>
        <v>18.5</v>
      </c>
      <c r="G286" s="100">
        <f t="shared" si="113"/>
        <v>15</v>
      </c>
      <c r="H286" s="85">
        <f t="shared" si="114"/>
        <v>15</v>
      </c>
      <c r="I286" s="325">
        <f>VLOOKUP(B286,[2]VIT!$A$3:$E$557,5,FALSE)</f>
        <v>3</v>
      </c>
      <c r="J286" s="100">
        <f t="shared" si="129"/>
        <v>20</v>
      </c>
      <c r="K286" s="325">
        <f>VLOOKUP(B286,[2]VIT!$A$3:$F$557,6,FALSE)</f>
        <v>6.48</v>
      </c>
      <c r="L286" s="100">
        <f t="shared" si="130"/>
        <v>13</v>
      </c>
      <c r="M286" s="85">
        <f t="shared" si="117"/>
        <v>16.5</v>
      </c>
      <c r="N286" s="107">
        <f>VLOOKUP(B286,[2]DVC!$A$3:$F$557,6,FALSE)</f>
        <v>67</v>
      </c>
      <c r="O286" s="288">
        <f>VLOOKUP(B286,'[2]Taille-Poids'!$A$3:$F$557,6,FALSE)</f>
        <v>64</v>
      </c>
      <c r="P286" s="101">
        <f t="shared" si="118"/>
        <v>1.046875</v>
      </c>
      <c r="Q286" s="100">
        <f t="shared" si="119"/>
        <v>5.5</v>
      </c>
      <c r="R286" s="107">
        <f>VLOOKUP(B286,[2]DV!$A$3:$G$557,7,FALSE)</f>
        <v>44.4</v>
      </c>
      <c r="S286" s="100">
        <f t="shared" si="120"/>
        <v>4</v>
      </c>
      <c r="T286" s="85">
        <f t="shared" si="121"/>
        <v>9.5</v>
      </c>
      <c r="U286" s="289">
        <f>VLOOKUP(B286,[2]COORD!$A$3:$H$557,8,FALSE)</f>
        <v>23.16</v>
      </c>
      <c r="V286" s="100">
        <f t="shared" si="122"/>
        <v>6.25</v>
      </c>
      <c r="W286" s="96">
        <f>VLOOKUP(B286,[2]SOUP!$A$3:$E$557,5,FALSE)</f>
        <v>0</v>
      </c>
      <c r="X286" s="100">
        <f t="shared" si="123"/>
        <v>2.5</v>
      </c>
      <c r="Y286" s="96">
        <f>VLOOKUP(B286,[2]EQU!$A$3:$E$557,5,FALSE)</f>
        <v>6</v>
      </c>
      <c r="Z286" s="100">
        <f t="shared" si="124"/>
        <v>2</v>
      </c>
      <c r="AA286" s="85">
        <f t="shared" si="125"/>
        <v>10.75</v>
      </c>
      <c r="AB286" s="127">
        <f>VLOOKUP(B286,[2]Natation!$A$2:$E$556,5,FALSE)</f>
        <v>34.950000000000003</v>
      </c>
      <c r="AC286" s="100">
        <f t="shared" si="126"/>
        <v>13</v>
      </c>
      <c r="AD286" s="86">
        <f t="shared" si="127"/>
        <v>13</v>
      </c>
      <c r="AE286" s="87">
        <f t="shared" si="112"/>
        <v>12.95</v>
      </c>
      <c r="AF286" s="88">
        <v>12.95</v>
      </c>
      <c r="AG286" s="92">
        <f t="shared" si="131"/>
        <v>70</v>
      </c>
      <c r="AH286" s="78">
        <f>IF(ISERROR(VLOOKUP(B286,'Notes écrit'!$A$3:$C$566,3,FALSE)),"ABI",(VLOOKUP(B286,'Notes écrit'!$A$3:$C$566,3,FALSE)))</f>
        <v>7.56</v>
      </c>
      <c r="AI286" s="88">
        <v>7.56</v>
      </c>
      <c r="AJ286" s="93">
        <f t="shared" si="132"/>
        <v>204</v>
      </c>
      <c r="AK286" s="153">
        <f t="shared" si="133"/>
        <v>9.7159999999999993</v>
      </c>
    </row>
    <row r="287" spans="1:42" ht="16.5" customHeight="1" thickBot="1" x14ac:dyDescent="0.3">
      <c r="A287" s="127" t="s">
        <v>376</v>
      </c>
      <c r="B287" s="257">
        <v>22005248</v>
      </c>
      <c r="C287" s="258" t="s">
        <v>1059</v>
      </c>
      <c r="D287" s="258" t="s">
        <v>150</v>
      </c>
      <c r="E287" s="96">
        <f>VLOOKUP(B287,[2]END!$A$3:$F$557,6,FALSE)</f>
        <v>18</v>
      </c>
      <c r="F287" s="99">
        <f t="shared" si="128"/>
        <v>18.5</v>
      </c>
      <c r="G287" s="100">
        <f t="shared" si="113"/>
        <v>15</v>
      </c>
      <c r="H287" s="85">
        <f t="shared" si="114"/>
        <v>15</v>
      </c>
      <c r="I287" s="325">
        <f>VLOOKUP(B287,[2]VIT!$A$3:$E$557,5,FALSE)</f>
        <v>3.13</v>
      </c>
      <c r="J287" s="100">
        <f t="shared" si="129"/>
        <v>18</v>
      </c>
      <c r="K287" s="325">
        <f>VLOOKUP(B287,[2]VIT!$A$3:$F$557,6,FALSE)</f>
        <v>6.82</v>
      </c>
      <c r="L287" s="100">
        <f t="shared" si="130"/>
        <v>11</v>
      </c>
      <c r="M287" s="85">
        <f t="shared" si="117"/>
        <v>14.5</v>
      </c>
      <c r="N287" s="107">
        <f>VLOOKUP(B287,[2]DVC!$A$3:$F$557,6,FALSE)</f>
        <v>53</v>
      </c>
      <c r="O287" s="288">
        <f>VLOOKUP(B287,'[2]Taille-Poids'!$A$3:$F$557,6,FALSE)</f>
        <v>58</v>
      </c>
      <c r="P287" s="101">
        <f t="shared" si="118"/>
        <v>0.91379310344827591</v>
      </c>
      <c r="Q287" s="100">
        <f t="shared" si="119"/>
        <v>5</v>
      </c>
      <c r="R287" s="107">
        <f>VLOOKUP(B287,[2]DV!$A$3:$G$557,7,FALSE)</f>
        <v>39.299999999999997</v>
      </c>
      <c r="S287" s="100">
        <f t="shared" si="120"/>
        <v>3</v>
      </c>
      <c r="T287" s="85">
        <f t="shared" si="121"/>
        <v>8</v>
      </c>
      <c r="U287" s="289">
        <f>VLOOKUP(B287,[2]COORD!$A$3:$H$557,8,FALSE)</f>
        <v>28.25</v>
      </c>
      <c r="V287" s="100">
        <f t="shared" si="122"/>
        <v>3.75</v>
      </c>
      <c r="W287" s="96">
        <f>VLOOKUP(B287,[2]SOUP!$A$3:$E$557,5,FALSE)</f>
        <v>-1</v>
      </c>
      <c r="X287" s="100">
        <f t="shared" si="123"/>
        <v>2.25</v>
      </c>
      <c r="Y287" s="96">
        <f>VLOOKUP(B287,[2]EQU!$A$3:$E$557,5,FALSE)</f>
        <v>4</v>
      </c>
      <c r="Z287" s="100">
        <f t="shared" si="124"/>
        <v>3</v>
      </c>
      <c r="AA287" s="85">
        <f t="shared" si="125"/>
        <v>9</v>
      </c>
      <c r="AB287" s="127">
        <f>VLOOKUP(B287,[2]Natation!$A$2:$E$556,5,FALSE)</f>
        <v>54.06</v>
      </c>
      <c r="AC287" s="100">
        <f t="shared" si="126"/>
        <v>4</v>
      </c>
      <c r="AD287" s="86">
        <f t="shared" si="127"/>
        <v>4</v>
      </c>
      <c r="AE287" s="87">
        <f t="shared" si="112"/>
        <v>10.1</v>
      </c>
      <c r="AF287" s="88">
        <v>10.1</v>
      </c>
      <c r="AG287" s="92">
        <f t="shared" si="131"/>
        <v>380</v>
      </c>
      <c r="AH287" s="78">
        <f>IF(ISERROR(VLOOKUP(B287,'Notes écrit'!$A$3:$C$566,3,FALSE)),"ABI",(VLOOKUP(B287,'Notes écrit'!$A$3:$C$566,3,FALSE)))</f>
        <v>5.33</v>
      </c>
      <c r="AI287" s="88">
        <v>5.33</v>
      </c>
      <c r="AJ287" s="93">
        <f t="shared" si="132"/>
        <v>435</v>
      </c>
      <c r="AK287" s="153">
        <f t="shared" si="133"/>
        <v>7.2379999999999995</v>
      </c>
      <c r="AL287" s="110"/>
      <c r="AM287" s="110"/>
      <c r="AN287" s="110"/>
      <c r="AO287" s="110"/>
      <c r="AP287" s="110"/>
    </row>
    <row r="288" spans="1:42" ht="16.5" customHeight="1" thickBot="1" x14ac:dyDescent="0.3">
      <c r="A288" s="127" t="s">
        <v>376</v>
      </c>
      <c r="B288" s="255">
        <v>22005272</v>
      </c>
      <c r="C288" s="256" t="s">
        <v>594</v>
      </c>
      <c r="D288" s="256" t="s">
        <v>189</v>
      </c>
      <c r="E288" s="96">
        <f>VLOOKUP(B288,[2]END!$A$3:$F$557,6,FALSE)</f>
        <v>21</v>
      </c>
      <c r="F288" s="99">
        <f t="shared" si="128"/>
        <v>20</v>
      </c>
      <c r="G288" s="100">
        <f t="shared" si="113"/>
        <v>18</v>
      </c>
      <c r="H288" s="85">
        <f t="shared" si="114"/>
        <v>18</v>
      </c>
      <c r="I288" s="325">
        <f>VLOOKUP(B288,[2]VIT!$A$3:$E$557,5,FALSE)</f>
        <v>3.0100000000000002</v>
      </c>
      <c r="J288" s="100">
        <f t="shared" si="129"/>
        <v>20</v>
      </c>
      <c r="K288" s="325">
        <f>VLOOKUP(B288,[2]VIT!$A$3:$F$557,6,FALSE)</f>
        <v>6.48</v>
      </c>
      <c r="L288" s="100">
        <f t="shared" si="130"/>
        <v>13</v>
      </c>
      <c r="M288" s="85">
        <f t="shared" si="117"/>
        <v>16.5</v>
      </c>
      <c r="N288" s="107">
        <f>VLOOKUP(B288,[2]DVC!$A$3:$F$557,6,FALSE)</f>
        <v>93</v>
      </c>
      <c r="O288" s="288">
        <f>VLOOKUP(B288,'[2]Taille-Poids'!$A$3:$F$557,6,FALSE)</f>
        <v>61</v>
      </c>
      <c r="P288" s="101">
        <f t="shared" si="118"/>
        <v>1.5245901639344261</v>
      </c>
      <c r="Q288" s="100">
        <f t="shared" si="119"/>
        <v>8</v>
      </c>
      <c r="R288" s="107">
        <f>VLOOKUP(B288,[2]DV!$A$3:$G$557,7,FALSE)</f>
        <v>45.2</v>
      </c>
      <c r="S288" s="100">
        <f t="shared" si="120"/>
        <v>4.5</v>
      </c>
      <c r="T288" s="85">
        <f t="shared" si="121"/>
        <v>12.5</v>
      </c>
      <c r="U288" s="289">
        <f>VLOOKUP(B288,[2]COORD!$A$3:$H$557,8,FALSE)</f>
        <v>26.59</v>
      </c>
      <c r="V288" s="100">
        <f t="shared" si="122"/>
        <v>4.5</v>
      </c>
      <c r="W288" s="96">
        <f>VLOOKUP(B288,[2]SOUP!$A$3:$E$557,5,FALSE)</f>
        <v>-6</v>
      </c>
      <c r="X288" s="100">
        <f t="shared" si="123"/>
        <v>1.25</v>
      </c>
      <c r="Y288" s="96">
        <f>VLOOKUP(B288,[2]EQU!$A$3:$E$557,5,FALSE)</f>
        <v>4</v>
      </c>
      <c r="Z288" s="100">
        <f t="shared" si="124"/>
        <v>3</v>
      </c>
      <c r="AA288" s="85">
        <f t="shared" si="125"/>
        <v>8.75</v>
      </c>
      <c r="AB288" s="127">
        <f>VLOOKUP(B288,[2]Natation!$A$2:$E$556,5,FALSE)</f>
        <v>32.49</v>
      </c>
      <c r="AC288" s="100">
        <f t="shared" si="126"/>
        <v>15</v>
      </c>
      <c r="AD288" s="86">
        <f t="shared" si="127"/>
        <v>15</v>
      </c>
      <c r="AE288" s="87">
        <f t="shared" si="112"/>
        <v>14.15</v>
      </c>
      <c r="AF288" s="88">
        <v>14.15</v>
      </c>
      <c r="AG288" s="92">
        <f t="shared" si="131"/>
        <v>18</v>
      </c>
      <c r="AH288" s="78">
        <f>IF(ISERROR(VLOOKUP(B288,'Notes écrit'!$A$3:$C$566,3,FALSE)),"ABI",(VLOOKUP(B288,'Notes écrit'!$A$3:$C$566,3,FALSE)))</f>
        <v>7.56</v>
      </c>
      <c r="AI288" s="88">
        <v>7.56</v>
      </c>
      <c r="AJ288" s="93">
        <f t="shared" si="132"/>
        <v>204</v>
      </c>
      <c r="AK288" s="153">
        <f t="shared" si="133"/>
        <v>10.196</v>
      </c>
    </row>
    <row r="289" spans="1:42" ht="16.5" customHeight="1" thickBot="1" x14ac:dyDescent="0.3">
      <c r="A289" s="127" t="s">
        <v>376</v>
      </c>
      <c r="B289" s="247">
        <v>22005281</v>
      </c>
      <c r="C289" s="248" t="s">
        <v>811</v>
      </c>
      <c r="D289" s="248" t="s">
        <v>77</v>
      </c>
      <c r="E289" s="96">
        <f>VLOOKUP(B289,[2]END!$A$3:$F$557,6,FALSE)</f>
        <v>16</v>
      </c>
      <c r="F289" s="99">
        <f t="shared" si="128"/>
        <v>17.5</v>
      </c>
      <c r="G289" s="100">
        <f t="shared" si="113"/>
        <v>13</v>
      </c>
      <c r="H289" s="85">
        <f t="shared" si="114"/>
        <v>13</v>
      </c>
      <c r="I289" s="325">
        <f>VLOOKUP(B289,[2]VIT!$A$3:$E$557,5,FALSE)</f>
        <v>2.9299999999999997</v>
      </c>
      <c r="J289" s="100">
        <f t="shared" si="129"/>
        <v>20</v>
      </c>
      <c r="K289" s="325">
        <f>VLOOKUP(B289,[2]VIT!$A$3:$F$557,6,FALSE)</f>
        <v>6.38</v>
      </c>
      <c r="L289" s="100">
        <f t="shared" si="130"/>
        <v>14</v>
      </c>
      <c r="M289" s="85">
        <f t="shared" si="117"/>
        <v>17</v>
      </c>
      <c r="N289" s="107">
        <f>VLOOKUP(B289,[2]DVC!$A$3:$F$557,6,FALSE)</f>
        <v>52</v>
      </c>
      <c r="O289" s="288">
        <f>VLOOKUP(B289,'[2]Taille-Poids'!$A$3:$F$557,6,FALSE)</f>
        <v>74</v>
      </c>
      <c r="P289" s="101">
        <f t="shared" si="118"/>
        <v>0.70270270270270274</v>
      </c>
      <c r="Q289" s="100">
        <f t="shared" si="119"/>
        <v>4</v>
      </c>
      <c r="R289" s="107">
        <f>VLOOKUP(B289,[2]DV!$A$3:$G$557,7,FALSE)</f>
        <v>58.4</v>
      </c>
      <c r="S289" s="100">
        <f t="shared" si="120"/>
        <v>7.5</v>
      </c>
      <c r="T289" s="85">
        <f t="shared" si="121"/>
        <v>11.5</v>
      </c>
      <c r="U289" s="289">
        <f>VLOOKUP(B289,[2]COORD!$A$3:$H$557,8,FALSE)</f>
        <v>22.97</v>
      </c>
      <c r="V289" s="100">
        <f t="shared" si="122"/>
        <v>6.5</v>
      </c>
      <c r="W289" s="96">
        <f>VLOOKUP(B289,[2]SOUP!$A$3:$E$557,5,FALSE)</f>
        <v>-11</v>
      </c>
      <c r="X289" s="100">
        <f t="shared" si="123"/>
        <v>0.75</v>
      </c>
      <c r="Y289" s="96">
        <f>VLOOKUP(B289,[2]EQU!$A$3:$E$557,5,FALSE)</f>
        <v>3</v>
      </c>
      <c r="Z289" s="100">
        <f t="shared" si="124"/>
        <v>3.5</v>
      </c>
      <c r="AA289" s="85">
        <f t="shared" si="125"/>
        <v>10.75</v>
      </c>
      <c r="AB289" s="127">
        <f>VLOOKUP(B289,[2]Natation!$A$2:$E$556,5,FALSE)</f>
        <v>38.409999999999997</v>
      </c>
      <c r="AC289" s="100">
        <f t="shared" si="126"/>
        <v>11</v>
      </c>
      <c r="AD289" s="86">
        <f t="shared" si="127"/>
        <v>11</v>
      </c>
      <c r="AE289" s="87">
        <f t="shared" si="112"/>
        <v>12.65</v>
      </c>
      <c r="AF289" s="88">
        <v>12.65</v>
      </c>
      <c r="AG289" s="92">
        <f t="shared" si="131"/>
        <v>92</v>
      </c>
      <c r="AH289" s="78">
        <f>IF(ISERROR(VLOOKUP(B289,'Notes écrit'!$A$3:$C$566,3,FALSE)),"ABI",(VLOOKUP(B289,'Notes écrit'!$A$3:$C$566,3,FALSE)))</f>
        <v>7.11</v>
      </c>
      <c r="AI289" s="88">
        <v>7.11</v>
      </c>
      <c r="AJ289" s="93">
        <f t="shared" si="132"/>
        <v>241</v>
      </c>
      <c r="AK289" s="153">
        <f t="shared" si="133"/>
        <v>9.3260000000000005</v>
      </c>
    </row>
    <row r="290" spans="1:42" ht="16.5" customHeight="1" thickBot="1" x14ac:dyDescent="0.3">
      <c r="A290" s="127" t="s">
        <v>376</v>
      </c>
      <c r="B290" s="259">
        <v>22005291</v>
      </c>
      <c r="C290" s="260" t="s">
        <v>727</v>
      </c>
      <c r="D290" s="260" t="s">
        <v>77</v>
      </c>
      <c r="E290" s="96">
        <f>VLOOKUP(B290,[2]END!$A$3:$F$557,6,FALSE)</f>
        <v>22</v>
      </c>
      <c r="F290" s="99">
        <f t="shared" si="128"/>
        <v>20.5</v>
      </c>
      <c r="G290" s="100">
        <f t="shared" si="113"/>
        <v>19</v>
      </c>
      <c r="H290" s="85">
        <f t="shared" si="114"/>
        <v>19</v>
      </c>
      <c r="I290" s="325">
        <f>VLOOKUP(B290,[2]VIT!$A$3:$E$557,5,FALSE)</f>
        <v>3.2</v>
      </c>
      <c r="J290" s="100">
        <f t="shared" si="129"/>
        <v>17</v>
      </c>
      <c r="K290" s="325">
        <f>VLOOKUP(B290,[2]VIT!$A$3:$F$557,6,FALSE)</f>
        <v>7</v>
      </c>
      <c r="L290" s="100">
        <f t="shared" si="130"/>
        <v>10</v>
      </c>
      <c r="M290" s="85">
        <f t="shared" si="117"/>
        <v>13.5</v>
      </c>
      <c r="N290" s="107">
        <f>VLOOKUP(B290,[2]DVC!$A$3:$F$557,6,FALSE)</f>
        <v>35</v>
      </c>
      <c r="O290" s="288">
        <f>VLOOKUP(B290,'[2]Taille-Poids'!$A$3:$F$557,6,FALSE)</f>
        <v>59</v>
      </c>
      <c r="P290" s="101">
        <f t="shared" si="118"/>
        <v>0.59322033898305082</v>
      </c>
      <c r="Q290" s="100">
        <f t="shared" si="119"/>
        <v>3</v>
      </c>
      <c r="R290" s="107">
        <f>VLOOKUP(B290,[2]DV!$A$3:$G$557,7,FALSE)</f>
        <v>44</v>
      </c>
      <c r="S290" s="100">
        <f t="shared" si="120"/>
        <v>4</v>
      </c>
      <c r="T290" s="85">
        <f t="shared" si="121"/>
        <v>7</v>
      </c>
      <c r="U290" s="289">
        <f>VLOOKUP(B290,[2]COORD!$A$3:$H$557,8,FALSE)</f>
        <v>28.06</v>
      </c>
      <c r="V290" s="100">
        <f t="shared" si="122"/>
        <v>3.75</v>
      </c>
      <c r="W290" s="96">
        <f>VLOOKUP(B290,[2]SOUP!$A$3:$E$557,5,FALSE)</f>
        <v>-13</v>
      </c>
      <c r="X290" s="100">
        <f t="shared" si="123"/>
        <v>0.5</v>
      </c>
      <c r="Y290" s="96">
        <f>VLOOKUP(B290,[2]EQU!$A$3:$E$557,5,FALSE)</f>
        <v>1</v>
      </c>
      <c r="Z290" s="100">
        <f t="shared" si="124"/>
        <v>4.5</v>
      </c>
      <c r="AA290" s="85">
        <f t="shared" si="125"/>
        <v>8.75</v>
      </c>
      <c r="AB290" s="96" t="s">
        <v>375</v>
      </c>
      <c r="AC290" s="100" t="str">
        <f t="shared" si="126"/>
        <v>DSP</v>
      </c>
      <c r="AD290" s="86" t="str">
        <f t="shared" si="127"/>
        <v>DSP</v>
      </c>
      <c r="AE290" s="87">
        <f t="shared" si="112"/>
        <v>12.0625</v>
      </c>
      <c r="AF290" s="88">
        <v>12.0625</v>
      </c>
      <c r="AG290" s="92">
        <f t="shared" si="131"/>
        <v>153</v>
      </c>
      <c r="AH290" s="78">
        <f>IF(ISERROR(VLOOKUP(B290,'Notes écrit'!$A$3:$C$566,3,FALSE)),"ABI",(VLOOKUP(B290,'Notes écrit'!$A$3:$C$566,3,FALSE)))</f>
        <v>6.22</v>
      </c>
      <c r="AI290" s="88">
        <v>6.22</v>
      </c>
      <c r="AJ290" s="93">
        <f t="shared" si="132"/>
        <v>347</v>
      </c>
      <c r="AK290" s="153">
        <f t="shared" si="133"/>
        <v>8.5570000000000004</v>
      </c>
      <c r="AL290" s="110"/>
      <c r="AM290" s="110"/>
      <c r="AN290" s="110"/>
      <c r="AO290" s="110"/>
      <c r="AP290" s="110"/>
    </row>
    <row r="291" spans="1:42" ht="16.5" customHeight="1" thickBot="1" x14ac:dyDescent="0.3">
      <c r="A291" s="127" t="s">
        <v>56</v>
      </c>
      <c r="B291" s="247">
        <v>22005305</v>
      </c>
      <c r="C291" s="248" t="s">
        <v>1098</v>
      </c>
      <c r="D291" s="248" t="s">
        <v>30</v>
      </c>
      <c r="E291" s="96">
        <f>VLOOKUP(B291,[2]END!$A$3:$F$557,6,FALSE)</f>
        <v>13</v>
      </c>
      <c r="F291" s="99">
        <f t="shared" si="128"/>
        <v>16</v>
      </c>
      <c r="G291" s="100">
        <f t="shared" si="113"/>
        <v>13</v>
      </c>
      <c r="H291" s="85">
        <f t="shared" si="114"/>
        <v>13</v>
      </c>
      <c r="I291" s="325">
        <f>VLOOKUP(B291,[2]VIT!$A$3:$E$557,5,FALSE)</f>
        <v>3.69</v>
      </c>
      <c r="J291" s="100">
        <f t="shared" si="129"/>
        <v>13</v>
      </c>
      <c r="K291" s="325">
        <f>VLOOKUP(B291,[2]VIT!$A$3:$F$557,6,FALSE)</f>
        <v>8.3000000000000007</v>
      </c>
      <c r="L291" s="100">
        <f t="shared" si="130"/>
        <v>7</v>
      </c>
      <c r="M291" s="85">
        <f t="shared" si="117"/>
        <v>10</v>
      </c>
      <c r="N291" s="107">
        <f>VLOOKUP(B291,[2]DVC!$A$3:$F$557,6,FALSE)</f>
        <v>26.5</v>
      </c>
      <c r="O291" s="288">
        <f>VLOOKUP(B291,'[2]Taille-Poids'!$A$3:$F$557,6,FALSE)</f>
        <v>41</v>
      </c>
      <c r="P291" s="101">
        <f t="shared" si="118"/>
        <v>0.64634146341463417</v>
      </c>
      <c r="Q291" s="100">
        <f t="shared" si="119"/>
        <v>6</v>
      </c>
      <c r="R291" s="107">
        <f>VLOOKUP(B291,[2]DV!$A$3:$G$557,7,FALSE)</f>
        <v>24.7</v>
      </c>
      <c r="S291" s="100">
        <f t="shared" si="120"/>
        <v>3.5</v>
      </c>
      <c r="T291" s="85">
        <f t="shared" si="121"/>
        <v>9.5</v>
      </c>
      <c r="U291" s="289">
        <f>VLOOKUP(B291,[2]COORD!$A$3:$H$557,8,FALSE)</f>
        <v>30.03</v>
      </c>
      <c r="V291" s="100">
        <f t="shared" si="122"/>
        <v>3.75</v>
      </c>
      <c r="W291" s="96">
        <f>VLOOKUP(B291,[2]SOUP!$A$3:$E$557,5,FALSE)</f>
        <v>12</v>
      </c>
      <c r="X291" s="100">
        <f t="shared" si="123"/>
        <v>4.25</v>
      </c>
      <c r="Y291" s="96">
        <f>VLOOKUP(B291,[2]EQU!$A$3:$E$557,5,FALSE)</f>
        <v>4</v>
      </c>
      <c r="Z291" s="100">
        <f t="shared" si="124"/>
        <v>3</v>
      </c>
      <c r="AA291" s="85">
        <f t="shared" si="125"/>
        <v>11</v>
      </c>
      <c r="AB291" s="127">
        <f>VLOOKUP(B291,[2]Natation!$A$2:$E$556,5,FALSE)</f>
        <v>39.31</v>
      </c>
      <c r="AC291" s="100">
        <f t="shared" si="126"/>
        <v>14</v>
      </c>
      <c r="AD291" s="86">
        <f t="shared" si="127"/>
        <v>14</v>
      </c>
      <c r="AE291" s="87">
        <f t="shared" si="112"/>
        <v>11.5</v>
      </c>
      <c r="AF291" s="88">
        <v>11.5</v>
      </c>
      <c r="AG291" s="92">
        <f t="shared" si="131"/>
        <v>211</v>
      </c>
      <c r="AH291" s="78">
        <f>IF(ISERROR(VLOOKUP(B291,'Notes écrit'!$A$3:$C$566,3,FALSE)),"ABI",(VLOOKUP(B291,'Notes écrit'!$A$3:$C$566,3,FALSE)))</f>
        <v>9.33</v>
      </c>
      <c r="AI291" s="88">
        <v>9.33</v>
      </c>
      <c r="AJ291" s="93">
        <f t="shared" si="132"/>
        <v>56</v>
      </c>
      <c r="AK291" s="153">
        <f t="shared" si="133"/>
        <v>10.198</v>
      </c>
      <c r="AL291" s="110"/>
      <c r="AM291" s="110"/>
      <c r="AN291" s="110"/>
      <c r="AO291" s="110"/>
      <c r="AP291" s="110"/>
    </row>
    <row r="292" spans="1:42" ht="16.5" customHeight="1" thickBot="1" x14ac:dyDescent="0.3">
      <c r="A292" s="127" t="s">
        <v>376</v>
      </c>
      <c r="B292" s="263">
        <v>22005358</v>
      </c>
      <c r="C292" s="264" t="s">
        <v>868</v>
      </c>
      <c r="D292" s="264" t="s">
        <v>869</v>
      </c>
      <c r="E292" s="96">
        <f>VLOOKUP(B292,[2]END!$A$3:$F$557,6,FALSE)</f>
        <v>19</v>
      </c>
      <c r="F292" s="99">
        <f t="shared" si="128"/>
        <v>19</v>
      </c>
      <c r="G292" s="100">
        <f t="shared" si="113"/>
        <v>16</v>
      </c>
      <c r="H292" s="85">
        <f t="shared" si="114"/>
        <v>16</v>
      </c>
      <c r="I292" s="325">
        <f>VLOOKUP(B292,[2]VIT!$A$3:$E$557,5,FALSE)</f>
        <v>3.07</v>
      </c>
      <c r="J292" s="100">
        <f t="shared" si="129"/>
        <v>19</v>
      </c>
      <c r="K292" s="325">
        <f>VLOOKUP(B292,[2]VIT!$A$3:$F$557,6,FALSE)</f>
        <v>6.52</v>
      </c>
      <c r="L292" s="100">
        <f t="shared" si="130"/>
        <v>13</v>
      </c>
      <c r="M292" s="85">
        <f t="shared" si="117"/>
        <v>16</v>
      </c>
      <c r="N292" s="107">
        <f>VLOOKUP(B292,[2]DVC!$A$3:$F$557,6,FALSE)</f>
        <v>64</v>
      </c>
      <c r="O292" s="288">
        <f>VLOOKUP(B292,'[2]Taille-Poids'!$A$3:$F$557,6,FALSE)</f>
        <v>60</v>
      </c>
      <c r="P292" s="101">
        <f t="shared" si="118"/>
        <v>1.0666666666666667</v>
      </c>
      <c r="Q292" s="100">
        <f t="shared" si="119"/>
        <v>5.5</v>
      </c>
      <c r="R292" s="107">
        <f>VLOOKUP(B292,[2]DV!$A$3:$G$557,7,FALSE)</f>
        <v>47.3</v>
      </c>
      <c r="S292" s="100">
        <f t="shared" si="120"/>
        <v>5</v>
      </c>
      <c r="T292" s="85">
        <f t="shared" si="121"/>
        <v>10.5</v>
      </c>
      <c r="U292" s="289">
        <f>VLOOKUP(B292,[2]COORD!$A$3:$H$557,8,FALSE)</f>
        <v>25.53</v>
      </c>
      <c r="V292" s="100">
        <f t="shared" si="122"/>
        <v>5</v>
      </c>
      <c r="W292" s="96">
        <f>VLOOKUP(B292,[2]SOUP!$A$3:$E$557,5,FALSE)</f>
        <v>9</v>
      </c>
      <c r="X292" s="100">
        <f t="shared" si="123"/>
        <v>4</v>
      </c>
      <c r="Y292" s="96">
        <f>VLOOKUP(B292,[2]EQU!$A$3:$E$557,5,FALSE)</f>
        <v>2</v>
      </c>
      <c r="Z292" s="100">
        <f t="shared" si="124"/>
        <v>4</v>
      </c>
      <c r="AA292" s="85">
        <f t="shared" si="125"/>
        <v>13</v>
      </c>
      <c r="AB292" s="127">
        <f>VLOOKUP(B292,[2]Natation!$A$2:$E$556,5,FALSE)</f>
        <v>34.64</v>
      </c>
      <c r="AC292" s="100">
        <f t="shared" si="126"/>
        <v>13</v>
      </c>
      <c r="AD292" s="86">
        <f t="shared" si="127"/>
        <v>13</v>
      </c>
      <c r="AE292" s="87">
        <f t="shared" si="112"/>
        <v>13.7</v>
      </c>
      <c r="AF292" s="88">
        <v>13.7</v>
      </c>
      <c r="AG292" s="92">
        <f t="shared" si="131"/>
        <v>39</v>
      </c>
      <c r="AH292" s="78">
        <f>IF(ISERROR(VLOOKUP(B292,'Notes écrit'!$A$3:$C$566,3,FALSE)),"ABI",(VLOOKUP(B292,'Notes écrit'!$A$3:$C$566,3,FALSE)))</f>
        <v>9.33</v>
      </c>
      <c r="AI292" s="88">
        <v>9.33</v>
      </c>
      <c r="AJ292" s="93">
        <f t="shared" si="132"/>
        <v>56</v>
      </c>
      <c r="AK292" s="153">
        <f t="shared" si="133"/>
        <v>11.077999999999999</v>
      </c>
    </row>
    <row r="293" spans="1:42" s="110" customFormat="1" ht="16.5" customHeight="1" thickBot="1" x14ac:dyDescent="0.3">
      <c r="A293" s="127" t="s">
        <v>376</v>
      </c>
      <c r="B293" s="247">
        <v>22005365</v>
      </c>
      <c r="C293" s="248" t="s">
        <v>128</v>
      </c>
      <c r="D293" s="248" t="s">
        <v>267</v>
      </c>
      <c r="E293" s="96">
        <f>VLOOKUP(B293,[2]END!$A$3:$F$557,6,FALSE)</f>
        <v>26</v>
      </c>
      <c r="F293" s="99">
        <f t="shared" si="128"/>
        <v>22.5</v>
      </c>
      <c r="G293" s="100">
        <f t="shared" si="113"/>
        <v>20</v>
      </c>
      <c r="H293" s="85">
        <f t="shared" si="114"/>
        <v>20</v>
      </c>
      <c r="I293" s="325">
        <f>VLOOKUP(B293,[2]VIT!$A$3:$E$557,5,FALSE)</f>
        <v>3.09</v>
      </c>
      <c r="J293" s="100">
        <f t="shared" si="129"/>
        <v>19</v>
      </c>
      <c r="K293" s="325">
        <f>VLOOKUP(B293,[2]VIT!$A$3:$F$557,6,FALSE)</f>
        <v>6.5</v>
      </c>
      <c r="L293" s="100">
        <f t="shared" si="130"/>
        <v>13</v>
      </c>
      <c r="M293" s="85">
        <f t="shared" si="117"/>
        <v>16</v>
      </c>
      <c r="N293" s="107">
        <f>VLOOKUP(B293,[2]DVC!$A$3:$F$557,6,FALSE)</f>
        <v>45</v>
      </c>
      <c r="O293" s="288">
        <f>VLOOKUP(B293,'[2]Taille-Poids'!$A$3:$F$557,6,FALSE)</f>
        <v>54</v>
      </c>
      <c r="P293" s="101">
        <f t="shared" si="118"/>
        <v>0.83333333333333337</v>
      </c>
      <c r="Q293" s="100">
        <f t="shared" si="119"/>
        <v>4.5</v>
      </c>
      <c r="R293" s="107">
        <f>VLOOKUP(B293,[2]DV!$A$3:$G$557,7,FALSE)</f>
        <v>34.799999999999997</v>
      </c>
      <c r="S293" s="100">
        <f t="shared" si="120"/>
        <v>1.5</v>
      </c>
      <c r="T293" s="85">
        <f t="shared" si="121"/>
        <v>6</v>
      </c>
      <c r="U293" s="289">
        <f>VLOOKUP(B293,[2]COORD!$A$3:$H$557,8,FALSE)</f>
        <v>28.62</v>
      </c>
      <c r="V293" s="100">
        <f t="shared" si="122"/>
        <v>3.5</v>
      </c>
      <c r="W293" s="96">
        <f>VLOOKUP(B293,[2]SOUP!$A$3:$E$557,5,FALSE)</f>
        <v>0</v>
      </c>
      <c r="X293" s="100">
        <f t="shared" si="123"/>
        <v>2.5</v>
      </c>
      <c r="Y293" s="96">
        <f>VLOOKUP(B293,[2]EQU!$A$3:$E$557,5,FALSE)</f>
        <v>2</v>
      </c>
      <c r="Z293" s="100">
        <f t="shared" si="124"/>
        <v>4</v>
      </c>
      <c r="AA293" s="85">
        <f t="shared" si="125"/>
        <v>10</v>
      </c>
      <c r="AB293" s="127">
        <f>VLOOKUP(B293,[2]Natation!$A$2:$E$556,5,FALSE)</f>
        <v>38.19</v>
      </c>
      <c r="AC293" s="100">
        <f t="shared" si="126"/>
        <v>11</v>
      </c>
      <c r="AD293" s="86">
        <f t="shared" si="127"/>
        <v>11</v>
      </c>
      <c r="AE293" s="87">
        <f t="shared" si="112"/>
        <v>12.6</v>
      </c>
      <c r="AF293" s="88">
        <v>12.6</v>
      </c>
      <c r="AG293" s="92">
        <f t="shared" si="131"/>
        <v>98</v>
      </c>
      <c r="AH293" s="78">
        <f>IF(ISERROR(VLOOKUP(B293,'Notes écrit'!$A$3:$C$566,3,FALSE)),"ABI",(VLOOKUP(B293,'Notes écrit'!$A$3:$C$566,3,FALSE)))</f>
        <v>6.67</v>
      </c>
      <c r="AI293" s="88">
        <v>6.67</v>
      </c>
      <c r="AJ293" s="93">
        <f t="shared" si="132"/>
        <v>296</v>
      </c>
      <c r="AK293" s="153">
        <f t="shared" si="133"/>
        <v>9.0419999999999998</v>
      </c>
      <c r="AL293" s="26"/>
      <c r="AM293" s="26"/>
      <c r="AN293" s="26"/>
      <c r="AO293" s="26"/>
      <c r="AP293" s="26"/>
    </row>
    <row r="294" spans="1:42" ht="16.5" customHeight="1" thickBot="1" x14ac:dyDescent="0.3">
      <c r="A294" s="127" t="s">
        <v>376</v>
      </c>
      <c r="B294" s="257">
        <v>22005391</v>
      </c>
      <c r="C294" s="258" t="s">
        <v>676</v>
      </c>
      <c r="D294" s="258" t="s">
        <v>677</v>
      </c>
      <c r="E294" s="96">
        <f>VLOOKUP(B294,[2]END!$A$3:$F$557,6,FALSE)</f>
        <v>14</v>
      </c>
      <c r="F294" s="99">
        <f t="shared" si="128"/>
        <v>16.5</v>
      </c>
      <c r="G294" s="100">
        <f t="shared" si="113"/>
        <v>11</v>
      </c>
      <c r="H294" s="85">
        <f t="shared" si="114"/>
        <v>11</v>
      </c>
      <c r="I294" s="325">
        <f>VLOOKUP(B294,[2]VIT!$A$3:$E$557,5,FALSE)</f>
        <v>3.35</v>
      </c>
      <c r="J294" s="100">
        <f t="shared" si="129"/>
        <v>14</v>
      </c>
      <c r="K294" s="325">
        <f>VLOOKUP(B294,[2]VIT!$A$3:$F$557,6,FALSE)</f>
        <v>7.24</v>
      </c>
      <c r="L294" s="100">
        <f t="shared" si="130"/>
        <v>8</v>
      </c>
      <c r="M294" s="85">
        <f t="shared" si="117"/>
        <v>11</v>
      </c>
      <c r="N294" s="107">
        <f>VLOOKUP(B294,[2]DVC!$A$3:$F$557,6,FALSE)</f>
        <v>0</v>
      </c>
      <c r="O294" s="288">
        <f>VLOOKUP(B294,'[2]Taille-Poids'!$A$3:$F$557,6,FALSE)</f>
        <v>58</v>
      </c>
      <c r="P294" s="101">
        <f t="shared" si="118"/>
        <v>0</v>
      </c>
      <c r="Q294" s="100">
        <f t="shared" si="119"/>
        <v>0</v>
      </c>
      <c r="R294" s="107">
        <f>VLOOKUP(B294,[2]DV!$A$3:$G$557,7,FALSE)</f>
        <v>36.4</v>
      </c>
      <c r="S294" s="100">
        <f t="shared" si="120"/>
        <v>2</v>
      </c>
      <c r="T294" s="85">
        <f t="shared" si="121"/>
        <v>2</v>
      </c>
      <c r="U294" s="335">
        <f>VLOOKUP(B294,[2]COORD!$A$3:$H$557,8,FALSE)</f>
        <v>30.74</v>
      </c>
      <c r="V294" s="100">
        <f t="shared" si="122"/>
        <v>2.5</v>
      </c>
      <c r="W294" s="96">
        <f>VLOOKUP(B294,[2]SOUP!$A$3:$E$557,5,FALSE)</f>
        <v>-18</v>
      </c>
      <c r="X294" s="100">
        <f t="shared" si="123"/>
        <v>0</v>
      </c>
      <c r="Y294" s="96">
        <f>VLOOKUP(B294,[2]EQU!$A$3:$E$557,5,FALSE)</f>
        <v>1</v>
      </c>
      <c r="Z294" s="100">
        <f t="shared" si="124"/>
        <v>4.5</v>
      </c>
      <c r="AA294" s="85">
        <f t="shared" si="125"/>
        <v>7</v>
      </c>
      <c r="AB294" s="127">
        <f>VLOOKUP(B294,[2]Natation!$A$2:$E$556,5,FALSE)</f>
        <v>54.04</v>
      </c>
      <c r="AC294" s="100">
        <f t="shared" si="126"/>
        <v>4</v>
      </c>
      <c r="AD294" s="86">
        <f t="shared" si="127"/>
        <v>4</v>
      </c>
      <c r="AE294" s="87">
        <f t="shared" si="112"/>
        <v>7</v>
      </c>
      <c r="AF294" s="88">
        <v>7</v>
      </c>
      <c r="AG294" s="92">
        <f t="shared" si="131"/>
        <v>509</v>
      </c>
      <c r="AH294" s="78">
        <f>IF(ISERROR(VLOOKUP(B294,'Notes écrit'!$A$3:$C$566,3,FALSE)),"ABI",(VLOOKUP(B294,'Notes écrit'!$A$3:$C$566,3,FALSE)))</f>
        <v>8.89</v>
      </c>
      <c r="AI294" s="88">
        <v>8.89</v>
      </c>
      <c r="AJ294" s="93">
        <f t="shared" si="132"/>
        <v>86</v>
      </c>
      <c r="AK294" s="153">
        <f t="shared" si="133"/>
        <v>8.1340000000000003</v>
      </c>
    </row>
    <row r="295" spans="1:42" ht="16.5" customHeight="1" thickBot="1" x14ac:dyDescent="0.3">
      <c r="A295" s="127" t="s">
        <v>376</v>
      </c>
      <c r="B295" s="253">
        <v>22005429</v>
      </c>
      <c r="C295" s="254" t="s">
        <v>309</v>
      </c>
      <c r="D295" s="254" t="s">
        <v>97</v>
      </c>
      <c r="E295" s="96">
        <f>VLOOKUP(B295,[2]END!$A$3:$F$557,6,FALSE)</f>
        <v>15</v>
      </c>
      <c r="F295" s="99">
        <f t="shared" si="128"/>
        <v>17</v>
      </c>
      <c r="G295" s="100">
        <f t="shared" si="113"/>
        <v>12</v>
      </c>
      <c r="H295" s="85">
        <f t="shared" si="114"/>
        <v>12</v>
      </c>
      <c r="I295" s="325">
        <f>VLOOKUP(B295,[2]VIT!$A$3:$E$557,5,FALSE)</f>
        <v>3.14</v>
      </c>
      <c r="J295" s="100">
        <f t="shared" si="129"/>
        <v>18</v>
      </c>
      <c r="K295" s="325">
        <f>VLOOKUP(B295,[2]VIT!$A$3:$F$557,6,FALSE)</f>
        <v>6.83</v>
      </c>
      <c r="L295" s="100">
        <f t="shared" si="130"/>
        <v>11</v>
      </c>
      <c r="M295" s="85">
        <f t="shared" si="117"/>
        <v>14.5</v>
      </c>
      <c r="N295" s="107">
        <f>VLOOKUP(B295,[2]DVC!$A$3:$F$557,6,FALSE)</f>
        <v>64</v>
      </c>
      <c r="O295" s="288">
        <f>VLOOKUP(B295,'[2]Taille-Poids'!$A$3:$F$557,6,FALSE)</f>
        <v>67</v>
      </c>
      <c r="P295" s="101">
        <f t="shared" si="118"/>
        <v>0.95522388059701491</v>
      </c>
      <c r="Q295" s="100">
        <f t="shared" si="119"/>
        <v>5</v>
      </c>
      <c r="R295" s="107">
        <f>VLOOKUP(B295,[2]DV!$A$3:$G$557,7,FALSE)</f>
        <v>37.6</v>
      </c>
      <c r="S295" s="100">
        <f t="shared" si="120"/>
        <v>2.5</v>
      </c>
      <c r="T295" s="85">
        <f t="shared" si="121"/>
        <v>7.5</v>
      </c>
      <c r="U295" s="289">
        <f>VLOOKUP(B295,[2]COORD!$A$3:$H$557,8,FALSE)</f>
        <v>24.94</v>
      </c>
      <c r="V295" s="100">
        <f t="shared" si="122"/>
        <v>5.5</v>
      </c>
      <c r="W295" s="96">
        <f>VLOOKUP(B295,[2]SOUP!$A$3:$E$557,5,FALSE)</f>
        <v>-4</v>
      </c>
      <c r="X295" s="100">
        <f t="shared" si="123"/>
        <v>1.5</v>
      </c>
      <c r="Y295" s="96">
        <f>VLOOKUP(B295,[2]EQU!$A$3:$E$557,5,FALSE)</f>
        <v>6</v>
      </c>
      <c r="Z295" s="100">
        <f t="shared" si="124"/>
        <v>2</v>
      </c>
      <c r="AA295" s="85">
        <f t="shared" si="125"/>
        <v>9</v>
      </c>
      <c r="AB295" s="127">
        <f>VLOOKUP(B295,[2]Natation!$A$2:$E$556,5,FALSE)</f>
        <v>41.22</v>
      </c>
      <c r="AC295" s="100">
        <f t="shared" si="126"/>
        <v>10</v>
      </c>
      <c r="AD295" s="86">
        <f t="shared" si="127"/>
        <v>10</v>
      </c>
      <c r="AE295" s="87">
        <f t="shared" si="112"/>
        <v>10.6</v>
      </c>
      <c r="AF295" s="88">
        <v>10.6</v>
      </c>
      <c r="AG295" s="92">
        <f t="shared" si="131"/>
        <v>325</v>
      </c>
      <c r="AH295" s="78">
        <f>IF(ISERROR(VLOOKUP(B295,'Notes écrit'!$A$3:$C$566,3,FALSE)),"ABI",(VLOOKUP(B295,'Notes écrit'!$A$3:$C$566,3,FALSE)))</f>
        <v>7.11</v>
      </c>
      <c r="AI295" s="88">
        <v>7.11</v>
      </c>
      <c r="AJ295" s="93">
        <f t="shared" si="132"/>
        <v>241</v>
      </c>
      <c r="AK295" s="153">
        <f t="shared" si="133"/>
        <v>8.5060000000000002</v>
      </c>
      <c r="AL295" s="110"/>
      <c r="AM295" s="110"/>
      <c r="AN295" s="110"/>
      <c r="AO295" s="110"/>
      <c r="AP295" s="110"/>
    </row>
    <row r="296" spans="1:42" ht="16.5" customHeight="1" thickBot="1" x14ac:dyDescent="0.3">
      <c r="A296" s="127" t="s">
        <v>376</v>
      </c>
      <c r="B296" s="263">
        <v>22005470</v>
      </c>
      <c r="C296" s="264" t="s">
        <v>764</v>
      </c>
      <c r="D296" s="264" t="s">
        <v>148</v>
      </c>
      <c r="E296" s="96" t="s">
        <v>375</v>
      </c>
      <c r="F296" s="99" t="str">
        <f t="shared" si="128"/>
        <v>DSP</v>
      </c>
      <c r="G296" s="100" t="str">
        <f t="shared" si="113"/>
        <v>DSP</v>
      </c>
      <c r="H296" s="85" t="str">
        <f t="shared" si="114"/>
        <v>DSP</v>
      </c>
      <c r="I296" s="96" t="s">
        <v>375</v>
      </c>
      <c r="J296" s="100" t="str">
        <f t="shared" si="129"/>
        <v>DSP</v>
      </c>
      <c r="K296" s="96" t="s">
        <v>375</v>
      </c>
      <c r="L296" s="100" t="str">
        <f t="shared" si="130"/>
        <v>DSP</v>
      </c>
      <c r="M296" s="85" t="str">
        <f t="shared" si="117"/>
        <v>DSP</v>
      </c>
      <c r="N296" s="96" t="s">
        <v>375</v>
      </c>
      <c r="O296" s="288" t="str">
        <f>VLOOKUP(B296,'[2]Taille-Poids'!$A$3:$F$557,6,FALSE)</f>
        <v>ABI</v>
      </c>
      <c r="P296" s="101" t="str">
        <f t="shared" si="118"/>
        <v>POIDS</v>
      </c>
      <c r="Q296" s="100" t="str">
        <f t="shared" si="119"/>
        <v>DSP</v>
      </c>
      <c r="R296" s="96" t="s">
        <v>375</v>
      </c>
      <c r="S296" s="100" t="str">
        <f t="shared" si="120"/>
        <v>DSP</v>
      </c>
      <c r="T296" s="85" t="str">
        <f t="shared" si="121"/>
        <v>DSP</v>
      </c>
      <c r="U296" s="337" t="s">
        <v>375</v>
      </c>
      <c r="V296" s="100" t="str">
        <f t="shared" si="122"/>
        <v>DSP</v>
      </c>
      <c r="W296" s="96" t="s">
        <v>375</v>
      </c>
      <c r="X296" s="100" t="str">
        <f t="shared" si="123"/>
        <v>DSP</v>
      </c>
      <c r="Y296" s="96" t="s">
        <v>375</v>
      </c>
      <c r="Z296" s="100" t="str">
        <f t="shared" si="124"/>
        <v>DSP</v>
      </c>
      <c r="AA296" s="85" t="str">
        <f t="shared" si="125"/>
        <v>DSP</v>
      </c>
      <c r="AB296" s="96" t="s">
        <v>375</v>
      </c>
      <c r="AC296" s="100" t="str">
        <f t="shared" si="126"/>
        <v>DSP</v>
      </c>
      <c r="AD296" s="86" t="str">
        <f t="shared" si="127"/>
        <v>DSP</v>
      </c>
      <c r="AE296" s="87" t="str">
        <f t="shared" si="112"/>
        <v>DSP</v>
      </c>
      <c r="AF296" s="88" t="s">
        <v>375</v>
      </c>
      <c r="AG296" s="92">
        <f t="shared" si="131"/>
        <v>532</v>
      </c>
      <c r="AH296" s="78" t="str">
        <f>IF(ISERROR(VLOOKUP(B296,'Notes écrit'!$A$3:$C$566,3,FALSE)),"ABI",(VLOOKUP(B296,'Notes écrit'!$A$3:$C$566,3,FALSE)))</f>
        <v>ABI</v>
      </c>
      <c r="AI296" s="88" t="s">
        <v>195</v>
      </c>
      <c r="AJ296" s="93">
        <f t="shared" si="132"/>
        <v>564</v>
      </c>
      <c r="AK296" s="153" t="str">
        <f t="shared" si="133"/>
        <v>DEF</v>
      </c>
    </row>
    <row r="297" spans="1:42" ht="16.5" customHeight="1" thickBot="1" x14ac:dyDescent="0.3">
      <c r="A297" s="127" t="s">
        <v>376</v>
      </c>
      <c r="B297" s="253">
        <v>22005516</v>
      </c>
      <c r="C297" s="254" t="s">
        <v>1036</v>
      </c>
      <c r="D297" s="254" t="s">
        <v>1037</v>
      </c>
      <c r="E297" s="96">
        <f>VLOOKUP(B297,[2]END!$A$3:$F$557,6,FALSE)</f>
        <v>13</v>
      </c>
      <c r="F297" s="99">
        <f t="shared" si="128"/>
        <v>16</v>
      </c>
      <c r="G297" s="100">
        <f t="shared" si="113"/>
        <v>10</v>
      </c>
      <c r="H297" s="85">
        <f t="shared" si="114"/>
        <v>10</v>
      </c>
      <c r="I297" s="325">
        <f>VLOOKUP(B297,[2]VIT!$A$3:$E$557,5,FALSE)</f>
        <v>3.34</v>
      </c>
      <c r="J297" s="100">
        <f t="shared" si="129"/>
        <v>15</v>
      </c>
      <c r="K297" s="325">
        <f>VLOOKUP(B297,[2]VIT!$A$3:$F$557,6,FALSE)</f>
        <v>7.17</v>
      </c>
      <c r="L297" s="100">
        <f t="shared" si="130"/>
        <v>9</v>
      </c>
      <c r="M297" s="85">
        <f t="shared" si="117"/>
        <v>12</v>
      </c>
      <c r="N297" s="107">
        <f>VLOOKUP(B297,[2]DVC!$A$3:$F$557,6,FALSE)</f>
        <v>65</v>
      </c>
      <c r="O297" s="288">
        <f>VLOOKUP(B297,'[2]Taille-Poids'!$A$3:$F$557,6,FALSE)</f>
        <v>88</v>
      </c>
      <c r="P297" s="101">
        <f t="shared" si="118"/>
        <v>0.73863636363636365</v>
      </c>
      <c r="Q297" s="100">
        <f t="shared" si="119"/>
        <v>4</v>
      </c>
      <c r="R297" s="107">
        <f>VLOOKUP(B297,[2]DV!$A$3:$G$557,7,FALSE)</f>
        <v>32</v>
      </c>
      <c r="S297" s="100">
        <f t="shared" si="120"/>
        <v>1</v>
      </c>
      <c r="T297" s="85">
        <f t="shared" si="121"/>
        <v>5</v>
      </c>
      <c r="U297" s="289">
        <f>VLOOKUP(B297,[2]COORD!$A$3:$H$557,8,FALSE)</f>
        <v>27.41</v>
      </c>
      <c r="V297" s="100">
        <f t="shared" si="122"/>
        <v>4.25</v>
      </c>
      <c r="W297" s="96">
        <f>VLOOKUP(B297,[2]SOUP!$A$3:$E$557,5,FALSE)</f>
        <v>-3</v>
      </c>
      <c r="X297" s="100">
        <f t="shared" si="123"/>
        <v>1.75</v>
      </c>
      <c r="Y297" s="96">
        <f>VLOOKUP(B297,[2]EQU!$A$3:$E$557,5,FALSE)</f>
        <v>6</v>
      </c>
      <c r="Z297" s="100">
        <f t="shared" si="124"/>
        <v>2</v>
      </c>
      <c r="AA297" s="85">
        <f t="shared" si="125"/>
        <v>8</v>
      </c>
      <c r="AB297" s="127">
        <f>VLOOKUP(B297,[2]Natation!$A$2:$E$556,5,FALSE)</f>
        <v>33.659999999999997</v>
      </c>
      <c r="AC297" s="100">
        <f t="shared" si="126"/>
        <v>14</v>
      </c>
      <c r="AD297" s="86">
        <f t="shared" si="127"/>
        <v>14</v>
      </c>
      <c r="AE297" s="87">
        <f t="shared" si="112"/>
        <v>9.8000000000000007</v>
      </c>
      <c r="AF297" s="88">
        <v>9.8000000000000007</v>
      </c>
      <c r="AG297" s="92">
        <f t="shared" si="131"/>
        <v>403</v>
      </c>
      <c r="AH297" s="78">
        <f>IF(ISERROR(VLOOKUP(B297,'Notes écrit'!$A$3:$C$566,3,FALSE)),"ABI",(VLOOKUP(B297,'Notes écrit'!$A$3:$C$566,3,FALSE)))</f>
        <v>8.44</v>
      </c>
      <c r="AI297" s="88">
        <v>8.44</v>
      </c>
      <c r="AJ297" s="93">
        <f t="shared" si="132"/>
        <v>118</v>
      </c>
      <c r="AK297" s="153">
        <f t="shared" si="133"/>
        <v>8.984</v>
      </c>
    </row>
    <row r="298" spans="1:42" ht="16.5" customHeight="1" thickBot="1" x14ac:dyDescent="0.3">
      <c r="A298" s="127" t="s">
        <v>56</v>
      </c>
      <c r="B298" s="257">
        <v>22005569</v>
      </c>
      <c r="C298" s="258" t="s">
        <v>1041</v>
      </c>
      <c r="D298" s="258" t="s">
        <v>1042</v>
      </c>
      <c r="E298" s="96">
        <f>VLOOKUP(B298,[2]END!$A$3:$F$557,6,FALSE)</f>
        <v>13</v>
      </c>
      <c r="F298" s="99">
        <f t="shared" si="128"/>
        <v>16</v>
      </c>
      <c r="G298" s="100">
        <f t="shared" si="113"/>
        <v>13</v>
      </c>
      <c r="H298" s="85">
        <f t="shared" si="114"/>
        <v>13</v>
      </c>
      <c r="I298" s="325">
        <f>VLOOKUP(B298,[2]VIT!$A$3:$E$557,5,FALSE)</f>
        <v>3.29</v>
      </c>
      <c r="J298" s="100">
        <f t="shared" si="129"/>
        <v>20</v>
      </c>
      <c r="K298" s="325">
        <f>VLOOKUP(B298,[2]VIT!$A$3:$F$557,6,FALSE)</f>
        <v>7.11</v>
      </c>
      <c r="L298" s="100">
        <f t="shared" si="130"/>
        <v>15</v>
      </c>
      <c r="M298" s="85">
        <f t="shared" si="117"/>
        <v>17.5</v>
      </c>
      <c r="N298" s="107">
        <f>VLOOKUP(B298,[2]DVC!$A$3:$F$557,6,FALSE)</f>
        <v>40</v>
      </c>
      <c r="O298" s="288">
        <f>VLOOKUP(B298,'[2]Taille-Poids'!$A$3:$F$557,6,FALSE)</f>
        <v>61</v>
      </c>
      <c r="P298" s="101">
        <f t="shared" si="118"/>
        <v>0.65573770491803274</v>
      </c>
      <c r="Q298" s="100">
        <f t="shared" si="119"/>
        <v>6</v>
      </c>
      <c r="R298" s="107">
        <f>VLOOKUP(B298,[2]DV!$A$3:$G$557,7,FALSE)</f>
        <v>36.4</v>
      </c>
      <c r="S298" s="100">
        <f t="shared" si="120"/>
        <v>6.5</v>
      </c>
      <c r="T298" s="85">
        <f t="shared" si="121"/>
        <v>12.5</v>
      </c>
      <c r="U298" s="289">
        <f>VLOOKUP(B298,[2]COORD!$A$3:$H$557,8,FALSE)</f>
        <v>29.07</v>
      </c>
      <c r="V298" s="100">
        <f t="shared" si="122"/>
        <v>4.25</v>
      </c>
      <c r="W298" s="96">
        <f>VLOOKUP(B298,[2]SOUP!$A$3:$E$557,5,FALSE)</f>
        <v>4</v>
      </c>
      <c r="X298" s="100">
        <f t="shared" si="123"/>
        <v>3.25</v>
      </c>
      <c r="Y298" s="96">
        <f>VLOOKUP(B298,[2]EQU!$A$3:$E$557,5,FALSE)</f>
        <v>3</v>
      </c>
      <c r="Z298" s="100">
        <f t="shared" si="124"/>
        <v>3.5</v>
      </c>
      <c r="AA298" s="85">
        <f t="shared" si="125"/>
        <v>11</v>
      </c>
      <c r="AB298" s="127">
        <f>VLOOKUP(B298,[2]Natation!$A$2:$E$556,5,FALSE)</f>
        <v>47.64</v>
      </c>
      <c r="AC298" s="100">
        <f t="shared" si="126"/>
        <v>10</v>
      </c>
      <c r="AD298" s="86">
        <f t="shared" si="127"/>
        <v>10</v>
      </c>
      <c r="AE298" s="87">
        <f t="shared" si="112"/>
        <v>12.8</v>
      </c>
      <c r="AF298" s="88">
        <v>12.8</v>
      </c>
      <c r="AG298" s="92">
        <f t="shared" si="131"/>
        <v>83</v>
      </c>
      <c r="AH298" s="78">
        <f>IF(ISERROR(VLOOKUP(B298,'Notes écrit'!$A$3:$C$566,3,FALSE)),"ABI",(VLOOKUP(B298,'Notes écrit'!$A$3:$C$566,3,FALSE)))</f>
        <v>6.22</v>
      </c>
      <c r="AI298" s="88">
        <v>6.22</v>
      </c>
      <c r="AJ298" s="93">
        <f t="shared" si="132"/>
        <v>347</v>
      </c>
      <c r="AK298" s="153">
        <f t="shared" si="133"/>
        <v>8.8520000000000003</v>
      </c>
      <c r="AL298" s="109"/>
      <c r="AM298" s="109"/>
      <c r="AN298" s="109"/>
      <c r="AO298" s="109"/>
      <c r="AP298" s="109"/>
    </row>
    <row r="299" spans="1:42" s="108" customFormat="1" ht="16.5" customHeight="1" thickBot="1" x14ac:dyDescent="0.3">
      <c r="A299" s="127" t="s">
        <v>56</v>
      </c>
      <c r="B299" s="257">
        <v>22005623</v>
      </c>
      <c r="C299" s="258" t="s">
        <v>813</v>
      </c>
      <c r="D299" s="258" t="s">
        <v>814</v>
      </c>
      <c r="E299" s="306" t="s">
        <v>375</v>
      </c>
      <c r="F299" s="99" t="str">
        <f t="shared" si="128"/>
        <v>DSP</v>
      </c>
      <c r="G299" s="100" t="str">
        <f t="shared" si="113"/>
        <v>DSP</v>
      </c>
      <c r="H299" s="85" t="str">
        <f t="shared" si="114"/>
        <v>DSP</v>
      </c>
      <c r="I299" s="306" t="s">
        <v>375</v>
      </c>
      <c r="J299" s="100" t="str">
        <f t="shared" si="129"/>
        <v>DSP</v>
      </c>
      <c r="K299" s="306" t="s">
        <v>375</v>
      </c>
      <c r="L299" s="100" t="str">
        <f t="shared" si="130"/>
        <v>DSP</v>
      </c>
      <c r="M299" s="85" t="str">
        <f t="shared" si="117"/>
        <v>DSP</v>
      </c>
      <c r="N299" s="306" t="s">
        <v>375</v>
      </c>
      <c r="O299" s="288" t="str">
        <f>VLOOKUP(B299,'[2]Taille-Poids'!$A$3:$F$557,6,FALSE)</f>
        <v>ABI</v>
      </c>
      <c r="P299" s="101" t="str">
        <f t="shared" si="118"/>
        <v>POIDS</v>
      </c>
      <c r="Q299" s="100" t="str">
        <f t="shared" si="119"/>
        <v>DSP</v>
      </c>
      <c r="R299" s="306" t="s">
        <v>375</v>
      </c>
      <c r="S299" s="100" t="str">
        <f t="shared" si="120"/>
        <v>DSP</v>
      </c>
      <c r="T299" s="85" t="str">
        <f t="shared" si="121"/>
        <v>DSP</v>
      </c>
      <c r="U299" s="343" t="s">
        <v>375</v>
      </c>
      <c r="V299" s="100" t="str">
        <f t="shared" si="122"/>
        <v>DSP</v>
      </c>
      <c r="W299" s="306" t="s">
        <v>375</v>
      </c>
      <c r="X299" s="100" t="str">
        <f t="shared" si="123"/>
        <v>DSP</v>
      </c>
      <c r="Y299" s="306" t="s">
        <v>375</v>
      </c>
      <c r="Z299" s="100" t="str">
        <f t="shared" si="124"/>
        <v>DSP</v>
      </c>
      <c r="AA299" s="85" t="str">
        <f t="shared" si="125"/>
        <v>DSP</v>
      </c>
      <c r="AB299" s="306" t="s">
        <v>375</v>
      </c>
      <c r="AC299" s="100" t="str">
        <f t="shared" si="126"/>
        <v>DSP</v>
      </c>
      <c r="AD299" s="86" t="str">
        <f t="shared" si="127"/>
        <v>DSP</v>
      </c>
      <c r="AE299" s="87" t="str">
        <f t="shared" si="112"/>
        <v>DSP</v>
      </c>
      <c r="AF299" s="88" t="s">
        <v>375</v>
      </c>
      <c r="AG299" s="92">
        <f t="shared" si="131"/>
        <v>532</v>
      </c>
      <c r="AH299" s="78">
        <f>IF(ISERROR(VLOOKUP(B299,'Notes écrit'!$A$3:$C$566,3,FALSE)),"ABI",(VLOOKUP(B299,'Notes écrit'!$A$3:$C$566,3,FALSE)))</f>
        <v>4.4400000000000004</v>
      </c>
      <c r="AI299" s="88">
        <v>4.4400000000000004</v>
      </c>
      <c r="AJ299" s="93">
        <f t="shared" si="132"/>
        <v>495</v>
      </c>
      <c r="AK299" s="153">
        <f t="shared" si="133"/>
        <v>4.4400000000000004</v>
      </c>
      <c r="AL299" s="26"/>
      <c r="AM299" s="26"/>
      <c r="AN299" s="26"/>
      <c r="AO299" s="26"/>
      <c r="AP299" s="26"/>
    </row>
    <row r="300" spans="1:42" ht="16.5" customHeight="1" thickBot="1" x14ac:dyDescent="0.3">
      <c r="A300" s="127" t="s">
        <v>376</v>
      </c>
      <c r="B300" s="247">
        <v>22005658</v>
      </c>
      <c r="C300" s="248" t="s">
        <v>686</v>
      </c>
      <c r="D300" s="248" t="s">
        <v>88</v>
      </c>
      <c r="E300" s="96" t="s">
        <v>375</v>
      </c>
      <c r="F300" s="99" t="str">
        <f t="shared" si="128"/>
        <v>DSP</v>
      </c>
      <c r="G300" s="100" t="str">
        <f t="shared" si="113"/>
        <v>DSP</v>
      </c>
      <c r="H300" s="85" t="str">
        <f t="shared" si="114"/>
        <v>DSP</v>
      </c>
      <c r="I300" s="96" t="s">
        <v>375</v>
      </c>
      <c r="J300" s="100" t="str">
        <f t="shared" si="129"/>
        <v>DSP</v>
      </c>
      <c r="K300" s="96" t="s">
        <v>375</v>
      </c>
      <c r="L300" s="100" t="str">
        <f t="shared" si="130"/>
        <v>DSP</v>
      </c>
      <c r="M300" s="85" t="str">
        <f t="shared" si="117"/>
        <v>DSP</v>
      </c>
      <c r="N300" s="96" t="s">
        <v>375</v>
      </c>
      <c r="O300" s="288" t="str">
        <f>VLOOKUP(B300,'[2]Taille-Poids'!$A$3:$F$557,6,FALSE)</f>
        <v>ABI</v>
      </c>
      <c r="P300" s="101" t="str">
        <f t="shared" si="118"/>
        <v>POIDS</v>
      </c>
      <c r="Q300" s="100" t="str">
        <f t="shared" si="119"/>
        <v>DSP</v>
      </c>
      <c r="R300" s="96" t="s">
        <v>375</v>
      </c>
      <c r="S300" s="100" t="str">
        <f t="shared" si="120"/>
        <v>DSP</v>
      </c>
      <c r="T300" s="85" t="str">
        <f t="shared" si="121"/>
        <v>DSP</v>
      </c>
      <c r="U300" s="337" t="s">
        <v>375</v>
      </c>
      <c r="V300" s="100" t="str">
        <f t="shared" si="122"/>
        <v>DSP</v>
      </c>
      <c r="W300" s="96" t="s">
        <v>375</v>
      </c>
      <c r="X300" s="100" t="str">
        <f t="shared" si="123"/>
        <v>DSP</v>
      </c>
      <c r="Y300" s="96" t="s">
        <v>375</v>
      </c>
      <c r="Z300" s="100" t="str">
        <f t="shared" si="124"/>
        <v>DSP</v>
      </c>
      <c r="AA300" s="85" t="str">
        <f t="shared" si="125"/>
        <v>DSP</v>
      </c>
      <c r="AB300" s="96" t="s">
        <v>375</v>
      </c>
      <c r="AC300" s="100" t="str">
        <f t="shared" si="126"/>
        <v>DSP</v>
      </c>
      <c r="AD300" s="86" t="str">
        <f t="shared" si="127"/>
        <v>DSP</v>
      </c>
      <c r="AE300" s="87" t="str">
        <f t="shared" si="112"/>
        <v>DSP</v>
      </c>
      <c r="AF300" s="88" t="s">
        <v>375</v>
      </c>
      <c r="AG300" s="92">
        <f t="shared" si="131"/>
        <v>532</v>
      </c>
      <c r="AH300" s="78">
        <f>IF(ISERROR(VLOOKUP(B300,'Notes écrit'!$A$3:$C$566,3,FALSE)),"ABI",(VLOOKUP(B300,'Notes écrit'!$A$3:$C$566,3,FALSE)))</f>
        <v>5.33</v>
      </c>
      <c r="AI300" s="88">
        <v>5.33</v>
      </c>
      <c r="AJ300" s="93">
        <f t="shared" si="132"/>
        <v>435</v>
      </c>
      <c r="AK300" s="153">
        <f t="shared" si="133"/>
        <v>5.33</v>
      </c>
    </row>
    <row r="301" spans="1:42" ht="16.5" customHeight="1" thickBot="1" x14ac:dyDescent="0.3">
      <c r="A301" s="127" t="s">
        <v>56</v>
      </c>
      <c r="B301" s="247">
        <v>22005705</v>
      </c>
      <c r="C301" s="248" t="s">
        <v>928</v>
      </c>
      <c r="D301" s="248" t="s">
        <v>929</v>
      </c>
      <c r="E301" s="96">
        <f>VLOOKUP(B301,[2]END!$A$3:$F$557,6,FALSE)</f>
        <v>11</v>
      </c>
      <c r="F301" s="99">
        <f t="shared" si="128"/>
        <v>15</v>
      </c>
      <c r="G301" s="100">
        <f t="shared" si="113"/>
        <v>11</v>
      </c>
      <c r="H301" s="85">
        <f t="shared" si="114"/>
        <v>11</v>
      </c>
      <c r="I301" s="325">
        <f>VLOOKUP(B301,[2]VIT!$A$3:$E$557,5,FALSE)</f>
        <v>3.65</v>
      </c>
      <c r="J301" s="100">
        <f t="shared" si="129"/>
        <v>14</v>
      </c>
      <c r="K301" s="325">
        <f>VLOOKUP(B301,[2]VIT!$A$3:$F$557,6,FALSE)</f>
        <v>8.14</v>
      </c>
      <c r="L301" s="100">
        <f t="shared" si="130"/>
        <v>8</v>
      </c>
      <c r="M301" s="85">
        <f t="shared" si="117"/>
        <v>11</v>
      </c>
      <c r="N301" s="107">
        <f>VLOOKUP(B301,[2]DVC!$A$3:$F$557,6,FALSE)</f>
        <v>28.5</v>
      </c>
      <c r="O301" s="288">
        <f>VLOOKUP(B301,'[2]Taille-Poids'!$A$3:$F$557,6,FALSE)</f>
        <v>55</v>
      </c>
      <c r="P301" s="101">
        <f t="shared" si="118"/>
        <v>0.51818181818181819</v>
      </c>
      <c r="Q301" s="100">
        <f t="shared" si="119"/>
        <v>5</v>
      </c>
      <c r="R301" s="107">
        <f>VLOOKUP(B301,[2]DV!$A$3:$G$557,7,FALSE)</f>
        <v>30.3</v>
      </c>
      <c r="S301" s="100">
        <f t="shared" si="120"/>
        <v>5</v>
      </c>
      <c r="T301" s="85">
        <f t="shared" si="121"/>
        <v>10</v>
      </c>
      <c r="U301" s="289">
        <f>VLOOKUP(B301,[2]COORD!$A$3:$H$557,8,FALSE)</f>
        <v>29.52</v>
      </c>
      <c r="V301" s="100">
        <f t="shared" si="122"/>
        <v>4</v>
      </c>
      <c r="W301" s="96">
        <f>VLOOKUP(B301,[2]SOUP!$A$3:$E$557,5,FALSE)</f>
        <v>-8</v>
      </c>
      <c r="X301" s="100">
        <f t="shared" si="123"/>
        <v>1</v>
      </c>
      <c r="Y301" s="96">
        <f>VLOOKUP(B301,[2]EQU!$A$3:$E$557,5,FALSE)</f>
        <v>10</v>
      </c>
      <c r="Z301" s="100">
        <f t="shared" si="124"/>
        <v>0</v>
      </c>
      <c r="AA301" s="85">
        <f t="shared" si="125"/>
        <v>5</v>
      </c>
      <c r="AB301" s="127">
        <f>VLOOKUP(B301,[2]Natation!$A$2:$E$556,5,FALSE)</f>
        <v>36.35</v>
      </c>
      <c r="AC301" s="100">
        <f t="shared" si="126"/>
        <v>16</v>
      </c>
      <c r="AD301" s="86">
        <f t="shared" si="127"/>
        <v>16</v>
      </c>
      <c r="AE301" s="87">
        <f t="shared" si="112"/>
        <v>10.6</v>
      </c>
      <c r="AF301" s="88">
        <v>10.6</v>
      </c>
      <c r="AG301" s="92">
        <f t="shared" si="131"/>
        <v>325</v>
      </c>
      <c r="AH301" s="78">
        <f>IF(ISERROR(VLOOKUP(B301,'Notes écrit'!$A$3:$C$566,3,FALSE)),"ABI",(VLOOKUP(B301,'Notes écrit'!$A$3:$C$566,3,FALSE)))</f>
        <v>3.11</v>
      </c>
      <c r="AI301" s="88">
        <v>3.11</v>
      </c>
      <c r="AJ301" s="93">
        <f t="shared" si="132"/>
        <v>555</v>
      </c>
      <c r="AK301" s="153">
        <f t="shared" si="133"/>
        <v>6.1059999999999999</v>
      </c>
    </row>
    <row r="302" spans="1:42" ht="16.5" customHeight="1" thickBot="1" x14ac:dyDescent="0.3">
      <c r="A302" s="127" t="s">
        <v>376</v>
      </c>
      <c r="B302" s="249">
        <v>22005731</v>
      </c>
      <c r="C302" s="250" t="s">
        <v>516</v>
      </c>
      <c r="D302" s="250" t="s">
        <v>112</v>
      </c>
      <c r="E302" s="96">
        <f>VLOOKUP(B302,[2]END!$A$3:$F$557,6,FALSE)</f>
        <v>12</v>
      </c>
      <c r="F302" s="99">
        <f t="shared" si="128"/>
        <v>15.5</v>
      </c>
      <c r="G302" s="100">
        <f t="shared" si="113"/>
        <v>9</v>
      </c>
      <c r="H302" s="85">
        <f t="shared" si="114"/>
        <v>9</v>
      </c>
      <c r="I302" s="325">
        <f>VLOOKUP(B302,[2]VIT!$A$3:$E$557,5,FALSE)</f>
        <v>3.09</v>
      </c>
      <c r="J302" s="100">
        <f t="shared" si="129"/>
        <v>19</v>
      </c>
      <c r="K302" s="325">
        <f>VLOOKUP(B302,[2]VIT!$A$3:$F$557,6,FALSE)</f>
        <v>6.75</v>
      </c>
      <c r="L302" s="100">
        <f t="shared" si="130"/>
        <v>12</v>
      </c>
      <c r="M302" s="85">
        <f t="shared" si="117"/>
        <v>15.5</v>
      </c>
      <c r="N302" s="107">
        <f>VLOOKUP(B302,[2]DVC!$A$3:$F$557,6,FALSE)</f>
        <v>49</v>
      </c>
      <c r="O302" s="288">
        <f>VLOOKUP(B302,'[2]Taille-Poids'!$A$3:$F$557,6,FALSE)</f>
        <v>59</v>
      </c>
      <c r="P302" s="101">
        <f t="shared" si="118"/>
        <v>0.83050847457627119</v>
      </c>
      <c r="Q302" s="100">
        <f t="shared" si="119"/>
        <v>4.5</v>
      </c>
      <c r="R302" s="107">
        <f>VLOOKUP(B302,[2]DV!$A$3:$G$557,7,FALSE)</f>
        <v>42.4</v>
      </c>
      <c r="S302" s="100">
        <f t="shared" si="120"/>
        <v>3.5</v>
      </c>
      <c r="T302" s="85">
        <f t="shared" si="121"/>
        <v>8</v>
      </c>
      <c r="U302" s="289">
        <f>VLOOKUP(B302,[2]COORD!$A$3:$H$557,8,FALSE)</f>
        <v>25.43</v>
      </c>
      <c r="V302" s="100">
        <f t="shared" si="122"/>
        <v>5.25</v>
      </c>
      <c r="W302" s="96">
        <f>VLOOKUP(B302,[2]SOUP!$A$3:$E$557,5,FALSE)</f>
        <v>-9</v>
      </c>
      <c r="X302" s="100">
        <f t="shared" si="123"/>
        <v>1</v>
      </c>
      <c r="Y302" s="96">
        <f>VLOOKUP(B302,[2]EQU!$A$3:$E$557,5,FALSE)</f>
        <v>5</v>
      </c>
      <c r="Z302" s="100">
        <f t="shared" si="124"/>
        <v>2.5</v>
      </c>
      <c r="AA302" s="85">
        <f t="shared" si="125"/>
        <v>8.75</v>
      </c>
      <c r="AB302" s="127">
        <f>VLOOKUP(B302,[2]Natation!$A$2:$E$556,5,FALSE)</f>
        <v>41.17</v>
      </c>
      <c r="AC302" s="100">
        <f t="shared" si="126"/>
        <v>10</v>
      </c>
      <c r="AD302" s="86">
        <f t="shared" si="127"/>
        <v>10</v>
      </c>
      <c r="AE302" s="87">
        <f t="shared" si="112"/>
        <v>10.25</v>
      </c>
      <c r="AF302" s="88">
        <v>10.25</v>
      </c>
      <c r="AG302" s="92">
        <f t="shared" si="131"/>
        <v>369</v>
      </c>
      <c r="AH302" s="78">
        <f>IF(ISERROR(VLOOKUP(B302,'Notes écrit'!$A$3:$C$566,3,FALSE)),"ABI",(VLOOKUP(B302,'Notes écrit'!$A$3:$C$566,3,FALSE)))</f>
        <v>8.44</v>
      </c>
      <c r="AI302" s="88">
        <v>8.44</v>
      </c>
      <c r="AJ302" s="93">
        <f t="shared" si="132"/>
        <v>118</v>
      </c>
      <c r="AK302" s="153">
        <f t="shared" si="133"/>
        <v>9.1639999999999997</v>
      </c>
      <c r="AL302" s="110"/>
      <c r="AM302" s="110"/>
      <c r="AN302" s="110"/>
      <c r="AO302" s="110"/>
      <c r="AP302" s="110"/>
    </row>
    <row r="303" spans="1:42" s="111" customFormat="1" ht="16.5" customHeight="1" thickBot="1" x14ac:dyDescent="0.3">
      <c r="A303" s="127" t="s">
        <v>376</v>
      </c>
      <c r="B303" s="261">
        <v>22005734</v>
      </c>
      <c r="C303" s="262" t="s">
        <v>999</v>
      </c>
      <c r="D303" s="262" t="s">
        <v>178</v>
      </c>
      <c r="E303" s="96">
        <f>VLOOKUP(B303,[2]END!$A$3:$F$557,6,FALSE)</f>
        <v>14</v>
      </c>
      <c r="F303" s="99">
        <f t="shared" si="128"/>
        <v>16.5</v>
      </c>
      <c r="G303" s="100">
        <f t="shared" si="113"/>
        <v>11</v>
      </c>
      <c r="H303" s="85">
        <f t="shared" si="114"/>
        <v>11</v>
      </c>
      <c r="I303" s="325">
        <f>VLOOKUP(B303,[2]VIT!$A$3:$E$557,5,FALSE)</f>
        <v>3.46</v>
      </c>
      <c r="J303" s="100">
        <f t="shared" si="129"/>
        <v>13</v>
      </c>
      <c r="K303" s="325">
        <f>VLOOKUP(B303,[2]VIT!$A$3:$F$557,6,FALSE)</f>
        <v>7.41</v>
      </c>
      <c r="L303" s="100">
        <f t="shared" si="130"/>
        <v>7</v>
      </c>
      <c r="M303" s="85">
        <f t="shared" si="117"/>
        <v>10</v>
      </c>
      <c r="N303" s="107">
        <f>VLOOKUP(B303,[2]DVC!$A$3:$F$557,6,FALSE)</f>
        <v>55</v>
      </c>
      <c r="O303" s="288">
        <f>VLOOKUP(B303,'[2]Taille-Poids'!$A$3:$F$557,6,FALSE)</f>
        <v>69</v>
      </c>
      <c r="P303" s="101">
        <f t="shared" si="118"/>
        <v>0.79710144927536231</v>
      </c>
      <c r="Q303" s="100">
        <f t="shared" si="119"/>
        <v>4</v>
      </c>
      <c r="R303" s="107">
        <f>VLOOKUP(B303,[2]DV!$A$3:$G$557,7,FALSE)</f>
        <v>37.4</v>
      </c>
      <c r="S303" s="100">
        <f t="shared" si="120"/>
        <v>2.5</v>
      </c>
      <c r="T303" s="85">
        <f t="shared" si="121"/>
        <v>6.5</v>
      </c>
      <c r="U303" s="289">
        <f>VLOOKUP(B303,[2]COORD!$A$3:$H$557,8,FALSE)</f>
        <v>28</v>
      </c>
      <c r="V303" s="100">
        <f t="shared" si="122"/>
        <v>3.75</v>
      </c>
      <c r="W303" s="96">
        <f>VLOOKUP(B303,[2]SOUP!$A$3:$E$557,5,FALSE)</f>
        <v>0</v>
      </c>
      <c r="X303" s="100">
        <f t="shared" si="123"/>
        <v>2.5</v>
      </c>
      <c r="Y303" s="96">
        <f>VLOOKUP(B303,[2]EQU!$A$3:$E$557,5,FALSE)</f>
        <v>10</v>
      </c>
      <c r="Z303" s="100">
        <f t="shared" si="124"/>
        <v>0</v>
      </c>
      <c r="AA303" s="85">
        <f t="shared" si="125"/>
        <v>6.25</v>
      </c>
      <c r="AB303" s="127">
        <f>VLOOKUP(B303,[2]Natation!$A$2:$E$556,5,FALSE)</f>
        <v>41.02</v>
      </c>
      <c r="AC303" s="100">
        <f t="shared" si="126"/>
        <v>10</v>
      </c>
      <c r="AD303" s="86">
        <f t="shared" si="127"/>
        <v>10</v>
      </c>
      <c r="AE303" s="87">
        <f t="shared" si="112"/>
        <v>8.75</v>
      </c>
      <c r="AF303" s="88">
        <v>8.75</v>
      </c>
      <c r="AG303" s="92">
        <f t="shared" si="131"/>
        <v>463</v>
      </c>
      <c r="AH303" s="78">
        <f>IF(ISERROR(VLOOKUP(B303,'Notes écrit'!$A$3:$C$566,3,FALSE)),"ABI",(VLOOKUP(B303,'Notes écrit'!$A$3:$C$566,3,FALSE)))</f>
        <v>8</v>
      </c>
      <c r="AI303" s="88">
        <v>8</v>
      </c>
      <c r="AJ303" s="93">
        <f t="shared" si="132"/>
        <v>158</v>
      </c>
      <c r="AK303" s="153">
        <f t="shared" si="133"/>
        <v>8.3000000000000007</v>
      </c>
      <c r="AL303" s="26"/>
      <c r="AM303" s="26"/>
      <c r="AN303" s="26"/>
      <c r="AO303" s="26"/>
      <c r="AP303" s="26"/>
    </row>
    <row r="304" spans="1:42" s="111" customFormat="1" ht="16.5" customHeight="1" thickBot="1" x14ac:dyDescent="0.3">
      <c r="A304" s="127" t="s">
        <v>376</v>
      </c>
      <c r="B304" s="257">
        <v>22005752</v>
      </c>
      <c r="C304" s="258" t="s">
        <v>850</v>
      </c>
      <c r="D304" s="258" t="s">
        <v>186</v>
      </c>
      <c r="E304" s="96">
        <f>VLOOKUP(B304,[2]END!$A$3:$F$557,6,FALSE)</f>
        <v>14</v>
      </c>
      <c r="F304" s="99">
        <f t="shared" si="128"/>
        <v>16.5</v>
      </c>
      <c r="G304" s="100">
        <f t="shared" si="113"/>
        <v>11</v>
      </c>
      <c r="H304" s="85">
        <f t="shared" si="114"/>
        <v>11</v>
      </c>
      <c r="I304" s="325">
        <f>VLOOKUP(B304,[2]VIT!$A$3:$E$557,5,FALSE)</f>
        <v>3.04</v>
      </c>
      <c r="J304" s="100">
        <f t="shared" si="129"/>
        <v>20</v>
      </c>
      <c r="K304" s="325">
        <f>VLOOKUP(B304,[2]VIT!$A$3:$F$557,6,FALSE)</f>
        <v>6.66</v>
      </c>
      <c r="L304" s="100">
        <f t="shared" si="130"/>
        <v>12</v>
      </c>
      <c r="M304" s="85">
        <f t="shared" si="117"/>
        <v>16</v>
      </c>
      <c r="N304" s="107">
        <f>VLOOKUP(B304,[2]DVC!$A$3:$F$557,6,FALSE)</f>
        <v>70</v>
      </c>
      <c r="O304" s="288">
        <f>VLOOKUP(B304,'[2]Taille-Poids'!$A$3:$F$557,6,FALSE)</f>
        <v>80</v>
      </c>
      <c r="P304" s="101">
        <f t="shared" si="118"/>
        <v>0.875</v>
      </c>
      <c r="Q304" s="100">
        <f t="shared" si="119"/>
        <v>4.5</v>
      </c>
      <c r="R304" s="107">
        <f>VLOOKUP(B304,[2]DV!$A$3:$G$557,7,FALSE)</f>
        <v>34.6</v>
      </c>
      <c r="S304" s="100">
        <f t="shared" si="120"/>
        <v>1.5</v>
      </c>
      <c r="T304" s="85">
        <f t="shared" si="121"/>
        <v>6</v>
      </c>
      <c r="U304" s="289">
        <f>VLOOKUP(B304,[2]COORD!$A$3:$H$557,8,FALSE)</f>
        <v>32.68</v>
      </c>
      <c r="V304" s="100">
        <f t="shared" si="122"/>
        <v>1.5</v>
      </c>
      <c r="W304" s="96">
        <f>VLOOKUP(B304,[2]SOUP!$A$3:$E$557,5,FALSE)</f>
        <v>-17</v>
      </c>
      <c r="X304" s="100">
        <f t="shared" si="123"/>
        <v>0</v>
      </c>
      <c r="Y304" s="96">
        <f>VLOOKUP(B304,[2]EQU!$A$3:$E$557,5,FALSE)</f>
        <v>3</v>
      </c>
      <c r="Z304" s="100">
        <f t="shared" si="124"/>
        <v>3.5</v>
      </c>
      <c r="AA304" s="85">
        <f t="shared" si="125"/>
        <v>5</v>
      </c>
      <c r="AB304" s="127">
        <f>VLOOKUP(B304,[2]Natation!$A$2:$E$556,5,FALSE)</f>
        <v>39.5</v>
      </c>
      <c r="AC304" s="100">
        <f t="shared" si="126"/>
        <v>11</v>
      </c>
      <c r="AD304" s="86">
        <f t="shared" si="127"/>
        <v>11</v>
      </c>
      <c r="AE304" s="87">
        <f t="shared" si="112"/>
        <v>9.8000000000000007</v>
      </c>
      <c r="AF304" s="88">
        <v>9.8000000000000007</v>
      </c>
      <c r="AG304" s="92">
        <f t="shared" si="131"/>
        <v>403</v>
      </c>
      <c r="AH304" s="78">
        <f>IF(ISERROR(VLOOKUP(B304,'Notes écrit'!$A$3:$C$566,3,FALSE)),"ABI",(VLOOKUP(B304,'Notes écrit'!$A$3:$C$566,3,FALSE)))</f>
        <v>5.78</v>
      </c>
      <c r="AI304" s="88">
        <v>5.78</v>
      </c>
      <c r="AJ304" s="93">
        <f t="shared" si="132"/>
        <v>393</v>
      </c>
      <c r="AK304" s="153">
        <f t="shared" si="133"/>
        <v>7.3879999999999999</v>
      </c>
      <c r="AL304" s="26"/>
      <c r="AM304" s="26"/>
      <c r="AN304" s="26"/>
      <c r="AO304" s="26"/>
      <c r="AP304" s="26"/>
    </row>
    <row r="305" spans="1:42" ht="16.5" customHeight="1" thickBot="1" x14ac:dyDescent="0.3">
      <c r="A305" s="127" t="s">
        <v>56</v>
      </c>
      <c r="B305" s="263">
        <v>22005759</v>
      </c>
      <c r="C305" s="264" t="s">
        <v>687</v>
      </c>
      <c r="D305" s="264" t="s">
        <v>688</v>
      </c>
      <c r="E305" s="96">
        <f>VLOOKUP(B305,[2]END!$A$3:$F$557,6,FALSE)</f>
        <v>13</v>
      </c>
      <c r="F305" s="99">
        <f t="shared" si="128"/>
        <v>16</v>
      </c>
      <c r="G305" s="100">
        <f t="shared" si="113"/>
        <v>13</v>
      </c>
      <c r="H305" s="85">
        <f t="shared" si="114"/>
        <v>13</v>
      </c>
      <c r="I305" s="325">
        <f>VLOOKUP(B305,[2]VIT!$A$3:$E$557,5,FALSE)</f>
        <v>3.66</v>
      </c>
      <c r="J305" s="100">
        <f t="shared" si="129"/>
        <v>14</v>
      </c>
      <c r="K305" s="325">
        <f>VLOOKUP(B305,[2]VIT!$A$3:$F$557,6,FALSE)</f>
        <v>8.1999999999999993</v>
      </c>
      <c r="L305" s="100">
        <f t="shared" si="130"/>
        <v>7</v>
      </c>
      <c r="M305" s="85">
        <f t="shared" si="117"/>
        <v>10.5</v>
      </c>
      <c r="N305" s="107">
        <f>VLOOKUP(B305,[2]DVC!$A$3:$F$557,6,FALSE)</f>
        <v>37</v>
      </c>
      <c r="O305" s="288">
        <f>VLOOKUP(B305,'[2]Taille-Poids'!$A$3:$F$557,6,FALSE)</f>
        <v>66</v>
      </c>
      <c r="P305" s="101">
        <f t="shared" si="118"/>
        <v>0.56060606060606055</v>
      </c>
      <c r="Q305" s="100">
        <f t="shared" si="119"/>
        <v>5.5</v>
      </c>
      <c r="R305" s="107">
        <f>VLOOKUP(B305,[2]DV!$A$3:$G$557,7,FALSE)</f>
        <v>25.4</v>
      </c>
      <c r="S305" s="100">
        <f t="shared" si="120"/>
        <v>3.5</v>
      </c>
      <c r="T305" s="85">
        <f t="shared" si="121"/>
        <v>9</v>
      </c>
      <c r="U305" s="289">
        <f>VLOOKUP(B305,[2]COORD!$A$3:$H$557,8,FALSE)</f>
        <v>30.24</v>
      </c>
      <c r="V305" s="100">
        <f t="shared" si="122"/>
        <v>3.75</v>
      </c>
      <c r="W305" s="96">
        <f>VLOOKUP(B305,[2]SOUP!$A$3:$E$557,5,FALSE)</f>
        <v>-6</v>
      </c>
      <c r="X305" s="100">
        <f t="shared" si="123"/>
        <v>1.25</v>
      </c>
      <c r="Y305" s="96">
        <f>VLOOKUP(B305,[2]EQU!$A$3:$E$557,5,FALSE)</f>
        <v>1</v>
      </c>
      <c r="Z305" s="100">
        <f t="shared" si="124"/>
        <v>4.5</v>
      </c>
      <c r="AA305" s="85">
        <f t="shared" si="125"/>
        <v>9.5</v>
      </c>
      <c r="AB305" s="127">
        <f>VLOOKUP(B305,[2]Natation!$A$2:$E$556,5,FALSE)</f>
        <v>47.42</v>
      </c>
      <c r="AC305" s="100">
        <f t="shared" si="126"/>
        <v>10</v>
      </c>
      <c r="AD305" s="86">
        <f t="shared" si="127"/>
        <v>10</v>
      </c>
      <c r="AE305" s="87">
        <f t="shared" si="112"/>
        <v>10.4</v>
      </c>
      <c r="AF305" s="88">
        <v>10.4</v>
      </c>
      <c r="AG305" s="92">
        <f t="shared" si="131"/>
        <v>356</v>
      </c>
      <c r="AH305" s="78">
        <f>IF(ISERROR(VLOOKUP(B305,'Notes écrit'!$A$3:$C$566,3,FALSE)),"ABI",(VLOOKUP(B305,'Notes écrit'!$A$3:$C$566,3,FALSE)))</f>
        <v>5.78</v>
      </c>
      <c r="AI305" s="88">
        <v>5.78</v>
      </c>
      <c r="AJ305" s="93">
        <f t="shared" si="132"/>
        <v>393</v>
      </c>
      <c r="AK305" s="153">
        <f t="shared" si="133"/>
        <v>7.6280000000000001</v>
      </c>
    </row>
    <row r="306" spans="1:42" s="111" customFormat="1" ht="16.5" customHeight="1" thickBot="1" x14ac:dyDescent="0.3">
      <c r="A306" s="127" t="s">
        <v>56</v>
      </c>
      <c r="B306" s="255">
        <v>22005762</v>
      </c>
      <c r="C306" s="256" t="s">
        <v>818</v>
      </c>
      <c r="D306" s="256" t="s">
        <v>188</v>
      </c>
      <c r="E306" s="96">
        <f>VLOOKUP(B306,[2]END!$A$3:$F$557,6,FALSE)</f>
        <v>12</v>
      </c>
      <c r="F306" s="99">
        <f t="shared" si="128"/>
        <v>15.5</v>
      </c>
      <c r="G306" s="100">
        <f t="shared" si="113"/>
        <v>12</v>
      </c>
      <c r="H306" s="85">
        <f t="shared" si="114"/>
        <v>12</v>
      </c>
      <c r="I306" s="325">
        <f>VLOOKUP(B306,[2]VIT!$A$3:$E$557,5,FALSE)</f>
        <v>3.5</v>
      </c>
      <c r="J306" s="100">
        <f t="shared" si="129"/>
        <v>16</v>
      </c>
      <c r="K306" s="325">
        <f>VLOOKUP(B306,[2]VIT!$A$3:$F$557,6,FALSE)</f>
        <v>7.62</v>
      </c>
      <c r="L306" s="100">
        <f t="shared" si="130"/>
        <v>12</v>
      </c>
      <c r="M306" s="85">
        <f t="shared" si="117"/>
        <v>14</v>
      </c>
      <c r="N306" s="107">
        <f>VLOOKUP(B306,[2]DVC!$A$3:$F$557,6,FALSE)</f>
        <v>34.5</v>
      </c>
      <c r="O306" s="288">
        <f>VLOOKUP(B306,'[2]Taille-Poids'!$A$3:$F$557,6,FALSE)</f>
        <v>59</v>
      </c>
      <c r="P306" s="101">
        <f t="shared" si="118"/>
        <v>0.5847457627118644</v>
      </c>
      <c r="Q306" s="100">
        <f t="shared" si="119"/>
        <v>5.5</v>
      </c>
      <c r="R306" s="107">
        <f>VLOOKUP(B306,[2]DV!$A$3:$G$557,7,FALSE)</f>
        <v>30.3</v>
      </c>
      <c r="S306" s="100">
        <f t="shared" si="120"/>
        <v>5</v>
      </c>
      <c r="T306" s="85">
        <f t="shared" si="121"/>
        <v>10.5</v>
      </c>
      <c r="U306" s="289">
        <f>VLOOKUP(B306,[2]COORD!$A$3:$H$557,8,FALSE)</f>
        <v>29.02</v>
      </c>
      <c r="V306" s="100">
        <f t="shared" si="122"/>
        <v>4.25</v>
      </c>
      <c r="W306" s="96">
        <f>VLOOKUP(B306,[2]SOUP!$A$3:$E$557,5,FALSE)</f>
        <v>11</v>
      </c>
      <c r="X306" s="100">
        <f t="shared" si="123"/>
        <v>4.25</v>
      </c>
      <c r="Y306" s="96">
        <f>VLOOKUP(B306,[2]EQU!$A$3:$E$557,5,FALSE)</f>
        <v>1</v>
      </c>
      <c r="Z306" s="100">
        <f t="shared" si="124"/>
        <v>4.5</v>
      </c>
      <c r="AA306" s="85">
        <f t="shared" si="125"/>
        <v>13</v>
      </c>
      <c r="AB306" s="127">
        <f>VLOOKUP(B306,[2]Natation!$A$2:$E$556,5,FALSE)</f>
        <v>40.619999999999997</v>
      </c>
      <c r="AC306" s="100">
        <f t="shared" si="126"/>
        <v>13</v>
      </c>
      <c r="AD306" s="86">
        <f t="shared" si="127"/>
        <v>13</v>
      </c>
      <c r="AE306" s="87">
        <f t="shared" si="112"/>
        <v>12.5</v>
      </c>
      <c r="AF306" s="88">
        <v>12.5</v>
      </c>
      <c r="AG306" s="92">
        <f t="shared" si="131"/>
        <v>113</v>
      </c>
      <c r="AH306" s="78">
        <f>IF(ISERROR(VLOOKUP(B306,'Notes écrit'!$A$3:$C$566,3,FALSE)),"ABI",(VLOOKUP(B306,'Notes écrit'!$A$3:$C$566,3,FALSE)))</f>
        <v>9.33</v>
      </c>
      <c r="AI306" s="88">
        <v>9.33</v>
      </c>
      <c r="AJ306" s="93">
        <f t="shared" si="132"/>
        <v>56</v>
      </c>
      <c r="AK306" s="153">
        <f t="shared" si="133"/>
        <v>10.597999999999999</v>
      </c>
      <c r="AL306" s="26"/>
      <c r="AM306" s="26"/>
      <c r="AN306" s="26"/>
      <c r="AO306" s="26"/>
      <c r="AP306" s="26"/>
    </row>
    <row r="307" spans="1:42" s="110" customFormat="1" ht="16.5" customHeight="1" thickBot="1" x14ac:dyDescent="0.3">
      <c r="A307" s="127" t="s">
        <v>56</v>
      </c>
      <c r="B307" s="255">
        <v>22005771</v>
      </c>
      <c r="C307" s="256" t="s">
        <v>524</v>
      </c>
      <c r="D307" s="256" t="s">
        <v>131</v>
      </c>
      <c r="E307" s="96">
        <f>VLOOKUP(B307,[2]END!$A$3:$F$557,6,FALSE)</f>
        <v>13</v>
      </c>
      <c r="F307" s="99">
        <f t="shared" si="128"/>
        <v>16</v>
      </c>
      <c r="G307" s="100">
        <f t="shared" si="113"/>
        <v>13</v>
      </c>
      <c r="H307" s="85">
        <f t="shared" si="114"/>
        <v>13</v>
      </c>
      <c r="I307" s="325">
        <f>VLOOKUP(B307,[2]VIT!$A$3:$E$557,5,FALSE)</f>
        <v>3.23</v>
      </c>
      <c r="J307" s="100">
        <f t="shared" si="129"/>
        <v>20</v>
      </c>
      <c r="K307" s="325">
        <f>VLOOKUP(B307,[2]VIT!$A$3:$F$557,6,FALSE)</f>
        <v>6.96</v>
      </c>
      <c r="L307" s="100">
        <f t="shared" si="130"/>
        <v>16</v>
      </c>
      <c r="M307" s="85">
        <f t="shared" si="117"/>
        <v>18</v>
      </c>
      <c r="N307" s="107">
        <f>VLOOKUP(B307,[2]DVC!$A$3:$F$557,6,FALSE)</f>
        <v>33</v>
      </c>
      <c r="O307" s="288">
        <f>VLOOKUP(B307,'[2]Taille-Poids'!$A$3:$F$557,6,FALSE)</f>
        <v>56</v>
      </c>
      <c r="P307" s="101">
        <f t="shared" si="118"/>
        <v>0.5892857142857143</v>
      </c>
      <c r="Q307" s="100">
        <f t="shared" si="119"/>
        <v>5.5</v>
      </c>
      <c r="R307" s="107">
        <f>VLOOKUP(B307,[2]DV!$A$3:$G$557,7,FALSE)</f>
        <v>42.5</v>
      </c>
      <c r="S307" s="100">
        <f t="shared" si="120"/>
        <v>8</v>
      </c>
      <c r="T307" s="85">
        <f t="shared" si="121"/>
        <v>13.5</v>
      </c>
      <c r="U307" s="289">
        <f>VLOOKUP(B307,[2]COORD!$A$3:$H$557,8,FALSE)</f>
        <v>27.18</v>
      </c>
      <c r="V307" s="100">
        <f t="shared" si="122"/>
        <v>5.25</v>
      </c>
      <c r="W307" s="96">
        <f>VLOOKUP(B307,[2]SOUP!$A$3:$E$557,5,FALSE)</f>
        <v>-1</v>
      </c>
      <c r="X307" s="100">
        <f t="shared" si="123"/>
        <v>2.25</v>
      </c>
      <c r="Y307" s="96">
        <f>VLOOKUP(B307,[2]EQU!$A$3:$E$557,5,FALSE)</f>
        <v>4</v>
      </c>
      <c r="Z307" s="100">
        <f t="shared" si="124"/>
        <v>3</v>
      </c>
      <c r="AA307" s="85">
        <f t="shared" si="125"/>
        <v>10.5</v>
      </c>
      <c r="AB307" s="127">
        <f>VLOOKUP(B307,[2]Natation!$A$2:$E$556,5,FALSE)</f>
        <v>54.89</v>
      </c>
      <c r="AC307" s="100">
        <f t="shared" si="126"/>
        <v>7</v>
      </c>
      <c r="AD307" s="86">
        <f t="shared" si="127"/>
        <v>7</v>
      </c>
      <c r="AE307" s="87">
        <f t="shared" si="112"/>
        <v>12.4</v>
      </c>
      <c r="AF307" s="88">
        <v>12.4</v>
      </c>
      <c r="AG307" s="92">
        <f t="shared" si="131"/>
        <v>120</v>
      </c>
      <c r="AH307" s="78">
        <f>IF(ISERROR(VLOOKUP(B307,'Notes écrit'!$A$3:$C$566,3,FALSE)),"ABI",(VLOOKUP(B307,'Notes écrit'!$A$3:$C$566,3,FALSE)))</f>
        <v>6.67</v>
      </c>
      <c r="AI307" s="88">
        <v>6.67</v>
      </c>
      <c r="AJ307" s="93">
        <f t="shared" si="132"/>
        <v>296</v>
      </c>
      <c r="AK307" s="153">
        <f t="shared" si="133"/>
        <v>8.9619999999999997</v>
      </c>
      <c r="AL307" s="26"/>
      <c r="AM307" s="26"/>
      <c r="AN307" s="26"/>
      <c r="AO307" s="26"/>
      <c r="AP307" s="26"/>
    </row>
    <row r="308" spans="1:42" ht="16.5" customHeight="1" thickBot="1" x14ac:dyDescent="0.3">
      <c r="A308" s="127" t="s">
        <v>56</v>
      </c>
      <c r="B308" s="251">
        <v>22005777</v>
      </c>
      <c r="C308" s="252" t="s">
        <v>1106</v>
      </c>
      <c r="D308" s="252" t="s">
        <v>1107</v>
      </c>
      <c r="E308" s="96">
        <f>VLOOKUP(B308,[2]END!$A$3:$F$557,6,FALSE)</f>
        <v>11</v>
      </c>
      <c r="F308" s="99">
        <f t="shared" si="128"/>
        <v>15</v>
      </c>
      <c r="G308" s="100">
        <f t="shared" si="113"/>
        <v>11</v>
      </c>
      <c r="H308" s="85">
        <f t="shared" si="114"/>
        <v>11</v>
      </c>
      <c r="I308" s="325">
        <f>VLOOKUP(B308,[2]VIT!$A$3:$E$557,5,FALSE)</f>
        <v>3.61</v>
      </c>
      <c r="J308" s="100">
        <f t="shared" si="129"/>
        <v>15</v>
      </c>
      <c r="K308" s="325">
        <f>VLOOKUP(B308,[2]VIT!$A$3:$F$557,6,FALSE)</f>
        <v>8.0500000000000007</v>
      </c>
      <c r="L308" s="100">
        <f t="shared" si="130"/>
        <v>9</v>
      </c>
      <c r="M308" s="85">
        <f t="shared" si="117"/>
        <v>12</v>
      </c>
      <c r="N308" s="107">
        <f>VLOOKUP(B308,[2]DVC!$A$3:$F$557,6,FALSE)</f>
        <v>32.5</v>
      </c>
      <c r="O308" s="288">
        <f>VLOOKUP(B308,'[2]Taille-Poids'!$A$3:$F$557,6,FALSE)</f>
        <v>59</v>
      </c>
      <c r="P308" s="101">
        <f t="shared" si="118"/>
        <v>0.55084745762711862</v>
      </c>
      <c r="Q308" s="100">
        <f t="shared" si="119"/>
        <v>5.5</v>
      </c>
      <c r="R308" s="107">
        <f>VLOOKUP(B308,[2]DV!$A$3:$G$557,7,FALSE)</f>
        <v>26.8</v>
      </c>
      <c r="S308" s="100">
        <f t="shared" si="120"/>
        <v>4</v>
      </c>
      <c r="T308" s="85">
        <f t="shared" si="121"/>
        <v>9.5</v>
      </c>
      <c r="U308" s="289">
        <f>VLOOKUP(B308,[2]COORD!$A$3:$H$557,8,FALSE)</f>
        <v>28.85</v>
      </c>
      <c r="V308" s="100">
        <f t="shared" si="122"/>
        <v>4.5</v>
      </c>
      <c r="W308" s="96">
        <f>VLOOKUP(B308,[2]SOUP!$A$3:$E$557,5,FALSE)</f>
        <v>1</v>
      </c>
      <c r="X308" s="100">
        <f t="shared" si="123"/>
        <v>2.75</v>
      </c>
      <c r="Y308" s="96">
        <f>VLOOKUP(B308,[2]EQU!$A$3:$E$557,5,FALSE)</f>
        <v>3</v>
      </c>
      <c r="Z308" s="100">
        <f t="shared" si="124"/>
        <v>3.5</v>
      </c>
      <c r="AA308" s="85">
        <f t="shared" si="125"/>
        <v>10.75</v>
      </c>
      <c r="AB308" s="127">
        <f>VLOOKUP(B308,[2]Natation!$A$2:$E$556,5,FALSE)</f>
        <v>58.11</v>
      </c>
      <c r="AC308" s="100">
        <f t="shared" si="126"/>
        <v>5</v>
      </c>
      <c r="AD308" s="86">
        <f t="shared" si="127"/>
        <v>5</v>
      </c>
      <c r="AE308" s="87">
        <f t="shared" si="112"/>
        <v>9.65</v>
      </c>
      <c r="AF308" s="88">
        <v>9.65</v>
      </c>
      <c r="AG308" s="92">
        <f t="shared" si="131"/>
        <v>418</v>
      </c>
      <c r="AH308" s="78">
        <f>IF(ISERROR(VLOOKUP(B308,'Notes écrit'!$A$3:$C$566,3,FALSE)),"ABI",(VLOOKUP(B308,'Notes écrit'!$A$3:$C$566,3,FALSE)))</f>
        <v>8</v>
      </c>
      <c r="AI308" s="88">
        <v>8</v>
      </c>
      <c r="AJ308" s="93">
        <f t="shared" si="132"/>
        <v>158</v>
      </c>
      <c r="AK308" s="153">
        <f t="shared" si="133"/>
        <v>8.66</v>
      </c>
    </row>
    <row r="309" spans="1:42" s="108" customFormat="1" ht="16.5" customHeight="1" thickBot="1" x14ac:dyDescent="0.3">
      <c r="A309" s="127" t="s">
        <v>376</v>
      </c>
      <c r="B309" s="263">
        <v>22005794</v>
      </c>
      <c r="C309" s="264" t="s">
        <v>823</v>
      </c>
      <c r="D309" s="264" t="s">
        <v>110</v>
      </c>
      <c r="E309" s="96">
        <f>VLOOKUP(B309,[2]END!$A$3:$F$557,6,FALSE)</f>
        <v>19</v>
      </c>
      <c r="F309" s="99">
        <f t="shared" si="128"/>
        <v>19</v>
      </c>
      <c r="G309" s="100">
        <f t="shared" si="113"/>
        <v>16</v>
      </c>
      <c r="H309" s="85">
        <f t="shared" si="114"/>
        <v>16</v>
      </c>
      <c r="I309" s="325">
        <f>VLOOKUP(B309,[2]VIT!$A$3:$E$557,5,FALSE)</f>
        <v>3.0799999999999996</v>
      </c>
      <c r="J309" s="100">
        <f t="shared" si="129"/>
        <v>19</v>
      </c>
      <c r="K309" s="325">
        <f>VLOOKUP(B309,[2]VIT!$A$3:$F$557,6,FALSE)</f>
        <v>6.56</v>
      </c>
      <c r="L309" s="100">
        <f t="shared" si="130"/>
        <v>13</v>
      </c>
      <c r="M309" s="85">
        <f t="shared" si="117"/>
        <v>16</v>
      </c>
      <c r="N309" s="107">
        <f>VLOOKUP(B309,[2]DVC!$A$3:$F$557,6,FALSE)</f>
        <v>50</v>
      </c>
      <c r="O309" s="288">
        <f>VLOOKUP(B309,'[2]Taille-Poids'!$A$3:$F$557,6,FALSE)</f>
        <v>70</v>
      </c>
      <c r="P309" s="101">
        <f t="shared" si="118"/>
        <v>0.7142857142857143</v>
      </c>
      <c r="Q309" s="100">
        <f t="shared" si="119"/>
        <v>4</v>
      </c>
      <c r="R309" s="107">
        <f>VLOOKUP(B309,[2]DV!$A$3:$G$557,7,FALSE)</f>
        <v>42.4</v>
      </c>
      <c r="S309" s="100">
        <f t="shared" si="120"/>
        <v>3.5</v>
      </c>
      <c r="T309" s="85">
        <f t="shared" si="121"/>
        <v>7.5</v>
      </c>
      <c r="U309" s="289">
        <f>VLOOKUP(B309,[2]COORD!$A$3:$H$557,8,FALSE)</f>
        <v>25.5</v>
      </c>
      <c r="V309" s="100">
        <f t="shared" si="122"/>
        <v>5</v>
      </c>
      <c r="W309" s="96">
        <f>VLOOKUP(B309,[2]SOUP!$A$3:$E$557,5,FALSE)</f>
        <v>-4</v>
      </c>
      <c r="X309" s="100">
        <f t="shared" si="123"/>
        <v>1.5</v>
      </c>
      <c r="Y309" s="96">
        <f>VLOOKUP(B309,[2]EQU!$A$3:$E$557,5,FALSE)</f>
        <v>4</v>
      </c>
      <c r="Z309" s="100">
        <f t="shared" si="124"/>
        <v>3</v>
      </c>
      <c r="AA309" s="85">
        <f t="shared" si="125"/>
        <v>9.5</v>
      </c>
      <c r="AB309" s="127">
        <f>VLOOKUP(B309,[2]Natation!$A$2:$E$556,5,FALSE)</f>
        <v>38.35</v>
      </c>
      <c r="AC309" s="100">
        <f t="shared" si="126"/>
        <v>11</v>
      </c>
      <c r="AD309" s="86">
        <f t="shared" si="127"/>
        <v>11</v>
      </c>
      <c r="AE309" s="87">
        <f t="shared" ref="AE309:AE372" si="134">IF(OR(H309="COVID",M309="COVID",T309="COVID",AA309="COVID",AD309="COVID"),"COVID",IF(AND(H309="DSP",M309="DSP",T309="DSP",AA309="DSP",AD309="DSP"),"DSP",IF(AND(H309="DSP",M309="DSP",T309="DSP",AA309="DSP"),AD309,IF(AND(H309="DSP",M309="DSP",T309="DSP",AD309="DSP"),AA309,IF(AND(H309="DSP",M309="DSP",AA309="DSP",AD309="DSP"),T309,IF(AND(H309="DSP",T309="DSP",AA309="DSP",AD309="DSP"),M309,IF(AND(M309="DSP",T309="DSP",AA309="DSP",AD309="DSP"),H309,IF(AND(T309="DSP",AA309="DSP",AD309="DSP"),(H309+M309)/2,IF(AND(M309="DSP",AA309="DSP",AD309="DSP"),(H309+T309)/2,IF(AND(H309="DSP",AA309="DSP",AD309="DSP"),(M309+T309)/2,IF(AND(M309="DSP",T309="DSP",AD309="DSP"),(H309+AA309)/2,IF(AND(H309="DSP",T309="DSP",AD309="DSP"),(M309+AA309)/2,IF(AND(H309="DSP",M309="DSP",AD309="DSP"),(T309+AA309)/2,IF(AND(M309="DSP",T309="DSP",AA309="DSP"),(H309+AD309)/2,IF(AND(H309="DSP",T309="DSP",AA309="DSP"),(M309+AD309)/2,IF(AND(H309="DSP",M309="DSP",AA309="DSP"),(T309+AD309)/2,IF(AND(H309="DSP",M309="DSP",T309="DSP"),(AA309+AD309)/2,IF(AND(H309="DSP",M309="DSP"),(T309+AA309+AD309)/3,IF(AND(H309="DSP",T309="DSP"),(M309+AA309+AD309)/3,IF(AND(M309="DSP",T309="DSP"),(H309+AA309+AD309)/3,IF(AND(H309="DSP",AA309="DSP"),(M309+T309+AD309)/3,IF(AND(M309="DSP",AA309="DSP"),(H309+T309+AD309)/3,IF(AND(T309="DSP",AA309="DSP"),(H309+M309+AD309)/3,IF(AND(H309="DSP",AD309="DSP"),(M309+T309+AA309)/3,IF(AND(M309="DSP",AD309="DSP"),(H309+T309+AA309)/3,IF(AND(T309="DSP",AD309="DSP"),(H309+M309+AA309)/3,IF(AND(AA309="DSP",AD309="DSP"),(H309+M309+T309)/3,IF(H309="DSP",(M309+T309+AA309+AD309)/4,IF(M309="DSP",(H309+T309+AA309+AD309)/4,IF(T309="DSP",(H309+M309+AA309+AD309)/4,IF(AA309="DSP",(H309+M309+T309+AD309)/4,IF(AD309="DSP",(H309+M309+T309+AA309)/4,SUM(H309+M309+T309+AA309+AD309)/5))))))))))))))))))))))))))))))))</f>
        <v>12</v>
      </c>
      <c r="AF309" s="88">
        <v>12</v>
      </c>
      <c r="AG309" s="92">
        <f t="shared" si="131"/>
        <v>158</v>
      </c>
      <c r="AH309" s="78">
        <f>IF(ISERROR(VLOOKUP(B309,'Notes écrit'!$A$3:$C$566,3,FALSE)),"ABI",(VLOOKUP(B309,'Notes écrit'!$A$3:$C$566,3,FALSE)))</f>
        <v>9.33</v>
      </c>
      <c r="AI309" s="88">
        <v>9.33</v>
      </c>
      <c r="AJ309" s="93">
        <f t="shared" si="132"/>
        <v>56</v>
      </c>
      <c r="AK309" s="153">
        <f t="shared" si="133"/>
        <v>10.398</v>
      </c>
      <c r="AL309" s="26"/>
      <c r="AM309" s="26"/>
      <c r="AN309" s="26"/>
      <c r="AO309" s="26"/>
      <c r="AP309" s="26"/>
    </row>
    <row r="310" spans="1:42" ht="16.5" customHeight="1" thickBot="1" x14ac:dyDescent="0.3">
      <c r="A310" s="127" t="s">
        <v>376</v>
      </c>
      <c r="B310" s="253">
        <v>22005915</v>
      </c>
      <c r="C310" s="254" t="s">
        <v>927</v>
      </c>
      <c r="D310" s="254" t="s">
        <v>149</v>
      </c>
      <c r="E310" s="96">
        <f>VLOOKUP(B310,[2]END!$A$3:$F$557,6,FALSE)</f>
        <v>13</v>
      </c>
      <c r="F310" s="99">
        <f t="shared" si="128"/>
        <v>16</v>
      </c>
      <c r="G310" s="100">
        <f t="shared" si="113"/>
        <v>10</v>
      </c>
      <c r="H310" s="85">
        <f t="shared" si="114"/>
        <v>10</v>
      </c>
      <c r="I310" s="325">
        <f>VLOOKUP(B310,[2]VIT!$A$3:$E$557,5,FALSE)</f>
        <v>3.1</v>
      </c>
      <c r="J310" s="100">
        <f t="shared" si="129"/>
        <v>19</v>
      </c>
      <c r="K310" s="325">
        <f>VLOOKUP(B310,[2]VIT!$A$3:$F$557,6,FALSE)</f>
        <v>6.58</v>
      </c>
      <c r="L310" s="100">
        <f t="shared" si="130"/>
        <v>13</v>
      </c>
      <c r="M310" s="85">
        <f t="shared" si="117"/>
        <v>16</v>
      </c>
      <c r="N310" s="107">
        <f>VLOOKUP(B310,[2]DVC!$A$3:$F$557,6,FALSE)</f>
        <v>62</v>
      </c>
      <c r="O310" s="288">
        <f>VLOOKUP(B310,'[2]Taille-Poids'!$A$3:$F$557,6,FALSE)</f>
        <v>63</v>
      </c>
      <c r="P310" s="101">
        <f t="shared" si="118"/>
        <v>0.98412698412698407</v>
      </c>
      <c r="Q310" s="100">
        <f t="shared" si="119"/>
        <v>5</v>
      </c>
      <c r="R310" s="107">
        <f>VLOOKUP(B310,[2]DV!$A$3:$G$557,7,FALSE)</f>
        <v>47.3</v>
      </c>
      <c r="S310" s="100">
        <f t="shared" si="120"/>
        <v>5</v>
      </c>
      <c r="T310" s="85">
        <f t="shared" si="121"/>
        <v>10</v>
      </c>
      <c r="U310" s="335">
        <f>VLOOKUP(B310,[2]COORD!$A$3:$H$557,8,FALSE)</f>
        <v>23.86</v>
      </c>
      <c r="V310" s="100">
        <f t="shared" si="122"/>
        <v>6</v>
      </c>
      <c r="W310" s="96">
        <f>VLOOKUP(B310,[2]SOUP!$A$3:$E$557,5,FALSE)</f>
        <v>3</v>
      </c>
      <c r="X310" s="100">
        <f t="shared" si="123"/>
        <v>3.25</v>
      </c>
      <c r="Y310" s="96">
        <f>VLOOKUP(B310,[2]EQU!$A$3:$E$557,5,FALSE)</f>
        <v>1</v>
      </c>
      <c r="Z310" s="100">
        <f t="shared" si="124"/>
        <v>4.5</v>
      </c>
      <c r="AA310" s="85">
        <f t="shared" si="125"/>
        <v>13.75</v>
      </c>
      <c r="AB310" s="127">
        <f>VLOOKUP(B310,[2]Natation!$A$2:$E$556,5,FALSE)</f>
        <v>45.61</v>
      </c>
      <c r="AC310" s="100">
        <f t="shared" si="126"/>
        <v>7</v>
      </c>
      <c r="AD310" s="86">
        <f t="shared" si="127"/>
        <v>7</v>
      </c>
      <c r="AE310" s="87">
        <f t="shared" si="134"/>
        <v>11.35</v>
      </c>
      <c r="AF310" s="88">
        <v>11.35</v>
      </c>
      <c r="AG310" s="92">
        <f t="shared" si="131"/>
        <v>235</v>
      </c>
      <c r="AH310" s="78">
        <f>IF(ISERROR(VLOOKUP(B310,'Notes écrit'!$A$3:$C$566,3,FALSE)),"ABI",(VLOOKUP(B310,'Notes écrit'!$A$3:$C$566,3,FALSE)))</f>
        <v>6.67</v>
      </c>
      <c r="AI310" s="88">
        <v>6.67</v>
      </c>
      <c r="AJ310" s="93">
        <f t="shared" si="132"/>
        <v>296</v>
      </c>
      <c r="AK310" s="153">
        <f t="shared" si="133"/>
        <v>8.5419999999999998</v>
      </c>
      <c r="AL310" s="108"/>
      <c r="AM310" s="108"/>
      <c r="AN310" s="108"/>
      <c r="AO310" s="108"/>
      <c r="AP310" s="108"/>
    </row>
    <row r="311" spans="1:42" ht="16.5" customHeight="1" thickBot="1" x14ac:dyDescent="0.3">
      <c r="A311" s="127" t="s">
        <v>56</v>
      </c>
      <c r="B311" s="251">
        <v>22005922</v>
      </c>
      <c r="C311" s="252" t="s">
        <v>859</v>
      </c>
      <c r="D311" s="252" t="s">
        <v>519</v>
      </c>
      <c r="E311" s="96">
        <f>VLOOKUP(B311,[2]END!$A$3:$F$557,6,FALSE)</f>
        <v>6</v>
      </c>
      <c r="F311" s="99">
        <f t="shared" si="128"/>
        <v>12.5</v>
      </c>
      <c r="G311" s="100">
        <f t="shared" si="113"/>
        <v>6</v>
      </c>
      <c r="H311" s="85">
        <f t="shared" si="114"/>
        <v>6</v>
      </c>
      <c r="I311" s="325">
        <f>VLOOKUP(B311,[2]VIT!$A$3:$E$557,5,FALSE)</f>
        <v>3.68</v>
      </c>
      <c r="J311" s="100">
        <f t="shared" si="129"/>
        <v>13</v>
      </c>
      <c r="K311" s="325">
        <f>VLOOKUP(B311,[2]VIT!$A$3:$F$557,6,FALSE)</f>
        <v>8.32</v>
      </c>
      <c r="L311" s="100">
        <f t="shared" si="130"/>
        <v>7</v>
      </c>
      <c r="M311" s="85">
        <f t="shared" si="117"/>
        <v>10</v>
      </c>
      <c r="N311" s="107">
        <f>VLOOKUP(B311,[2]DVC!$A$3:$F$557,6,FALSE)</f>
        <v>32</v>
      </c>
      <c r="O311" s="288">
        <f>VLOOKUP(B311,'[2]Taille-Poids'!$A$3:$F$557,6,FALSE)</f>
        <v>75</v>
      </c>
      <c r="P311" s="101">
        <f t="shared" si="118"/>
        <v>0.42666666666666669</v>
      </c>
      <c r="Q311" s="100">
        <f t="shared" si="119"/>
        <v>4</v>
      </c>
      <c r="R311" s="107">
        <f>VLOOKUP(B311,[2]DV!$A$3:$G$557,7,FALSE)</f>
        <v>21.3</v>
      </c>
      <c r="S311" s="100">
        <f t="shared" si="120"/>
        <v>2.5</v>
      </c>
      <c r="T311" s="85">
        <f t="shared" si="121"/>
        <v>6.5</v>
      </c>
      <c r="U311" s="289">
        <f>VLOOKUP(B311,[2]COORD!$A$3:$H$557,8,FALSE)</f>
        <v>34.479999999999997</v>
      </c>
      <c r="V311" s="100">
        <f t="shared" si="122"/>
        <v>1.75</v>
      </c>
      <c r="W311" s="96">
        <f>VLOOKUP(B311,[2]SOUP!$A$3:$E$557,5,FALSE)</f>
        <v>-6</v>
      </c>
      <c r="X311" s="100">
        <f t="shared" si="123"/>
        <v>1.25</v>
      </c>
      <c r="Y311" s="96">
        <f>VLOOKUP(B311,[2]EQU!$A$3:$E$557,5,FALSE)</f>
        <v>2</v>
      </c>
      <c r="Z311" s="100">
        <f t="shared" si="124"/>
        <v>4</v>
      </c>
      <c r="AA311" s="85">
        <f t="shared" si="125"/>
        <v>7</v>
      </c>
      <c r="AB311" s="127">
        <f>VLOOKUP(B311,[2]Natation!$A$2:$E$556,5,FALSE)</f>
        <v>51.83</v>
      </c>
      <c r="AC311" s="100">
        <f t="shared" si="126"/>
        <v>8</v>
      </c>
      <c r="AD311" s="86">
        <f t="shared" si="127"/>
        <v>8</v>
      </c>
      <c r="AE311" s="87">
        <f t="shared" si="134"/>
        <v>7.5</v>
      </c>
      <c r="AF311" s="88">
        <v>7.5</v>
      </c>
      <c r="AG311" s="92">
        <f t="shared" si="131"/>
        <v>499</v>
      </c>
      <c r="AH311" s="78">
        <f>IF(ISERROR(VLOOKUP(B311,'Notes écrit'!$A$3:$C$566,3,FALSE)),"ABI",(VLOOKUP(B311,'Notes écrit'!$A$3:$C$566,3,FALSE)))</f>
        <v>4</v>
      </c>
      <c r="AI311" s="88">
        <v>4</v>
      </c>
      <c r="AJ311" s="93">
        <f t="shared" si="132"/>
        <v>527</v>
      </c>
      <c r="AK311" s="153">
        <f t="shared" si="133"/>
        <v>5.4</v>
      </c>
      <c r="AL311" s="110"/>
      <c r="AM311" s="110"/>
      <c r="AN311" s="110"/>
      <c r="AO311" s="110"/>
      <c r="AP311" s="110"/>
    </row>
    <row r="312" spans="1:42" ht="16.5" customHeight="1" thickBot="1" x14ac:dyDescent="0.3">
      <c r="A312" s="127" t="s">
        <v>376</v>
      </c>
      <c r="B312" s="261">
        <v>22005952</v>
      </c>
      <c r="C312" s="262" t="s">
        <v>1108</v>
      </c>
      <c r="D312" s="262" t="s">
        <v>165</v>
      </c>
      <c r="E312" s="96">
        <f>VLOOKUP(B312,[2]END!$A$3:$F$557,6,FALSE)</f>
        <v>18</v>
      </c>
      <c r="F312" s="99">
        <f t="shared" si="128"/>
        <v>18.5</v>
      </c>
      <c r="G312" s="100">
        <f t="shared" si="113"/>
        <v>15</v>
      </c>
      <c r="H312" s="85">
        <f t="shared" si="114"/>
        <v>15</v>
      </c>
      <c r="I312" s="325">
        <f>VLOOKUP(B312,[2]VIT!$A$3:$E$557,5,FALSE)</f>
        <v>3.16</v>
      </c>
      <c r="J312" s="100">
        <f t="shared" si="129"/>
        <v>18</v>
      </c>
      <c r="K312" s="325">
        <f>VLOOKUP(B312,[2]VIT!$A$3:$F$557,6,FALSE)</f>
        <v>6.71</v>
      </c>
      <c r="L312" s="100">
        <f t="shared" si="130"/>
        <v>12</v>
      </c>
      <c r="M312" s="85">
        <f t="shared" si="117"/>
        <v>15</v>
      </c>
      <c r="N312" s="107">
        <f>VLOOKUP(B312,[2]DVC!$A$3:$F$557,6,FALSE)</f>
        <v>35</v>
      </c>
      <c r="O312" s="288">
        <f>VLOOKUP(B312,'[2]Taille-Poids'!$A$3:$F$557,6,FALSE)</f>
        <v>65</v>
      </c>
      <c r="P312" s="101">
        <f t="shared" si="118"/>
        <v>0.53846153846153844</v>
      </c>
      <c r="Q312" s="100">
        <f t="shared" si="119"/>
        <v>3</v>
      </c>
      <c r="R312" s="107">
        <f>VLOOKUP(B312,[2]DV!$A$3:$G$557,7,FALSE)</f>
        <v>36.299999999999997</v>
      </c>
      <c r="S312" s="100">
        <f t="shared" si="120"/>
        <v>2</v>
      </c>
      <c r="T312" s="85">
        <f t="shared" si="121"/>
        <v>5</v>
      </c>
      <c r="U312" s="289">
        <f>VLOOKUP(B312,[2]COORD!$A$3:$H$557,8,FALSE)</f>
        <v>26.71</v>
      </c>
      <c r="V312" s="100">
        <f t="shared" si="122"/>
        <v>4.5</v>
      </c>
      <c r="W312" s="96">
        <f>VLOOKUP(B312,[2]SOUP!$A$3:$E$557,5,FALSE)</f>
        <v>-30</v>
      </c>
      <c r="X312" s="100">
        <f t="shared" si="123"/>
        <v>0</v>
      </c>
      <c r="Y312" s="96">
        <f>VLOOKUP(B312,[2]EQU!$A$3:$E$557,5,FALSE)</f>
        <v>4</v>
      </c>
      <c r="Z312" s="100">
        <f t="shared" si="124"/>
        <v>3</v>
      </c>
      <c r="AA312" s="85">
        <f t="shared" si="125"/>
        <v>7.5</v>
      </c>
      <c r="AB312" s="127">
        <f>VLOOKUP(B312,[2]Natation!$A$2:$E$556,5,FALSE)</f>
        <v>43.2</v>
      </c>
      <c r="AC312" s="100">
        <f t="shared" si="126"/>
        <v>9</v>
      </c>
      <c r="AD312" s="86">
        <f t="shared" si="127"/>
        <v>9</v>
      </c>
      <c r="AE312" s="87">
        <f t="shared" si="134"/>
        <v>10.3</v>
      </c>
      <c r="AF312" s="88">
        <v>10.3</v>
      </c>
      <c r="AG312" s="92">
        <f t="shared" si="131"/>
        <v>365</v>
      </c>
      <c r="AH312" s="78">
        <f>IF(ISERROR(VLOOKUP(B312,'Notes écrit'!$A$3:$C$566,3,FALSE)),"ABI",(VLOOKUP(B312,'Notes écrit'!$A$3:$C$566,3,FALSE)))</f>
        <v>8</v>
      </c>
      <c r="AI312" s="88">
        <v>8</v>
      </c>
      <c r="AJ312" s="93">
        <f t="shared" si="132"/>
        <v>158</v>
      </c>
      <c r="AK312" s="153">
        <f t="shared" si="133"/>
        <v>8.92</v>
      </c>
    </row>
    <row r="313" spans="1:42" ht="16.5" customHeight="1" thickBot="1" x14ac:dyDescent="0.3">
      <c r="A313" s="127" t="s">
        <v>376</v>
      </c>
      <c r="B313" s="247">
        <v>22005967</v>
      </c>
      <c r="C313" s="248" t="s">
        <v>572</v>
      </c>
      <c r="D313" s="248" t="s">
        <v>573</v>
      </c>
      <c r="E313" s="325">
        <f>VLOOKUP(B313,[2]END!$A$3:$F$557,6,FALSE)</f>
        <v>15</v>
      </c>
      <c r="F313" s="99">
        <f t="shared" si="128"/>
        <v>17</v>
      </c>
      <c r="G313" s="100">
        <f t="shared" si="113"/>
        <v>12</v>
      </c>
      <c r="H313" s="85">
        <f t="shared" si="114"/>
        <v>12</v>
      </c>
      <c r="I313" s="325">
        <f>VLOOKUP(B313,[2]VIT!$A$3:$E$557,5,FALSE)</f>
        <v>3.25</v>
      </c>
      <c r="J313" s="100">
        <f t="shared" si="129"/>
        <v>16</v>
      </c>
      <c r="K313" s="325">
        <f>VLOOKUP(B313,[2]VIT!$A$3:$F$557,6,FALSE)</f>
        <v>6.93</v>
      </c>
      <c r="L313" s="100">
        <f t="shared" si="130"/>
        <v>10</v>
      </c>
      <c r="M313" s="85">
        <f t="shared" si="117"/>
        <v>13</v>
      </c>
      <c r="N313" s="328">
        <f>VLOOKUP(B313,[2]DVC!$A$3:$F$557,6,FALSE)</f>
        <v>55</v>
      </c>
      <c r="O313" s="288">
        <f>VLOOKUP(B313,'[2]Taille-Poids'!$A$3:$F$557,6,FALSE)</f>
        <v>82</v>
      </c>
      <c r="P313" s="101">
        <f t="shared" si="118"/>
        <v>0.67073170731707321</v>
      </c>
      <c r="Q313" s="100">
        <f t="shared" si="119"/>
        <v>3.5</v>
      </c>
      <c r="R313" s="328">
        <f>VLOOKUP(B313,[2]DV!$A$3:$G$557,7,FALSE)</f>
        <v>41</v>
      </c>
      <c r="S313" s="100">
        <f t="shared" si="120"/>
        <v>3.5</v>
      </c>
      <c r="T313" s="85">
        <f t="shared" si="121"/>
        <v>7</v>
      </c>
      <c r="U313" s="332">
        <f>VLOOKUP(B313,[2]COORD!$A$3:$H$557,8,FALSE)</f>
        <v>31.89</v>
      </c>
      <c r="V313" s="100">
        <f t="shared" si="122"/>
        <v>2</v>
      </c>
      <c r="W313" s="325">
        <f>VLOOKUP(B313,[2]SOUP!$A$3:$E$557,5,FALSE)</f>
        <v>-30</v>
      </c>
      <c r="X313" s="100">
        <f t="shared" si="123"/>
        <v>0</v>
      </c>
      <c r="Y313" s="325">
        <f>VLOOKUP(B313,[2]EQU!$A$3:$E$557,5,FALSE)</f>
        <v>3</v>
      </c>
      <c r="Z313" s="100">
        <f t="shared" si="124"/>
        <v>3.5</v>
      </c>
      <c r="AA313" s="85">
        <f t="shared" si="125"/>
        <v>5.5</v>
      </c>
      <c r="AB313" s="344">
        <f>VLOOKUP(B313,[2]Natation!$A$2:$E$556,5,FALSE)</f>
        <v>41.29</v>
      </c>
      <c r="AC313" s="100">
        <f t="shared" si="126"/>
        <v>10</v>
      </c>
      <c r="AD313" s="86">
        <f t="shared" si="127"/>
        <v>10</v>
      </c>
      <c r="AE313" s="87">
        <f t="shared" si="134"/>
        <v>9.5</v>
      </c>
      <c r="AF313" s="88">
        <v>9.5</v>
      </c>
      <c r="AG313" s="92">
        <f t="shared" si="131"/>
        <v>427</v>
      </c>
      <c r="AH313" s="78">
        <f>IF(ISERROR(VLOOKUP(B313,'Notes écrit'!$A$3:$C$566,3,FALSE)),"ABI",(VLOOKUP(B313,'Notes écrit'!$A$3:$C$566,3,FALSE)))</f>
        <v>6.67</v>
      </c>
      <c r="AI313" s="88">
        <v>6.67</v>
      </c>
      <c r="AJ313" s="93">
        <f t="shared" si="132"/>
        <v>296</v>
      </c>
      <c r="AK313" s="153">
        <f t="shared" si="133"/>
        <v>7.8019999999999996</v>
      </c>
    </row>
    <row r="314" spans="1:42" ht="16.5" customHeight="1" thickBot="1" x14ac:dyDescent="0.3">
      <c r="A314" s="127" t="s">
        <v>56</v>
      </c>
      <c r="B314" s="249">
        <v>22005974</v>
      </c>
      <c r="C314" s="250" t="s">
        <v>1113</v>
      </c>
      <c r="D314" s="250" t="s">
        <v>583</v>
      </c>
      <c r="E314" s="96">
        <f>VLOOKUP(B314,[2]END!$A$3:$F$557,6,FALSE)</f>
        <v>11</v>
      </c>
      <c r="F314" s="99">
        <f t="shared" si="128"/>
        <v>15</v>
      </c>
      <c r="G314" s="100">
        <f t="shared" si="113"/>
        <v>11</v>
      </c>
      <c r="H314" s="85">
        <f t="shared" si="114"/>
        <v>11</v>
      </c>
      <c r="I314" s="325">
        <f>VLOOKUP(B314,[2]VIT!$A$3:$E$557,5,FALSE)</f>
        <v>3.3099999999999996</v>
      </c>
      <c r="J314" s="100">
        <f t="shared" si="129"/>
        <v>20</v>
      </c>
      <c r="K314" s="325">
        <f>VLOOKUP(B314,[2]VIT!$A$3:$F$557,6,FALSE)</f>
        <v>7.3</v>
      </c>
      <c r="L314" s="100">
        <f t="shared" si="130"/>
        <v>14</v>
      </c>
      <c r="M314" s="85">
        <f t="shared" si="117"/>
        <v>17</v>
      </c>
      <c r="N314" s="107">
        <f>VLOOKUP(B314,[2]DVC!$A$3:$F$557,6,FALSE)</f>
        <v>33</v>
      </c>
      <c r="O314" s="288">
        <f>VLOOKUP(B314,'[2]Taille-Poids'!$A$3:$F$557,6,FALSE)</f>
        <v>66</v>
      </c>
      <c r="P314" s="101">
        <f t="shared" si="118"/>
        <v>0.5</v>
      </c>
      <c r="Q314" s="100">
        <f t="shared" si="119"/>
        <v>5</v>
      </c>
      <c r="R314" s="107">
        <f>VLOOKUP(B314,[2]DV!$A$3:$G$557,7,FALSE)</f>
        <v>34.200000000000003</v>
      </c>
      <c r="S314" s="100">
        <f t="shared" si="120"/>
        <v>6</v>
      </c>
      <c r="T314" s="85">
        <f t="shared" si="121"/>
        <v>11</v>
      </c>
      <c r="U314" s="289">
        <f>VLOOKUP(B314,[2]COORD!$A$3:$H$557,8,FALSE)</f>
        <v>29</v>
      </c>
      <c r="V314" s="100">
        <f t="shared" si="122"/>
        <v>4.25</v>
      </c>
      <c r="W314" s="96">
        <f>VLOOKUP(B314,[2]SOUP!$A$3:$E$557,5,FALSE)</f>
        <v>2</v>
      </c>
      <c r="X314" s="100">
        <f t="shared" si="123"/>
        <v>3</v>
      </c>
      <c r="Y314" s="96">
        <f>VLOOKUP(B314,[2]EQU!$A$3:$E$557,5,FALSE)</f>
        <v>1</v>
      </c>
      <c r="Z314" s="100">
        <f t="shared" si="124"/>
        <v>4.5</v>
      </c>
      <c r="AA314" s="85">
        <f t="shared" si="125"/>
        <v>11.75</v>
      </c>
      <c r="AB314" s="127">
        <f>VLOOKUP(B314,[2]Natation!$A$2:$E$556,5,FALSE)</f>
        <v>46.38</v>
      </c>
      <c r="AC314" s="100">
        <f t="shared" si="126"/>
        <v>10</v>
      </c>
      <c r="AD314" s="86">
        <f t="shared" si="127"/>
        <v>10</v>
      </c>
      <c r="AE314" s="87">
        <f t="shared" si="134"/>
        <v>12.15</v>
      </c>
      <c r="AF314" s="88">
        <v>12.15</v>
      </c>
      <c r="AG314" s="92">
        <f t="shared" si="131"/>
        <v>141</v>
      </c>
      <c r="AH314" s="78">
        <f>IF(ISERROR(VLOOKUP(B314,'Notes écrit'!$A$3:$C$566,3,FALSE)),"ABI",(VLOOKUP(B314,'Notes écrit'!$A$3:$C$566,3,FALSE)))</f>
        <v>8.89</v>
      </c>
      <c r="AI314" s="88">
        <v>8.89</v>
      </c>
      <c r="AJ314" s="93">
        <f t="shared" si="132"/>
        <v>86</v>
      </c>
      <c r="AK314" s="153">
        <f t="shared" si="133"/>
        <v>10.194000000000001</v>
      </c>
      <c r="AL314" s="110"/>
      <c r="AM314" s="110"/>
      <c r="AN314" s="110"/>
      <c r="AO314" s="110"/>
      <c r="AP314" s="110"/>
    </row>
    <row r="315" spans="1:42" s="108" customFormat="1" ht="17.25" thickBot="1" x14ac:dyDescent="0.3">
      <c r="A315" s="127" t="s">
        <v>376</v>
      </c>
      <c r="B315" s="261">
        <v>22006058</v>
      </c>
      <c r="C315" s="262" t="s">
        <v>1111</v>
      </c>
      <c r="D315" s="262" t="s">
        <v>127</v>
      </c>
      <c r="E315" s="96">
        <f>VLOOKUP(B315,[2]END!$A$3:$F$557,6,FALSE)</f>
        <v>15</v>
      </c>
      <c r="F315" s="99">
        <f t="shared" si="128"/>
        <v>17</v>
      </c>
      <c r="G315" s="100">
        <f t="shared" si="113"/>
        <v>12</v>
      </c>
      <c r="H315" s="85">
        <f t="shared" si="114"/>
        <v>12</v>
      </c>
      <c r="I315" s="325">
        <f>VLOOKUP(B315,[2]VIT!$A$3:$E$557,5,FALSE)</f>
        <v>3.12</v>
      </c>
      <c r="J315" s="100">
        <f t="shared" si="129"/>
        <v>18</v>
      </c>
      <c r="K315" s="325">
        <f>VLOOKUP(B315,[2]VIT!$A$3:$F$557,6,FALSE)</f>
        <v>6.47</v>
      </c>
      <c r="L315" s="100">
        <f t="shared" si="130"/>
        <v>14</v>
      </c>
      <c r="M315" s="85">
        <f t="shared" si="117"/>
        <v>16</v>
      </c>
      <c r="N315" s="107">
        <f>VLOOKUP(B315,[2]DVC!$A$3:$F$557,6,FALSE)</f>
        <v>75</v>
      </c>
      <c r="O315" s="288">
        <f>VLOOKUP(B315,'[2]Taille-Poids'!$A$3:$F$557,6,FALSE)</f>
        <v>79</v>
      </c>
      <c r="P315" s="101">
        <f t="shared" si="118"/>
        <v>0.94936708860759489</v>
      </c>
      <c r="Q315" s="100">
        <f t="shared" si="119"/>
        <v>5</v>
      </c>
      <c r="R315" s="107">
        <f>VLOOKUP(B315,[2]DV!$A$3:$G$557,7,FALSE)</f>
        <v>36.4</v>
      </c>
      <c r="S315" s="100">
        <f t="shared" si="120"/>
        <v>2</v>
      </c>
      <c r="T315" s="85">
        <f t="shared" si="121"/>
        <v>7</v>
      </c>
      <c r="U315" s="289">
        <f>VLOOKUP(B315,[2]COORD!$A$3:$H$557,8,FALSE)</f>
        <v>27.26</v>
      </c>
      <c r="V315" s="100">
        <f t="shared" si="122"/>
        <v>4.25</v>
      </c>
      <c r="W315" s="96">
        <f>VLOOKUP(B315,[2]SOUP!$A$3:$E$557,5,FALSE)</f>
        <v>-8</v>
      </c>
      <c r="X315" s="100">
        <f t="shared" si="123"/>
        <v>1</v>
      </c>
      <c r="Y315" s="96">
        <f>VLOOKUP(B315,[2]EQU!$A$3:$E$557,5,FALSE)</f>
        <v>10</v>
      </c>
      <c r="Z315" s="100">
        <f t="shared" si="124"/>
        <v>0</v>
      </c>
      <c r="AA315" s="85">
        <f t="shared" si="125"/>
        <v>5.25</v>
      </c>
      <c r="AB315" s="127">
        <f>VLOOKUP(B315,[2]Natation!$A$2:$E$556,5,FALSE)</f>
        <v>43.25</v>
      </c>
      <c r="AC315" s="100">
        <f t="shared" si="126"/>
        <v>8</v>
      </c>
      <c r="AD315" s="86">
        <f t="shared" si="127"/>
        <v>8</v>
      </c>
      <c r="AE315" s="87">
        <f t="shared" si="134"/>
        <v>9.65</v>
      </c>
      <c r="AF315" s="88">
        <v>9.65</v>
      </c>
      <c r="AG315" s="92">
        <f t="shared" si="131"/>
        <v>418</v>
      </c>
      <c r="AH315" s="78">
        <f>IF(ISERROR(VLOOKUP(B315,'Notes écrit'!$A$3:$C$566,3,FALSE)),"ABI",(VLOOKUP(B315,'Notes écrit'!$A$3:$C$566,3,FALSE)))</f>
        <v>7.11</v>
      </c>
      <c r="AI315" s="88">
        <v>7.11</v>
      </c>
      <c r="AJ315" s="93">
        <f t="shared" si="132"/>
        <v>241</v>
      </c>
      <c r="AK315" s="153">
        <f t="shared" si="133"/>
        <v>8.1260000000000012</v>
      </c>
      <c r="AL315" s="26"/>
      <c r="AM315" s="26"/>
      <c r="AN315" s="26"/>
      <c r="AO315" s="26"/>
      <c r="AP315" s="26"/>
    </row>
    <row r="316" spans="1:42" ht="16.5" customHeight="1" thickBot="1" x14ac:dyDescent="0.3">
      <c r="A316" s="127" t="s">
        <v>376</v>
      </c>
      <c r="B316" s="263">
        <v>22006191</v>
      </c>
      <c r="C316" s="264" t="s">
        <v>1073</v>
      </c>
      <c r="D316" s="264" t="s">
        <v>1074</v>
      </c>
      <c r="E316" s="96">
        <f>VLOOKUP(B316,[2]END!$A$3:$F$557,6,FALSE)</f>
        <v>8</v>
      </c>
      <c r="F316" s="99">
        <f t="shared" si="128"/>
        <v>13.5</v>
      </c>
      <c r="G316" s="100">
        <f t="shared" si="113"/>
        <v>5</v>
      </c>
      <c r="H316" s="85">
        <f t="shared" si="114"/>
        <v>5</v>
      </c>
      <c r="I316" s="325">
        <f>VLOOKUP(B316,[2]VIT!$A$3:$E$557,5,FALSE)</f>
        <v>3.26</v>
      </c>
      <c r="J316" s="100">
        <f t="shared" si="129"/>
        <v>16</v>
      </c>
      <c r="K316" s="325">
        <f>VLOOKUP(B316,[2]VIT!$A$3:$F$557,6,FALSE)</f>
        <v>7.07</v>
      </c>
      <c r="L316" s="100">
        <f t="shared" si="130"/>
        <v>9</v>
      </c>
      <c r="M316" s="85">
        <f t="shared" si="117"/>
        <v>12.5</v>
      </c>
      <c r="N316" s="107">
        <f>VLOOKUP(B316,[2]DVC!$A$3:$F$557,6,FALSE)</f>
        <v>51</v>
      </c>
      <c r="O316" s="288">
        <f>VLOOKUP(B316,'[2]Taille-Poids'!$A$3:$F$557,6,FALSE)</f>
        <v>104</v>
      </c>
      <c r="P316" s="101">
        <f t="shared" si="118"/>
        <v>0.49038461538461536</v>
      </c>
      <c r="Q316" s="100">
        <f t="shared" si="119"/>
        <v>2.5</v>
      </c>
      <c r="R316" s="107">
        <f>VLOOKUP(B316,[2]DV!$A$3:$G$557,7,FALSE)</f>
        <v>33.5</v>
      </c>
      <c r="S316" s="100">
        <f t="shared" si="120"/>
        <v>1.5</v>
      </c>
      <c r="T316" s="85">
        <f t="shared" si="121"/>
        <v>4</v>
      </c>
      <c r="U316" s="289">
        <f>VLOOKUP(B316,[2]COORD!$A$3:$H$557,8,FALSE)</f>
        <v>35.78</v>
      </c>
      <c r="V316" s="100">
        <f t="shared" si="122"/>
        <v>0.25</v>
      </c>
      <c r="W316" s="96">
        <f>VLOOKUP(B316,[2]SOUP!$A$3:$E$557,5,FALSE)</f>
        <v>-1</v>
      </c>
      <c r="X316" s="100">
        <f t="shared" si="123"/>
        <v>2.25</v>
      </c>
      <c r="Y316" s="96">
        <f>VLOOKUP(B316,[2]EQU!$A$3:$E$557,5,FALSE)</f>
        <v>3</v>
      </c>
      <c r="Z316" s="100">
        <f t="shared" si="124"/>
        <v>3.5</v>
      </c>
      <c r="AA316" s="85">
        <f t="shared" si="125"/>
        <v>6</v>
      </c>
      <c r="AB316" s="127">
        <f>VLOOKUP(B316,[2]Natation!$A$2:$E$556,5,FALSE)</f>
        <v>114.86</v>
      </c>
      <c r="AC316" s="100">
        <f t="shared" si="126"/>
        <v>0.5</v>
      </c>
      <c r="AD316" s="86">
        <f t="shared" si="127"/>
        <v>0.5</v>
      </c>
      <c r="AE316" s="87">
        <f t="shared" si="134"/>
        <v>5.6</v>
      </c>
      <c r="AF316" s="88">
        <v>5.6</v>
      </c>
      <c r="AG316" s="92">
        <f t="shared" si="131"/>
        <v>524</v>
      </c>
      <c r="AH316" s="78">
        <f>IF(ISERROR(VLOOKUP(B316,'Notes écrit'!$A$3:$C$566,3,FALSE)),"ABI",(VLOOKUP(B316,'Notes écrit'!$A$3:$C$566,3,FALSE)))</f>
        <v>7.11</v>
      </c>
      <c r="AI316" s="88">
        <v>7.11</v>
      </c>
      <c r="AJ316" s="93">
        <f t="shared" si="132"/>
        <v>241</v>
      </c>
      <c r="AK316" s="153">
        <f t="shared" si="133"/>
        <v>6.5060000000000002</v>
      </c>
    </row>
    <row r="317" spans="1:42" ht="16.5" customHeight="1" thickBot="1" x14ac:dyDescent="0.3">
      <c r="A317" s="127" t="s">
        <v>376</v>
      </c>
      <c r="B317" s="261">
        <v>22006214</v>
      </c>
      <c r="C317" s="262" t="s">
        <v>765</v>
      </c>
      <c r="D317" s="262" t="s">
        <v>766</v>
      </c>
      <c r="E317" s="96">
        <f>VLOOKUP(B317,[2]END!$A$3:$F$557,6,FALSE)</f>
        <v>17</v>
      </c>
      <c r="F317" s="99">
        <f t="shared" si="128"/>
        <v>18</v>
      </c>
      <c r="G317" s="100">
        <f t="shared" si="113"/>
        <v>14</v>
      </c>
      <c r="H317" s="85">
        <f t="shared" si="114"/>
        <v>14</v>
      </c>
      <c r="I317" s="325">
        <f>VLOOKUP(B317,[2]VIT!$A$3:$E$557,5,FALSE)</f>
        <v>3.21</v>
      </c>
      <c r="J317" s="100">
        <f t="shared" si="129"/>
        <v>17</v>
      </c>
      <c r="K317" s="325">
        <f>VLOOKUP(B317,[2]VIT!$A$3:$F$557,6,FALSE)</f>
        <v>6.69</v>
      </c>
      <c r="L317" s="100">
        <f t="shared" si="130"/>
        <v>12</v>
      </c>
      <c r="M317" s="85">
        <f t="shared" si="117"/>
        <v>14.5</v>
      </c>
      <c r="N317" s="107">
        <f>VLOOKUP(B317,[2]DVC!$A$3:$F$557,6,FALSE)</f>
        <v>46</v>
      </c>
      <c r="O317" s="288">
        <f>VLOOKUP(B317,'[2]Taille-Poids'!$A$3:$F$557,6,FALSE)</f>
        <v>64</v>
      </c>
      <c r="P317" s="101">
        <f t="shared" si="118"/>
        <v>0.71875</v>
      </c>
      <c r="Q317" s="100">
        <f t="shared" si="119"/>
        <v>4</v>
      </c>
      <c r="R317" s="107">
        <f>VLOOKUP(B317,[2]DV!$A$3:$G$557,7,FALSE)</f>
        <v>43.8</v>
      </c>
      <c r="S317" s="100">
        <f t="shared" si="120"/>
        <v>4</v>
      </c>
      <c r="T317" s="85">
        <f t="shared" si="121"/>
        <v>8</v>
      </c>
      <c r="U317" s="289">
        <f>VLOOKUP(B317,[2]COORD!$A$3:$H$557,8,FALSE)</f>
        <v>25.54</v>
      </c>
      <c r="V317" s="100">
        <f t="shared" si="122"/>
        <v>5</v>
      </c>
      <c r="W317" s="96">
        <f>VLOOKUP(B317,[2]SOUP!$A$3:$E$557,5,FALSE)</f>
        <v>-5.5</v>
      </c>
      <c r="X317" s="100">
        <f t="shared" si="123"/>
        <v>1.25</v>
      </c>
      <c r="Y317" s="96">
        <f>VLOOKUP(B317,[2]EQU!$A$3:$E$557,5,FALSE)</f>
        <v>10</v>
      </c>
      <c r="Z317" s="100">
        <f t="shared" si="124"/>
        <v>0</v>
      </c>
      <c r="AA317" s="85">
        <f t="shared" si="125"/>
        <v>6.25</v>
      </c>
      <c r="AB317" s="127">
        <f>VLOOKUP(B317,[2]Natation!$A$2:$E$556,5,FALSE)</f>
        <v>40.92</v>
      </c>
      <c r="AC317" s="100">
        <f t="shared" si="126"/>
        <v>10</v>
      </c>
      <c r="AD317" s="86">
        <f t="shared" si="127"/>
        <v>10</v>
      </c>
      <c r="AE317" s="87">
        <f t="shared" si="134"/>
        <v>10.55</v>
      </c>
      <c r="AF317" s="88">
        <v>10.55</v>
      </c>
      <c r="AG317" s="92">
        <f t="shared" si="131"/>
        <v>338</v>
      </c>
      <c r="AH317" s="78">
        <f>IF(ISERROR(VLOOKUP(B317,'Notes écrit'!$A$3:$C$566,3,FALSE)),"ABI",(VLOOKUP(B317,'Notes écrit'!$A$3:$C$566,3,FALSE)))</f>
        <v>7.56</v>
      </c>
      <c r="AI317" s="88">
        <v>7.56</v>
      </c>
      <c r="AJ317" s="93">
        <f t="shared" si="132"/>
        <v>204</v>
      </c>
      <c r="AK317" s="153">
        <f t="shared" si="133"/>
        <v>8.7560000000000002</v>
      </c>
    </row>
    <row r="318" spans="1:42" s="110" customFormat="1" ht="16.5" customHeight="1" thickBot="1" x14ac:dyDescent="0.3">
      <c r="A318" s="127" t="s">
        <v>376</v>
      </c>
      <c r="B318" s="247">
        <v>22006215</v>
      </c>
      <c r="C318" s="248" t="s">
        <v>1063</v>
      </c>
      <c r="D318" s="248" t="s">
        <v>99</v>
      </c>
      <c r="E318" s="96">
        <f>VLOOKUP(B318,[2]END!$A$3:$F$557,6,FALSE)</f>
        <v>14</v>
      </c>
      <c r="F318" s="99">
        <f t="shared" si="128"/>
        <v>16.5</v>
      </c>
      <c r="G318" s="100">
        <f t="shared" si="113"/>
        <v>11</v>
      </c>
      <c r="H318" s="85">
        <f t="shared" si="114"/>
        <v>11</v>
      </c>
      <c r="I318" s="325">
        <f>VLOOKUP(B318,[2]VIT!$A$3:$E$557,5,FALSE)</f>
        <v>2.94</v>
      </c>
      <c r="J318" s="100">
        <f t="shared" si="129"/>
        <v>20</v>
      </c>
      <c r="K318" s="325">
        <f>VLOOKUP(B318,[2]VIT!$A$3:$F$557,6,FALSE)</f>
        <v>6.43</v>
      </c>
      <c r="L318" s="100">
        <f t="shared" si="130"/>
        <v>14</v>
      </c>
      <c r="M318" s="85">
        <f t="shared" si="117"/>
        <v>17</v>
      </c>
      <c r="N318" s="107">
        <f>VLOOKUP(B318,[2]DVC!$A$3:$F$557,6,FALSE)</f>
        <v>70</v>
      </c>
      <c r="O318" s="288">
        <f>VLOOKUP(B318,'[2]Taille-Poids'!$A$3:$F$557,6,FALSE)</f>
        <v>75</v>
      </c>
      <c r="P318" s="101">
        <f t="shared" si="118"/>
        <v>0.93333333333333335</v>
      </c>
      <c r="Q318" s="100">
        <f t="shared" si="119"/>
        <v>5</v>
      </c>
      <c r="R318" s="107">
        <f>VLOOKUP(B318,[2]DV!$A$3:$G$557,7,FALSE)</f>
        <v>49.1</v>
      </c>
      <c r="S318" s="100">
        <f t="shared" si="120"/>
        <v>5.5</v>
      </c>
      <c r="T318" s="85">
        <f t="shared" si="121"/>
        <v>10.5</v>
      </c>
      <c r="U318" s="289">
        <f>VLOOKUP(B318,[2]COORD!$A$3:$H$557,8,FALSE)</f>
        <v>27.78</v>
      </c>
      <c r="V318" s="100">
        <f t="shared" si="122"/>
        <v>4</v>
      </c>
      <c r="W318" s="96">
        <f>VLOOKUP(B318,[2]SOUP!$A$3:$E$557,5,FALSE)</f>
        <v>-12</v>
      </c>
      <c r="X318" s="100">
        <f t="shared" si="123"/>
        <v>0.5</v>
      </c>
      <c r="Y318" s="96">
        <f>VLOOKUP(B318,[2]EQU!$A$3:$E$557,5,FALSE)</f>
        <v>10</v>
      </c>
      <c r="Z318" s="100">
        <f t="shared" si="124"/>
        <v>0</v>
      </c>
      <c r="AA318" s="85">
        <f t="shared" si="125"/>
        <v>4.5</v>
      </c>
      <c r="AB318" s="127">
        <f>VLOOKUP(B318,[2]Natation!$A$2:$E$556,5,FALSE)</f>
        <v>40.76</v>
      </c>
      <c r="AC318" s="100">
        <f t="shared" si="126"/>
        <v>10</v>
      </c>
      <c r="AD318" s="86">
        <f t="shared" si="127"/>
        <v>10</v>
      </c>
      <c r="AE318" s="87">
        <f t="shared" si="134"/>
        <v>10.6</v>
      </c>
      <c r="AF318" s="88">
        <v>10.6</v>
      </c>
      <c r="AG318" s="92">
        <f t="shared" si="131"/>
        <v>325</v>
      </c>
      <c r="AH318" s="78">
        <f>IF(ISERROR(VLOOKUP(B318,'Notes écrit'!$A$3:$C$566,3,FALSE)),"ABI",(VLOOKUP(B318,'Notes écrit'!$A$3:$C$566,3,FALSE)))</f>
        <v>5.78</v>
      </c>
      <c r="AI318" s="88">
        <v>5.78</v>
      </c>
      <c r="AJ318" s="93">
        <f t="shared" si="132"/>
        <v>393</v>
      </c>
      <c r="AK318" s="153">
        <f t="shared" si="133"/>
        <v>7.7080000000000002</v>
      </c>
      <c r="AL318" s="26"/>
      <c r="AM318" s="26"/>
      <c r="AN318" s="26"/>
      <c r="AO318" s="26"/>
      <c r="AP318" s="26"/>
    </row>
    <row r="319" spans="1:42" ht="16.5" customHeight="1" thickBot="1" x14ac:dyDescent="0.3">
      <c r="A319" s="127" t="s">
        <v>376</v>
      </c>
      <c r="B319" s="253">
        <v>22006231</v>
      </c>
      <c r="C319" s="254" t="s">
        <v>35</v>
      </c>
      <c r="D319" s="254" t="s">
        <v>1045</v>
      </c>
      <c r="E319" s="96" t="s">
        <v>375</v>
      </c>
      <c r="F319" s="99" t="str">
        <f t="shared" si="128"/>
        <v>DSP</v>
      </c>
      <c r="G319" s="100" t="str">
        <f t="shared" si="113"/>
        <v>DSP</v>
      </c>
      <c r="H319" s="85" t="str">
        <f t="shared" si="114"/>
        <v>DSP</v>
      </c>
      <c r="I319" s="96" t="s">
        <v>375</v>
      </c>
      <c r="J319" s="100" t="str">
        <f t="shared" si="129"/>
        <v>DSP</v>
      </c>
      <c r="K319" s="96" t="s">
        <v>375</v>
      </c>
      <c r="L319" s="100" t="str">
        <f t="shared" si="130"/>
        <v>DSP</v>
      </c>
      <c r="M319" s="85" t="str">
        <f t="shared" si="117"/>
        <v>DSP</v>
      </c>
      <c r="N319" s="96" t="s">
        <v>375</v>
      </c>
      <c r="O319" s="288">
        <f>VLOOKUP(B319,'[2]Taille-Poids'!$A$3:$F$557,6,FALSE)</f>
        <v>80</v>
      </c>
      <c r="P319" s="101">
        <f t="shared" si="118"/>
        <v>0</v>
      </c>
      <c r="Q319" s="100" t="str">
        <f t="shared" si="119"/>
        <v>DSP</v>
      </c>
      <c r="R319" s="96" t="s">
        <v>375</v>
      </c>
      <c r="S319" s="100" t="str">
        <f t="shared" si="120"/>
        <v>DSP</v>
      </c>
      <c r="T319" s="85" t="str">
        <f t="shared" si="121"/>
        <v>DSP</v>
      </c>
      <c r="U319" s="337" t="s">
        <v>375</v>
      </c>
      <c r="V319" s="100" t="str">
        <f t="shared" si="122"/>
        <v>DSP</v>
      </c>
      <c r="W319" s="96" t="s">
        <v>375</v>
      </c>
      <c r="X319" s="100" t="str">
        <f t="shared" si="123"/>
        <v>DSP</v>
      </c>
      <c r="Y319" s="96" t="s">
        <v>375</v>
      </c>
      <c r="Z319" s="100" t="str">
        <f t="shared" si="124"/>
        <v>DSP</v>
      </c>
      <c r="AA319" s="85" t="str">
        <f t="shared" si="125"/>
        <v>DSP</v>
      </c>
      <c r="AB319" s="96" t="s">
        <v>375</v>
      </c>
      <c r="AC319" s="100" t="str">
        <f t="shared" si="126"/>
        <v>DSP</v>
      </c>
      <c r="AD319" s="86" t="str">
        <f t="shared" si="127"/>
        <v>DSP</v>
      </c>
      <c r="AE319" s="87" t="str">
        <f t="shared" si="134"/>
        <v>DSP</v>
      </c>
      <c r="AF319" s="88" t="s">
        <v>375</v>
      </c>
      <c r="AG319" s="92">
        <f t="shared" si="131"/>
        <v>532</v>
      </c>
      <c r="AH319" s="78">
        <f>IF(ISERROR(VLOOKUP(B319,'Notes écrit'!$A$3:$C$566,3,FALSE)),"ABI",(VLOOKUP(B319,'Notes écrit'!$A$3:$C$566,3,FALSE)))</f>
        <v>8.44</v>
      </c>
      <c r="AI319" s="88">
        <v>8.44</v>
      </c>
      <c r="AJ319" s="93">
        <f t="shared" si="132"/>
        <v>118</v>
      </c>
      <c r="AK319" s="153">
        <f t="shared" si="133"/>
        <v>8.44</v>
      </c>
    </row>
    <row r="320" spans="1:42" ht="16.5" customHeight="1" thickBot="1" x14ac:dyDescent="0.3">
      <c r="A320" s="127" t="s">
        <v>376</v>
      </c>
      <c r="B320" s="282">
        <v>22006242</v>
      </c>
      <c r="C320" s="283" t="s">
        <v>829</v>
      </c>
      <c r="D320" s="284" t="s">
        <v>830</v>
      </c>
      <c r="E320" s="96">
        <f>VLOOKUP(B320,[2]END!$A$3:$F$557,6,FALSE)</f>
        <v>17</v>
      </c>
      <c r="F320" s="99">
        <f t="shared" si="128"/>
        <v>18</v>
      </c>
      <c r="G320" s="100">
        <f t="shared" si="113"/>
        <v>14</v>
      </c>
      <c r="H320" s="85">
        <f t="shared" si="114"/>
        <v>14</v>
      </c>
      <c r="I320" s="325">
        <f>VLOOKUP(B320,[2]VIT!$A$3:$E$557,5,FALSE)</f>
        <v>2.98</v>
      </c>
      <c r="J320" s="100">
        <f t="shared" si="129"/>
        <v>20</v>
      </c>
      <c r="K320" s="325">
        <f>VLOOKUP(B320,[2]VIT!$A$3:$F$557,6,FALSE)</f>
        <v>6.55</v>
      </c>
      <c r="L320" s="100">
        <f t="shared" si="130"/>
        <v>13</v>
      </c>
      <c r="M320" s="85">
        <f t="shared" si="117"/>
        <v>16.5</v>
      </c>
      <c r="N320" s="107">
        <f>VLOOKUP(B320,[2]DVC!$A$3:$F$557,6,FALSE)</f>
        <v>50</v>
      </c>
      <c r="O320" s="288">
        <f>VLOOKUP(B320,'[2]Taille-Poids'!$A$3:$F$557,6,FALSE)</f>
        <v>62</v>
      </c>
      <c r="P320" s="101">
        <f t="shared" si="118"/>
        <v>0.80645161290322576</v>
      </c>
      <c r="Q320" s="100">
        <f t="shared" si="119"/>
        <v>4.5</v>
      </c>
      <c r="R320" s="107">
        <f>VLOOKUP(B320,[2]DV!$A$3:$G$557,7,FALSE)</f>
        <v>45.9</v>
      </c>
      <c r="S320" s="100">
        <f t="shared" si="120"/>
        <v>4.5</v>
      </c>
      <c r="T320" s="85">
        <f t="shared" si="121"/>
        <v>9</v>
      </c>
      <c r="U320" s="289">
        <f>VLOOKUP(B320,[2]COORD!$A$3:$H$557,8,FALSE)</f>
        <v>25.12</v>
      </c>
      <c r="V320" s="100">
        <f t="shared" si="122"/>
        <v>5.25</v>
      </c>
      <c r="W320" s="96">
        <f>VLOOKUP(B320,[2]SOUP!$A$3:$E$557,5,FALSE)</f>
        <v>2</v>
      </c>
      <c r="X320" s="100">
        <f t="shared" si="123"/>
        <v>3</v>
      </c>
      <c r="Y320" s="96">
        <f>VLOOKUP(B320,[2]EQU!$A$3:$E$557,5,FALSE)</f>
        <v>2</v>
      </c>
      <c r="Z320" s="100">
        <f t="shared" si="124"/>
        <v>4</v>
      </c>
      <c r="AA320" s="85">
        <f t="shared" si="125"/>
        <v>12.25</v>
      </c>
      <c r="AB320" s="127">
        <f>VLOOKUP(B320,[2]Natation!$A$2:$E$556,5,FALSE)</f>
        <v>32.11</v>
      </c>
      <c r="AC320" s="100">
        <f t="shared" si="126"/>
        <v>15</v>
      </c>
      <c r="AD320" s="86">
        <f t="shared" si="127"/>
        <v>15</v>
      </c>
      <c r="AE320" s="87">
        <f t="shared" si="134"/>
        <v>13.35</v>
      </c>
      <c r="AF320" s="88">
        <v>13.35</v>
      </c>
      <c r="AG320" s="92">
        <f t="shared" si="131"/>
        <v>51</v>
      </c>
      <c r="AH320" s="78">
        <f>IF(ISERROR(VLOOKUP(B320,'Notes écrit'!$A$3:$C$566,3,FALSE)),"ABI",(VLOOKUP(B320,'Notes écrit'!$A$3:$C$566,3,FALSE)))</f>
        <v>8</v>
      </c>
      <c r="AI320" s="88">
        <v>8</v>
      </c>
      <c r="AJ320" s="93">
        <f t="shared" si="132"/>
        <v>158</v>
      </c>
      <c r="AK320" s="153">
        <f t="shared" si="133"/>
        <v>10.14</v>
      </c>
    </row>
    <row r="321" spans="1:42" ht="16.5" customHeight="1" thickBot="1" x14ac:dyDescent="0.3">
      <c r="A321" s="127" t="s">
        <v>376</v>
      </c>
      <c r="B321" s="247">
        <v>22006247</v>
      </c>
      <c r="C321" s="248" t="s">
        <v>990</v>
      </c>
      <c r="D321" s="248" t="s">
        <v>991</v>
      </c>
      <c r="E321" s="96">
        <f>VLOOKUP(B321,[2]END!$A$3:$F$557,6,FALSE)</f>
        <v>15</v>
      </c>
      <c r="F321" s="99">
        <f t="shared" si="128"/>
        <v>17</v>
      </c>
      <c r="G321" s="100">
        <f t="shared" si="113"/>
        <v>12</v>
      </c>
      <c r="H321" s="85">
        <f t="shared" si="114"/>
        <v>12</v>
      </c>
      <c r="I321" s="325">
        <f>VLOOKUP(B321,[2]VIT!$A$3:$E$557,5,FALSE)</f>
        <v>3.15</v>
      </c>
      <c r="J321" s="100">
        <f t="shared" si="129"/>
        <v>18</v>
      </c>
      <c r="K321" s="325">
        <f>VLOOKUP(B321,[2]VIT!$A$3:$F$557,6,FALSE)</f>
        <v>6.95</v>
      </c>
      <c r="L321" s="100">
        <f t="shared" si="130"/>
        <v>10</v>
      </c>
      <c r="M321" s="85">
        <f t="shared" si="117"/>
        <v>14</v>
      </c>
      <c r="N321" s="107">
        <f>VLOOKUP(B321,[2]DVC!$A$3:$F$557,6,FALSE)</f>
        <v>85</v>
      </c>
      <c r="O321" s="288">
        <f>VLOOKUP(B321,'[2]Taille-Poids'!$A$3:$F$557,6,FALSE)</f>
        <v>82</v>
      </c>
      <c r="P321" s="101">
        <f t="shared" si="118"/>
        <v>1.0365853658536586</v>
      </c>
      <c r="Q321" s="100">
        <f t="shared" si="119"/>
        <v>5.5</v>
      </c>
      <c r="R321" s="107">
        <f>VLOOKUP(B321,[2]DV!$A$3:$G$557,7,FALSE)</f>
        <v>49.1</v>
      </c>
      <c r="S321" s="100">
        <f t="shared" si="120"/>
        <v>5.5</v>
      </c>
      <c r="T321" s="85">
        <f t="shared" si="121"/>
        <v>11</v>
      </c>
      <c r="U321" s="289">
        <f>VLOOKUP(B321,[2]COORD!$A$3:$H$557,8,FALSE)</f>
        <v>26</v>
      </c>
      <c r="V321" s="100">
        <f t="shared" si="122"/>
        <v>4.75</v>
      </c>
      <c r="W321" s="96">
        <f>VLOOKUP(B321,[2]SOUP!$A$3:$E$557,5,FALSE)</f>
        <v>-15</v>
      </c>
      <c r="X321" s="100">
        <f t="shared" si="123"/>
        <v>0.25</v>
      </c>
      <c r="Y321" s="96">
        <f>VLOOKUP(B321,[2]EQU!$A$3:$E$557,5,FALSE)</f>
        <v>10</v>
      </c>
      <c r="Z321" s="100">
        <f t="shared" si="124"/>
        <v>0</v>
      </c>
      <c r="AA321" s="85">
        <f t="shared" si="125"/>
        <v>5</v>
      </c>
      <c r="AB321" s="127">
        <f>VLOOKUP(B321,[2]Natation!$A$2:$E$556,5,FALSE)</f>
        <v>29.02</v>
      </c>
      <c r="AC321" s="100">
        <f t="shared" si="126"/>
        <v>17</v>
      </c>
      <c r="AD321" s="86">
        <f t="shared" si="127"/>
        <v>17</v>
      </c>
      <c r="AE321" s="87">
        <f t="shared" si="134"/>
        <v>11.8</v>
      </c>
      <c r="AF321" s="88">
        <v>11.8</v>
      </c>
      <c r="AG321" s="92">
        <f t="shared" si="131"/>
        <v>182</v>
      </c>
      <c r="AH321" s="78">
        <f>IF(ISERROR(VLOOKUP(B321,'Notes écrit'!$A$3:$C$566,3,FALSE)),"ABI",(VLOOKUP(B321,'Notes écrit'!$A$3:$C$566,3,FALSE)))</f>
        <v>8.89</v>
      </c>
      <c r="AI321" s="88">
        <v>8.89</v>
      </c>
      <c r="AJ321" s="93">
        <f t="shared" si="132"/>
        <v>86</v>
      </c>
      <c r="AK321" s="153">
        <f t="shared" si="133"/>
        <v>10.054000000000002</v>
      </c>
    </row>
    <row r="322" spans="1:42" ht="16.5" customHeight="1" thickBot="1" x14ac:dyDescent="0.3">
      <c r="A322" s="127" t="s">
        <v>376</v>
      </c>
      <c r="B322" s="259">
        <v>22006293</v>
      </c>
      <c r="C322" s="260" t="s">
        <v>568</v>
      </c>
      <c r="D322" s="260" t="s">
        <v>94</v>
      </c>
      <c r="E322" s="96">
        <f>VLOOKUP(B322,[2]END!$A$3:$F$557,6,FALSE)</f>
        <v>19</v>
      </c>
      <c r="F322" s="99">
        <f t="shared" si="128"/>
        <v>19</v>
      </c>
      <c r="G322" s="100">
        <f t="shared" si="113"/>
        <v>16</v>
      </c>
      <c r="H322" s="85">
        <f t="shared" si="114"/>
        <v>16</v>
      </c>
      <c r="I322" s="325">
        <f>VLOOKUP(B322,[2]VIT!$A$3:$E$557,5,FALSE)</f>
        <v>2.9499999999999997</v>
      </c>
      <c r="J322" s="100">
        <f t="shared" si="129"/>
        <v>20</v>
      </c>
      <c r="K322" s="325">
        <f>VLOOKUP(B322,[2]VIT!$A$3:$F$557,6,FALSE)</f>
        <v>6.47</v>
      </c>
      <c r="L322" s="100">
        <f t="shared" si="130"/>
        <v>14</v>
      </c>
      <c r="M322" s="85">
        <f t="shared" si="117"/>
        <v>17</v>
      </c>
      <c r="N322" s="107">
        <f>VLOOKUP(B322,[2]DVC!$A$3:$F$557,6,FALSE)</f>
        <v>0</v>
      </c>
      <c r="O322" s="288">
        <f>VLOOKUP(B322,'[2]Taille-Poids'!$A$3:$F$557,6,FALSE)</f>
        <v>74</v>
      </c>
      <c r="P322" s="101">
        <f t="shared" si="118"/>
        <v>0</v>
      </c>
      <c r="Q322" s="100">
        <f t="shared" si="119"/>
        <v>0</v>
      </c>
      <c r="R322" s="107">
        <f>VLOOKUP(B322,[2]DV!$A$3:$G$557,7,FALSE)</f>
        <v>50.7</v>
      </c>
      <c r="S322" s="100">
        <f t="shared" si="120"/>
        <v>5.5</v>
      </c>
      <c r="T322" s="85">
        <f t="shared" si="121"/>
        <v>5.5</v>
      </c>
      <c r="U322" s="289">
        <f>VLOOKUP(B322,[2]COORD!$A$3:$H$557,8,FALSE)</f>
        <v>28.25</v>
      </c>
      <c r="V322" s="100">
        <f t="shared" si="122"/>
        <v>3.75</v>
      </c>
      <c r="W322" s="96">
        <f>VLOOKUP(B322,[2]SOUP!$A$3:$E$557,5,FALSE)</f>
        <v>0.5</v>
      </c>
      <c r="X322" s="100">
        <f t="shared" si="123"/>
        <v>2.5</v>
      </c>
      <c r="Y322" s="96">
        <f>VLOOKUP(B322,[2]EQU!$A$3:$E$557,5,FALSE)</f>
        <v>2</v>
      </c>
      <c r="Z322" s="100">
        <f t="shared" si="124"/>
        <v>4</v>
      </c>
      <c r="AA322" s="85">
        <f t="shared" si="125"/>
        <v>10.25</v>
      </c>
      <c r="AB322" s="127">
        <f>VLOOKUP(B322,[2]Natation!$A$2:$E$556,5,FALSE)</f>
        <v>48.1</v>
      </c>
      <c r="AC322" s="100">
        <f t="shared" si="126"/>
        <v>6</v>
      </c>
      <c r="AD322" s="86">
        <f t="shared" si="127"/>
        <v>6</v>
      </c>
      <c r="AE322" s="87">
        <f t="shared" si="134"/>
        <v>10.95</v>
      </c>
      <c r="AF322" s="88">
        <v>10.95</v>
      </c>
      <c r="AG322" s="92">
        <f t="shared" si="131"/>
        <v>287</v>
      </c>
      <c r="AH322" s="78">
        <f>IF(ISERROR(VLOOKUP(B322,'Notes écrit'!$A$3:$C$566,3,FALSE)),"ABI",(VLOOKUP(B322,'Notes écrit'!$A$3:$C$566,3,FALSE)))</f>
        <v>10.220000000000001</v>
      </c>
      <c r="AI322" s="88">
        <v>10.220000000000001</v>
      </c>
      <c r="AJ322" s="93">
        <f t="shared" si="132"/>
        <v>33</v>
      </c>
      <c r="AK322" s="153">
        <f t="shared" si="133"/>
        <v>10.512</v>
      </c>
    </row>
    <row r="323" spans="1:42" ht="16.5" customHeight="1" thickBot="1" x14ac:dyDescent="0.3">
      <c r="A323" s="127" t="s">
        <v>376</v>
      </c>
      <c r="B323" s="249">
        <v>22006350</v>
      </c>
      <c r="C323" s="250" t="s">
        <v>919</v>
      </c>
      <c r="D323" s="250" t="s">
        <v>920</v>
      </c>
      <c r="E323" s="96">
        <f>VLOOKUP(B323,[2]END!$A$3:$F$557,6,FALSE)</f>
        <v>16</v>
      </c>
      <c r="F323" s="99">
        <f t="shared" si="128"/>
        <v>17.5</v>
      </c>
      <c r="G323" s="100">
        <f t="shared" ref="G323:G386" si="135">IF(F323="COVID","COVID",IF(F323="ABI",0,IF(F323="DSP","DSP",IF(F323="VAL","VAL",(IF(A323="F",VLOOKUP(F323,endurfille,2),VLOOKUP(F323,endurgarçon,2)))))))</f>
        <v>13</v>
      </c>
      <c r="H323" s="85">
        <f t="shared" ref="H323:H386" si="136">IF(G323="VAL","VALIDÉ",G323)</f>
        <v>13</v>
      </c>
      <c r="I323" s="325">
        <f>VLOOKUP(B323,[2]VIT!$A$3:$E$557,5,FALSE)</f>
        <v>3.0500000000000003</v>
      </c>
      <c r="J323" s="100">
        <f t="shared" ref="J323" si="137">IF(I323="COVID","COVID",IF(I323="ABI",0,IF(I323="DSP","DSP",IF(I323="VAL","VAL",(IF(A323="F",VLOOKUP(I323,VIT20MF,2),VLOOKUP(I323,Vit20MG,2)))))))</f>
        <v>19</v>
      </c>
      <c r="K323" s="325">
        <f>VLOOKUP(B323,[2]VIT!$A$3:$F$557,6,FALSE)</f>
        <v>6.69</v>
      </c>
      <c r="L323" s="100">
        <f t="shared" ref="L323" si="138">IF(K323="COVID","COVID",IF(K323="ABI",0,IF(K323="DSP","DSP",IF(K323="VAL","VAL",(IF(A323="F",VLOOKUP(K323,vit50mf,2),VLOOKUP(K323,vit50mg,2)))))))</f>
        <v>12</v>
      </c>
      <c r="M323" s="85">
        <f t="shared" ref="M323:M386" si="139">IF(OR(J323="COVID",L323="COVID"),"COVID",IF(OR(J323="DSP",L323="DSP"),"DSP",IF(L323="VAL","VALIDÉ",(J323+L323)/2)))</f>
        <v>15.5</v>
      </c>
      <c r="N323" s="107">
        <f>VLOOKUP(B323,[2]DVC!$A$3:$F$557,6,FALSE)</f>
        <v>48</v>
      </c>
      <c r="O323" s="288">
        <f>VLOOKUP(B323,'[2]Taille-Poids'!$A$3:$F$557,6,FALSE)</f>
        <v>67</v>
      </c>
      <c r="P323" s="101">
        <f t="shared" ref="P323:P386" si="140">IF(O323="ABI", "POIDS",IF(N323="COVID","COVID",IF(OR(N323="DSP",N323="ABI",N323="VAL",N323=0),0,N323/O323)))</f>
        <v>0.71641791044776115</v>
      </c>
      <c r="Q323" s="100">
        <f t="shared" ref="Q323:Q386" si="141">IF(N323="COVID","COVID",IF(N323="DSP","DSP",IF(N323="ABI",0,IF(P323="POIDS",0,IF(N323="VAL","VAL",IF(A323="F",VLOOKUP(P323,forcefille,2),VLOOKUP(P323,forcegarçon,2)))))))</f>
        <v>4</v>
      </c>
      <c r="R323" s="107">
        <f>VLOOKUP(B323,[2]DV!$A$3:$G$557,7,FALSE)</f>
        <v>46.7</v>
      </c>
      <c r="S323" s="100">
        <f t="shared" ref="S323:S386" si="142">IF(R323="COVID","COVID",IF(R323="ABI",0,IF(R323="DSP","DSP",IF(R323="VAL","VAL",IF(A323="F",VLOOKUP(R323,détfille,2),VLOOKUP(R323,détgarçon,2))))))</f>
        <v>4.5</v>
      </c>
      <c r="T323" s="85">
        <f t="shared" ref="T323:T386" si="143">IF(OR(Q323="COVID",S323="COVID"),"COVID",IF(OR(Q323="VAL",S323="VAL"),"VALIDÉ",IF(AND(Q323="DSP",S323="DSP"),"DSP",IF(Q323="DSP",S323*2,IF(S323="DSP",Q323*2,(Q323+S323))))))</f>
        <v>8.5</v>
      </c>
      <c r="U323" s="289">
        <f>VLOOKUP(B323,[2]COORD!$A$3:$H$557,8,FALSE)</f>
        <v>25.5</v>
      </c>
      <c r="V323" s="100">
        <f t="shared" ref="V323:V386" si="144">IF(U323="COVID","COVID",IF(U323="ABI",0,IF(U323="DSP","DSP",IF(U323="VAL","VAL",IF(A323="F",VLOOKUP(U323,coorfille,2),VLOOKUP(U323,coorgarçon,2))))))</f>
        <v>5</v>
      </c>
      <c r="W323" s="96">
        <f>VLOOKUP(B323,[2]SOUP!$A$3:$E$557,5,FALSE)</f>
        <v>2</v>
      </c>
      <c r="X323" s="100">
        <f t="shared" ref="X323:X386" si="145">IF(W323="COVID","COVID",IF(W323="ABI",0,IF(W323="DSP","DSP",IF(W323="VAL","VAL",IF(A323="F",VLOOKUP(W323,SouplesseFille,2),VLOOKUP(W323,SouplesseGarçon,2))))))</f>
        <v>3</v>
      </c>
      <c r="Y323" s="96">
        <f>VLOOKUP(B323,[2]EQU!$A$3:$E$557,5,FALSE)</f>
        <v>3</v>
      </c>
      <c r="Z323" s="100">
        <f t="shared" ref="Z323:Z386" si="146">IF(Y323="COVID","COVID",IF(Y323="ABI",0,IF(Y323="DSP","DSP",IF(Y323="VAL","VAL",IF(A323="F",VLOOKUP(Y323,eqfille,2),VLOOKUP(Y323,eqgarçon,2))))))</f>
        <v>3.5</v>
      </c>
      <c r="AA323" s="85">
        <f t="shared" ref="AA323:AA386" si="147">IF(OR(V323="COVID",X323="COVID",Z323="COVID"),"COVID",IF(AND(V323="DSP",X323="DSP",Z323="DSP"),"DSP",IF(AND(V323="DSP",X323="DSP"),Z323*4,IF(AND(V323="DSP",Z323="DSP"),X323*4,IF(AND(X323="DSP",Z323="DSP"),V323*2,IF(V323="DSP",(X323+Z323)*2,IF(X323="DSP",V323+Z323*2,IF(Z323="DSP",V323+X323*2,IF(Z323="VAL","VALIDÉ",V323+X323+Z323)))))))))</f>
        <v>11.5</v>
      </c>
      <c r="AB323" s="127">
        <f>VLOOKUP(B323,[2]Natation!$A$2:$E$556,5,FALSE)</f>
        <v>49.69</v>
      </c>
      <c r="AC323" s="100">
        <f t="shared" ref="AC323:AC386" si="148">IF(AB323="COVID","COVID",IF(AB323="ABI",0,IF(AB323="DNF",0,IF(AB323="DSP","DSP",IF(AB323="VAL","VAL",(IF(A323="F",VLOOKUP(AB323,nagefille,2),VLOOKUP(AB323,nagegarçon,2))))))))</f>
        <v>5</v>
      </c>
      <c r="AD323" s="86">
        <f t="shared" ref="AD323:AD386" si="149">IF(AC323="VAL","VALIDÉ",AC323)</f>
        <v>5</v>
      </c>
      <c r="AE323" s="87">
        <f t="shared" si="134"/>
        <v>10.7</v>
      </c>
      <c r="AF323" s="88">
        <v>10.7</v>
      </c>
      <c r="AG323" s="92">
        <f t="shared" si="131"/>
        <v>314</v>
      </c>
      <c r="AH323" s="78">
        <f>IF(ISERROR(VLOOKUP(B323,'Notes écrit'!$A$3:$C$566,3,FALSE)),"ABI",(VLOOKUP(B323,'Notes écrit'!$A$3:$C$566,3,FALSE)))</f>
        <v>9.7799999999999994</v>
      </c>
      <c r="AI323" s="88">
        <v>9.7799999999999994</v>
      </c>
      <c r="AJ323" s="93">
        <f t="shared" si="132"/>
        <v>38</v>
      </c>
      <c r="AK323" s="153">
        <f t="shared" si="133"/>
        <v>10.148</v>
      </c>
      <c r="AL323" s="110"/>
      <c r="AM323" s="110"/>
      <c r="AN323" s="110"/>
      <c r="AO323" s="110"/>
      <c r="AP323" s="110"/>
    </row>
    <row r="324" spans="1:42" ht="16.5" customHeight="1" thickBot="1" x14ac:dyDescent="0.3">
      <c r="A324" s="127" t="s">
        <v>376</v>
      </c>
      <c r="B324" s="259">
        <v>22006465</v>
      </c>
      <c r="C324" s="260" t="s">
        <v>272</v>
      </c>
      <c r="D324" s="260" t="s">
        <v>124</v>
      </c>
      <c r="E324" s="96" t="s">
        <v>375</v>
      </c>
      <c r="F324" s="99" t="str">
        <f t="shared" ref="F324:F387" si="150">IF(E324="COVID", "COVID",IF(E324="ABI","ABI",IF(E324="DSP","DSP",IF(E324="VAL","VAL",(VLOOKUP(E324,tpstest,2))))))</f>
        <v>DSP</v>
      </c>
      <c r="G324" s="100" t="str">
        <f t="shared" si="135"/>
        <v>DSP</v>
      </c>
      <c r="H324" s="85" t="str">
        <f t="shared" si="136"/>
        <v>DSP</v>
      </c>
      <c r="I324" s="96" t="s">
        <v>375</v>
      </c>
      <c r="J324" s="100" t="str">
        <f t="shared" ref="J324:J386" si="151">IF(I324="COVID","COVID",IF(I324="ABI",0,IF(I324="DSP","DSP",IF(I324="VAL","VAL",(IF(A324="F",VLOOKUP(I324,VIT20MF,2),VLOOKUP(I324,Vit20MG,2)))))))</f>
        <v>DSP</v>
      </c>
      <c r="K324" s="96" t="s">
        <v>375</v>
      </c>
      <c r="L324" s="100" t="str">
        <f t="shared" ref="L324:L386" si="152">IF(K324="COVID","COVID",IF(K324="ABI",0,IF(K324="DSP","DSP",IF(K324="VAL","VAL",(IF(A324="F",VLOOKUP(K324,vit50mf,2),VLOOKUP(K324,vit50mg,2)))))))</f>
        <v>DSP</v>
      </c>
      <c r="M324" s="85" t="str">
        <f t="shared" si="139"/>
        <v>DSP</v>
      </c>
      <c r="N324" s="96" t="s">
        <v>375</v>
      </c>
      <c r="O324" s="288">
        <f>VLOOKUP(B324,'[2]Taille-Poids'!$A$3:$F$557,6,FALSE)</f>
        <v>57</v>
      </c>
      <c r="P324" s="101">
        <f t="shared" si="140"/>
        <v>0</v>
      </c>
      <c r="Q324" s="100" t="str">
        <f t="shared" si="141"/>
        <v>DSP</v>
      </c>
      <c r="R324" s="96" t="s">
        <v>375</v>
      </c>
      <c r="S324" s="100" t="str">
        <f t="shared" si="142"/>
        <v>DSP</v>
      </c>
      <c r="T324" s="85" t="str">
        <f t="shared" si="143"/>
        <v>DSP</v>
      </c>
      <c r="U324" s="337" t="s">
        <v>375</v>
      </c>
      <c r="V324" s="100" t="str">
        <f t="shared" si="144"/>
        <v>DSP</v>
      </c>
      <c r="W324" s="96" t="s">
        <v>375</v>
      </c>
      <c r="X324" s="100" t="str">
        <f t="shared" si="145"/>
        <v>DSP</v>
      </c>
      <c r="Y324" s="96" t="s">
        <v>375</v>
      </c>
      <c r="Z324" s="100" t="str">
        <f t="shared" si="146"/>
        <v>DSP</v>
      </c>
      <c r="AA324" s="85" t="str">
        <f t="shared" si="147"/>
        <v>DSP</v>
      </c>
      <c r="AB324" s="96" t="s">
        <v>375</v>
      </c>
      <c r="AC324" s="100" t="str">
        <f t="shared" si="148"/>
        <v>DSP</v>
      </c>
      <c r="AD324" s="86" t="str">
        <f t="shared" si="149"/>
        <v>DSP</v>
      </c>
      <c r="AE324" s="87" t="str">
        <f t="shared" si="134"/>
        <v>DSP</v>
      </c>
      <c r="AF324" s="88" t="s">
        <v>375</v>
      </c>
      <c r="AG324" s="92">
        <f t="shared" ref="AG324:AG387" si="153">IFERROR(RANK(AF324,$AF$3:$AF$603,0),532)</f>
        <v>532</v>
      </c>
      <c r="AH324" s="78">
        <f>IF(ISERROR(VLOOKUP(B324,'Notes écrit'!$A$3:$C$566,3,FALSE)),"ABI",(VLOOKUP(B324,'Notes écrit'!$A$3:$C$566,3,FALSE)))</f>
        <v>7.11</v>
      </c>
      <c r="AI324" s="88">
        <v>7.11</v>
      </c>
      <c r="AJ324" s="93">
        <f t="shared" ref="AJ324:AJ387" si="154">IFERROR(RANK(AI324,$AI$3:$AI$603,0),564)</f>
        <v>241</v>
      </c>
      <c r="AK324" s="153">
        <f t="shared" ref="AK324:AK387" si="155">IF(AH324="ABI","DEF",IF(AE324="DSP",AH324,(AF324*0.4+AI324*0.6)))</f>
        <v>7.11</v>
      </c>
    </row>
    <row r="325" spans="1:42" ht="16.5" customHeight="1" thickBot="1" x14ac:dyDescent="0.3">
      <c r="A325" s="127" t="s">
        <v>376</v>
      </c>
      <c r="B325" s="247">
        <v>22006500</v>
      </c>
      <c r="C325" s="248" t="s">
        <v>1112</v>
      </c>
      <c r="D325" s="248" t="s">
        <v>141</v>
      </c>
      <c r="E325" s="96">
        <f>VLOOKUP(B325,[2]END!$A$3:$F$557,6,FALSE)</f>
        <v>20</v>
      </c>
      <c r="F325" s="99">
        <f t="shared" si="150"/>
        <v>19.5</v>
      </c>
      <c r="G325" s="100">
        <f t="shared" si="135"/>
        <v>17</v>
      </c>
      <c r="H325" s="85">
        <f t="shared" si="136"/>
        <v>17</v>
      </c>
      <c r="I325" s="325">
        <f>VLOOKUP(B325,[2]VIT!$A$3:$E$557,5,FALSE)</f>
        <v>3.06</v>
      </c>
      <c r="J325" s="100">
        <f t="shared" si="151"/>
        <v>19</v>
      </c>
      <c r="K325" s="325">
        <f>VLOOKUP(B325,[2]VIT!$A$3:$F$557,6,FALSE)</f>
        <v>6.75</v>
      </c>
      <c r="L325" s="100">
        <f t="shared" si="152"/>
        <v>12</v>
      </c>
      <c r="M325" s="85">
        <f t="shared" si="139"/>
        <v>15.5</v>
      </c>
      <c r="N325" s="107">
        <f>VLOOKUP(B325,[2]DVC!$A$3:$F$557,6,FALSE)</f>
        <v>53</v>
      </c>
      <c r="O325" s="288">
        <f>VLOOKUP(B325,'[2]Taille-Poids'!$A$3:$F$557,6,FALSE)</f>
        <v>61</v>
      </c>
      <c r="P325" s="101">
        <f t="shared" si="140"/>
        <v>0.86885245901639341</v>
      </c>
      <c r="Q325" s="100">
        <f t="shared" si="141"/>
        <v>4.5</v>
      </c>
      <c r="R325" s="107">
        <f>VLOOKUP(B325,[2]DV!$A$3:$G$557,7,FALSE)</f>
        <v>41</v>
      </c>
      <c r="S325" s="100">
        <f t="shared" si="142"/>
        <v>3.5</v>
      </c>
      <c r="T325" s="85">
        <f t="shared" si="143"/>
        <v>8</v>
      </c>
      <c r="U325" s="289">
        <f>VLOOKUP(B325,[2]COORD!$A$3:$H$557,8,FALSE)</f>
        <v>25.46</v>
      </c>
      <c r="V325" s="100">
        <f t="shared" si="144"/>
        <v>5.25</v>
      </c>
      <c r="W325" s="96">
        <f>VLOOKUP(B325,[2]SOUP!$A$3:$E$557,5,FALSE)</f>
        <v>-1</v>
      </c>
      <c r="X325" s="100">
        <f t="shared" si="145"/>
        <v>2.25</v>
      </c>
      <c r="Y325" s="96">
        <f>VLOOKUP(B325,[2]EQU!$A$3:$E$557,5,FALSE)</f>
        <v>6</v>
      </c>
      <c r="Z325" s="100">
        <f t="shared" si="146"/>
        <v>2</v>
      </c>
      <c r="AA325" s="85">
        <f t="shared" si="147"/>
        <v>9.5</v>
      </c>
      <c r="AB325" s="127">
        <f>VLOOKUP(B325,[2]Natation!$A$2:$E$556,5,FALSE)</f>
        <v>44.88</v>
      </c>
      <c r="AC325" s="100">
        <f t="shared" si="148"/>
        <v>8</v>
      </c>
      <c r="AD325" s="86">
        <f t="shared" si="149"/>
        <v>8</v>
      </c>
      <c r="AE325" s="87">
        <f t="shared" si="134"/>
        <v>11.6</v>
      </c>
      <c r="AF325" s="88">
        <v>11.6</v>
      </c>
      <c r="AG325" s="92">
        <f t="shared" si="153"/>
        <v>199</v>
      </c>
      <c r="AH325" s="78">
        <f>IF(ISERROR(VLOOKUP(B325,'Notes écrit'!$A$3:$C$566,3,FALSE)),"ABI",(VLOOKUP(B325,'Notes écrit'!$A$3:$C$566,3,FALSE)))</f>
        <v>7.11</v>
      </c>
      <c r="AI325" s="88">
        <v>7.11</v>
      </c>
      <c r="AJ325" s="93">
        <f t="shared" si="154"/>
        <v>241</v>
      </c>
      <c r="AK325" s="153">
        <f t="shared" si="155"/>
        <v>8.9059999999999988</v>
      </c>
    </row>
    <row r="326" spans="1:42" s="111" customFormat="1" ht="16.5" customHeight="1" thickBot="1" x14ac:dyDescent="0.3">
      <c r="A326" s="127" t="s">
        <v>376</v>
      </c>
      <c r="B326" s="257">
        <v>22006582</v>
      </c>
      <c r="C326" s="258" t="s">
        <v>891</v>
      </c>
      <c r="D326" s="258" t="s">
        <v>118</v>
      </c>
      <c r="E326" s="96" t="str">
        <f>VLOOKUP(B326,[2]END!$A$3:$F$557,6,FALSE)</f>
        <v>ABI</v>
      </c>
      <c r="F326" s="99" t="str">
        <f t="shared" si="150"/>
        <v>ABI</v>
      </c>
      <c r="G326" s="100">
        <f t="shared" si="135"/>
        <v>0</v>
      </c>
      <c r="H326" s="85">
        <f t="shared" si="136"/>
        <v>0</v>
      </c>
      <c r="I326" s="96" t="str">
        <f>VLOOKUP(B326,[2]VIT!$A$3:$E$557,5,FALSE)</f>
        <v>ABI</v>
      </c>
      <c r="J326" s="100">
        <f t="shared" si="151"/>
        <v>0</v>
      </c>
      <c r="K326" s="96" t="str">
        <f>VLOOKUP(B326,[2]VIT!$A$3:$F$557,6,FALSE)</f>
        <v>ABI</v>
      </c>
      <c r="L326" s="100">
        <f t="shared" si="152"/>
        <v>0</v>
      </c>
      <c r="M326" s="85">
        <f t="shared" si="139"/>
        <v>0</v>
      </c>
      <c r="N326" s="107" t="str">
        <f>VLOOKUP(B326,[2]DVC!$A$3:$F$557,6,FALSE)</f>
        <v>ABI</v>
      </c>
      <c r="O326" s="288" t="str">
        <f>VLOOKUP(B326,'[2]Taille-Poids'!$A$3:$F$557,6,FALSE)</f>
        <v>ABI</v>
      </c>
      <c r="P326" s="101" t="str">
        <f t="shared" si="140"/>
        <v>POIDS</v>
      </c>
      <c r="Q326" s="100">
        <f t="shared" si="141"/>
        <v>0</v>
      </c>
      <c r="R326" s="107" t="str">
        <f>VLOOKUP(B326,[2]DV!$A$3:$G$557,7,FALSE)</f>
        <v>ABI</v>
      </c>
      <c r="S326" s="100">
        <f t="shared" si="142"/>
        <v>0</v>
      </c>
      <c r="T326" s="85">
        <f t="shared" si="143"/>
        <v>0</v>
      </c>
      <c r="U326" s="289" t="str">
        <f>VLOOKUP(B326,[2]COORD!$A$3:$H$557,8,FALSE)</f>
        <v>ABI</v>
      </c>
      <c r="V326" s="100">
        <f t="shared" si="144"/>
        <v>0</v>
      </c>
      <c r="W326" s="96" t="str">
        <f>VLOOKUP(B326,[2]SOUP!$A$3:$E$557,5,FALSE)</f>
        <v>ABI</v>
      </c>
      <c r="X326" s="100">
        <f t="shared" si="145"/>
        <v>0</v>
      </c>
      <c r="Y326" s="96" t="str">
        <f>VLOOKUP(B326,[2]EQU!$A$3:$E$557,5,FALSE)</f>
        <v>ABI</v>
      </c>
      <c r="Z326" s="100">
        <f t="shared" si="146"/>
        <v>0</v>
      </c>
      <c r="AA326" s="85">
        <f t="shared" si="147"/>
        <v>0</v>
      </c>
      <c r="AB326" s="127" t="str">
        <f>VLOOKUP(B326,[2]Natation!$A$2:$E$556,5,FALSE)</f>
        <v>ABI</v>
      </c>
      <c r="AC326" s="100">
        <f t="shared" si="148"/>
        <v>0</v>
      </c>
      <c r="AD326" s="86">
        <f t="shared" si="149"/>
        <v>0</v>
      </c>
      <c r="AE326" s="87">
        <f t="shared" si="134"/>
        <v>0</v>
      </c>
      <c r="AF326" s="88">
        <v>0</v>
      </c>
      <c r="AG326" s="92">
        <f t="shared" si="153"/>
        <v>532</v>
      </c>
      <c r="AH326" s="78" t="str">
        <f>IF(ISERROR(VLOOKUP(B326,'Notes écrit'!$A$3:$C$566,3,FALSE)),"ABI",(VLOOKUP(B326,'Notes écrit'!$A$3:$C$566,3,FALSE)))</f>
        <v>ABI</v>
      </c>
      <c r="AI326" s="88" t="s">
        <v>195</v>
      </c>
      <c r="AJ326" s="93">
        <f t="shared" si="154"/>
        <v>564</v>
      </c>
      <c r="AK326" s="153" t="str">
        <f t="shared" si="155"/>
        <v>DEF</v>
      </c>
      <c r="AL326" s="26"/>
      <c r="AM326" s="26"/>
      <c r="AN326" s="26"/>
      <c r="AO326" s="26"/>
      <c r="AP326" s="26"/>
    </row>
    <row r="327" spans="1:42" ht="16.5" customHeight="1" thickBot="1" x14ac:dyDescent="0.3">
      <c r="A327" s="127" t="s">
        <v>56</v>
      </c>
      <c r="B327" s="251">
        <v>22006628</v>
      </c>
      <c r="C327" s="252" t="s">
        <v>717</v>
      </c>
      <c r="D327" s="252" t="s">
        <v>718</v>
      </c>
      <c r="E327" s="96">
        <f>VLOOKUP(B327,[2]END!$A$3:$F$557,6,FALSE)</f>
        <v>7</v>
      </c>
      <c r="F327" s="99">
        <f t="shared" si="150"/>
        <v>13</v>
      </c>
      <c r="G327" s="100">
        <f t="shared" si="135"/>
        <v>7</v>
      </c>
      <c r="H327" s="85">
        <f t="shared" si="136"/>
        <v>7</v>
      </c>
      <c r="I327" s="325">
        <f>VLOOKUP(B327,[2]VIT!$A$3:$E$557,5,FALSE)</f>
        <v>4.95</v>
      </c>
      <c r="J327" s="100">
        <f t="shared" si="151"/>
        <v>1</v>
      </c>
      <c r="K327" s="325">
        <f>VLOOKUP(B327,[2]VIT!$A$3:$F$557,6,FALSE)</f>
        <v>8.66</v>
      </c>
      <c r="L327" s="100">
        <f t="shared" si="152"/>
        <v>4</v>
      </c>
      <c r="M327" s="85">
        <f t="shared" si="139"/>
        <v>2.5</v>
      </c>
      <c r="N327" s="107">
        <f>VLOOKUP(B327,[2]DVC!$A$3:$F$557,6,FALSE)</f>
        <v>0</v>
      </c>
      <c r="O327" s="288">
        <f>VLOOKUP(B327,'[2]Taille-Poids'!$A$3:$F$557,6,FALSE)</f>
        <v>65</v>
      </c>
      <c r="P327" s="101">
        <f t="shared" si="140"/>
        <v>0</v>
      </c>
      <c r="Q327" s="100">
        <f t="shared" si="141"/>
        <v>0</v>
      </c>
      <c r="R327" s="107">
        <f>VLOOKUP(B327,[2]DV!$A$3:$G$557,7,FALSE)</f>
        <v>21.8</v>
      </c>
      <c r="S327" s="100">
        <f t="shared" si="142"/>
        <v>2.5</v>
      </c>
      <c r="T327" s="85">
        <f t="shared" si="143"/>
        <v>2.5</v>
      </c>
      <c r="U327" s="289">
        <f>VLOOKUP(B327,[2]COORD!$A$3:$H$557,8,FALSE)</f>
        <v>32.090000000000003</v>
      </c>
      <c r="V327" s="100">
        <f t="shared" si="144"/>
        <v>2.75</v>
      </c>
      <c r="W327" s="96">
        <f>VLOOKUP(B327,[2]SOUP!$A$3:$E$557,5,FALSE)</f>
        <v>5</v>
      </c>
      <c r="X327" s="100">
        <f t="shared" si="145"/>
        <v>3.5</v>
      </c>
      <c r="Y327" s="96">
        <f>VLOOKUP(B327,[2]EQU!$A$3:$E$557,5,FALSE)</f>
        <v>3</v>
      </c>
      <c r="Z327" s="100">
        <f t="shared" si="146"/>
        <v>3.5</v>
      </c>
      <c r="AA327" s="85">
        <f t="shared" si="147"/>
        <v>9.75</v>
      </c>
      <c r="AB327" s="127">
        <f>VLOOKUP(B327,[2]Natation!$A$2:$E$556,5,FALSE)</f>
        <v>74.3</v>
      </c>
      <c r="AC327" s="100">
        <f t="shared" si="148"/>
        <v>1</v>
      </c>
      <c r="AD327" s="86">
        <f t="shared" si="149"/>
        <v>1</v>
      </c>
      <c r="AE327" s="87">
        <f t="shared" si="134"/>
        <v>4.55</v>
      </c>
      <c r="AF327" s="88">
        <v>4.55</v>
      </c>
      <c r="AG327" s="92">
        <f t="shared" si="153"/>
        <v>527</v>
      </c>
      <c r="AH327" s="78">
        <f>IF(ISERROR(VLOOKUP(B327,'Notes écrit'!$A$3:$C$566,3,FALSE)),"ABI",(VLOOKUP(B327,'Notes écrit'!$A$3:$C$566,3,FALSE)))</f>
        <v>5.33</v>
      </c>
      <c r="AI327" s="88">
        <v>5.33</v>
      </c>
      <c r="AJ327" s="93">
        <f t="shared" si="154"/>
        <v>435</v>
      </c>
      <c r="AK327" s="153">
        <f t="shared" si="155"/>
        <v>5.0179999999999998</v>
      </c>
      <c r="AL327" s="110"/>
      <c r="AM327" s="110"/>
      <c r="AN327" s="110"/>
      <c r="AO327" s="110"/>
      <c r="AP327" s="110"/>
    </row>
    <row r="328" spans="1:42" ht="16.5" customHeight="1" thickBot="1" x14ac:dyDescent="0.3">
      <c r="A328" s="127" t="s">
        <v>376</v>
      </c>
      <c r="B328" s="247">
        <v>22006631</v>
      </c>
      <c r="C328" s="248" t="s">
        <v>603</v>
      </c>
      <c r="D328" s="248" t="s">
        <v>604</v>
      </c>
      <c r="E328" s="96">
        <f>VLOOKUP(B328,[2]END!$A$3:$F$557,6,FALSE)</f>
        <v>14</v>
      </c>
      <c r="F328" s="99">
        <f t="shared" si="150"/>
        <v>16.5</v>
      </c>
      <c r="G328" s="100">
        <f t="shared" si="135"/>
        <v>11</v>
      </c>
      <c r="H328" s="85">
        <f t="shared" si="136"/>
        <v>11</v>
      </c>
      <c r="I328" s="325">
        <f>VLOOKUP(B328,[2]VIT!$A$3:$E$557,5,FALSE)</f>
        <v>3.21</v>
      </c>
      <c r="J328" s="100">
        <f t="shared" si="151"/>
        <v>17</v>
      </c>
      <c r="K328" s="325">
        <f>VLOOKUP(B328,[2]VIT!$A$3:$F$557,6,FALSE)</f>
        <v>6.97</v>
      </c>
      <c r="L328" s="100">
        <f t="shared" si="152"/>
        <v>10</v>
      </c>
      <c r="M328" s="85">
        <f t="shared" si="139"/>
        <v>13.5</v>
      </c>
      <c r="N328" s="107">
        <f>VLOOKUP(B328,[2]DVC!$A$3:$F$557,6,FALSE)</f>
        <v>76</v>
      </c>
      <c r="O328" s="288">
        <f>VLOOKUP(B328,'[2]Taille-Poids'!$A$3:$F$557,6,FALSE)</f>
        <v>82</v>
      </c>
      <c r="P328" s="101">
        <f t="shared" si="140"/>
        <v>0.92682926829268297</v>
      </c>
      <c r="Q328" s="100">
        <f t="shared" si="141"/>
        <v>5</v>
      </c>
      <c r="R328" s="107">
        <f>VLOOKUP(B328,[2]DV!$A$3:$G$557,7,FALSE)</f>
        <v>45.6</v>
      </c>
      <c r="S328" s="100">
        <f t="shared" si="142"/>
        <v>4.5</v>
      </c>
      <c r="T328" s="85">
        <f t="shared" si="143"/>
        <v>9.5</v>
      </c>
      <c r="U328" s="289">
        <f>VLOOKUP(B328,[2]COORD!$A$3:$H$557,8,FALSE)</f>
        <v>24.75</v>
      </c>
      <c r="V328" s="100">
        <f t="shared" si="144"/>
        <v>5.5</v>
      </c>
      <c r="W328" s="96">
        <f>VLOOKUP(B328,[2]SOUP!$A$3:$E$557,5,FALSE)</f>
        <v>-2</v>
      </c>
      <c r="X328" s="100">
        <f t="shared" si="145"/>
        <v>2</v>
      </c>
      <c r="Y328" s="96">
        <f>VLOOKUP(B328,[2]EQU!$A$3:$E$557,5,FALSE)</f>
        <v>3</v>
      </c>
      <c r="Z328" s="100">
        <f t="shared" si="146"/>
        <v>3.5</v>
      </c>
      <c r="AA328" s="85">
        <f t="shared" si="147"/>
        <v>11</v>
      </c>
      <c r="AB328" s="127">
        <f>VLOOKUP(B328,[2]Natation!$A$2:$E$556,5,FALSE)</f>
        <v>32.47</v>
      </c>
      <c r="AC328" s="100">
        <f t="shared" si="148"/>
        <v>15</v>
      </c>
      <c r="AD328" s="86">
        <f t="shared" si="149"/>
        <v>15</v>
      </c>
      <c r="AE328" s="87">
        <f t="shared" si="134"/>
        <v>12</v>
      </c>
      <c r="AF328" s="88">
        <v>12</v>
      </c>
      <c r="AG328" s="92">
        <f t="shared" si="153"/>
        <v>158</v>
      </c>
      <c r="AH328" s="78">
        <f>IF(ISERROR(VLOOKUP(B328,'Notes écrit'!$A$3:$C$566,3,FALSE)),"ABI",(VLOOKUP(B328,'Notes écrit'!$A$3:$C$566,3,FALSE)))</f>
        <v>8.44</v>
      </c>
      <c r="AI328" s="88">
        <v>8.44</v>
      </c>
      <c r="AJ328" s="93">
        <f t="shared" si="154"/>
        <v>118</v>
      </c>
      <c r="AK328" s="153">
        <f t="shared" si="155"/>
        <v>9.8640000000000008</v>
      </c>
    </row>
    <row r="329" spans="1:42" ht="16.5" customHeight="1" thickBot="1" x14ac:dyDescent="0.3">
      <c r="A329" s="127" t="s">
        <v>56</v>
      </c>
      <c r="B329" s="247">
        <v>22006645</v>
      </c>
      <c r="C329" s="248" t="s">
        <v>730</v>
      </c>
      <c r="D329" s="248" t="s">
        <v>79</v>
      </c>
      <c r="E329" s="96" t="s">
        <v>375</v>
      </c>
      <c r="F329" s="327" t="str">
        <f t="shared" si="150"/>
        <v>DSP</v>
      </c>
      <c r="G329" s="100" t="str">
        <f t="shared" si="135"/>
        <v>DSP</v>
      </c>
      <c r="H329" s="85" t="str">
        <f t="shared" si="136"/>
        <v>DSP</v>
      </c>
      <c r="I329" s="96" t="s">
        <v>375</v>
      </c>
      <c r="J329" s="100" t="str">
        <f t="shared" si="151"/>
        <v>DSP</v>
      </c>
      <c r="K329" s="96" t="s">
        <v>375</v>
      </c>
      <c r="L329" s="100" t="str">
        <f t="shared" si="152"/>
        <v>DSP</v>
      </c>
      <c r="M329" s="85" t="str">
        <f t="shared" si="139"/>
        <v>DSP</v>
      </c>
      <c r="N329" s="96" t="s">
        <v>375</v>
      </c>
      <c r="O329" s="288" t="str">
        <f>VLOOKUP(B329,'[2]Taille-Poids'!$A$3:$F$557,6,FALSE)</f>
        <v>ABI</v>
      </c>
      <c r="P329" s="101" t="str">
        <f t="shared" si="140"/>
        <v>POIDS</v>
      </c>
      <c r="Q329" s="100" t="str">
        <f t="shared" si="141"/>
        <v>DSP</v>
      </c>
      <c r="R329" s="96" t="s">
        <v>375</v>
      </c>
      <c r="S329" s="100" t="str">
        <f t="shared" si="142"/>
        <v>DSP</v>
      </c>
      <c r="T329" s="85" t="str">
        <f t="shared" si="143"/>
        <v>DSP</v>
      </c>
      <c r="U329" s="316" t="s">
        <v>375</v>
      </c>
      <c r="V329" s="100" t="str">
        <f t="shared" si="144"/>
        <v>DSP</v>
      </c>
      <c r="W329" s="96" t="s">
        <v>375</v>
      </c>
      <c r="X329" s="100" t="str">
        <f t="shared" si="145"/>
        <v>DSP</v>
      </c>
      <c r="Y329" s="96" t="s">
        <v>375</v>
      </c>
      <c r="Z329" s="100" t="str">
        <f t="shared" si="146"/>
        <v>DSP</v>
      </c>
      <c r="AA329" s="85" t="str">
        <f t="shared" si="147"/>
        <v>DSP</v>
      </c>
      <c r="AB329" s="96" t="s">
        <v>375</v>
      </c>
      <c r="AC329" s="100" t="str">
        <f t="shared" si="148"/>
        <v>DSP</v>
      </c>
      <c r="AD329" s="86" t="str">
        <f t="shared" si="149"/>
        <v>DSP</v>
      </c>
      <c r="AE329" s="87" t="str">
        <f t="shared" si="134"/>
        <v>DSP</v>
      </c>
      <c r="AF329" s="88" t="s">
        <v>375</v>
      </c>
      <c r="AG329" s="92">
        <f t="shared" si="153"/>
        <v>532</v>
      </c>
      <c r="AH329" s="78">
        <f>IF(ISERROR(VLOOKUP(B329,'Notes écrit'!$A$3:$C$566,3,FALSE)),"ABI",(VLOOKUP(B329,'Notes écrit'!$A$3:$C$566,3,FALSE)))</f>
        <v>9.33</v>
      </c>
      <c r="AI329" s="88">
        <v>9.33</v>
      </c>
      <c r="AJ329" s="93">
        <f t="shared" si="154"/>
        <v>56</v>
      </c>
      <c r="AK329" s="153">
        <f t="shared" si="155"/>
        <v>9.33</v>
      </c>
    </row>
    <row r="330" spans="1:42" ht="16.5" customHeight="1" thickBot="1" x14ac:dyDescent="0.3">
      <c r="A330" s="127" t="s">
        <v>56</v>
      </c>
      <c r="B330" s="249">
        <v>22006680</v>
      </c>
      <c r="C330" s="250" t="s">
        <v>581</v>
      </c>
      <c r="D330" s="250" t="s">
        <v>87</v>
      </c>
      <c r="E330" s="96">
        <f>VLOOKUP(B330,[2]END!$A$3:$F$557,6,FALSE)</f>
        <v>9</v>
      </c>
      <c r="F330" s="99">
        <f t="shared" si="150"/>
        <v>14</v>
      </c>
      <c r="G330" s="100">
        <f t="shared" si="135"/>
        <v>9</v>
      </c>
      <c r="H330" s="85">
        <f t="shared" si="136"/>
        <v>9</v>
      </c>
      <c r="I330" s="325">
        <f>VLOOKUP(B330,[2]VIT!$A$3:$E$557,5,FALSE)</f>
        <v>3.68</v>
      </c>
      <c r="J330" s="100">
        <f t="shared" si="151"/>
        <v>13</v>
      </c>
      <c r="K330" s="325">
        <f>VLOOKUP(B330,[2]VIT!$A$3:$F$557,6,FALSE)</f>
        <v>8.08</v>
      </c>
      <c r="L330" s="100">
        <f t="shared" si="152"/>
        <v>8</v>
      </c>
      <c r="M330" s="85">
        <f t="shared" si="139"/>
        <v>10.5</v>
      </c>
      <c r="N330" s="107">
        <f>VLOOKUP(B330,[2]DVC!$A$3:$F$557,6,FALSE)</f>
        <v>32.5</v>
      </c>
      <c r="O330" s="288">
        <f>VLOOKUP(B330,'[2]Taille-Poids'!$A$3:$F$557,6,FALSE)</f>
        <v>63</v>
      </c>
      <c r="P330" s="101">
        <f t="shared" si="140"/>
        <v>0.51587301587301593</v>
      </c>
      <c r="Q330" s="100">
        <f t="shared" si="141"/>
        <v>5</v>
      </c>
      <c r="R330" s="107">
        <f>VLOOKUP(B330,[2]DV!$A$3:$G$557,7,FALSE)</f>
        <v>24.6</v>
      </c>
      <c r="S330" s="100">
        <f t="shared" si="142"/>
        <v>3.5</v>
      </c>
      <c r="T330" s="85">
        <f t="shared" si="143"/>
        <v>8.5</v>
      </c>
      <c r="U330" s="289">
        <f>VLOOKUP(B330,[2]COORD!$A$3:$H$557,8,FALSE)</f>
        <v>29.28</v>
      </c>
      <c r="V330" s="100">
        <f t="shared" si="144"/>
        <v>4.25</v>
      </c>
      <c r="W330" s="96">
        <f>VLOOKUP(B330,[2]SOUP!$A$3:$E$557,5,FALSE)</f>
        <v>-24</v>
      </c>
      <c r="X330" s="100">
        <f t="shared" si="145"/>
        <v>0</v>
      </c>
      <c r="Y330" s="96">
        <f>VLOOKUP(B330,[2]EQU!$A$3:$E$557,5,FALSE)</f>
        <v>5</v>
      </c>
      <c r="Z330" s="100">
        <f t="shared" si="146"/>
        <v>2.5</v>
      </c>
      <c r="AA330" s="85">
        <f t="shared" si="147"/>
        <v>6.75</v>
      </c>
      <c r="AB330" s="127">
        <f>VLOOKUP(B330,[2]Natation!$A$2:$E$556,5,FALSE)</f>
        <v>44.86</v>
      </c>
      <c r="AC330" s="100">
        <f t="shared" si="148"/>
        <v>11</v>
      </c>
      <c r="AD330" s="86">
        <f t="shared" si="149"/>
        <v>11</v>
      </c>
      <c r="AE330" s="87">
        <f t="shared" si="134"/>
        <v>9.15</v>
      </c>
      <c r="AF330" s="88">
        <v>9.15</v>
      </c>
      <c r="AG330" s="92">
        <f t="shared" si="153"/>
        <v>441</v>
      </c>
      <c r="AH330" s="78">
        <f>IF(ISERROR(VLOOKUP(B330,'Notes écrit'!$A$3:$C$566,3,FALSE)),"ABI",(VLOOKUP(B330,'Notes écrit'!$A$3:$C$566,3,FALSE)))</f>
        <v>4.8899999999999997</v>
      </c>
      <c r="AI330" s="88">
        <v>4.8899999999999997</v>
      </c>
      <c r="AJ330" s="93">
        <f t="shared" si="154"/>
        <v>474</v>
      </c>
      <c r="AK330" s="153">
        <f t="shared" si="155"/>
        <v>6.5939999999999994</v>
      </c>
      <c r="AL330" s="110"/>
      <c r="AM330" s="110"/>
      <c r="AN330" s="110"/>
      <c r="AO330" s="110"/>
      <c r="AP330" s="110"/>
    </row>
    <row r="331" spans="1:42" ht="16.5" customHeight="1" thickBot="1" x14ac:dyDescent="0.3">
      <c r="A331" s="127" t="s">
        <v>56</v>
      </c>
      <c r="B331" s="249">
        <v>22006683</v>
      </c>
      <c r="C331" s="250" t="s">
        <v>86</v>
      </c>
      <c r="D331" s="250" t="s">
        <v>511</v>
      </c>
      <c r="E331" s="96">
        <f>VLOOKUP(B331,[2]END!$A$3:$F$557,6,FALSE)</f>
        <v>14</v>
      </c>
      <c r="F331" s="99">
        <f t="shared" si="150"/>
        <v>16.5</v>
      </c>
      <c r="G331" s="100">
        <f t="shared" si="135"/>
        <v>14</v>
      </c>
      <c r="H331" s="85">
        <f t="shared" si="136"/>
        <v>14</v>
      </c>
      <c r="I331" s="325">
        <f>VLOOKUP(B331,[2]VIT!$A$3:$E$557,5,FALSE)</f>
        <v>3.49</v>
      </c>
      <c r="J331" s="100">
        <f t="shared" si="151"/>
        <v>17</v>
      </c>
      <c r="K331" s="325">
        <f>VLOOKUP(B331,[2]VIT!$A$3:$F$557,6,FALSE)</f>
        <v>7.74</v>
      </c>
      <c r="L331" s="100">
        <f t="shared" si="152"/>
        <v>11</v>
      </c>
      <c r="M331" s="85">
        <f t="shared" si="139"/>
        <v>14</v>
      </c>
      <c r="N331" s="107">
        <f>VLOOKUP(B331,[2]DVC!$A$3:$F$557,6,FALSE)</f>
        <v>41</v>
      </c>
      <c r="O331" s="288">
        <f>VLOOKUP(B331,'[2]Taille-Poids'!$A$3:$F$557,6,FALSE)</f>
        <v>65</v>
      </c>
      <c r="P331" s="101">
        <f t="shared" si="140"/>
        <v>0.63076923076923075</v>
      </c>
      <c r="Q331" s="100">
        <f t="shared" si="141"/>
        <v>6</v>
      </c>
      <c r="R331" s="107">
        <f>VLOOKUP(B331,[2]DV!$A$3:$G$557,7,FALSE)</f>
        <v>29.9</v>
      </c>
      <c r="S331" s="100">
        <f t="shared" si="142"/>
        <v>4.5</v>
      </c>
      <c r="T331" s="85">
        <f t="shared" si="143"/>
        <v>10.5</v>
      </c>
      <c r="U331" s="289">
        <f>VLOOKUP(B331,[2]COORD!$A$3:$H$557,8,FALSE)</f>
        <v>28.89</v>
      </c>
      <c r="V331" s="100">
        <f t="shared" si="144"/>
        <v>4.5</v>
      </c>
      <c r="W331" s="96">
        <f>VLOOKUP(B331,[2]SOUP!$A$3:$E$557,5,FALSE)</f>
        <v>2</v>
      </c>
      <c r="X331" s="100">
        <f t="shared" si="145"/>
        <v>3</v>
      </c>
      <c r="Y331" s="96">
        <f>VLOOKUP(B331,[2]EQU!$A$3:$E$557,5,FALSE)</f>
        <v>3</v>
      </c>
      <c r="Z331" s="100">
        <f t="shared" si="146"/>
        <v>3.5</v>
      </c>
      <c r="AA331" s="85">
        <f t="shared" si="147"/>
        <v>11</v>
      </c>
      <c r="AB331" s="127">
        <f>VLOOKUP(B331,[2]Natation!$A$2:$E$556,5,FALSE)</f>
        <v>45.26</v>
      </c>
      <c r="AC331" s="100">
        <f t="shared" si="148"/>
        <v>11</v>
      </c>
      <c r="AD331" s="86">
        <f t="shared" si="149"/>
        <v>11</v>
      </c>
      <c r="AE331" s="87">
        <f t="shared" si="134"/>
        <v>12.1</v>
      </c>
      <c r="AF331" s="88">
        <v>12.1</v>
      </c>
      <c r="AG331" s="92">
        <f t="shared" si="153"/>
        <v>150</v>
      </c>
      <c r="AH331" s="78">
        <f>IF(ISERROR(VLOOKUP(B331,'Notes écrit'!$A$3:$C$566,3,FALSE)),"ABI",(VLOOKUP(B331,'Notes écrit'!$A$3:$C$566,3,FALSE)))</f>
        <v>8</v>
      </c>
      <c r="AI331" s="88">
        <v>8</v>
      </c>
      <c r="AJ331" s="93">
        <f t="shared" si="154"/>
        <v>158</v>
      </c>
      <c r="AK331" s="153">
        <f t="shared" si="155"/>
        <v>9.64</v>
      </c>
      <c r="AL331" s="110"/>
      <c r="AM331" s="110"/>
      <c r="AN331" s="110"/>
      <c r="AO331" s="110"/>
      <c r="AP331" s="110"/>
    </row>
    <row r="332" spans="1:42" s="111" customFormat="1" ht="16.5" customHeight="1" thickBot="1" x14ac:dyDescent="0.3">
      <c r="A332" s="127" t="s">
        <v>56</v>
      </c>
      <c r="B332" s="255">
        <v>22006752</v>
      </c>
      <c r="C332" s="256" t="s">
        <v>974</v>
      </c>
      <c r="D332" s="256" t="s">
        <v>975</v>
      </c>
      <c r="E332" s="96">
        <f>VLOOKUP(B332,[2]END!$A$3:$F$557,6,FALSE)</f>
        <v>8</v>
      </c>
      <c r="F332" s="99">
        <f t="shared" si="150"/>
        <v>13.5</v>
      </c>
      <c r="G332" s="100">
        <f t="shared" si="135"/>
        <v>8</v>
      </c>
      <c r="H332" s="85">
        <f t="shared" si="136"/>
        <v>8</v>
      </c>
      <c r="I332" s="325">
        <f>VLOOKUP(B332,[2]VIT!$A$3:$E$557,5,FALSE)</f>
        <v>3.2699999999999996</v>
      </c>
      <c r="J332" s="100">
        <f t="shared" si="151"/>
        <v>20</v>
      </c>
      <c r="K332" s="325">
        <f>VLOOKUP(B332,[2]VIT!$A$3:$F$557,6,FALSE)</f>
        <v>7.27</v>
      </c>
      <c r="L332" s="100">
        <f t="shared" si="152"/>
        <v>14</v>
      </c>
      <c r="M332" s="85">
        <f t="shared" si="139"/>
        <v>17</v>
      </c>
      <c r="N332" s="107">
        <f>VLOOKUP(B332,[2]DVC!$A$3:$F$557,6,FALSE)</f>
        <v>38</v>
      </c>
      <c r="O332" s="288">
        <f>VLOOKUP(B332,'[2]Taille-Poids'!$A$3:$F$557,6,FALSE)</f>
        <v>50</v>
      </c>
      <c r="P332" s="101">
        <f t="shared" si="140"/>
        <v>0.76</v>
      </c>
      <c r="Q332" s="100">
        <f t="shared" si="141"/>
        <v>6.5</v>
      </c>
      <c r="R332" s="107">
        <f>VLOOKUP(B332,[2]DV!$A$3:$G$557,7,FALSE)</f>
        <v>35.299999999999997</v>
      </c>
      <c r="S332" s="100">
        <f t="shared" si="142"/>
        <v>6</v>
      </c>
      <c r="T332" s="85">
        <f t="shared" si="143"/>
        <v>12.5</v>
      </c>
      <c r="U332" s="289">
        <f>VLOOKUP(B332,[2]COORD!$A$3:$H$557,8,FALSE)</f>
        <v>24.88</v>
      </c>
      <c r="V332" s="100">
        <f t="shared" si="144"/>
        <v>6.5</v>
      </c>
      <c r="W332" s="96">
        <f>VLOOKUP(B332,[2]SOUP!$A$3:$E$557,5,FALSE)</f>
        <v>-1</v>
      </c>
      <c r="X332" s="100">
        <f t="shared" si="145"/>
        <v>2.25</v>
      </c>
      <c r="Y332" s="96">
        <f>VLOOKUP(B332,[2]EQU!$A$3:$E$557,5,FALSE)</f>
        <v>0</v>
      </c>
      <c r="Z332" s="100">
        <f t="shared" si="146"/>
        <v>5</v>
      </c>
      <c r="AA332" s="85">
        <f t="shared" si="147"/>
        <v>13.75</v>
      </c>
      <c r="AB332" s="127">
        <f>VLOOKUP(B332,[2]Natation!$A$2:$E$556,5,FALSE)</f>
        <v>50.89</v>
      </c>
      <c r="AC332" s="100">
        <f t="shared" si="148"/>
        <v>8</v>
      </c>
      <c r="AD332" s="86">
        <f t="shared" si="149"/>
        <v>8</v>
      </c>
      <c r="AE332" s="87">
        <f t="shared" si="134"/>
        <v>11.85</v>
      </c>
      <c r="AF332" s="88">
        <v>11.85</v>
      </c>
      <c r="AG332" s="92">
        <f t="shared" si="153"/>
        <v>176</v>
      </c>
      <c r="AH332" s="78">
        <f>IF(ISERROR(VLOOKUP(B332,'Notes écrit'!$A$3:$C$566,3,FALSE)),"ABI",(VLOOKUP(B332,'Notes écrit'!$A$3:$C$566,3,FALSE)))</f>
        <v>6.22</v>
      </c>
      <c r="AI332" s="88">
        <v>6.22</v>
      </c>
      <c r="AJ332" s="93">
        <f t="shared" si="154"/>
        <v>347</v>
      </c>
      <c r="AK332" s="153">
        <f t="shared" si="155"/>
        <v>8.4719999999999995</v>
      </c>
      <c r="AL332" s="26"/>
      <c r="AM332" s="26"/>
      <c r="AN332" s="26"/>
      <c r="AO332" s="26"/>
      <c r="AP332" s="26"/>
    </row>
    <row r="333" spans="1:42" s="108" customFormat="1" ht="16.5" customHeight="1" thickBot="1" x14ac:dyDescent="0.3">
      <c r="A333" s="127" t="s">
        <v>376</v>
      </c>
      <c r="B333" s="255">
        <v>22006753</v>
      </c>
      <c r="C333" s="256" t="s">
        <v>646</v>
      </c>
      <c r="D333" s="256" t="s">
        <v>88</v>
      </c>
      <c r="E333" s="96">
        <f>VLOOKUP(B333,[2]END!$A$3:$F$557,6,FALSE)</f>
        <v>17</v>
      </c>
      <c r="F333" s="99">
        <f t="shared" si="150"/>
        <v>18</v>
      </c>
      <c r="G333" s="100">
        <f t="shared" si="135"/>
        <v>14</v>
      </c>
      <c r="H333" s="85">
        <f t="shared" si="136"/>
        <v>14</v>
      </c>
      <c r="I333" s="325">
        <f>VLOOKUP(B333,[2]VIT!$A$3:$E$557,5,FALSE)</f>
        <v>2.95</v>
      </c>
      <c r="J333" s="100">
        <f t="shared" si="151"/>
        <v>20</v>
      </c>
      <c r="K333" s="325">
        <f>VLOOKUP(B333,[2]VIT!$A$3:$F$557,6,FALSE)</f>
        <v>6.37</v>
      </c>
      <c r="L333" s="100">
        <f t="shared" si="152"/>
        <v>14</v>
      </c>
      <c r="M333" s="85">
        <f t="shared" si="139"/>
        <v>17</v>
      </c>
      <c r="N333" s="107">
        <f>VLOOKUP(B333,[2]DVC!$A$3:$F$557,6,FALSE)</f>
        <v>44</v>
      </c>
      <c r="O333" s="288">
        <f>VLOOKUP(B333,'[2]Taille-Poids'!$A$3:$F$557,6,FALSE)</f>
        <v>56</v>
      </c>
      <c r="P333" s="101">
        <f t="shared" si="140"/>
        <v>0.7857142857142857</v>
      </c>
      <c r="Q333" s="100">
        <f t="shared" si="141"/>
        <v>4</v>
      </c>
      <c r="R333" s="107">
        <f>VLOOKUP(B333,[2]DV!$A$3:$G$557,7,FALSE)</f>
        <v>44.4</v>
      </c>
      <c r="S333" s="100">
        <f t="shared" si="142"/>
        <v>4</v>
      </c>
      <c r="T333" s="85">
        <f t="shared" si="143"/>
        <v>8</v>
      </c>
      <c r="U333" s="289">
        <f>VLOOKUP(B333,[2]COORD!$A$3:$H$557,8,FALSE)</f>
        <v>24.72</v>
      </c>
      <c r="V333" s="100">
        <f t="shared" si="144"/>
        <v>5.5</v>
      </c>
      <c r="W333" s="96">
        <f>VLOOKUP(B333,[2]SOUP!$A$3:$E$557,5,FALSE)</f>
        <v>-5</v>
      </c>
      <c r="X333" s="100">
        <f t="shared" si="145"/>
        <v>1.5</v>
      </c>
      <c r="Y333" s="96">
        <f>VLOOKUP(B333,[2]EQU!$A$3:$E$557,5,FALSE)</f>
        <v>0</v>
      </c>
      <c r="Z333" s="100">
        <f t="shared" si="146"/>
        <v>5</v>
      </c>
      <c r="AA333" s="85">
        <f t="shared" si="147"/>
        <v>12</v>
      </c>
      <c r="AB333" s="127">
        <f>VLOOKUP(B333,[2]Natation!$A$2:$E$556,5,FALSE)</f>
        <v>42.05</v>
      </c>
      <c r="AC333" s="100">
        <f t="shared" si="148"/>
        <v>9</v>
      </c>
      <c r="AD333" s="86">
        <f t="shared" si="149"/>
        <v>9</v>
      </c>
      <c r="AE333" s="87">
        <f t="shared" si="134"/>
        <v>12</v>
      </c>
      <c r="AF333" s="88">
        <v>12</v>
      </c>
      <c r="AG333" s="92">
        <f t="shared" si="153"/>
        <v>158</v>
      </c>
      <c r="AH333" s="78">
        <f>IF(ISERROR(VLOOKUP(B333,'Notes écrit'!$A$3:$C$566,3,FALSE)),"ABI",(VLOOKUP(B333,'Notes écrit'!$A$3:$C$566,3,FALSE)))</f>
        <v>6.67</v>
      </c>
      <c r="AI333" s="88">
        <v>6.67</v>
      </c>
      <c r="AJ333" s="93">
        <f t="shared" si="154"/>
        <v>296</v>
      </c>
      <c r="AK333" s="153">
        <f t="shared" si="155"/>
        <v>8.8019999999999996</v>
      </c>
      <c r="AL333" s="26"/>
      <c r="AM333" s="26"/>
      <c r="AN333" s="26"/>
      <c r="AO333" s="26"/>
      <c r="AP333" s="26"/>
    </row>
    <row r="334" spans="1:42" ht="16.5" customHeight="1" thickBot="1" x14ac:dyDescent="0.3">
      <c r="A334" s="127" t="s">
        <v>56</v>
      </c>
      <c r="B334" s="257">
        <v>22006758</v>
      </c>
      <c r="C334" s="258" t="s">
        <v>768</v>
      </c>
      <c r="D334" s="258" t="s">
        <v>769</v>
      </c>
      <c r="E334" s="96">
        <f>VLOOKUP(B334,[2]END!$A$3:$F$557,6,FALSE)</f>
        <v>14</v>
      </c>
      <c r="F334" s="99">
        <f t="shared" si="150"/>
        <v>16.5</v>
      </c>
      <c r="G334" s="100">
        <f t="shared" si="135"/>
        <v>14</v>
      </c>
      <c r="H334" s="85">
        <f t="shared" si="136"/>
        <v>14</v>
      </c>
      <c r="I334" s="325">
        <f>VLOOKUP(B334,[2]VIT!$A$3:$E$557,5,FALSE)</f>
        <v>3.39</v>
      </c>
      <c r="J334" s="100">
        <f t="shared" si="151"/>
        <v>18</v>
      </c>
      <c r="K334" s="325">
        <f>VLOOKUP(B334,[2]VIT!$A$3:$F$557,6,FALSE)</f>
        <v>7.54</v>
      </c>
      <c r="L334" s="100">
        <f t="shared" si="152"/>
        <v>12</v>
      </c>
      <c r="M334" s="85">
        <f t="shared" si="139"/>
        <v>15</v>
      </c>
      <c r="N334" s="107">
        <f>VLOOKUP(B334,[2]DVC!$A$3:$F$557,6,FALSE)</f>
        <v>35</v>
      </c>
      <c r="O334" s="288">
        <f>VLOOKUP(B334,'[2]Taille-Poids'!$A$3:$F$557,6,FALSE)</f>
        <v>59</v>
      </c>
      <c r="P334" s="101">
        <f t="shared" si="140"/>
        <v>0.59322033898305082</v>
      </c>
      <c r="Q334" s="100">
        <f t="shared" si="141"/>
        <v>5.5</v>
      </c>
      <c r="R334" s="107">
        <f>VLOOKUP(B334,[2]DV!$A$3:$G$557,7,FALSE)</f>
        <v>37.1</v>
      </c>
      <c r="S334" s="100">
        <f t="shared" si="142"/>
        <v>6.5</v>
      </c>
      <c r="T334" s="85">
        <f t="shared" si="143"/>
        <v>12</v>
      </c>
      <c r="U334" s="289">
        <f>VLOOKUP(B334,[2]COORD!$A$3:$H$557,8,FALSE)</f>
        <v>26.87</v>
      </c>
      <c r="V334" s="100">
        <f t="shared" si="144"/>
        <v>5.5</v>
      </c>
      <c r="W334" s="96">
        <f>VLOOKUP(B334,[2]SOUP!$A$3:$E$557,5,FALSE)</f>
        <v>2</v>
      </c>
      <c r="X334" s="100">
        <f t="shared" si="145"/>
        <v>3</v>
      </c>
      <c r="Y334" s="96">
        <f>VLOOKUP(B334,[2]EQU!$A$3:$E$557,5,FALSE)</f>
        <v>8</v>
      </c>
      <c r="Z334" s="100">
        <f t="shared" si="146"/>
        <v>1</v>
      </c>
      <c r="AA334" s="85">
        <f t="shared" si="147"/>
        <v>9.5</v>
      </c>
      <c r="AB334" s="127">
        <f>VLOOKUP(B334,[2]Natation!$A$2:$E$556,5,FALSE)</f>
        <v>35.81</v>
      </c>
      <c r="AC334" s="100">
        <f t="shared" si="148"/>
        <v>16</v>
      </c>
      <c r="AD334" s="86">
        <f t="shared" si="149"/>
        <v>16</v>
      </c>
      <c r="AE334" s="87">
        <f t="shared" si="134"/>
        <v>13.3</v>
      </c>
      <c r="AF334" s="88">
        <v>13.3</v>
      </c>
      <c r="AG334" s="92">
        <f t="shared" si="153"/>
        <v>54</v>
      </c>
      <c r="AH334" s="78">
        <f>IF(ISERROR(VLOOKUP(B334,'Notes écrit'!$A$3:$C$566,3,FALSE)),"ABI",(VLOOKUP(B334,'Notes écrit'!$A$3:$C$566,3,FALSE)))</f>
        <v>6.67</v>
      </c>
      <c r="AI334" s="88">
        <v>6.67</v>
      </c>
      <c r="AJ334" s="93">
        <f t="shared" si="154"/>
        <v>296</v>
      </c>
      <c r="AK334" s="153">
        <f t="shared" si="155"/>
        <v>9.3219999999999992</v>
      </c>
    </row>
    <row r="335" spans="1:42" ht="16.5" customHeight="1" thickBot="1" x14ac:dyDescent="0.3">
      <c r="A335" s="127" t="s">
        <v>376</v>
      </c>
      <c r="B335" s="255">
        <v>22006803</v>
      </c>
      <c r="C335" s="256" t="s">
        <v>614</v>
      </c>
      <c r="D335" s="256" t="s">
        <v>115</v>
      </c>
      <c r="E335" s="96">
        <f>VLOOKUP(B335,[2]END!$A$3:$F$557,6,FALSE)</f>
        <v>18</v>
      </c>
      <c r="F335" s="99">
        <f t="shared" si="150"/>
        <v>18.5</v>
      </c>
      <c r="G335" s="100">
        <f t="shared" si="135"/>
        <v>15</v>
      </c>
      <c r="H335" s="85">
        <f t="shared" si="136"/>
        <v>15</v>
      </c>
      <c r="I335" s="325">
        <f>VLOOKUP(B335,[2]VIT!$A$3:$E$557,5,FALSE)</f>
        <v>2.95</v>
      </c>
      <c r="J335" s="100">
        <f t="shared" si="151"/>
        <v>20</v>
      </c>
      <c r="K335" s="325">
        <f>VLOOKUP(B335,[2]VIT!$A$3:$F$557,6,FALSE)</f>
        <v>6.17</v>
      </c>
      <c r="L335" s="100">
        <f t="shared" si="152"/>
        <v>16</v>
      </c>
      <c r="M335" s="85">
        <f t="shared" si="139"/>
        <v>18</v>
      </c>
      <c r="N335" s="107">
        <f>VLOOKUP(B335,[2]DVC!$A$3:$F$557,6,FALSE)</f>
        <v>79</v>
      </c>
      <c r="O335" s="288">
        <f>VLOOKUP(B335,'[2]Taille-Poids'!$A$3:$F$557,6,FALSE)</f>
        <v>76</v>
      </c>
      <c r="P335" s="101">
        <f t="shared" si="140"/>
        <v>1.0394736842105263</v>
      </c>
      <c r="Q335" s="100">
        <f t="shared" si="141"/>
        <v>5.5</v>
      </c>
      <c r="R335" s="107">
        <f>VLOOKUP(B335,[2]DV!$A$3:$G$557,7,FALSE)</f>
        <v>47</v>
      </c>
      <c r="S335" s="100">
        <f t="shared" si="142"/>
        <v>5</v>
      </c>
      <c r="T335" s="85">
        <f t="shared" si="143"/>
        <v>10.5</v>
      </c>
      <c r="U335" s="289">
        <f>VLOOKUP(B335,[2]COORD!$A$3:$H$557,8,FALSE)</f>
        <v>22.57</v>
      </c>
      <c r="V335" s="100">
        <f t="shared" si="144"/>
        <v>6.5</v>
      </c>
      <c r="W335" s="96">
        <f>VLOOKUP(B335,[2]SOUP!$A$3:$E$557,5,FALSE)</f>
        <v>-4</v>
      </c>
      <c r="X335" s="100">
        <f t="shared" si="145"/>
        <v>1.5</v>
      </c>
      <c r="Y335" s="96">
        <f>VLOOKUP(B335,[2]EQU!$A$3:$E$557,5,FALSE)</f>
        <v>3</v>
      </c>
      <c r="Z335" s="100">
        <f t="shared" si="146"/>
        <v>3.5</v>
      </c>
      <c r="AA335" s="85">
        <f t="shared" si="147"/>
        <v>11.5</v>
      </c>
      <c r="AB335" s="127">
        <f>VLOOKUP(B335,[2]Natation!$A$2:$E$556,5,FALSE)</f>
        <v>30.53</v>
      </c>
      <c r="AC335" s="100">
        <f t="shared" si="148"/>
        <v>16</v>
      </c>
      <c r="AD335" s="86">
        <f t="shared" si="149"/>
        <v>16</v>
      </c>
      <c r="AE335" s="87">
        <f t="shared" si="134"/>
        <v>14.2</v>
      </c>
      <c r="AF335" s="88">
        <v>14.2</v>
      </c>
      <c r="AG335" s="92">
        <f t="shared" si="153"/>
        <v>17</v>
      </c>
      <c r="AH335" s="78">
        <f>IF(ISERROR(VLOOKUP(B335,'Notes écrit'!$A$3:$C$566,3,FALSE)),"ABI",(VLOOKUP(B335,'Notes écrit'!$A$3:$C$566,3,FALSE)))</f>
        <v>6.67</v>
      </c>
      <c r="AI335" s="88">
        <v>6.67</v>
      </c>
      <c r="AJ335" s="93">
        <f t="shared" si="154"/>
        <v>296</v>
      </c>
      <c r="AK335" s="153">
        <f t="shared" si="155"/>
        <v>9.6819999999999986</v>
      </c>
    </row>
    <row r="336" spans="1:42" ht="16.5" customHeight="1" thickBot="1" x14ac:dyDescent="0.3">
      <c r="A336" s="127" t="s">
        <v>376</v>
      </c>
      <c r="B336" s="251">
        <v>22006827</v>
      </c>
      <c r="C336" s="252" t="s">
        <v>671</v>
      </c>
      <c r="D336" s="252" t="s">
        <v>137</v>
      </c>
      <c r="E336" s="325">
        <f>VLOOKUP(B336,[2]END!$A$3:$F$557,6,FALSE)</f>
        <v>14</v>
      </c>
      <c r="F336" s="99">
        <f t="shared" si="150"/>
        <v>16.5</v>
      </c>
      <c r="G336" s="100">
        <f t="shared" si="135"/>
        <v>11</v>
      </c>
      <c r="H336" s="85">
        <f t="shared" si="136"/>
        <v>11</v>
      </c>
      <c r="I336" s="325">
        <f>VLOOKUP(B336,[2]VIT!$A$3:$E$557,5,FALSE)</f>
        <v>3.23</v>
      </c>
      <c r="J336" s="100">
        <f t="shared" si="151"/>
        <v>16</v>
      </c>
      <c r="K336" s="325">
        <f>VLOOKUP(B336,[2]VIT!$A$3:$F$557,6,FALSE)</f>
        <v>6.11</v>
      </c>
      <c r="L336" s="100">
        <f t="shared" si="152"/>
        <v>16</v>
      </c>
      <c r="M336" s="85">
        <f t="shared" si="139"/>
        <v>16</v>
      </c>
      <c r="N336" s="328">
        <f>VLOOKUP(B336,[2]DVC!$A$3:$F$557,6,FALSE)</f>
        <v>46</v>
      </c>
      <c r="O336" s="288">
        <f>VLOOKUP(B336,'[2]Taille-Poids'!$A$3:$F$557,6,FALSE)</f>
        <v>65</v>
      </c>
      <c r="P336" s="101">
        <f t="shared" si="140"/>
        <v>0.70769230769230773</v>
      </c>
      <c r="Q336" s="100">
        <f t="shared" si="141"/>
        <v>4</v>
      </c>
      <c r="R336" s="328">
        <f>VLOOKUP(B336,[2]DV!$A$3:$G$557,7,FALSE)</f>
        <v>36.799999999999997</v>
      </c>
      <c r="S336" s="100">
        <f t="shared" si="142"/>
        <v>2</v>
      </c>
      <c r="T336" s="85">
        <f t="shared" si="143"/>
        <v>6</v>
      </c>
      <c r="U336" s="332">
        <f>VLOOKUP(B336,[2]COORD!$A$3:$H$557,8,FALSE)</f>
        <v>26.12</v>
      </c>
      <c r="V336" s="100">
        <f t="shared" si="144"/>
        <v>4.75</v>
      </c>
      <c r="W336" s="325">
        <f>VLOOKUP(B336,[2]SOUP!$A$3:$E$557,5,FALSE)</f>
        <v>-16</v>
      </c>
      <c r="X336" s="100">
        <f t="shared" si="145"/>
        <v>0</v>
      </c>
      <c r="Y336" s="325">
        <f>VLOOKUP(B336,[2]EQU!$A$3:$E$557,5,FALSE)</f>
        <v>1</v>
      </c>
      <c r="Z336" s="100">
        <f t="shared" si="146"/>
        <v>4.5</v>
      </c>
      <c r="AA336" s="85">
        <f t="shared" si="147"/>
        <v>9.25</v>
      </c>
      <c r="AB336" s="344">
        <f>VLOOKUP(B336,[2]Natation!$A$2:$E$556,5,FALSE)</f>
        <v>40.83</v>
      </c>
      <c r="AC336" s="100">
        <f t="shared" si="148"/>
        <v>10</v>
      </c>
      <c r="AD336" s="86">
        <f t="shared" si="149"/>
        <v>10</v>
      </c>
      <c r="AE336" s="87">
        <f t="shared" si="134"/>
        <v>10.45</v>
      </c>
      <c r="AF336" s="88">
        <v>10.45</v>
      </c>
      <c r="AG336" s="92">
        <f t="shared" si="153"/>
        <v>352</v>
      </c>
      <c r="AH336" s="78">
        <f>IF(ISERROR(VLOOKUP(B336,'Notes écrit'!$A$3:$C$566,3,FALSE)),"ABI",(VLOOKUP(B336,'Notes écrit'!$A$3:$C$566,3,FALSE)))</f>
        <v>6.67</v>
      </c>
      <c r="AI336" s="88">
        <v>6.67</v>
      </c>
      <c r="AJ336" s="93">
        <f t="shared" si="154"/>
        <v>296</v>
      </c>
      <c r="AK336" s="153">
        <f t="shared" si="155"/>
        <v>8.1819999999999986</v>
      </c>
    </row>
    <row r="337" spans="1:42" ht="16.5" customHeight="1" thickBot="1" x14ac:dyDescent="0.3">
      <c r="A337" s="127" t="s">
        <v>56</v>
      </c>
      <c r="B337" s="251">
        <v>22006901</v>
      </c>
      <c r="C337" s="252" t="s">
        <v>664</v>
      </c>
      <c r="D337" s="252" t="s">
        <v>665</v>
      </c>
      <c r="E337" s="96">
        <f>VLOOKUP(B337,[2]END!$A$3:$F$557,6,FALSE)</f>
        <v>16</v>
      </c>
      <c r="F337" s="99">
        <f t="shared" si="150"/>
        <v>17.5</v>
      </c>
      <c r="G337" s="100">
        <f t="shared" si="135"/>
        <v>16</v>
      </c>
      <c r="H337" s="85">
        <f t="shared" si="136"/>
        <v>16</v>
      </c>
      <c r="I337" s="325">
        <f>VLOOKUP(B337,[2]VIT!$A$3:$E$557,5,FALSE)</f>
        <v>3.82</v>
      </c>
      <c r="J337" s="100">
        <f t="shared" si="151"/>
        <v>11</v>
      </c>
      <c r="K337" s="325">
        <f>VLOOKUP(B337,[2]VIT!$A$3:$F$557,6,FALSE)</f>
        <v>7.02</v>
      </c>
      <c r="L337" s="100">
        <f t="shared" si="152"/>
        <v>16</v>
      </c>
      <c r="M337" s="85">
        <f t="shared" si="139"/>
        <v>13.5</v>
      </c>
      <c r="N337" s="107">
        <f>VLOOKUP(B337,[2]DVC!$A$3:$F$557,6,FALSE)</f>
        <v>32</v>
      </c>
      <c r="O337" s="288">
        <f>VLOOKUP(B337,'[2]Taille-Poids'!$A$3:$F$557,6,FALSE)</f>
        <v>52</v>
      </c>
      <c r="P337" s="101">
        <f t="shared" si="140"/>
        <v>0.61538461538461542</v>
      </c>
      <c r="Q337" s="100">
        <f t="shared" si="141"/>
        <v>6</v>
      </c>
      <c r="R337" s="107">
        <f>VLOOKUP(B337,[2]DV!$A$3:$G$557,7,FALSE)</f>
        <v>38.6</v>
      </c>
      <c r="S337" s="100">
        <f t="shared" si="142"/>
        <v>7</v>
      </c>
      <c r="T337" s="85">
        <f t="shared" si="143"/>
        <v>13</v>
      </c>
      <c r="U337" s="289">
        <f>VLOOKUP(B337,[2]COORD!$A$3:$H$557,8,FALSE)</f>
        <v>24.71</v>
      </c>
      <c r="V337" s="100">
        <f t="shared" si="144"/>
        <v>6.5</v>
      </c>
      <c r="W337" s="96">
        <f>VLOOKUP(B337,[2]SOUP!$A$3:$E$557,5,FALSE)</f>
        <v>-6</v>
      </c>
      <c r="X337" s="100">
        <f t="shared" si="145"/>
        <v>1.25</v>
      </c>
      <c r="Y337" s="96">
        <f>VLOOKUP(B337,[2]EQU!$A$3:$E$557,5,FALSE)</f>
        <v>4</v>
      </c>
      <c r="Z337" s="100">
        <f t="shared" si="146"/>
        <v>3</v>
      </c>
      <c r="AA337" s="85">
        <f t="shared" si="147"/>
        <v>10.75</v>
      </c>
      <c r="AB337" s="127">
        <f>VLOOKUP(B337,[2]Natation!$A$2:$E$556,5,FALSE)</f>
        <v>34.54</v>
      </c>
      <c r="AC337" s="100">
        <f t="shared" si="148"/>
        <v>17</v>
      </c>
      <c r="AD337" s="86">
        <f t="shared" si="149"/>
        <v>17</v>
      </c>
      <c r="AE337" s="87">
        <f t="shared" si="134"/>
        <v>14.05</v>
      </c>
      <c r="AF337" s="88">
        <v>14.05</v>
      </c>
      <c r="AG337" s="92">
        <f t="shared" si="153"/>
        <v>22</v>
      </c>
      <c r="AH337" s="78">
        <f>IF(ISERROR(VLOOKUP(B337,'Notes écrit'!$A$3:$C$566,3,FALSE)),"ABI",(VLOOKUP(B337,'Notes écrit'!$A$3:$C$566,3,FALSE)))</f>
        <v>9.33</v>
      </c>
      <c r="AI337" s="88">
        <v>9.33</v>
      </c>
      <c r="AJ337" s="93">
        <f t="shared" si="154"/>
        <v>56</v>
      </c>
      <c r="AK337" s="153">
        <f t="shared" si="155"/>
        <v>11.218</v>
      </c>
    </row>
    <row r="338" spans="1:42" ht="16.5" customHeight="1" thickBot="1" x14ac:dyDescent="0.3">
      <c r="A338" s="127" t="s">
        <v>56</v>
      </c>
      <c r="B338" s="259">
        <v>22006924</v>
      </c>
      <c r="C338" s="260" t="s">
        <v>1079</v>
      </c>
      <c r="D338" s="260" t="s">
        <v>1081</v>
      </c>
      <c r="E338" s="96">
        <f>VLOOKUP(B338,[2]END!$A$3:$F$557,6,FALSE)</f>
        <v>8</v>
      </c>
      <c r="F338" s="99">
        <f t="shared" si="150"/>
        <v>13.5</v>
      </c>
      <c r="G338" s="100">
        <f t="shared" si="135"/>
        <v>8</v>
      </c>
      <c r="H338" s="85">
        <f t="shared" si="136"/>
        <v>8</v>
      </c>
      <c r="I338" s="325">
        <f>VLOOKUP(B338,[2]VIT!$A$3:$E$557,5,FALSE)</f>
        <v>3.62</v>
      </c>
      <c r="J338" s="100">
        <f t="shared" si="151"/>
        <v>14</v>
      </c>
      <c r="K338" s="325">
        <f>VLOOKUP(B338,[2]VIT!$A$3:$F$557,6,FALSE)</f>
        <v>8</v>
      </c>
      <c r="L338" s="100">
        <f t="shared" si="152"/>
        <v>9</v>
      </c>
      <c r="M338" s="85">
        <f t="shared" si="139"/>
        <v>11.5</v>
      </c>
      <c r="N338" s="107">
        <f>VLOOKUP(B338,[2]DVC!$A$3:$F$557,6,FALSE)</f>
        <v>32</v>
      </c>
      <c r="O338" s="288">
        <f>VLOOKUP(B338,'[2]Taille-Poids'!$A$3:$F$557,6,FALSE)</f>
        <v>51</v>
      </c>
      <c r="P338" s="101">
        <f t="shared" si="140"/>
        <v>0.62745098039215685</v>
      </c>
      <c r="Q338" s="100">
        <f t="shared" si="141"/>
        <v>6</v>
      </c>
      <c r="R338" s="107">
        <f>VLOOKUP(B338,[2]DV!$A$3:$G$557,7,FALSE)</f>
        <v>30.6</v>
      </c>
      <c r="S338" s="100">
        <f t="shared" si="142"/>
        <v>5</v>
      </c>
      <c r="T338" s="85">
        <f t="shared" si="143"/>
        <v>11</v>
      </c>
      <c r="U338" s="289">
        <f>VLOOKUP(B338,[2]COORD!$A$3:$H$557,8,FALSE)</f>
        <v>29.75</v>
      </c>
      <c r="V338" s="100">
        <f t="shared" si="144"/>
        <v>4</v>
      </c>
      <c r="W338" s="96">
        <f>VLOOKUP(B338,[2]SOUP!$A$3:$E$557,5,FALSE)</f>
        <v>10</v>
      </c>
      <c r="X338" s="100">
        <f t="shared" si="145"/>
        <v>4</v>
      </c>
      <c r="Y338" s="96">
        <f>VLOOKUP(B338,[2]EQU!$A$3:$E$557,5,FALSE)</f>
        <v>3</v>
      </c>
      <c r="Z338" s="100">
        <f t="shared" si="146"/>
        <v>3.5</v>
      </c>
      <c r="AA338" s="85">
        <f t="shared" si="147"/>
        <v>11.5</v>
      </c>
      <c r="AB338" s="127" t="str">
        <f>VLOOKUP(B338,[2]Natation!$A$2:$E$556,5,FALSE)</f>
        <v>ABI</v>
      </c>
      <c r="AC338" s="100">
        <f t="shared" si="148"/>
        <v>0</v>
      </c>
      <c r="AD338" s="86">
        <f t="shared" si="149"/>
        <v>0</v>
      </c>
      <c r="AE338" s="87">
        <f t="shared" si="134"/>
        <v>8.4</v>
      </c>
      <c r="AF338" s="88">
        <v>8.4</v>
      </c>
      <c r="AG338" s="92">
        <f t="shared" si="153"/>
        <v>476</v>
      </c>
      <c r="AH338" s="78">
        <f>IF(ISERROR(VLOOKUP(B338,'Notes écrit'!$A$3:$C$566,3,FALSE)),"ABI",(VLOOKUP(B338,'Notes écrit'!$A$3:$C$566,3,FALSE)))</f>
        <v>3.11</v>
      </c>
      <c r="AI338" s="88">
        <v>3.11</v>
      </c>
      <c r="AJ338" s="93">
        <f t="shared" si="154"/>
        <v>555</v>
      </c>
      <c r="AK338" s="153">
        <f t="shared" si="155"/>
        <v>5.226</v>
      </c>
    </row>
    <row r="339" spans="1:42" s="108" customFormat="1" ht="16.5" customHeight="1" thickBot="1" x14ac:dyDescent="0.3">
      <c r="A339" s="127" t="s">
        <v>56</v>
      </c>
      <c r="B339" s="263">
        <v>22006955</v>
      </c>
      <c r="C339" s="264" t="s">
        <v>756</v>
      </c>
      <c r="D339" s="264" t="s">
        <v>137</v>
      </c>
      <c r="E339" s="96">
        <f>VLOOKUP(B339,[2]END!$A$3:$F$557,6,FALSE)</f>
        <v>17</v>
      </c>
      <c r="F339" s="99">
        <f t="shared" si="150"/>
        <v>18</v>
      </c>
      <c r="G339" s="100">
        <f t="shared" si="135"/>
        <v>17</v>
      </c>
      <c r="H339" s="85">
        <f t="shared" si="136"/>
        <v>17</v>
      </c>
      <c r="I339" s="325">
        <f>VLOOKUP(B339,[2]VIT!$A$3:$E$557,5,FALSE)</f>
        <v>3.38</v>
      </c>
      <c r="J339" s="100">
        <f t="shared" si="151"/>
        <v>18</v>
      </c>
      <c r="K339" s="325">
        <f>VLOOKUP(B339,[2]VIT!$A$3:$F$557,6,FALSE)</f>
        <v>7.55</v>
      </c>
      <c r="L339" s="100">
        <f t="shared" si="152"/>
        <v>12</v>
      </c>
      <c r="M339" s="85">
        <f t="shared" si="139"/>
        <v>15</v>
      </c>
      <c r="N339" s="107">
        <f>VLOOKUP(B339,[2]DVC!$A$3:$F$557,6,FALSE)</f>
        <v>35</v>
      </c>
      <c r="O339" s="288">
        <f>VLOOKUP(B339,'[2]Taille-Poids'!$A$3:$F$557,6,FALSE)</f>
        <v>62</v>
      </c>
      <c r="P339" s="101">
        <f t="shared" si="140"/>
        <v>0.56451612903225812</v>
      </c>
      <c r="Q339" s="100">
        <f t="shared" si="141"/>
        <v>5.5</v>
      </c>
      <c r="R339" s="107">
        <f>VLOOKUP(B339,[2]DV!$A$3:$G$557,7,FALSE)</f>
        <v>36</v>
      </c>
      <c r="S339" s="100">
        <f t="shared" si="142"/>
        <v>6.5</v>
      </c>
      <c r="T339" s="85">
        <f t="shared" si="143"/>
        <v>12</v>
      </c>
      <c r="U339" s="289">
        <f>VLOOKUP(B339,[2]COORD!$A$3:$H$557,8,FALSE)</f>
        <v>30.34</v>
      </c>
      <c r="V339" s="100">
        <f t="shared" si="144"/>
        <v>3.75</v>
      </c>
      <c r="W339" s="96">
        <f>VLOOKUP(B339,[2]SOUP!$A$3:$E$557,5,FALSE)</f>
        <v>-7</v>
      </c>
      <c r="X339" s="100">
        <f t="shared" si="145"/>
        <v>1.25</v>
      </c>
      <c r="Y339" s="96">
        <f>VLOOKUP(B339,[2]EQU!$A$3:$E$557,5,FALSE)</f>
        <v>3</v>
      </c>
      <c r="Z339" s="100">
        <f t="shared" si="146"/>
        <v>3.5</v>
      </c>
      <c r="AA339" s="85">
        <f t="shared" si="147"/>
        <v>8.5</v>
      </c>
      <c r="AB339" s="127">
        <f>VLOOKUP(B339,[2]Natation!$A$2:$E$556,5,FALSE)</f>
        <v>44.1</v>
      </c>
      <c r="AC339" s="100">
        <f t="shared" si="148"/>
        <v>11</v>
      </c>
      <c r="AD339" s="86">
        <f t="shared" si="149"/>
        <v>11</v>
      </c>
      <c r="AE339" s="87">
        <f t="shared" si="134"/>
        <v>12.7</v>
      </c>
      <c r="AF339" s="88">
        <v>12.7</v>
      </c>
      <c r="AG339" s="92">
        <f t="shared" si="153"/>
        <v>88</v>
      </c>
      <c r="AH339" s="78">
        <f>IF(ISERROR(VLOOKUP(B339,'Notes écrit'!$A$3:$C$566,3,FALSE)),"ABI",(VLOOKUP(B339,'Notes écrit'!$A$3:$C$566,3,FALSE)))</f>
        <v>12</v>
      </c>
      <c r="AI339" s="88">
        <v>12</v>
      </c>
      <c r="AJ339" s="93">
        <f t="shared" si="154"/>
        <v>12</v>
      </c>
      <c r="AK339" s="153">
        <f t="shared" si="155"/>
        <v>12.28</v>
      </c>
      <c r="AL339" s="26"/>
      <c r="AM339" s="26"/>
      <c r="AN339" s="26"/>
      <c r="AO339" s="26"/>
      <c r="AP339" s="26"/>
    </row>
    <row r="340" spans="1:42" ht="16.5" customHeight="1" thickBot="1" x14ac:dyDescent="0.3">
      <c r="A340" s="127" t="s">
        <v>376</v>
      </c>
      <c r="B340" s="255">
        <v>22006991</v>
      </c>
      <c r="C340" s="256" t="s">
        <v>552</v>
      </c>
      <c r="D340" s="256" t="s">
        <v>358</v>
      </c>
      <c r="E340" s="96">
        <f>VLOOKUP(B340,[2]END!$A$3:$F$557,6,FALSE)</f>
        <v>15</v>
      </c>
      <c r="F340" s="99">
        <f t="shared" si="150"/>
        <v>17</v>
      </c>
      <c r="G340" s="100">
        <f t="shared" si="135"/>
        <v>12</v>
      </c>
      <c r="H340" s="85">
        <f t="shared" si="136"/>
        <v>12</v>
      </c>
      <c r="I340" s="325">
        <f>VLOOKUP(B340,[2]VIT!$A$3:$E$557,5,FALSE)</f>
        <v>3.37</v>
      </c>
      <c r="J340" s="100">
        <f t="shared" si="151"/>
        <v>14</v>
      </c>
      <c r="K340" s="325">
        <f>VLOOKUP(B340,[2]VIT!$A$3:$F$557,6,FALSE)</f>
        <v>7.13</v>
      </c>
      <c r="L340" s="100">
        <f t="shared" si="152"/>
        <v>9</v>
      </c>
      <c r="M340" s="85">
        <f t="shared" si="139"/>
        <v>11.5</v>
      </c>
      <c r="N340" s="107">
        <f>VLOOKUP(B340,[2]DVC!$A$3:$F$557,6,FALSE)</f>
        <v>51</v>
      </c>
      <c r="O340" s="288">
        <f>VLOOKUP(B340,'[2]Taille-Poids'!$A$3:$F$557,6,FALSE)</f>
        <v>66</v>
      </c>
      <c r="P340" s="101">
        <f t="shared" si="140"/>
        <v>0.77272727272727271</v>
      </c>
      <c r="Q340" s="100">
        <f t="shared" si="141"/>
        <v>4</v>
      </c>
      <c r="R340" s="107">
        <f>VLOOKUP(B340,[2]DV!$A$3:$G$557,7,FALSE)</f>
        <v>35.200000000000003</v>
      </c>
      <c r="S340" s="100">
        <f t="shared" si="142"/>
        <v>2</v>
      </c>
      <c r="T340" s="85">
        <f t="shared" si="143"/>
        <v>6</v>
      </c>
      <c r="U340" s="335">
        <f>VLOOKUP(B340,[2]COORD!$A$3:$H$557,8,FALSE)</f>
        <v>28.52</v>
      </c>
      <c r="V340" s="100">
        <f t="shared" si="144"/>
        <v>3.5</v>
      </c>
      <c r="W340" s="96">
        <f>VLOOKUP(B340,[2]SOUP!$A$3:$E$557,5,FALSE)</f>
        <v>-16</v>
      </c>
      <c r="X340" s="100">
        <f t="shared" si="145"/>
        <v>0</v>
      </c>
      <c r="Y340" s="96">
        <f>VLOOKUP(B340,[2]EQU!$A$3:$E$557,5,FALSE)</f>
        <v>2</v>
      </c>
      <c r="Z340" s="100">
        <f t="shared" si="146"/>
        <v>4</v>
      </c>
      <c r="AA340" s="85">
        <f t="shared" si="147"/>
        <v>7.5</v>
      </c>
      <c r="AB340" s="127">
        <f>VLOOKUP(B340,[2]Natation!$A$2:$E$556,5,FALSE)</f>
        <v>43.69</v>
      </c>
      <c r="AC340" s="100">
        <f t="shared" si="148"/>
        <v>8</v>
      </c>
      <c r="AD340" s="86">
        <f t="shared" si="149"/>
        <v>8</v>
      </c>
      <c r="AE340" s="87">
        <f t="shared" si="134"/>
        <v>9</v>
      </c>
      <c r="AF340" s="88">
        <v>9</v>
      </c>
      <c r="AG340" s="92">
        <f t="shared" si="153"/>
        <v>453</v>
      </c>
      <c r="AH340" s="78">
        <f>IF(ISERROR(VLOOKUP(B340,'Notes écrit'!$A$3:$C$566,3,FALSE)),"ABI",(VLOOKUP(B340,'Notes écrit'!$A$3:$C$566,3,FALSE)))</f>
        <v>8.89</v>
      </c>
      <c r="AI340" s="88">
        <v>8.89</v>
      </c>
      <c r="AJ340" s="93">
        <f t="shared" si="154"/>
        <v>86</v>
      </c>
      <c r="AK340" s="153">
        <f t="shared" si="155"/>
        <v>8.9340000000000011</v>
      </c>
      <c r="AL340" s="111"/>
      <c r="AM340" s="111"/>
      <c r="AN340" s="111"/>
      <c r="AO340" s="111"/>
      <c r="AP340" s="111"/>
    </row>
    <row r="341" spans="1:42" ht="16.5" customHeight="1" thickBot="1" x14ac:dyDescent="0.3">
      <c r="A341" s="127" t="s">
        <v>56</v>
      </c>
      <c r="B341" s="249">
        <v>22006994</v>
      </c>
      <c r="C341" s="250" t="s">
        <v>819</v>
      </c>
      <c r="D341" s="250" t="s">
        <v>144</v>
      </c>
      <c r="E341" s="325" t="str">
        <f>VLOOKUP(B341,[2]END!$A$3:$F$557,6,FALSE)</f>
        <v>ABI</v>
      </c>
      <c r="F341" s="99" t="str">
        <f t="shared" si="150"/>
        <v>ABI</v>
      </c>
      <c r="G341" s="100">
        <f t="shared" si="135"/>
        <v>0</v>
      </c>
      <c r="H341" s="85">
        <f t="shared" si="136"/>
        <v>0</v>
      </c>
      <c r="I341" s="325" t="str">
        <f>VLOOKUP(B341,[2]VIT!$A$3:$E$557,5,FALSE)</f>
        <v>ABI</v>
      </c>
      <c r="J341" s="100">
        <f t="shared" si="151"/>
        <v>0</v>
      </c>
      <c r="K341" s="325" t="str">
        <f>VLOOKUP(B341,[2]VIT!$A$3:$F$557,6,FALSE)</f>
        <v>ABI</v>
      </c>
      <c r="L341" s="100">
        <f t="shared" si="152"/>
        <v>0</v>
      </c>
      <c r="M341" s="85">
        <f t="shared" si="139"/>
        <v>0</v>
      </c>
      <c r="N341" s="328" t="str">
        <f>VLOOKUP(B341,[2]DVC!$A$3:$F$557,6,FALSE)</f>
        <v>ABI</v>
      </c>
      <c r="O341" s="288" t="str">
        <f>VLOOKUP(B341,'[2]Taille-Poids'!$A$3:$F$557,6,FALSE)</f>
        <v>ABI</v>
      </c>
      <c r="P341" s="101" t="str">
        <f t="shared" si="140"/>
        <v>POIDS</v>
      </c>
      <c r="Q341" s="100">
        <f t="shared" si="141"/>
        <v>0</v>
      </c>
      <c r="R341" s="328" t="str">
        <f>VLOOKUP(B341,[2]DV!$A$3:$G$557,7,FALSE)</f>
        <v>ABI</v>
      </c>
      <c r="S341" s="100">
        <f t="shared" si="142"/>
        <v>0</v>
      </c>
      <c r="T341" s="85">
        <f t="shared" si="143"/>
        <v>0</v>
      </c>
      <c r="U341" s="332" t="str">
        <f>VLOOKUP(B341,[2]COORD!$A$3:$H$557,8,FALSE)</f>
        <v>ABI</v>
      </c>
      <c r="V341" s="100">
        <f t="shared" si="144"/>
        <v>0</v>
      </c>
      <c r="W341" s="325" t="str">
        <f>VLOOKUP(B341,[2]SOUP!$A$3:$E$557,5,FALSE)</f>
        <v>ABI</v>
      </c>
      <c r="X341" s="100">
        <f t="shared" si="145"/>
        <v>0</v>
      </c>
      <c r="Y341" s="325" t="str">
        <f>VLOOKUP(B341,[2]EQU!$A$3:$E$557,5,FALSE)</f>
        <v>ABI</v>
      </c>
      <c r="Z341" s="100">
        <f t="shared" si="146"/>
        <v>0</v>
      </c>
      <c r="AA341" s="85">
        <f t="shared" si="147"/>
        <v>0</v>
      </c>
      <c r="AB341" s="344" t="str">
        <f>VLOOKUP(B341,[2]Natation!$A$2:$E$556,5,FALSE)</f>
        <v>ABI</v>
      </c>
      <c r="AC341" s="100">
        <f t="shared" si="148"/>
        <v>0</v>
      </c>
      <c r="AD341" s="86">
        <f t="shared" si="149"/>
        <v>0</v>
      </c>
      <c r="AE341" s="87">
        <f t="shared" si="134"/>
        <v>0</v>
      </c>
      <c r="AF341" s="88">
        <v>0</v>
      </c>
      <c r="AG341" s="92">
        <f t="shared" si="153"/>
        <v>532</v>
      </c>
      <c r="AH341" s="78">
        <f>IF(ISERROR(VLOOKUP(B341,'Notes écrit'!$A$3:$C$566,3,FALSE)),"ABI",(VLOOKUP(B341,'Notes écrit'!$A$3:$C$566,3,FALSE)))</f>
        <v>4.4400000000000004</v>
      </c>
      <c r="AI341" s="88">
        <v>4.4400000000000004</v>
      </c>
      <c r="AJ341" s="93">
        <f t="shared" si="154"/>
        <v>495</v>
      </c>
      <c r="AK341" s="153">
        <f t="shared" si="155"/>
        <v>2.6640000000000001</v>
      </c>
      <c r="AL341" s="111"/>
      <c r="AM341" s="111"/>
      <c r="AN341" s="111"/>
      <c r="AO341" s="111"/>
      <c r="AP341" s="111"/>
    </row>
    <row r="342" spans="1:42" ht="16.5" customHeight="1" thickBot="1" x14ac:dyDescent="0.3">
      <c r="A342" s="127" t="s">
        <v>56</v>
      </c>
      <c r="B342" s="247">
        <v>22006995</v>
      </c>
      <c r="C342" s="248" t="s">
        <v>574</v>
      </c>
      <c r="D342" s="248" t="s">
        <v>79</v>
      </c>
      <c r="E342" s="96" t="s">
        <v>375</v>
      </c>
      <c r="F342" s="99" t="str">
        <f t="shared" si="150"/>
        <v>DSP</v>
      </c>
      <c r="G342" s="100" t="str">
        <f t="shared" si="135"/>
        <v>DSP</v>
      </c>
      <c r="H342" s="85" t="str">
        <f t="shared" si="136"/>
        <v>DSP</v>
      </c>
      <c r="I342" s="325">
        <f>VLOOKUP(B342,[2]VIT!$A$3:$E$557,5,FALSE)</f>
        <v>3.28</v>
      </c>
      <c r="J342" s="100">
        <f t="shared" si="151"/>
        <v>20</v>
      </c>
      <c r="K342" s="325">
        <f>VLOOKUP(B342,[2]VIT!$A$3:$F$557,6,FALSE)</f>
        <v>7.36</v>
      </c>
      <c r="L342" s="100">
        <f t="shared" si="152"/>
        <v>13</v>
      </c>
      <c r="M342" s="85">
        <f t="shared" si="139"/>
        <v>16.5</v>
      </c>
      <c r="N342" s="107">
        <f>VLOOKUP(B342,[2]DVC!$A$3:$F$557,6,FALSE)</f>
        <v>37</v>
      </c>
      <c r="O342" s="288">
        <f>VLOOKUP(B342,'[2]Taille-Poids'!$A$3:$F$557,6,FALSE)</f>
        <v>58</v>
      </c>
      <c r="P342" s="101">
        <f t="shared" si="140"/>
        <v>0.63793103448275867</v>
      </c>
      <c r="Q342" s="100">
        <f t="shared" si="141"/>
        <v>6</v>
      </c>
      <c r="R342" s="107">
        <f>VLOOKUP(B342,[2]DV!$A$3:$G$557,7,FALSE)</f>
        <v>32.9</v>
      </c>
      <c r="S342" s="100">
        <f t="shared" si="142"/>
        <v>5.5</v>
      </c>
      <c r="T342" s="85">
        <f t="shared" si="143"/>
        <v>11.5</v>
      </c>
      <c r="U342" s="289" t="s">
        <v>375</v>
      </c>
      <c r="V342" s="100" t="str">
        <f t="shared" si="144"/>
        <v>DSP</v>
      </c>
      <c r="W342" s="306" t="s">
        <v>375</v>
      </c>
      <c r="X342" s="100" t="str">
        <f t="shared" si="145"/>
        <v>DSP</v>
      </c>
      <c r="Y342" s="306" t="s">
        <v>375</v>
      </c>
      <c r="Z342" s="100" t="str">
        <f t="shared" si="146"/>
        <v>DSP</v>
      </c>
      <c r="AA342" s="85" t="str">
        <f t="shared" si="147"/>
        <v>DSP</v>
      </c>
      <c r="AB342" s="127" t="s">
        <v>375</v>
      </c>
      <c r="AC342" s="100" t="str">
        <f t="shared" si="148"/>
        <v>DSP</v>
      </c>
      <c r="AD342" s="86" t="str">
        <f t="shared" si="149"/>
        <v>DSP</v>
      </c>
      <c r="AE342" s="87">
        <f t="shared" si="134"/>
        <v>14</v>
      </c>
      <c r="AF342" s="88">
        <v>14</v>
      </c>
      <c r="AG342" s="92">
        <f t="shared" si="153"/>
        <v>25</v>
      </c>
      <c r="AH342" s="78">
        <f>IF(ISERROR(VLOOKUP(B342,'Notes écrit'!$A$3:$C$566,3,FALSE)),"ABI",(VLOOKUP(B342,'Notes écrit'!$A$3:$C$566,3,FALSE)))</f>
        <v>6.67</v>
      </c>
      <c r="AI342" s="88">
        <v>6.67</v>
      </c>
      <c r="AJ342" s="93">
        <f t="shared" si="154"/>
        <v>296</v>
      </c>
      <c r="AK342" s="153">
        <f t="shared" si="155"/>
        <v>9.6020000000000003</v>
      </c>
    </row>
    <row r="343" spans="1:42" s="109" customFormat="1" ht="16.5" customHeight="1" thickBot="1" x14ac:dyDescent="0.3">
      <c r="A343" s="127" t="s">
        <v>56</v>
      </c>
      <c r="B343" s="257">
        <v>22006996</v>
      </c>
      <c r="C343" s="258" t="s">
        <v>960</v>
      </c>
      <c r="D343" s="258" t="s">
        <v>87</v>
      </c>
      <c r="E343" s="96">
        <f>VLOOKUP(B343,[2]END!$A$3:$F$557,6,FALSE)</f>
        <v>8</v>
      </c>
      <c r="F343" s="99">
        <f t="shared" si="150"/>
        <v>13.5</v>
      </c>
      <c r="G343" s="100">
        <f t="shared" si="135"/>
        <v>8</v>
      </c>
      <c r="H343" s="85">
        <f t="shared" si="136"/>
        <v>8</v>
      </c>
      <c r="I343" s="325">
        <f>VLOOKUP(B343,[2]VIT!$A$3:$E$557,5,FALSE)</f>
        <v>3.53</v>
      </c>
      <c r="J343" s="100">
        <f t="shared" si="151"/>
        <v>16</v>
      </c>
      <c r="K343" s="325">
        <f>VLOOKUP(B343,[2]VIT!$A$3:$F$557,6,FALSE)</f>
        <v>7.85</v>
      </c>
      <c r="L343" s="100">
        <f t="shared" si="152"/>
        <v>10</v>
      </c>
      <c r="M343" s="85">
        <f t="shared" si="139"/>
        <v>13</v>
      </c>
      <c r="N343" s="107">
        <f>VLOOKUP(B343,[2]DVC!$A$3:$F$557,6,FALSE)</f>
        <v>37</v>
      </c>
      <c r="O343" s="288">
        <f>VLOOKUP(B343,'[2]Taille-Poids'!$A$3:$F$557,6,FALSE)</f>
        <v>68</v>
      </c>
      <c r="P343" s="101">
        <f t="shared" si="140"/>
        <v>0.54411764705882348</v>
      </c>
      <c r="Q343" s="100">
        <f t="shared" si="141"/>
        <v>5</v>
      </c>
      <c r="R343" s="107">
        <f>VLOOKUP(B343,[2]DV!$A$3:$G$557,7,FALSE)</f>
        <v>31.6</v>
      </c>
      <c r="S343" s="100">
        <f t="shared" si="142"/>
        <v>5</v>
      </c>
      <c r="T343" s="85">
        <f t="shared" si="143"/>
        <v>10</v>
      </c>
      <c r="U343" s="289">
        <f>VLOOKUP(B343,[2]COORD!$A$3:$H$557,8,FALSE)</f>
        <v>29.19</v>
      </c>
      <c r="V343" s="100">
        <f t="shared" si="144"/>
        <v>4.25</v>
      </c>
      <c r="W343" s="96">
        <f>VLOOKUP(B343,[2]SOUP!$A$3:$E$557,5,FALSE)</f>
        <v>5</v>
      </c>
      <c r="X343" s="100">
        <f t="shared" si="145"/>
        <v>3.5</v>
      </c>
      <c r="Y343" s="96">
        <f>VLOOKUP(B343,[2]EQU!$A$3:$E$557,5,FALSE)</f>
        <v>4</v>
      </c>
      <c r="Z343" s="100">
        <f t="shared" si="146"/>
        <v>3</v>
      </c>
      <c r="AA343" s="85">
        <f t="shared" si="147"/>
        <v>10.75</v>
      </c>
      <c r="AB343" s="127">
        <f>VLOOKUP(B343,[2]Natation!$A$2:$E$556,5,FALSE)</f>
        <v>30.96</v>
      </c>
      <c r="AC343" s="100">
        <f t="shared" si="148"/>
        <v>19</v>
      </c>
      <c r="AD343" s="86">
        <f t="shared" si="149"/>
        <v>19</v>
      </c>
      <c r="AE343" s="87">
        <f t="shared" si="134"/>
        <v>12.15</v>
      </c>
      <c r="AF343" s="88">
        <v>12.15</v>
      </c>
      <c r="AG343" s="92">
        <f t="shared" si="153"/>
        <v>141</v>
      </c>
      <c r="AH343" s="78">
        <f>IF(ISERROR(VLOOKUP(B343,'Notes écrit'!$A$3:$C$566,3,FALSE)),"ABI",(VLOOKUP(B343,'Notes écrit'!$A$3:$C$566,3,FALSE)))</f>
        <v>9.33</v>
      </c>
      <c r="AI343" s="88">
        <v>9.33</v>
      </c>
      <c r="AJ343" s="93">
        <f t="shared" si="154"/>
        <v>56</v>
      </c>
      <c r="AK343" s="153">
        <f t="shared" si="155"/>
        <v>10.458</v>
      </c>
      <c r="AL343" s="26"/>
      <c r="AM343" s="26"/>
      <c r="AN343" s="26"/>
      <c r="AO343" s="26"/>
      <c r="AP343" s="26"/>
    </row>
    <row r="344" spans="1:42" ht="16.5" customHeight="1" thickBot="1" x14ac:dyDescent="0.3">
      <c r="A344" s="127" t="s">
        <v>376</v>
      </c>
      <c r="B344" s="259">
        <v>22007046</v>
      </c>
      <c r="C344" s="260" t="s">
        <v>902</v>
      </c>
      <c r="D344" s="260" t="s">
        <v>903</v>
      </c>
      <c r="E344" s="96">
        <f>VLOOKUP(B344,[2]END!$A$3:$F$557,6,FALSE)</f>
        <v>11</v>
      </c>
      <c r="F344" s="99">
        <f t="shared" si="150"/>
        <v>15</v>
      </c>
      <c r="G344" s="100">
        <f t="shared" si="135"/>
        <v>8</v>
      </c>
      <c r="H344" s="85">
        <f t="shared" si="136"/>
        <v>8</v>
      </c>
      <c r="I344" s="325">
        <f>VLOOKUP(B344,[2]VIT!$A$3:$E$557,5,FALSE)</f>
        <v>3.23</v>
      </c>
      <c r="J344" s="100">
        <f t="shared" si="151"/>
        <v>16</v>
      </c>
      <c r="K344" s="325">
        <f>VLOOKUP(B344,[2]VIT!$A$3:$F$557,6,FALSE)</f>
        <v>7.01</v>
      </c>
      <c r="L344" s="100">
        <f t="shared" si="152"/>
        <v>10</v>
      </c>
      <c r="M344" s="85">
        <f t="shared" si="139"/>
        <v>13</v>
      </c>
      <c r="N344" s="107">
        <f>VLOOKUP(B344,[2]DVC!$A$3:$F$557,6,FALSE)</f>
        <v>85</v>
      </c>
      <c r="O344" s="288">
        <f>VLOOKUP(B344,'[2]Taille-Poids'!$A$3:$F$557,6,FALSE)</f>
        <v>100</v>
      </c>
      <c r="P344" s="101">
        <f t="shared" si="140"/>
        <v>0.85</v>
      </c>
      <c r="Q344" s="100">
        <f t="shared" si="141"/>
        <v>4.5</v>
      </c>
      <c r="R344" s="107">
        <f>VLOOKUP(B344,[2]DV!$A$3:$G$557,7,FALSE)</f>
        <v>33.5</v>
      </c>
      <c r="S344" s="100">
        <f t="shared" si="142"/>
        <v>1.5</v>
      </c>
      <c r="T344" s="85">
        <f t="shared" si="143"/>
        <v>6</v>
      </c>
      <c r="U344" s="289">
        <f>VLOOKUP(B344,[2]COORD!$A$3:$H$557,8,FALSE)</f>
        <v>34.1</v>
      </c>
      <c r="V344" s="100">
        <f t="shared" si="144"/>
        <v>0.75</v>
      </c>
      <c r="W344" s="96">
        <f>VLOOKUP(B344,[2]SOUP!$A$3:$E$557,5,FALSE)</f>
        <v>-7</v>
      </c>
      <c r="X344" s="100">
        <f t="shared" si="145"/>
        <v>1.25</v>
      </c>
      <c r="Y344" s="96">
        <f>VLOOKUP(B344,[2]EQU!$A$3:$E$557,5,FALSE)</f>
        <v>3</v>
      </c>
      <c r="Z344" s="100">
        <f t="shared" si="146"/>
        <v>3.5</v>
      </c>
      <c r="AA344" s="85">
        <f t="shared" si="147"/>
        <v>5.5</v>
      </c>
      <c r="AB344" s="127">
        <f>VLOOKUP(B344,[2]Natation!$A$2:$E$556,5,FALSE)</f>
        <v>56.32</v>
      </c>
      <c r="AC344" s="100">
        <f t="shared" si="148"/>
        <v>3</v>
      </c>
      <c r="AD344" s="86">
        <f t="shared" si="149"/>
        <v>3</v>
      </c>
      <c r="AE344" s="87">
        <f t="shared" si="134"/>
        <v>7.1</v>
      </c>
      <c r="AF344" s="88">
        <v>7.1</v>
      </c>
      <c r="AG344" s="92">
        <f t="shared" si="153"/>
        <v>506</v>
      </c>
      <c r="AH344" s="78">
        <f>IF(ISERROR(VLOOKUP(B344,'Notes écrit'!$A$3:$C$566,3,FALSE)),"ABI",(VLOOKUP(B344,'Notes écrit'!$A$3:$C$566,3,FALSE)))</f>
        <v>5.33</v>
      </c>
      <c r="AI344" s="88">
        <v>5.33</v>
      </c>
      <c r="AJ344" s="93">
        <f t="shared" si="154"/>
        <v>435</v>
      </c>
      <c r="AK344" s="153">
        <f t="shared" si="155"/>
        <v>6.0380000000000003</v>
      </c>
    </row>
    <row r="345" spans="1:42" ht="16.5" customHeight="1" thickBot="1" x14ac:dyDescent="0.3">
      <c r="A345" s="127" t="s">
        <v>56</v>
      </c>
      <c r="B345" s="247">
        <v>22007106</v>
      </c>
      <c r="C345" s="248" t="s">
        <v>538</v>
      </c>
      <c r="D345" s="248" t="s">
        <v>539</v>
      </c>
      <c r="E345" s="96">
        <f>VLOOKUP(B345,[2]END!$A$3:$F$557,6,FALSE)</f>
        <v>12</v>
      </c>
      <c r="F345" s="99">
        <f t="shared" si="150"/>
        <v>15.5</v>
      </c>
      <c r="G345" s="100">
        <f t="shared" si="135"/>
        <v>12</v>
      </c>
      <c r="H345" s="85">
        <f t="shared" si="136"/>
        <v>12</v>
      </c>
      <c r="I345" s="325">
        <f>VLOOKUP(B345,[2]VIT!$A$3:$E$557,5,FALSE)</f>
        <v>3.7799999999999994</v>
      </c>
      <c r="J345" s="100">
        <f t="shared" si="151"/>
        <v>12</v>
      </c>
      <c r="K345" s="325">
        <f>VLOOKUP(B345,[2]VIT!$A$3:$F$557,6,FALSE)</f>
        <v>7.89</v>
      </c>
      <c r="L345" s="100">
        <f t="shared" si="152"/>
        <v>10</v>
      </c>
      <c r="M345" s="85">
        <f t="shared" si="139"/>
        <v>11</v>
      </c>
      <c r="N345" s="107">
        <f>VLOOKUP(B345,[2]DVC!$A$3:$F$557,6,FALSE)</f>
        <v>34</v>
      </c>
      <c r="O345" s="288">
        <f>VLOOKUP(B345,'[2]Taille-Poids'!$A$3:$F$557,6,FALSE)</f>
        <v>48</v>
      </c>
      <c r="P345" s="101">
        <f t="shared" si="140"/>
        <v>0.70833333333333337</v>
      </c>
      <c r="Q345" s="100">
        <f t="shared" si="141"/>
        <v>6.5</v>
      </c>
      <c r="R345" s="107">
        <f>VLOOKUP(B345,[2]DV!$A$3:$G$557,7,FALSE)</f>
        <v>32.5</v>
      </c>
      <c r="S345" s="100">
        <f t="shared" si="142"/>
        <v>5.5</v>
      </c>
      <c r="T345" s="85">
        <f t="shared" si="143"/>
        <v>12</v>
      </c>
      <c r="U345" s="289">
        <f>VLOOKUP(B345,[2]COORD!$A$3:$H$557,8,FALSE)</f>
        <v>32.840000000000003</v>
      </c>
      <c r="V345" s="100">
        <f t="shared" si="144"/>
        <v>2.5</v>
      </c>
      <c r="W345" s="96">
        <f>VLOOKUP(B345,[2]SOUP!$A$3:$E$557,5,FALSE)</f>
        <v>-5</v>
      </c>
      <c r="X345" s="100">
        <f t="shared" si="145"/>
        <v>1.5</v>
      </c>
      <c r="Y345" s="96">
        <f>VLOOKUP(B345,[2]EQU!$A$3:$E$557,5,FALSE)</f>
        <v>2</v>
      </c>
      <c r="Z345" s="100">
        <f t="shared" si="146"/>
        <v>4</v>
      </c>
      <c r="AA345" s="85">
        <f t="shared" si="147"/>
        <v>8</v>
      </c>
      <c r="AB345" s="127">
        <f>VLOOKUP(B345,[2]Natation!$A$2:$E$556,5,FALSE)</f>
        <v>44.9</v>
      </c>
      <c r="AC345" s="100">
        <f t="shared" si="148"/>
        <v>11</v>
      </c>
      <c r="AD345" s="86">
        <f t="shared" si="149"/>
        <v>11</v>
      </c>
      <c r="AE345" s="87">
        <f t="shared" si="134"/>
        <v>10.8</v>
      </c>
      <c r="AF345" s="88">
        <v>10.8</v>
      </c>
      <c r="AG345" s="92">
        <f t="shared" si="153"/>
        <v>302</v>
      </c>
      <c r="AH345" s="78">
        <f>IF(ISERROR(VLOOKUP(B345,'Notes écrit'!$A$3:$C$566,3,FALSE)),"ABI",(VLOOKUP(B345,'Notes écrit'!$A$3:$C$566,3,FALSE)))</f>
        <v>8.44</v>
      </c>
      <c r="AI345" s="88">
        <v>8.44</v>
      </c>
      <c r="AJ345" s="93">
        <f t="shared" si="154"/>
        <v>118</v>
      </c>
      <c r="AK345" s="153">
        <f t="shared" si="155"/>
        <v>9.3840000000000003</v>
      </c>
    </row>
    <row r="346" spans="1:42" ht="16.5" customHeight="1" thickBot="1" x14ac:dyDescent="0.3">
      <c r="A346" s="127" t="s">
        <v>376</v>
      </c>
      <c r="B346" s="247">
        <v>22007143</v>
      </c>
      <c r="C346" s="248" t="s">
        <v>824</v>
      </c>
      <c r="D346" s="248" t="s">
        <v>825</v>
      </c>
      <c r="E346" s="96">
        <f>VLOOKUP(B346,[2]END!$A$3:$F$557,6,FALSE)</f>
        <v>20</v>
      </c>
      <c r="F346" s="99">
        <f t="shared" si="150"/>
        <v>19.5</v>
      </c>
      <c r="G346" s="100">
        <f t="shared" si="135"/>
        <v>17</v>
      </c>
      <c r="H346" s="85">
        <f t="shared" si="136"/>
        <v>17</v>
      </c>
      <c r="I346" s="325">
        <f>VLOOKUP(B346,[2]VIT!$A$3:$E$557,5,FALSE)</f>
        <v>3.08</v>
      </c>
      <c r="J346" s="100">
        <f t="shared" si="151"/>
        <v>19</v>
      </c>
      <c r="K346" s="325">
        <f>VLOOKUP(B346,[2]VIT!$A$3:$F$557,6,FALSE)</f>
        <v>6.67</v>
      </c>
      <c r="L346" s="100">
        <f t="shared" si="152"/>
        <v>12</v>
      </c>
      <c r="M346" s="85">
        <f t="shared" si="139"/>
        <v>15.5</v>
      </c>
      <c r="N346" s="107">
        <f>VLOOKUP(B346,[2]DVC!$A$3:$F$557,6,FALSE)</f>
        <v>76</v>
      </c>
      <c r="O346" s="288">
        <f>VLOOKUP(B346,'[2]Taille-Poids'!$A$3:$F$557,6,FALSE)</f>
        <v>69</v>
      </c>
      <c r="P346" s="101">
        <f t="shared" si="140"/>
        <v>1.1014492753623188</v>
      </c>
      <c r="Q346" s="100">
        <f t="shared" si="141"/>
        <v>6</v>
      </c>
      <c r="R346" s="107">
        <f>VLOOKUP(B346,[2]DV!$A$3:$G$557,7,FALSE)</f>
        <v>46.1</v>
      </c>
      <c r="S346" s="100">
        <f t="shared" si="142"/>
        <v>4.5</v>
      </c>
      <c r="T346" s="85">
        <f t="shared" si="143"/>
        <v>10.5</v>
      </c>
      <c r="U346" s="289">
        <f>VLOOKUP(B346,[2]COORD!$A$3:$H$557,8,FALSE)</f>
        <v>25.78</v>
      </c>
      <c r="V346" s="100">
        <f t="shared" si="144"/>
        <v>5</v>
      </c>
      <c r="W346" s="96">
        <f>VLOOKUP(B346,[2]SOUP!$A$3:$E$557,5,FALSE)</f>
        <v>0</v>
      </c>
      <c r="X346" s="100">
        <f t="shared" si="145"/>
        <v>2.5</v>
      </c>
      <c r="Y346" s="96">
        <f>VLOOKUP(B346,[2]EQU!$A$3:$E$557,5,FALSE)</f>
        <v>1</v>
      </c>
      <c r="Z346" s="100">
        <f t="shared" si="146"/>
        <v>4.5</v>
      </c>
      <c r="AA346" s="85">
        <f t="shared" si="147"/>
        <v>12</v>
      </c>
      <c r="AB346" s="127">
        <f>VLOOKUP(B346,[2]Natation!$A$2:$E$556,5,FALSE)</f>
        <v>40.35</v>
      </c>
      <c r="AC346" s="100">
        <f t="shared" si="148"/>
        <v>10</v>
      </c>
      <c r="AD346" s="86">
        <f t="shared" si="149"/>
        <v>10</v>
      </c>
      <c r="AE346" s="87">
        <f t="shared" si="134"/>
        <v>13</v>
      </c>
      <c r="AF346" s="88">
        <v>13</v>
      </c>
      <c r="AG346" s="92">
        <f t="shared" si="153"/>
        <v>64</v>
      </c>
      <c r="AH346" s="78">
        <f>IF(ISERROR(VLOOKUP(B346,'Notes écrit'!$A$3:$C$566,3,FALSE)),"ABI",(VLOOKUP(B346,'Notes écrit'!$A$3:$C$566,3,FALSE)))</f>
        <v>9.7799999999999994</v>
      </c>
      <c r="AI346" s="88">
        <v>9.7799999999999994</v>
      </c>
      <c r="AJ346" s="93">
        <f t="shared" si="154"/>
        <v>38</v>
      </c>
      <c r="AK346" s="153">
        <f t="shared" si="155"/>
        <v>11.068</v>
      </c>
      <c r="AL346" s="108"/>
      <c r="AM346" s="108"/>
      <c r="AN346" s="108"/>
      <c r="AO346" s="108"/>
      <c r="AP346" s="108"/>
    </row>
    <row r="347" spans="1:42" s="110" customFormat="1" ht="16.5" customHeight="1" thickBot="1" x14ac:dyDescent="0.3">
      <c r="A347" s="127" t="s">
        <v>56</v>
      </c>
      <c r="B347" s="255">
        <v>22007155</v>
      </c>
      <c r="C347" s="256" t="s">
        <v>721</v>
      </c>
      <c r="D347" s="256" t="s">
        <v>90</v>
      </c>
      <c r="E347" s="96">
        <f>VLOOKUP(B347,[2]END!$A$3:$F$557,6,FALSE)</f>
        <v>10</v>
      </c>
      <c r="F347" s="99">
        <f t="shared" si="150"/>
        <v>14.5</v>
      </c>
      <c r="G347" s="100">
        <f t="shared" si="135"/>
        <v>10</v>
      </c>
      <c r="H347" s="85">
        <f t="shared" si="136"/>
        <v>10</v>
      </c>
      <c r="I347" s="325">
        <f>VLOOKUP(B347,[2]VIT!$A$3:$E$557,5,FALSE)</f>
        <v>3.59</v>
      </c>
      <c r="J347" s="100">
        <f t="shared" si="151"/>
        <v>15</v>
      </c>
      <c r="K347" s="325">
        <f>VLOOKUP(B347,[2]VIT!$A$3:$F$557,6,FALSE)</f>
        <v>8.19</v>
      </c>
      <c r="L347" s="100">
        <f t="shared" si="152"/>
        <v>8</v>
      </c>
      <c r="M347" s="85">
        <f t="shared" si="139"/>
        <v>11.5</v>
      </c>
      <c r="N347" s="107">
        <f>VLOOKUP(B347,[2]DVC!$A$3:$F$557,6,FALSE)</f>
        <v>37</v>
      </c>
      <c r="O347" s="288">
        <f>VLOOKUP(B347,'[2]Taille-Poids'!$A$3:$F$557,6,FALSE)</f>
        <v>56</v>
      </c>
      <c r="P347" s="101">
        <f t="shared" si="140"/>
        <v>0.6607142857142857</v>
      </c>
      <c r="Q347" s="100">
        <f t="shared" si="141"/>
        <v>6</v>
      </c>
      <c r="R347" s="107">
        <f>VLOOKUP(B347,[2]DV!$A$3:$G$557,7,FALSE)</f>
        <v>30.2</v>
      </c>
      <c r="S347" s="100">
        <f t="shared" si="142"/>
        <v>5</v>
      </c>
      <c r="T347" s="85">
        <f t="shared" si="143"/>
        <v>11</v>
      </c>
      <c r="U347" s="289">
        <f>VLOOKUP(B347,[2]COORD!$A$3:$H$557,8,FALSE)</f>
        <v>29.38</v>
      </c>
      <c r="V347" s="100">
        <f t="shared" si="144"/>
        <v>4.25</v>
      </c>
      <c r="W347" s="96">
        <f>VLOOKUP(B347,[2]SOUP!$A$3:$E$557,5,FALSE)</f>
        <v>8</v>
      </c>
      <c r="X347" s="100">
        <f t="shared" si="145"/>
        <v>3.75</v>
      </c>
      <c r="Y347" s="96">
        <f>VLOOKUP(B347,[2]EQU!$A$3:$E$557,5,FALSE)</f>
        <v>2</v>
      </c>
      <c r="Z347" s="100">
        <f t="shared" si="146"/>
        <v>4</v>
      </c>
      <c r="AA347" s="85">
        <f t="shared" si="147"/>
        <v>12</v>
      </c>
      <c r="AB347" s="127">
        <f>VLOOKUP(B347,[2]Natation!$A$2:$E$556,5,FALSE)</f>
        <v>39.590000000000003</v>
      </c>
      <c r="AC347" s="100">
        <f t="shared" si="148"/>
        <v>14</v>
      </c>
      <c r="AD347" s="86">
        <f t="shared" si="149"/>
        <v>14</v>
      </c>
      <c r="AE347" s="87">
        <f t="shared" si="134"/>
        <v>11.7</v>
      </c>
      <c r="AF347" s="88">
        <v>11.7</v>
      </c>
      <c r="AG347" s="92">
        <f t="shared" si="153"/>
        <v>192</v>
      </c>
      <c r="AH347" s="78">
        <f>IF(ISERROR(VLOOKUP(B347,'Notes écrit'!$A$3:$C$566,3,FALSE)),"ABI",(VLOOKUP(B347,'Notes écrit'!$A$3:$C$566,3,FALSE)))</f>
        <v>8.44</v>
      </c>
      <c r="AI347" s="88">
        <v>8.44</v>
      </c>
      <c r="AJ347" s="93">
        <f t="shared" si="154"/>
        <v>118</v>
      </c>
      <c r="AK347" s="153">
        <f t="shared" si="155"/>
        <v>9.7439999999999998</v>
      </c>
      <c r="AL347" s="109"/>
      <c r="AM347" s="109"/>
      <c r="AN347" s="109"/>
      <c r="AO347" s="109"/>
      <c r="AP347" s="109"/>
    </row>
    <row r="348" spans="1:42" ht="16.5" customHeight="1" thickBot="1" x14ac:dyDescent="0.3">
      <c r="A348" s="127" t="s">
        <v>376</v>
      </c>
      <c r="B348" s="261">
        <v>22007180</v>
      </c>
      <c r="C348" s="262" t="s">
        <v>668</v>
      </c>
      <c r="D348" s="262" t="s">
        <v>75</v>
      </c>
      <c r="E348" s="96">
        <f>VLOOKUP(B348,[2]END!$A$3:$F$557,6,FALSE)</f>
        <v>16</v>
      </c>
      <c r="F348" s="99">
        <f t="shared" si="150"/>
        <v>17.5</v>
      </c>
      <c r="G348" s="100">
        <f t="shared" si="135"/>
        <v>13</v>
      </c>
      <c r="H348" s="85">
        <f t="shared" si="136"/>
        <v>13</v>
      </c>
      <c r="I348" s="325">
        <f>VLOOKUP(B348,[2]VIT!$A$3:$E$557,5,FALSE)</f>
        <v>2.99</v>
      </c>
      <c r="J348" s="100">
        <f t="shared" si="151"/>
        <v>20</v>
      </c>
      <c r="K348" s="325">
        <f>VLOOKUP(B348,[2]VIT!$A$3:$F$557,6,FALSE)</f>
        <v>6.45</v>
      </c>
      <c r="L348" s="100">
        <f t="shared" si="152"/>
        <v>14</v>
      </c>
      <c r="M348" s="85">
        <f t="shared" si="139"/>
        <v>17</v>
      </c>
      <c r="N348" s="107">
        <f>VLOOKUP(B348,[2]DVC!$A$3:$F$557,6,FALSE)</f>
        <v>70</v>
      </c>
      <c r="O348" s="288">
        <f>VLOOKUP(B348,'[2]Taille-Poids'!$A$3:$F$557,6,FALSE)</f>
        <v>71</v>
      </c>
      <c r="P348" s="101">
        <f t="shared" si="140"/>
        <v>0.9859154929577465</v>
      </c>
      <c r="Q348" s="100">
        <f t="shared" si="141"/>
        <v>5</v>
      </c>
      <c r="R348" s="107">
        <f>VLOOKUP(B348,[2]DV!$A$3:$G$557,7,FALSE)</f>
        <v>36.700000000000003</v>
      </c>
      <c r="S348" s="100">
        <f t="shared" si="142"/>
        <v>2</v>
      </c>
      <c r="T348" s="85">
        <f t="shared" si="143"/>
        <v>7</v>
      </c>
      <c r="U348" s="289">
        <f>VLOOKUP(B348,[2]COORD!$A$3:$H$557,8,FALSE)</f>
        <v>23.88</v>
      </c>
      <c r="V348" s="100">
        <f t="shared" si="144"/>
        <v>6</v>
      </c>
      <c r="W348" s="96">
        <f>VLOOKUP(B348,[2]SOUP!$A$3:$E$557,5,FALSE)</f>
        <v>-11</v>
      </c>
      <c r="X348" s="100">
        <f t="shared" si="145"/>
        <v>0.75</v>
      </c>
      <c r="Y348" s="96">
        <f>VLOOKUP(B348,[2]EQU!$A$3:$E$557,5,FALSE)</f>
        <v>2</v>
      </c>
      <c r="Z348" s="100">
        <f t="shared" si="146"/>
        <v>4</v>
      </c>
      <c r="AA348" s="85">
        <f t="shared" si="147"/>
        <v>10.75</v>
      </c>
      <c r="AB348" s="127">
        <f>VLOOKUP(B348,[2]Natation!$A$2:$E$556,5,FALSE)</f>
        <v>33.76</v>
      </c>
      <c r="AC348" s="100">
        <f t="shared" si="148"/>
        <v>14</v>
      </c>
      <c r="AD348" s="86">
        <f t="shared" si="149"/>
        <v>14</v>
      </c>
      <c r="AE348" s="87">
        <f t="shared" si="134"/>
        <v>12.35</v>
      </c>
      <c r="AF348" s="88">
        <v>12.35</v>
      </c>
      <c r="AG348" s="92">
        <f t="shared" si="153"/>
        <v>123</v>
      </c>
      <c r="AH348" s="78">
        <f>IF(ISERROR(VLOOKUP(B348,'Notes écrit'!$A$3:$C$566,3,FALSE)),"ABI",(VLOOKUP(B348,'Notes écrit'!$A$3:$C$566,3,FALSE)))</f>
        <v>8.89</v>
      </c>
      <c r="AI348" s="88">
        <v>8.89</v>
      </c>
      <c r="AJ348" s="93">
        <f t="shared" si="154"/>
        <v>86</v>
      </c>
      <c r="AK348" s="153">
        <f t="shared" si="155"/>
        <v>10.274000000000001</v>
      </c>
      <c r="AL348" s="111"/>
      <c r="AM348" s="111"/>
      <c r="AN348" s="111"/>
      <c r="AO348" s="111"/>
      <c r="AP348" s="111"/>
    </row>
    <row r="349" spans="1:42" s="109" customFormat="1" ht="16.5" customHeight="1" thickBot="1" x14ac:dyDescent="0.3">
      <c r="A349" s="127" t="s">
        <v>376</v>
      </c>
      <c r="B349" s="247">
        <v>22007182</v>
      </c>
      <c r="C349" s="248" t="s">
        <v>35</v>
      </c>
      <c r="D349" s="248" t="s">
        <v>1044</v>
      </c>
      <c r="E349" s="96">
        <f>VLOOKUP(B349,[2]END!$A$3:$F$557,6,FALSE)</f>
        <v>13</v>
      </c>
      <c r="F349" s="99">
        <f t="shared" si="150"/>
        <v>16</v>
      </c>
      <c r="G349" s="100">
        <f t="shared" si="135"/>
        <v>10</v>
      </c>
      <c r="H349" s="85">
        <f t="shared" si="136"/>
        <v>10</v>
      </c>
      <c r="I349" s="325">
        <f>VLOOKUP(B349,[2]VIT!$A$3:$E$557,5,FALSE)</f>
        <v>3.3</v>
      </c>
      <c r="J349" s="100">
        <f t="shared" si="151"/>
        <v>15</v>
      </c>
      <c r="K349" s="325">
        <f>VLOOKUP(B349,[2]VIT!$A$3:$F$557,6,FALSE)</f>
        <v>6.99</v>
      </c>
      <c r="L349" s="100">
        <f t="shared" si="152"/>
        <v>10</v>
      </c>
      <c r="M349" s="85">
        <f t="shared" si="139"/>
        <v>12.5</v>
      </c>
      <c r="N349" s="107">
        <f>VLOOKUP(B349,[2]DVC!$A$3:$F$557,6,FALSE)</f>
        <v>53</v>
      </c>
      <c r="O349" s="288">
        <f>VLOOKUP(B349,'[2]Taille-Poids'!$A$3:$F$557,6,FALSE)</f>
        <v>56</v>
      </c>
      <c r="P349" s="101">
        <f t="shared" si="140"/>
        <v>0.9464285714285714</v>
      </c>
      <c r="Q349" s="100">
        <f t="shared" si="141"/>
        <v>5</v>
      </c>
      <c r="R349" s="107">
        <f>VLOOKUP(B349,[2]DV!$A$3:$G$557,7,FALSE)</f>
        <v>43.7</v>
      </c>
      <c r="S349" s="100">
        <f t="shared" si="142"/>
        <v>4</v>
      </c>
      <c r="T349" s="85">
        <f t="shared" si="143"/>
        <v>9</v>
      </c>
      <c r="U349" s="289">
        <f>VLOOKUP(B349,[2]COORD!$A$3:$H$557,8,FALSE)</f>
        <v>28.47</v>
      </c>
      <c r="V349" s="100">
        <f t="shared" si="144"/>
        <v>3.75</v>
      </c>
      <c r="W349" s="96">
        <f>VLOOKUP(B349,[2]SOUP!$A$3:$E$557,5,FALSE)</f>
        <v>-8</v>
      </c>
      <c r="X349" s="100">
        <f t="shared" si="145"/>
        <v>1</v>
      </c>
      <c r="Y349" s="96">
        <f>VLOOKUP(B349,[2]EQU!$A$3:$E$557,5,FALSE)</f>
        <v>1</v>
      </c>
      <c r="Z349" s="100">
        <f t="shared" si="146"/>
        <v>4.5</v>
      </c>
      <c r="AA349" s="85">
        <f t="shared" si="147"/>
        <v>9.25</v>
      </c>
      <c r="AB349" s="127">
        <f>VLOOKUP(B349,[2]Natation!$A$2:$E$556,5,FALSE)</f>
        <v>41.86</v>
      </c>
      <c r="AC349" s="100">
        <f t="shared" si="148"/>
        <v>9</v>
      </c>
      <c r="AD349" s="86">
        <f t="shared" si="149"/>
        <v>9</v>
      </c>
      <c r="AE349" s="87">
        <f t="shared" si="134"/>
        <v>9.9499999999999993</v>
      </c>
      <c r="AF349" s="88">
        <v>9.9499999999999993</v>
      </c>
      <c r="AG349" s="92">
        <f t="shared" si="153"/>
        <v>392</v>
      </c>
      <c r="AH349" s="78">
        <f>IF(ISERROR(VLOOKUP(B349,'Notes écrit'!$A$3:$C$566,3,FALSE)),"ABI",(VLOOKUP(B349,'Notes écrit'!$A$3:$C$566,3,FALSE)))</f>
        <v>5.33</v>
      </c>
      <c r="AI349" s="88">
        <v>5.33</v>
      </c>
      <c r="AJ349" s="93">
        <f t="shared" si="154"/>
        <v>435</v>
      </c>
      <c r="AK349" s="153">
        <f t="shared" si="155"/>
        <v>7.1779999999999999</v>
      </c>
      <c r="AL349" s="26"/>
      <c r="AM349" s="26"/>
      <c r="AN349" s="26"/>
      <c r="AO349" s="26"/>
      <c r="AP349" s="26"/>
    </row>
    <row r="350" spans="1:42" ht="16.5" customHeight="1" thickBot="1" x14ac:dyDescent="0.3">
      <c r="A350" s="127" t="s">
        <v>376</v>
      </c>
      <c r="B350" s="261">
        <v>22007199</v>
      </c>
      <c r="C350" s="262" t="s">
        <v>584</v>
      </c>
      <c r="D350" s="262" t="s">
        <v>94</v>
      </c>
      <c r="E350" s="96">
        <f>VLOOKUP(B350,[2]END!$A$3:$F$557,6,FALSE)</f>
        <v>13</v>
      </c>
      <c r="F350" s="99">
        <f t="shared" si="150"/>
        <v>16</v>
      </c>
      <c r="G350" s="100">
        <f t="shared" si="135"/>
        <v>10</v>
      </c>
      <c r="H350" s="85">
        <f t="shared" si="136"/>
        <v>10</v>
      </c>
      <c r="I350" s="325">
        <f>VLOOKUP(B350,[2]VIT!$A$3:$E$557,5,FALSE)</f>
        <v>3.28</v>
      </c>
      <c r="J350" s="100">
        <f t="shared" si="151"/>
        <v>16</v>
      </c>
      <c r="K350" s="325">
        <f>VLOOKUP(B350,[2]VIT!$A$3:$F$557,6,FALSE)</f>
        <v>6.99</v>
      </c>
      <c r="L350" s="100">
        <f t="shared" si="152"/>
        <v>10</v>
      </c>
      <c r="M350" s="85">
        <f t="shared" si="139"/>
        <v>13</v>
      </c>
      <c r="N350" s="107">
        <f>VLOOKUP(B350,[2]DVC!$A$3:$F$557,6,FALSE)</f>
        <v>70</v>
      </c>
      <c r="O350" s="288">
        <f>VLOOKUP(B350,'[2]Taille-Poids'!$A$3:$F$557,6,FALSE)</f>
        <v>65</v>
      </c>
      <c r="P350" s="101">
        <f t="shared" si="140"/>
        <v>1.0769230769230769</v>
      </c>
      <c r="Q350" s="100">
        <f t="shared" si="141"/>
        <v>5.5</v>
      </c>
      <c r="R350" s="107">
        <f>VLOOKUP(B350,[2]DV!$A$3:$G$557,7,FALSE)</f>
        <v>45.6</v>
      </c>
      <c r="S350" s="100">
        <f t="shared" si="142"/>
        <v>4.5</v>
      </c>
      <c r="T350" s="85">
        <f t="shared" si="143"/>
        <v>10</v>
      </c>
      <c r="U350" s="335">
        <f>VLOOKUP(B350,[2]COORD!$A$3:$H$557,8,FALSE)</f>
        <v>28.86</v>
      </c>
      <c r="V350" s="100">
        <f t="shared" si="144"/>
        <v>3.5</v>
      </c>
      <c r="W350" s="96">
        <f>VLOOKUP(B350,[2]SOUP!$A$3:$E$557,5,FALSE)</f>
        <v>-29</v>
      </c>
      <c r="X350" s="100">
        <f t="shared" si="145"/>
        <v>0</v>
      </c>
      <c r="Y350" s="96">
        <f>VLOOKUP(B350,[2]EQU!$A$3:$E$557,5,FALSE)</f>
        <v>10</v>
      </c>
      <c r="Z350" s="100">
        <f t="shared" si="146"/>
        <v>0</v>
      </c>
      <c r="AA350" s="85">
        <f t="shared" si="147"/>
        <v>3.5</v>
      </c>
      <c r="AB350" s="127">
        <f>VLOOKUP(B350,[2]Natation!$A$2:$E$556,5,FALSE)</f>
        <v>47.4</v>
      </c>
      <c r="AC350" s="100">
        <f t="shared" si="148"/>
        <v>6</v>
      </c>
      <c r="AD350" s="86">
        <f t="shared" si="149"/>
        <v>6</v>
      </c>
      <c r="AE350" s="87">
        <f t="shared" si="134"/>
        <v>8.5</v>
      </c>
      <c r="AF350" s="88">
        <v>8.5</v>
      </c>
      <c r="AG350" s="92">
        <f t="shared" si="153"/>
        <v>471</v>
      </c>
      <c r="AH350" s="78">
        <f>IF(ISERROR(VLOOKUP(B350,'Notes écrit'!$A$3:$C$566,3,FALSE)),"ABI",(VLOOKUP(B350,'Notes écrit'!$A$3:$C$566,3,FALSE)))</f>
        <v>5.78</v>
      </c>
      <c r="AI350" s="88">
        <v>5.78</v>
      </c>
      <c r="AJ350" s="93">
        <f t="shared" si="154"/>
        <v>393</v>
      </c>
      <c r="AK350" s="153">
        <f t="shared" si="155"/>
        <v>6.8680000000000003</v>
      </c>
      <c r="AL350" s="110"/>
      <c r="AM350" s="110"/>
      <c r="AN350" s="110"/>
      <c r="AO350" s="110"/>
      <c r="AP350" s="110"/>
    </row>
    <row r="351" spans="1:42" s="110" customFormat="1" ht="16.5" customHeight="1" thickBot="1" x14ac:dyDescent="0.3">
      <c r="A351" s="127" t="s">
        <v>376</v>
      </c>
      <c r="B351" s="247">
        <v>22007222</v>
      </c>
      <c r="C351" s="248" t="s">
        <v>540</v>
      </c>
      <c r="D351" s="248" t="s">
        <v>124</v>
      </c>
      <c r="E351" s="96">
        <f>VLOOKUP(B351,[2]END!$A$3:$F$557,6,FALSE)</f>
        <v>15</v>
      </c>
      <c r="F351" s="99">
        <f t="shared" si="150"/>
        <v>17</v>
      </c>
      <c r="G351" s="100">
        <f t="shared" si="135"/>
        <v>12</v>
      </c>
      <c r="H351" s="85">
        <f t="shared" si="136"/>
        <v>12</v>
      </c>
      <c r="I351" s="325">
        <f>VLOOKUP(B351,[2]VIT!$A$3:$E$557,5,FALSE)</f>
        <v>3.1499999999999995</v>
      </c>
      <c r="J351" s="100">
        <f t="shared" si="151"/>
        <v>18</v>
      </c>
      <c r="K351" s="325">
        <f>VLOOKUP(B351,[2]VIT!$A$3:$F$557,6,FALSE)</f>
        <v>6.81</v>
      </c>
      <c r="L351" s="100">
        <f t="shared" si="152"/>
        <v>11</v>
      </c>
      <c r="M351" s="85">
        <f t="shared" si="139"/>
        <v>14.5</v>
      </c>
      <c r="N351" s="107">
        <f>VLOOKUP(B351,[2]DVC!$A$3:$F$557,6,FALSE)</f>
        <v>57.5</v>
      </c>
      <c r="O351" s="288">
        <f>VLOOKUP(B351,'[2]Taille-Poids'!$A$3:$F$557,6,FALSE)</f>
        <v>65</v>
      </c>
      <c r="P351" s="101">
        <f t="shared" si="140"/>
        <v>0.88461538461538458</v>
      </c>
      <c r="Q351" s="100">
        <f t="shared" si="141"/>
        <v>4.5</v>
      </c>
      <c r="R351" s="107">
        <f>VLOOKUP(B351,[2]DV!$A$3:$G$557,7,FALSE)</f>
        <v>39.4</v>
      </c>
      <c r="S351" s="100">
        <f t="shared" si="142"/>
        <v>3</v>
      </c>
      <c r="T351" s="85">
        <f t="shared" si="143"/>
        <v>7.5</v>
      </c>
      <c r="U351" s="289">
        <f>VLOOKUP(B351,[2]COORD!$A$3:$H$557,8,FALSE)</f>
        <v>24.49</v>
      </c>
      <c r="V351" s="100">
        <f t="shared" si="144"/>
        <v>5.75</v>
      </c>
      <c r="W351" s="96">
        <f>VLOOKUP(B351,[2]SOUP!$A$3:$E$557,5,FALSE)</f>
        <v>10</v>
      </c>
      <c r="X351" s="100">
        <f t="shared" si="145"/>
        <v>4</v>
      </c>
      <c r="Y351" s="96">
        <f>VLOOKUP(B351,[2]EQU!$A$3:$E$557,5,FALSE)</f>
        <v>10</v>
      </c>
      <c r="Z351" s="100">
        <f t="shared" si="146"/>
        <v>0</v>
      </c>
      <c r="AA351" s="85">
        <f t="shared" si="147"/>
        <v>9.75</v>
      </c>
      <c r="AB351" s="127">
        <f>VLOOKUP(B351,[2]Natation!$A$2:$E$556,5,FALSE)</f>
        <v>35.42</v>
      </c>
      <c r="AC351" s="100">
        <f t="shared" si="148"/>
        <v>13</v>
      </c>
      <c r="AD351" s="86">
        <f t="shared" si="149"/>
        <v>13</v>
      </c>
      <c r="AE351" s="87">
        <f t="shared" si="134"/>
        <v>11.35</v>
      </c>
      <c r="AF351" s="88">
        <v>11.35</v>
      </c>
      <c r="AG351" s="92">
        <f t="shared" si="153"/>
        <v>235</v>
      </c>
      <c r="AH351" s="78">
        <f>IF(ISERROR(VLOOKUP(B351,'Notes écrit'!$A$3:$C$566,3,FALSE)),"ABI",(VLOOKUP(B351,'Notes écrit'!$A$3:$C$566,3,FALSE)))</f>
        <v>13.78</v>
      </c>
      <c r="AI351" s="88">
        <v>13.78</v>
      </c>
      <c r="AJ351" s="93">
        <f t="shared" si="154"/>
        <v>3</v>
      </c>
      <c r="AK351" s="153">
        <f t="shared" si="155"/>
        <v>12.808</v>
      </c>
      <c r="AL351" s="26"/>
      <c r="AM351" s="26"/>
      <c r="AN351" s="26"/>
      <c r="AO351" s="26"/>
      <c r="AP351" s="26"/>
    </row>
    <row r="352" spans="1:42" ht="16.5" customHeight="1" thickBot="1" x14ac:dyDescent="0.3">
      <c r="A352" s="127" t="s">
        <v>56</v>
      </c>
      <c r="B352" s="255">
        <v>22007234</v>
      </c>
      <c r="C352" s="256" t="s">
        <v>961</v>
      </c>
      <c r="D352" s="256" t="s">
        <v>962</v>
      </c>
      <c r="E352" s="96">
        <f>VLOOKUP(B352,[2]END!$A$3:$F$557,6,FALSE)</f>
        <v>10</v>
      </c>
      <c r="F352" s="99">
        <f t="shared" si="150"/>
        <v>14.5</v>
      </c>
      <c r="G352" s="100">
        <f t="shared" si="135"/>
        <v>10</v>
      </c>
      <c r="H352" s="85">
        <f t="shared" si="136"/>
        <v>10</v>
      </c>
      <c r="I352" s="325">
        <f>VLOOKUP(B352,[2]VIT!$A$3:$E$557,5,FALSE)</f>
        <v>3.38</v>
      </c>
      <c r="J352" s="100">
        <f t="shared" si="151"/>
        <v>18</v>
      </c>
      <c r="K352" s="325">
        <f>VLOOKUP(B352,[2]VIT!$A$3:$F$557,6,FALSE)</f>
        <v>7.54</v>
      </c>
      <c r="L352" s="100">
        <f t="shared" si="152"/>
        <v>12</v>
      </c>
      <c r="M352" s="85">
        <f t="shared" si="139"/>
        <v>15</v>
      </c>
      <c r="N352" s="107">
        <f>VLOOKUP(B352,[2]DVC!$A$3:$F$557,6,FALSE)</f>
        <v>37</v>
      </c>
      <c r="O352" s="288">
        <f>VLOOKUP(B352,'[2]Taille-Poids'!$A$3:$F$557,6,FALSE)</f>
        <v>73</v>
      </c>
      <c r="P352" s="101">
        <f t="shared" si="140"/>
        <v>0.50684931506849318</v>
      </c>
      <c r="Q352" s="100">
        <f t="shared" si="141"/>
        <v>5</v>
      </c>
      <c r="R352" s="107">
        <f>VLOOKUP(B352,[2]DV!$A$3:$G$557,7,FALSE)</f>
        <v>26.3</v>
      </c>
      <c r="S352" s="100">
        <f t="shared" si="142"/>
        <v>4</v>
      </c>
      <c r="T352" s="85">
        <f t="shared" si="143"/>
        <v>9</v>
      </c>
      <c r="U352" s="289">
        <f>VLOOKUP(B352,[2]COORD!$A$3:$H$557,8,FALSE)</f>
        <v>37.729999999999997</v>
      </c>
      <c r="V352" s="100">
        <f t="shared" si="144"/>
        <v>0.25</v>
      </c>
      <c r="W352" s="96">
        <f>VLOOKUP(B352,[2]SOUP!$A$3:$E$557,5,FALSE)</f>
        <v>-5</v>
      </c>
      <c r="X352" s="100">
        <f t="shared" si="145"/>
        <v>1.5</v>
      </c>
      <c r="Y352" s="96">
        <f>VLOOKUP(B352,[2]EQU!$A$3:$E$557,5,FALSE)</f>
        <v>4</v>
      </c>
      <c r="Z352" s="100">
        <f t="shared" si="146"/>
        <v>3</v>
      </c>
      <c r="AA352" s="85">
        <f t="shared" si="147"/>
        <v>4.75</v>
      </c>
      <c r="AB352" s="127">
        <f>VLOOKUP(B352,[2]Natation!$A$2:$E$556,5,FALSE)</f>
        <v>43.27</v>
      </c>
      <c r="AC352" s="100">
        <f t="shared" si="148"/>
        <v>12</v>
      </c>
      <c r="AD352" s="86">
        <f t="shared" si="149"/>
        <v>12</v>
      </c>
      <c r="AE352" s="87">
        <f t="shared" si="134"/>
        <v>10.15</v>
      </c>
      <c r="AF352" s="88">
        <v>10.15</v>
      </c>
      <c r="AG352" s="92">
        <f t="shared" si="153"/>
        <v>376</v>
      </c>
      <c r="AH352" s="78">
        <f>IF(ISERROR(VLOOKUP(B352,'Notes écrit'!$A$3:$C$566,3,FALSE)),"ABI",(VLOOKUP(B352,'Notes écrit'!$A$3:$C$566,3,FALSE)))</f>
        <v>6.67</v>
      </c>
      <c r="AI352" s="88">
        <v>6.67</v>
      </c>
      <c r="AJ352" s="93">
        <f t="shared" si="154"/>
        <v>296</v>
      </c>
      <c r="AK352" s="153">
        <f t="shared" si="155"/>
        <v>8.0620000000000012</v>
      </c>
      <c r="AL352" s="110"/>
      <c r="AM352" s="110"/>
      <c r="AN352" s="110"/>
      <c r="AO352" s="110"/>
      <c r="AP352" s="110"/>
    </row>
    <row r="353" spans="1:42" s="109" customFormat="1" ht="16.5" customHeight="1" thickBot="1" x14ac:dyDescent="0.3">
      <c r="A353" s="127" t="s">
        <v>376</v>
      </c>
      <c r="B353" s="249">
        <v>22007265</v>
      </c>
      <c r="C353" s="250" t="s">
        <v>694</v>
      </c>
      <c r="D353" s="250" t="s">
        <v>695</v>
      </c>
      <c r="E353" s="96">
        <f>VLOOKUP(B353,[2]END!$A$3:$F$557,6,FALSE)</f>
        <v>20</v>
      </c>
      <c r="F353" s="99">
        <f t="shared" si="150"/>
        <v>19.5</v>
      </c>
      <c r="G353" s="100">
        <f t="shared" si="135"/>
        <v>17</v>
      </c>
      <c r="H353" s="85">
        <f t="shared" si="136"/>
        <v>17</v>
      </c>
      <c r="I353" s="325">
        <f>VLOOKUP(B353,[2]VIT!$A$3:$E$557,5,FALSE)</f>
        <v>3.01</v>
      </c>
      <c r="J353" s="100">
        <f t="shared" si="151"/>
        <v>20</v>
      </c>
      <c r="K353" s="325">
        <f>VLOOKUP(B353,[2]VIT!$A$3:$F$557,6,FALSE)</f>
        <v>6.26</v>
      </c>
      <c r="L353" s="100">
        <f t="shared" si="152"/>
        <v>15</v>
      </c>
      <c r="M353" s="85">
        <f t="shared" si="139"/>
        <v>17.5</v>
      </c>
      <c r="N353" s="107">
        <f>VLOOKUP(B353,[2]DVC!$A$3:$F$557,6,FALSE)</f>
        <v>82.5</v>
      </c>
      <c r="O353" s="288">
        <f>VLOOKUP(B353,'[2]Taille-Poids'!$A$3:$F$557,6,FALSE)</f>
        <v>70</v>
      </c>
      <c r="P353" s="101">
        <f t="shared" si="140"/>
        <v>1.1785714285714286</v>
      </c>
      <c r="Q353" s="100">
        <f t="shared" si="141"/>
        <v>6</v>
      </c>
      <c r="R353" s="107">
        <f>VLOOKUP(B353,[2]DV!$A$3:$G$557,7,FALSE)</f>
        <v>50.8</v>
      </c>
      <c r="S353" s="100">
        <f t="shared" si="142"/>
        <v>5.5</v>
      </c>
      <c r="T353" s="85">
        <f t="shared" si="143"/>
        <v>11.5</v>
      </c>
      <c r="U353" s="289">
        <f>VLOOKUP(B353,[2]COORD!$A$3:$H$557,8,FALSE)</f>
        <v>27.94</v>
      </c>
      <c r="V353" s="100">
        <f t="shared" si="144"/>
        <v>4</v>
      </c>
      <c r="W353" s="96">
        <f>VLOOKUP(B353,[2]SOUP!$A$3:$E$557,5,FALSE)</f>
        <v>-5</v>
      </c>
      <c r="X353" s="100">
        <f t="shared" si="145"/>
        <v>1.5</v>
      </c>
      <c r="Y353" s="96">
        <f>VLOOKUP(B353,[2]EQU!$A$3:$E$557,5,FALSE)</f>
        <v>5</v>
      </c>
      <c r="Z353" s="100">
        <f t="shared" si="146"/>
        <v>2.5</v>
      </c>
      <c r="AA353" s="85">
        <f t="shared" si="147"/>
        <v>8</v>
      </c>
      <c r="AB353" s="127">
        <f>VLOOKUP(B353,[2]Natation!$A$2:$E$556,5,FALSE)</f>
        <v>41.47</v>
      </c>
      <c r="AC353" s="100">
        <f t="shared" si="148"/>
        <v>9</v>
      </c>
      <c r="AD353" s="86">
        <f t="shared" si="149"/>
        <v>9</v>
      </c>
      <c r="AE353" s="87">
        <f t="shared" si="134"/>
        <v>12.6</v>
      </c>
      <c r="AF353" s="88">
        <v>12.6</v>
      </c>
      <c r="AG353" s="92">
        <f t="shared" si="153"/>
        <v>98</v>
      </c>
      <c r="AH353" s="78">
        <f>IF(ISERROR(VLOOKUP(B353,'Notes écrit'!$A$3:$C$566,3,FALSE)),"ABI",(VLOOKUP(B353,'Notes écrit'!$A$3:$C$566,3,FALSE)))</f>
        <v>3.56</v>
      </c>
      <c r="AI353" s="88">
        <v>3.56</v>
      </c>
      <c r="AJ353" s="93">
        <f t="shared" si="154"/>
        <v>541</v>
      </c>
      <c r="AK353" s="153">
        <f t="shared" si="155"/>
        <v>7.1760000000000002</v>
      </c>
      <c r="AL353" s="26"/>
      <c r="AM353" s="26"/>
      <c r="AN353" s="26"/>
      <c r="AO353" s="26"/>
      <c r="AP353" s="26"/>
    </row>
    <row r="354" spans="1:42" s="109" customFormat="1" ht="16.5" customHeight="1" thickBot="1" x14ac:dyDescent="0.3">
      <c r="A354" s="127" t="s">
        <v>376</v>
      </c>
      <c r="B354" s="257">
        <v>22007280</v>
      </c>
      <c r="C354" s="258" t="s">
        <v>34</v>
      </c>
      <c r="D354" s="258" t="s">
        <v>31</v>
      </c>
      <c r="E354" s="325">
        <f>VLOOKUP(B354,[2]END!$A$3:$F$557,6,FALSE)</f>
        <v>14</v>
      </c>
      <c r="F354" s="99">
        <f t="shared" si="150"/>
        <v>16.5</v>
      </c>
      <c r="G354" s="100">
        <f t="shared" si="135"/>
        <v>11</v>
      </c>
      <c r="H354" s="85">
        <f t="shared" si="136"/>
        <v>11</v>
      </c>
      <c r="I354" s="325">
        <f>VLOOKUP(B354,[2]VIT!$A$3:$E$557,5,FALSE)</f>
        <v>3.2499999999999996</v>
      </c>
      <c r="J354" s="100">
        <f t="shared" si="151"/>
        <v>16</v>
      </c>
      <c r="K354" s="325">
        <f>VLOOKUP(B354,[2]VIT!$A$3:$F$557,6,FALSE)</f>
        <v>6.89</v>
      </c>
      <c r="L354" s="100">
        <f t="shared" si="152"/>
        <v>11</v>
      </c>
      <c r="M354" s="85">
        <f t="shared" si="139"/>
        <v>13.5</v>
      </c>
      <c r="N354" s="328">
        <f>VLOOKUP(B354,[2]DVC!$A$3:$F$557,6,FALSE)</f>
        <v>55</v>
      </c>
      <c r="O354" s="288">
        <f>VLOOKUP(B354,'[2]Taille-Poids'!$A$3:$F$557,6,FALSE)</f>
        <v>59</v>
      </c>
      <c r="P354" s="101">
        <f t="shared" si="140"/>
        <v>0.93220338983050843</v>
      </c>
      <c r="Q354" s="100">
        <f t="shared" si="141"/>
        <v>5</v>
      </c>
      <c r="R354" s="328">
        <f>VLOOKUP(B354,[2]DV!$A$3:$G$557,7,FALSE)</f>
        <v>41.7</v>
      </c>
      <c r="S354" s="100">
        <f t="shared" si="142"/>
        <v>3.5</v>
      </c>
      <c r="T354" s="85">
        <f t="shared" si="143"/>
        <v>8.5</v>
      </c>
      <c r="U354" s="332">
        <f>VLOOKUP(B354,[2]COORD!$A$3:$H$557,8,FALSE)</f>
        <v>25.31</v>
      </c>
      <c r="V354" s="100">
        <f t="shared" si="144"/>
        <v>5.25</v>
      </c>
      <c r="W354" s="325">
        <f>VLOOKUP(B354,[2]SOUP!$A$3:$E$557,5,FALSE)</f>
        <v>-7</v>
      </c>
      <c r="X354" s="100">
        <f t="shared" si="145"/>
        <v>1.25</v>
      </c>
      <c r="Y354" s="325">
        <f>VLOOKUP(B354,[2]EQU!$A$3:$E$557,5,FALSE)</f>
        <v>2</v>
      </c>
      <c r="Z354" s="100">
        <f t="shared" si="146"/>
        <v>4</v>
      </c>
      <c r="AA354" s="85">
        <f t="shared" si="147"/>
        <v>10.5</v>
      </c>
      <c r="AB354" s="344">
        <f>VLOOKUP(B354,[2]Natation!$A$2:$E$556,5,FALSE)</f>
        <v>43.87</v>
      </c>
      <c r="AC354" s="100">
        <f t="shared" si="148"/>
        <v>8</v>
      </c>
      <c r="AD354" s="86">
        <f t="shared" si="149"/>
        <v>8</v>
      </c>
      <c r="AE354" s="87">
        <f t="shared" si="134"/>
        <v>10.3</v>
      </c>
      <c r="AF354" s="88">
        <v>10.3</v>
      </c>
      <c r="AG354" s="92">
        <f t="shared" si="153"/>
        <v>365</v>
      </c>
      <c r="AH354" s="78">
        <f>IF(ISERROR(VLOOKUP(B354,'Notes écrit'!$A$3:$C$566,3,FALSE)),"ABI",(VLOOKUP(B354,'Notes écrit'!$A$3:$C$566,3,FALSE)))</f>
        <v>5.78</v>
      </c>
      <c r="AI354" s="88">
        <v>5.78</v>
      </c>
      <c r="AJ354" s="93">
        <f t="shared" si="154"/>
        <v>393</v>
      </c>
      <c r="AK354" s="153">
        <f t="shared" si="155"/>
        <v>7.5880000000000001</v>
      </c>
      <c r="AL354" s="26"/>
      <c r="AM354" s="26"/>
      <c r="AN354" s="26"/>
      <c r="AO354" s="26"/>
      <c r="AP354" s="26"/>
    </row>
    <row r="355" spans="1:42" ht="16.5" customHeight="1" thickBot="1" x14ac:dyDescent="0.3">
      <c r="A355" s="127" t="s">
        <v>376</v>
      </c>
      <c r="B355" s="247">
        <v>22007307</v>
      </c>
      <c r="C355" s="248" t="s">
        <v>179</v>
      </c>
      <c r="D355" s="248" t="s">
        <v>126</v>
      </c>
      <c r="E355" s="96">
        <f>VLOOKUP(B355,[2]END!$A$3:$F$557,6,FALSE)</f>
        <v>9</v>
      </c>
      <c r="F355" s="99">
        <f t="shared" si="150"/>
        <v>14</v>
      </c>
      <c r="G355" s="100">
        <f t="shared" si="135"/>
        <v>6</v>
      </c>
      <c r="H355" s="85">
        <f t="shared" si="136"/>
        <v>6</v>
      </c>
      <c r="I355" s="325">
        <f>VLOOKUP(B355,[2]VIT!$A$3:$E$557,5,FALSE)</f>
        <v>3.5</v>
      </c>
      <c r="J355" s="100">
        <f t="shared" si="151"/>
        <v>12</v>
      </c>
      <c r="K355" s="325">
        <f>VLOOKUP(B355,[2]VIT!$A$3:$F$557,6,FALSE)</f>
        <v>7.63</v>
      </c>
      <c r="L355" s="100">
        <f t="shared" si="152"/>
        <v>5</v>
      </c>
      <c r="M355" s="85">
        <f t="shared" si="139"/>
        <v>8.5</v>
      </c>
      <c r="N355" s="107">
        <f>VLOOKUP(B355,[2]DVC!$A$3:$F$557,6,FALSE)</f>
        <v>93</v>
      </c>
      <c r="O355" s="288">
        <f>VLOOKUP(B355,'[2]Taille-Poids'!$A$3:$F$557,6,FALSE)</f>
        <v>107</v>
      </c>
      <c r="P355" s="101">
        <f t="shared" si="140"/>
        <v>0.86915887850467288</v>
      </c>
      <c r="Q355" s="100">
        <f t="shared" si="141"/>
        <v>4.5</v>
      </c>
      <c r="R355" s="107">
        <f>VLOOKUP(B355,[2]DV!$A$3:$G$557,7,FALSE)</f>
        <v>28.7</v>
      </c>
      <c r="S355" s="100">
        <f t="shared" si="142"/>
        <v>0</v>
      </c>
      <c r="T355" s="85">
        <f t="shared" si="143"/>
        <v>4.5</v>
      </c>
      <c r="U355" s="289">
        <f>VLOOKUP(B355,[2]COORD!$A$3:$H$557,8,FALSE)</f>
        <v>31.7</v>
      </c>
      <c r="V355" s="100">
        <f t="shared" si="144"/>
        <v>2</v>
      </c>
      <c r="W355" s="96">
        <f>VLOOKUP(B355,[2]SOUP!$A$3:$E$557,5,FALSE)</f>
        <v>-2</v>
      </c>
      <c r="X355" s="100">
        <f t="shared" si="145"/>
        <v>2</v>
      </c>
      <c r="Y355" s="96">
        <f>VLOOKUP(B355,[2]EQU!$A$3:$E$557,5,FALSE)</f>
        <v>5</v>
      </c>
      <c r="Z355" s="100">
        <f t="shared" si="146"/>
        <v>2.5</v>
      </c>
      <c r="AA355" s="85">
        <f t="shared" si="147"/>
        <v>6.5</v>
      </c>
      <c r="AB355" s="127">
        <f>VLOOKUP(B355,[2]Natation!$A$2:$E$556,5,FALSE)</f>
        <v>45.35</v>
      </c>
      <c r="AC355" s="100">
        <f t="shared" si="148"/>
        <v>7</v>
      </c>
      <c r="AD355" s="86">
        <f t="shared" si="149"/>
        <v>7</v>
      </c>
      <c r="AE355" s="87">
        <f t="shared" si="134"/>
        <v>6.5</v>
      </c>
      <c r="AF355" s="88">
        <v>6.5</v>
      </c>
      <c r="AG355" s="92">
        <f t="shared" si="153"/>
        <v>513</v>
      </c>
      <c r="AH355" s="78">
        <f>IF(ISERROR(VLOOKUP(B355,'Notes écrit'!$A$3:$C$566,3,FALSE)),"ABI",(VLOOKUP(B355,'Notes écrit'!$A$3:$C$566,3,FALSE)))</f>
        <v>5.78</v>
      </c>
      <c r="AI355" s="88">
        <v>5.78</v>
      </c>
      <c r="AJ355" s="93">
        <f t="shared" si="154"/>
        <v>393</v>
      </c>
      <c r="AK355" s="153">
        <f t="shared" si="155"/>
        <v>6.0679999999999996</v>
      </c>
    </row>
    <row r="356" spans="1:42" ht="16.5" customHeight="1" thickBot="1" x14ac:dyDescent="0.3">
      <c r="A356" s="127" t="s">
        <v>376</v>
      </c>
      <c r="B356" s="247">
        <v>22007321</v>
      </c>
      <c r="C356" s="248" t="s">
        <v>1046</v>
      </c>
      <c r="D356" s="248" t="s">
        <v>149</v>
      </c>
      <c r="E356" s="96">
        <f>VLOOKUP(B356,[2]END!$A$3:$F$557,6,FALSE)</f>
        <v>15</v>
      </c>
      <c r="F356" s="99">
        <f t="shared" si="150"/>
        <v>17</v>
      </c>
      <c r="G356" s="100">
        <f t="shared" si="135"/>
        <v>12</v>
      </c>
      <c r="H356" s="85">
        <f t="shared" si="136"/>
        <v>12</v>
      </c>
      <c r="I356" s="325">
        <f>VLOOKUP(B356,[2]VIT!$A$3:$E$557,5,FALSE)</f>
        <v>3.57</v>
      </c>
      <c r="J356" s="100">
        <f t="shared" si="151"/>
        <v>11</v>
      </c>
      <c r="K356" s="325">
        <f>VLOOKUP(B356,[2]VIT!$A$3:$F$557,6,FALSE)</f>
        <v>6.62</v>
      </c>
      <c r="L356" s="100">
        <f t="shared" si="152"/>
        <v>12</v>
      </c>
      <c r="M356" s="85">
        <f t="shared" si="139"/>
        <v>11.5</v>
      </c>
      <c r="N356" s="107">
        <f>VLOOKUP(B356,[2]DVC!$A$3:$F$557,6,FALSE)</f>
        <v>53</v>
      </c>
      <c r="O356" s="288">
        <f>VLOOKUP(B356,'[2]Taille-Poids'!$A$3:$F$557,6,FALSE)</f>
        <v>67</v>
      </c>
      <c r="P356" s="101">
        <f t="shared" si="140"/>
        <v>0.79104477611940294</v>
      </c>
      <c r="Q356" s="100">
        <f t="shared" si="141"/>
        <v>4</v>
      </c>
      <c r="R356" s="107">
        <f>VLOOKUP(B356,[2]DV!$A$3:$G$557,7,FALSE)</f>
        <v>37.9</v>
      </c>
      <c r="S356" s="100">
        <f t="shared" si="142"/>
        <v>2.5</v>
      </c>
      <c r="T356" s="85">
        <f t="shared" si="143"/>
        <v>6.5</v>
      </c>
      <c r="U356" s="289">
        <f>VLOOKUP(B356,[2]COORD!$A$3:$H$557,8,FALSE)</f>
        <v>24.09</v>
      </c>
      <c r="V356" s="100">
        <f t="shared" si="144"/>
        <v>5.75</v>
      </c>
      <c r="W356" s="96">
        <f>VLOOKUP(B356,[2]SOUP!$A$3:$E$557,5,FALSE)</f>
        <v>-8</v>
      </c>
      <c r="X356" s="100">
        <f t="shared" si="145"/>
        <v>1</v>
      </c>
      <c r="Y356" s="96">
        <f>VLOOKUP(B356,[2]EQU!$A$3:$E$557,5,FALSE)</f>
        <v>3</v>
      </c>
      <c r="Z356" s="100">
        <f t="shared" si="146"/>
        <v>3.5</v>
      </c>
      <c r="AA356" s="85">
        <f t="shared" si="147"/>
        <v>10.25</v>
      </c>
      <c r="AB356" s="127">
        <f>VLOOKUP(B356,[2]Natation!$A$2:$E$556,5,FALSE)</f>
        <v>52.8</v>
      </c>
      <c r="AC356" s="100">
        <f t="shared" si="148"/>
        <v>4</v>
      </c>
      <c r="AD356" s="86">
        <f t="shared" si="149"/>
        <v>4</v>
      </c>
      <c r="AE356" s="87">
        <f t="shared" si="134"/>
        <v>8.85</v>
      </c>
      <c r="AF356" s="88">
        <v>8.85</v>
      </c>
      <c r="AG356" s="92">
        <f t="shared" si="153"/>
        <v>456</v>
      </c>
      <c r="AH356" s="78">
        <f>IF(ISERROR(VLOOKUP(B356,'Notes écrit'!$A$3:$C$566,3,FALSE)),"ABI",(VLOOKUP(B356,'Notes écrit'!$A$3:$C$566,3,FALSE)))</f>
        <v>5.78</v>
      </c>
      <c r="AI356" s="88">
        <v>5.78</v>
      </c>
      <c r="AJ356" s="93">
        <f t="shared" si="154"/>
        <v>393</v>
      </c>
      <c r="AK356" s="153">
        <f t="shared" si="155"/>
        <v>7.008</v>
      </c>
      <c r="AL356" s="111"/>
      <c r="AM356" s="111"/>
      <c r="AN356" s="111"/>
      <c r="AO356" s="111"/>
      <c r="AP356" s="111"/>
    </row>
    <row r="357" spans="1:42" ht="16.5" customHeight="1" thickBot="1" x14ac:dyDescent="0.3">
      <c r="A357" s="127" t="s">
        <v>56</v>
      </c>
      <c r="B357" s="253">
        <v>22007342</v>
      </c>
      <c r="C357" s="254" t="s">
        <v>537</v>
      </c>
      <c r="D357" s="254" t="s">
        <v>102</v>
      </c>
      <c r="E357" s="96">
        <f>VLOOKUP(B357,[2]END!$A$3:$F$557,6,FALSE)</f>
        <v>12</v>
      </c>
      <c r="F357" s="99">
        <f t="shared" si="150"/>
        <v>15.5</v>
      </c>
      <c r="G357" s="100">
        <f t="shared" si="135"/>
        <v>12</v>
      </c>
      <c r="H357" s="85">
        <f t="shared" si="136"/>
        <v>12</v>
      </c>
      <c r="I357" s="325">
        <f>VLOOKUP(B357,[2]VIT!$A$3:$E$557,5,FALSE)</f>
        <v>3.49</v>
      </c>
      <c r="J357" s="100">
        <f t="shared" si="151"/>
        <v>17</v>
      </c>
      <c r="K357" s="325">
        <f>VLOOKUP(B357,[2]VIT!$A$3:$F$557,6,FALSE)</f>
        <v>7.79</v>
      </c>
      <c r="L357" s="100">
        <f t="shared" si="152"/>
        <v>10</v>
      </c>
      <c r="M357" s="85">
        <f t="shared" si="139"/>
        <v>13.5</v>
      </c>
      <c r="N357" s="107">
        <f>VLOOKUP(B357,[2]DVC!$A$3:$F$557,6,FALSE)</f>
        <v>37</v>
      </c>
      <c r="O357" s="288">
        <f>VLOOKUP(B357,'[2]Taille-Poids'!$A$3:$F$557,6,FALSE)</f>
        <v>54</v>
      </c>
      <c r="P357" s="101">
        <f t="shared" si="140"/>
        <v>0.68518518518518523</v>
      </c>
      <c r="Q357" s="100">
        <f t="shared" si="141"/>
        <v>6</v>
      </c>
      <c r="R357" s="107">
        <f>VLOOKUP(B357,[2]DV!$A$3:$G$557,7,FALSE)</f>
        <v>27.8</v>
      </c>
      <c r="S357" s="100">
        <f t="shared" si="142"/>
        <v>4</v>
      </c>
      <c r="T357" s="85">
        <f t="shared" si="143"/>
        <v>10</v>
      </c>
      <c r="U357" s="289">
        <f>VLOOKUP(B357,[2]COORD!$A$3:$H$557,8,FALSE)</f>
        <v>37.67</v>
      </c>
      <c r="V357" s="100">
        <f t="shared" si="144"/>
        <v>0.25</v>
      </c>
      <c r="W357" s="96">
        <f>VLOOKUP(B357,[2]SOUP!$A$3:$E$557,5,FALSE)</f>
        <v>0</v>
      </c>
      <c r="X357" s="100">
        <f t="shared" si="145"/>
        <v>2.5</v>
      </c>
      <c r="Y357" s="96">
        <f>VLOOKUP(B357,[2]EQU!$A$3:$E$557,5,FALSE)</f>
        <v>3</v>
      </c>
      <c r="Z357" s="100">
        <f t="shared" si="146"/>
        <v>3.5</v>
      </c>
      <c r="AA357" s="85">
        <f t="shared" si="147"/>
        <v>6.25</v>
      </c>
      <c r="AB357" s="127">
        <f>VLOOKUP(B357,[2]Natation!$A$2:$E$556,5,FALSE)</f>
        <v>54.92</v>
      </c>
      <c r="AC357" s="100">
        <f t="shared" si="148"/>
        <v>6</v>
      </c>
      <c r="AD357" s="86">
        <f t="shared" si="149"/>
        <v>6</v>
      </c>
      <c r="AE357" s="87">
        <f t="shared" si="134"/>
        <v>9.5500000000000007</v>
      </c>
      <c r="AF357" s="88">
        <v>9.5500000000000007</v>
      </c>
      <c r="AG357" s="92">
        <f t="shared" si="153"/>
        <v>424</v>
      </c>
      <c r="AH357" s="78">
        <f>IF(ISERROR(VLOOKUP(B357,'Notes écrit'!$A$3:$C$566,3,FALSE)),"ABI",(VLOOKUP(B357,'Notes écrit'!$A$3:$C$566,3,FALSE)))</f>
        <v>8.89</v>
      </c>
      <c r="AI357" s="88">
        <v>8.89</v>
      </c>
      <c r="AJ357" s="93">
        <f t="shared" si="154"/>
        <v>86</v>
      </c>
      <c r="AK357" s="153">
        <f t="shared" si="155"/>
        <v>9.1539999999999999</v>
      </c>
    </row>
    <row r="358" spans="1:42" ht="16.5" customHeight="1" thickBot="1" x14ac:dyDescent="0.3">
      <c r="A358" s="127" t="s">
        <v>376</v>
      </c>
      <c r="B358" s="253">
        <v>22007348</v>
      </c>
      <c r="C358" s="254" t="s">
        <v>725</v>
      </c>
      <c r="D358" s="254" t="s">
        <v>124</v>
      </c>
      <c r="E358" s="325">
        <f>VLOOKUP(B358,[2]END!$A$3:$F$557,6,FALSE)</f>
        <v>16</v>
      </c>
      <c r="F358" s="99">
        <f t="shared" si="150"/>
        <v>17.5</v>
      </c>
      <c r="G358" s="100">
        <f t="shared" si="135"/>
        <v>13</v>
      </c>
      <c r="H358" s="85">
        <f t="shared" si="136"/>
        <v>13</v>
      </c>
      <c r="I358" s="325">
        <f>VLOOKUP(B358,[2]VIT!$A$3:$E$557,5,FALSE)</f>
        <v>3.16</v>
      </c>
      <c r="J358" s="100">
        <f t="shared" si="151"/>
        <v>18</v>
      </c>
      <c r="K358" s="325">
        <f>VLOOKUP(B358,[2]VIT!$A$3:$F$557,6,FALSE)</f>
        <v>6.81</v>
      </c>
      <c r="L358" s="100">
        <f t="shared" si="152"/>
        <v>11</v>
      </c>
      <c r="M358" s="85">
        <f t="shared" si="139"/>
        <v>14.5</v>
      </c>
      <c r="N358" s="328">
        <f>VLOOKUP(B358,[2]DVC!$A$3:$F$557,6,FALSE)</f>
        <v>67.5</v>
      </c>
      <c r="O358" s="288">
        <f>VLOOKUP(B358,'[2]Taille-Poids'!$A$3:$F$557,6,FALSE)</f>
        <v>73</v>
      </c>
      <c r="P358" s="101">
        <f t="shared" si="140"/>
        <v>0.92465753424657537</v>
      </c>
      <c r="Q358" s="100">
        <f t="shared" si="141"/>
        <v>5</v>
      </c>
      <c r="R358" s="328">
        <f>VLOOKUP(B358,[2]DV!$A$3:$G$557,7,FALSE)</f>
        <v>44</v>
      </c>
      <c r="S358" s="100">
        <f t="shared" si="142"/>
        <v>4</v>
      </c>
      <c r="T358" s="85">
        <f t="shared" si="143"/>
        <v>9</v>
      </c>
      <c r="U358" s="332">
        <f>VLOOKUP(B358,[2]COORD!$A$3:$H$557,8,FALSE)</f>
        <v>27.84</v>
      </c>
      <c r="V358" s="100">
        <f t="shared" si="144"/>
        <v>4</v>
      </c>
      <c r="W358" s="325">
        <f>VLOOKUP(B358,[2]SOUP!$A$3:$E$557,5,FALSE)</f>
        <v>-1</v>
      </c>
      <c r="X358" s="100">
        <f t="shared" si="145"/>
        <v>2.25</v>
      </c>
      <c r="Y358" s="325">
        <f>VLOOKUP(B358,[2]EQU!$A$3:$E$557,5,FALSE)</f>
        <v>4</v>
      </c>
      <c r="Z358" s="100">
        <f t="shared" si="146"/>
        <v>3</v>
      </c>
      <c r="AA358" s="85">
        <f t="shared" si="147"/>
        <v>9.25</v>
      </c>
      <c r="AB358" s="344">
        <f>VLOOKUP(B358,[2]Natation!$A$2:$E$556,5,FALSE)</f>
        <v>30.56</v>
      </c>
      <c r="AC358" s="100">
        <f t="shared" si="148"/>
        <v>16</v>
      </c>
      <c r="AD358" s="86">
        <f t="shared" si="149"/>
        <v>16</v>
      </c>
      <c r="AE358" s="87">
        <f t="shared" si="134"/>
        <v>12.35</v>
      </c>
      <c r="AF358" s="88">
        <v>12.35</v>
      </c>
      <c r="AG358" s="92">
        <f t="shared" si="153"/>
        <v>123</v>
      </c>
      <c r="AH358" s="78">
        <f>IF(ISERROR(VLOOKUP(B358,'Notes écrit'!$A$3:$C$566,3,FALSE)),"ABI",(VLOOKUP(B358,'Notes écrit'!$A$3:$C$566,3,FALSE)))</f>
        <v>8.89</v>
      </c>
      <c r="AI358" s="88">
        <v>8.89</v>
      </c>
      <c r="AJ358" s="93">
        <f t="shared" si="154"/>
        <v>86</v>
      </c>
      <c r="AK358" s="153">
        <f t="shared" si="155"/>
        <v>10.274000000000001</v>
      </c>
    </row>
    <row r="359" spans="1:42" s="109" customFormat="1" ht="16.5" customHeight="1" thickBot="1" x14ac:dyDescent="0.3">
      <c r="A359" s="127" t="s">
        <v>376</v>
      </c>
      <c r="B359" s="255">
        <v>22007350</v>
      </c>
      <c r="C359" s="256" t="s">
        <v>895</v>
      </c>
      <c r="D359" s="256" t="s">
        <v>238</v>
      </c>
      <c r="E359" s="96">
        <f>VLOOKUP(B359,[2]END!$A$3:$F$557,6,FALSE)</f>
        <v>13</v>
      </c>
      <c r="F359" s="99">
        <f t="shared" si="150"/>
        <v>16</v>
      </c>
      <c r="G359" s="100">
        <f t="shared" si="135"/>
        <v>10</v>
      </c>
      <c r="H359" s="85">
        <f t="shared" si="136"/>
        <v>10</v>
      </c>
      <c r="I359" s="325">
        <f>VLOOKUP(B359,[2]VIT!$A$3:$E$557,5,FALSE)</f>
        <v>3.0900000000000003</v>
      </c>
      <c r="J359" s="100">
        <f t="shared" si="151"/>
        <v>19</v>
      </c>
      <c r="K359" s="325">
        <f>VLOOKUP(B359,[2]VIT!$A$3:$F$557,6,FALSE)</f>
        <v>6.65</v>
      </c>
      <c r="L359" s="100">
        <f t="shared" si="152"/>
        <v>12</v>
      </c>
      <c r="M359" s="85">
        <f t="shared" si="139"/>
        <v>15.5</v>
      </c>
      <c r="N359" s="107">
        <f>VLOOKUP(B359,[2]DVC!$A$3:$F$557,6,FALSE)</f>
        <v>46</v>
      </c>
      <c r="O359" s="288">
        <f>VLOOKUP(B359,'[2]Taille-Poids'!$A$3:$F$557,6,FALSE)</f>
        <v>56</v>
      </c>
      <c r="P359" s="101">
        <f t="shared" si="140"/>
        <v>0.8214285714285714</v>
      </c>
      <c r="Q359" s="100">
        <f t="shared" si="141"/>
        <v>4.5</v>
      </c>
      <c r="R359" s="107">
        <f>VLOOKUP(B359,[2]DV!$A$3:$G$557,7,FALSE)</f>
        <v>47.4</v>
      </c>
      <c r="S359" s="100">
        <f t="shared" si="142"/>
        <v>5</v>
      </c>
      <c r="T359" s="85">
        <f t="shared" si="143"/>
        <v>9.5</v>
      </c>
      <c r="U359" s="289">
        <f>VLOOKUP(B359,[2]COORD!$A$3:$H$557,8,FALSE)</f>
        <v>26.78</v>
      </c>
      <c r="V359" s="100">
        <f t="shared" si="144"/>
        <v>4.5</v>
      </c>
      <c r="W359" s="96">
        <f>VLOOKUP(B359,[2]SOUP!$A$3:$E$557,5,FALSE)</f>
        <v>6</v>
      </c>
      <c r="X359" s="100">
        <f t="shared" si="145"/>
        <v>3.5</v>
      </c>
      <c r="Y359" s="96">
        <f>VLOOKUP(B359,[2]EQU!$A$3:$E$557,5,FALSE)</f>
        <v>2</v>
      </c>
      <c r="Z359" s="100">
        <f t="shared" si="146"/>
        <v>4</v>
      </c>
      <c r="AA359" s="85">
        <f t="shared" si="147"/>
        <v>12</v>
      </c>
      <c r="AB359" s="127">
        <f>VLOOKUP(B359,[2]Natation!$A$2:$E$556,5,FALSE)</f>
        <v>41.62</v>
      </c>
      <c r="AC359" s="100">
        <f t="shared" si="148"/>
        <v>9</v>
      </c>
      <c r="AD359" s="86">
        <f t="shared" si="149"/>
        <v>9</v>
      </c>
      <c r="AE359" s="87">
        <f t="shared" si="134"/>
        <v>11.2</v>
      </c>
      <c r="AF359" s="88">
        <v>11.2</v>
      </c>
      <c r="AG359" s="92">
        <f t="shared" si="153"/>
        <v>259</v>
      </c>
      <c r="AH359" s="78">
        <f>IF(ISERROR(VLOOKUP(B359,'Notes écrit'!$A$3:$C$566,3,FALSE)),"ABI",(VLOOKUP(B359,'Notes écrit'!$A$3:$C$566,3,FALSE)))</f>
        <v>7.56</v>
      </c>
      <c r="AI359" s="88">
        <v>7.56</v>
      </c>
      <c r="AJ359" s="93">
        <f t="shared" si="154"/>
        <v>204</v>
      </c>
      <c r="AK359" s="153">
        <f t="shared" si="155"/>
        <v>9.0159999999999982</v>
      </c>
      <c r="AL359" s="26"/>
      <c r="AM359" s="26"/>
      <c r="AN359" s="26"/>
      <c r="AO359" s="26"/>
      <c r="AP359" s="26"/>
    </row>
    <row r="360" spans="1:42" s="109" customFormat="1" ht="16.5" customHeight="1" thickBot="1" x14ac:dyDescent="0.3">
      <c r="A360" s="127" t="s">
        <v>376</v>
      </c>
      <c r="B360" s="257">
        <v>22007361</v>
      </c>
      <c r="C360" s="258" t="s">
        <v>164</v>
      </c>
      <c r="D360" s="258" t="s">
        <v>77</v>
      </c>
      <c r="E360" s="96">
        <f>VLOOKUP(B360,[2]END!$A$3:$F$557,6,FALSE)</f>
        <v>20</v>
      </c>
      <c r="F360" s="99">
        <f t="shared" si="150"/>
        <v>19.5</v>
      </c>
      <c r="G360" s="100">
        <f t="shared" si="135"/>
        <v>17</v>
      </c>
      <c r="H360" s="85">
        <f t="shared" si="136"/>
        <v>17</v>
      </c>
      <c r="I360" s="325">
        <f>VLOOKUP(B360,[2]VIT!$A$3:$E$557,5,FALSE)</f>
        <v>3.24</v>
      </c>
      <c r="J360" s="100">
        <f t="shared" si="151"/>
        <v>16</v>
      </c>
      <c r="K360" s="325">
        <f>VLOOKUP(B360,[2]VIT!$A$3:$F$557,6,FALSE)</f>
        <v>7.02</v>
      </c>
      <c r="L360" s="100">
        <f t="shared" si="152"/>
        <v>10</v>
      </c>
      <c r="M360" s="85">
        <f t="shared" si="139"/>
        <v>13</v>
      </c>
      <c r="N360" s="107">
        <f>VLOOKUP(B360,[2]DVC!$A$3:$F$557,6,FALSE)</f>
        <v>70</v>
      </c>
      <c r="O360" s="288">
        <f>VLOOKUP(B360,'[2]Taille-Poids'!$A$3:$F$557,6,FALSE)</f>
        <v>74</v>
      </c>
      <c r="P360" s="101">
        <f t="shared" si="140"/>
        <v>0.94594594594594594</v>
      </c>
      <c r="Q360" s="100">
        <f t="shared" si="141"/>
        <v>5</v>
      </c>
      <c r="R360" s="107">
        <f>VLOOKUP(B360,[2]DV!$A$3:$G$557,7,FALSE)</f>
        <v>47.7</v>
      </c>
      <c r="S360" s="100">
        <f t="shared" si="142"/>
        <v>5</v>
      </c>
      <c r="T360" s="85">
        <f t="shared" si="143"/>
        <v>10</v>
      </c>
      <c r="U360" s="289">
        <f>VLOOKUP(B360,[2]COORD!$A$3:$H$557,8,FALSE)</f>
        <v>27.53</v>
      </c>
      <c r="V360" s="100">
        <f t="shared" si="144"/>
        <v>4</v>
      </c>
      <c r="W360" s="96">
        <f>VLOOKUP(B360,[2]SOUP!$A$3:$E$557,5,FALSE)</f>
        <v>-9.5</v>
      </c>
      <c r="X360" s="100">
        <f t="shared" si="145"/>
        <v>0.75</v>
      </c>
      <c r="Y360" s="96">
        <f>VLOOKUP(B360,[2]EQU!$A$3:$E$557,5,FALSE)</f>
        <v>10</v>
      </c>
      <c r="Z360" s="100">
        <f t="shared" si="146"/>
        <v>0</v>
      </c>
      <c r="AA360" s="85">
        <f t="shared" si="147"/>
        <v>4.75</v>
      </c>
      <c r="AB360" s="127">
        <f>VLOOKUP(B360,[2]Natation!$A$2:$E$556,5,FALSE)</f>
        <v>37.14</v>
      </c>
      <c r="AC360" s="100">
        <f t="shared" si="148"/>
        <v>12</v>
      </c>
      <c r="AD360" s="86">
        <f t="shared" si="149"/>
        <v>12</v>
      </c>
      <c r="AE360" s="87">
        <f t="shared" si="134"/>
        <v>11.35</v>
      </c>
      <c r="AF360" s="88">
        <v>11.35</v>
      </c>
      <c r="AG360" s="92">
        <f t="shared" si="153"/>
        <v>235</v>
      </c>
      <c r="AH360" s="78">
        <f>IF(ISERROR(VLOOKUP(B360,'Notes écrit'!$A$3:$C$566,3,FALSE)),"ABI",(VLOOKUP(B360,'Notes écrit'!$A$3:$C$566,3,FALSE)))</f>
        <v>8.44</v>
      </c>
      <c r="AI360" s="88">
        <v>8.44</v>
      </c>
      <c r="AJ360" s="93">
        <f t="shared" si="154"/>
        <v>118</v>
      </c>
      <c r="AK360" s="153">
        <f t="shared" si="155"/>
        <v>9.6039999999999992</v>
      </c>
      <c r="AL360" s="108"/>
      <c r="AM360" s="108"/>
      <c r="AN360" s="108"/>
      <c r="AO360" s="108"/>
      <c r="AP360" s="108"/>
    </row>
    <row r="361" spans="1:42" ht="16.5" customHeight="1" thickBot="1" x14ac:dyDescent="0.3">
      <c r="A361" s="127" t="s">
        <v>56</v>
      </c>
      <c r="B361" s="247">
        <v>22007414</v>
      </c>
      <c r="C361" s="248" t="s">
        <v>554</v>
      </c>
      <c r="D361" s="248" t="s">
        <v>82</v>
      </c>
      <c r="E361" s="96">
        <f>VLOOKUP(B361,[2]END!$A$3:$F$557,6,FALSE)</f>
        <v>13</v>
      </c>
      <c r="F361" s="99">
        <f t="shared" si="150"/>
        <v>16</v>
      </c>
      <c r="G361" s="100">
        <f t="shared" si="135"/>
        <v>13</v>
      </c>
      <c r="H361" s="85">
        <f t="shared" si="136"/>
        <v>13</v>
      </c>
      <c r="I361" s="325">
        <f>VLOOKUP(B361,[2]VIT!$A$3:$E$557,5,FALSE)</f>
        <v>3.38</v>
      </c>
      <c r="J361" s="100">
        <f t="shared" si="151"/>
        <v>18</v>
      </c>
      <c r="K361" s="325">
        <f>VLOOKUP(B361,[2]VIT!$A$3:$F$557,6,FALSE)</f>
        <v>7.56</v>
      </c>
      <c r="L361" s="100">
        <f t="shared" si="152"/>
        <v>12</v>
      </c>
      <c r="M361" s="85">
        <f t="shared" si="139"/>
        <v>15</v>
      </c>
      <c r="N361" s="107">
        <f>VLOOKUP(B361,[2]DVC!$A$3:$F$557,6,FALSE)</f>
        <v>44</v>
      </c>
      <c r="O361" s="288">
        <f>VLOOKUP(B361,'[2]Taille-Poids'!$A$3:$F$557,6,FALSE)</f>
        <v>59</v>
      </c>
      <c r="P361" s="101">
        <f t="shared" si="140"/>
        <v>0.74576271186440679</v>
      </c>
      <c r="Q361" s="100">
        <f t="shared" si="141"/>
        <v>6.5</v>
      </c>
      <c r="R361" s="107">
        <f>VLOOKUP(B361,[2]DV!$A$3:$G$557,7,FALSE)</f>
        <v>36.799999999999997</v>
      </c>
      <c r="S361" s="100">
        <f t="shared" si="142"/>
        <v>6.5</v>
      </c>
      <c r="T361" s="85">
        <f t="shared" si="143"/>
        <v>13</v>
      </c>
      <c r="U361" s="289">
        <f>VLOOKUP(B361,[2]COORD!$A$3:$H$557,8,FALSE)</f>
        <v>30.98</v>
      </c>
      <c r="V361" s="100">
        <f t="shared" si="144"/>
        <v>3.5</v>
      </c>
      <c r="W361" s="96">
        <f>VLOOKUP(B361,[2]SOUP!$A$3:$E$557,5,FALSE)</f>
        <v>4</v>
      </c>
      <c r="X361" s="100">
        <f t="shared" si="145"/>
        <v>3.25</v>
      </c>
      <c r="Y361" s="96">
        <f>VLOOKUP(B361,[2]EQU!$A$3:$E$557,5,FALSE)</f>
        <v>2</v>
      </c>
      <c r="Z361" s="100">
        <f t="shared" si="146"/>
        <v>4</v>
      </c>
      <c r="AA361" s="85">
        <f t="shared" si="147"/>
        <v>10.75</v>
      </c>
      <c r="AB361" s="127">
        <f>VLOOKUP(B361,[2]Natation!$A$2:$E$556,5,FALSE)</f>
        <v>49.5</v>
      </c>
      <c r="AC361" s="100">
        <f t="shared" si="148"/>
        <v>9</v>
      </c>
      <c r="AD361" s="86">
        <f t="shared" si="149"/>
        <v>9</v>
      </c>
      <c r="AE361" s="87">
        <f t="shared" si="134"/>
        <v>12.15</v>
      </c>
      <c r="AF361" s="88">
        <v>12.15</v>
      </c>
      <c r="AG361" s="92">
        <f t="shared" si="153"/>
        <v>141</v>
      </c>
      <c r="AH361" s="78">
        <f>IF(ISERROR(VLOOKUP(B361,'Notes écrit'!$A$3:$C$566,3,FALSE)),"ABI",(VLOOKUP(B361,'Notes écrit'!$A$3:$C$566,3,FALSE)))</f>
        <v>8.44</v>
      </c>
      <c r="AI361" s="88">
        <v>8.44</v>
      </c>
      <c r="AJ361" s="93">
        <f t="shared" si="154"/>
        <v>118</v>
      </c>
      <c r="AK361" s="153">
        <f t="shared" si="155"/>
        <v>9.9239999999999995</v>
      </c>
    </row>
    <row r="362" spans="1:42" ht="16.5" customHeight="1" thickBot="1" x14ac:dyDescent="0.3">
      <c r="A362" s="127" t="s">
        <v>56</v>
      </c>
      <c r="B362" s="255">
        <v>22007432</v>
      </c>
      <c r="C362" s="256" t="s">
        <v>1077</v>
      </c>
      <c r="D362" s="256" t="s">
        <v>144</v>
      </c>
      <c r="E362" s="96">
        <f>VLOOKUP(B362,[2]END!$A$3:$F$557,6,FALSE)</f>
        <v>14</v>
      </c>
      <c r="F362" s="99">
        <f t="shared" si="150"/>
        <v>16.5</v>
      </c>
      <c r="G362" s="100">
        <f t="shared" si="135"/>
        <v>14</v>
      </c>
      <c r="H362" s="85">
        <f t="shared" si="136"/>
        <v>14</v>
      </c>
      <c r="I362" s="325">
        <f>VLOOKUP(B362,[2]VIT!$A$3:$E$557,5,FALSE)</f>
        <v>3.29</v>
      </c>
      <c r="J362" s="100">
        <f t="shared" si="151"/>
        <v>20</v>
      </c>
      <c r="K362" s="325">
        <f>VLOOKUP(B362,[2]VIT!$A$3:$F$557,6,FALSE)</f>
        <v>7.16</v>
      </c>
      <c r="L362" s="100">
        <f t="shared" si="152"/>
        <v>15</v>
      </c>
      <c r="M362" s="85">
        <f t="shared" si="139"/>
        <v>17.5</v>
      </c>
      <c r="N362" s="107">
        <f>VLOOKUP(B362,[2]DVC!$A$3:$F$557,6,FALSE)</f>
        <v>38</v>
      </c>
      <c r="O362" s="288">
        <f>VLOOKUP(B362,'[2]Taille-Poids'!$A$3:$F$557,6,FALSE)</f>
        <v>50</v>
      </c>
      <c r="P362" s="101">
        <f t="shared" si="140"/>
        <v>0.76</v>
      </c>
      <c r="Q362" s="100">
        <f t="shared" si="141"/>
        <v>6.5</v>
      </c>
      <c r="R362" s="107">
        <f>VLOOKUP(B362,[2]DV!$A$3:$G$557,7,FALSE)</f>
        <v>34.700000000000003</v>
      </c>
      <c r="S362" s="100">
        <f t="shared" si="142"/>
        <v>6</v>
      </c>
      <c r="T362" s="85">
        <f t="shared" si="143"/>
        <v>12.5</v>
      </c>
      <c r="U362" s="289">
        <f>VLOOKUP(B362,[2]COORD!$A$3:$H$557,8,FALSE)</f>
        <v>23.43</v>
      </c>
      <c r="V362" s="100">
        <f t="shared" si="144"/>
        <v>7.25</v>
      </c>
      <c r="W362" s="96">
        <f>VLOOKUP(B362,[2]SOUP!$A$3:$E$557,5,FALSE)</f>
        <v>6</v>
      </c>
      <c r="X362" s="100">
        <f t="shared" si="145"/>
        <v>3.5</v>
      </c>
      <c r="Y362" s="96">
        <f>VLOOKUP(B362,[2]EQU!$A$3:$E$557,5,FALSE)</f>
        <v>0</v>
      </c>
      <c r="Z362" s="100">
        <f t="shared" si="146"/>
        <v>5</v>
      </c>
      <c r="AA362" s="85">
        <f t="shared" si="147"/>
        <v>15.75</v>
      </c>
      <c r="AB362" s="127">
        <f>VLOOKUP(B362,[2]Natation!$A$2:$E$556,5,FALSE)</f>
        <v>44.34</v>
      </c>
      <c r="AC362" s="100">
        <f t="shared" si="148"/>
        <v>11</v>
      </c>
      <c r="AD362" s="86">
        <f t="shared" si="149"/>
        <v>11</v>
      </c>
      <c r="AE362" s="87">
        <f t="shared" si="134"/>
        <v>14.15</v>
      </c>
      <c r="AF362" s="88">
        <v>14.15</v>
      </c>
      <c r="AG362" s="92">
        <f t="shared" si="153"/>
        <v>18</v>
      </c>
      <c r="AH362" s="78">
        <f>IF(ISERROR(VLOOKUP(B362,'Notes écrit'!$A$3:$C$566,3,FALSE)),"ABI",(VLOOKUP(B362,'Notes écrit'!$A$3:$C$566,3,FALSE)))</f>
        <v>11.56</v>
      </c>
      <c r="AI362" s="88">
        <v>11.56</v>
      </c>
      <c r="AJ362" s="93">
        <f t="shared" si="154"/>
        <v>16</v>
      </c>
      <c r="AK362" s="153">
        <f t="shared" si="155"/>
        <v>12.596</v>
      </c>
      <c r="AL362" s="110"/>
      <c r="AM362" s="110"/>
      <c r="AN362" s="110"/>
      <c r="AO362" s="110"/>
      <c r="AP362" s="110"/>
    </row>
    <row r="363" spans="1:42" ht="16.5" customHeight="1" thickBot="1" x14ac:dyDescent="0.3">
      <c r="A363" s="127" t="s">
        <v>56</v>
      </c>
      <c r="B363" s="247">
        <v>22007447</v>
      </c>
      <c r="C363" s="248" t="s">
        <v>609</v>
      </c>
      <c r="D363" s="248" t="s">
        <v>610</v>
      </c>
      <c r="E363" s="96">
        <f>VLOOKUP(B363,[2]END!$A$3:$F$557,6,FALSE)</f>
        <v>10</v>
      </c>
      <c r="F363" s="99">
        <f t="shared" si="150"/>
        <v>14.5</v>
      </c>
      <c r="G363" s="100">
        <f t="shared" si="135"/>
        <v>10</v>
      </c>
      <c r="H363" s="85">
        <f t="shared" si="136"/>
        <v>10</v>
      </c>
      <c r="I363" s="325">
        <f>VLOOKUP(B363,[2]VIT!$A$3:$E$557,5,FALSE)</f>
        <v>3.6900000000000004</v>
      </c>
      <c r="J363" s="100">
        <f t="shared" si="151"/>
        <v>13</v>
      </c>
      <c r="K363" s="325">
        <f>VLOOKUP(B363,[2]VIT!$A$3:$F$557,6,FALSE)</f>
        <v>8.49</v>
      </c>
      <c r="L363" s="100">
        <f t="shared" si="152"/>
        <v>5</v>
      </c>
      <c r="M363" s="85">
        <f t="shared" si="139"/>
        <v>9</v>
      </c>
      <c r="N363" s="107">
        <f>VLOOKUP(B363,[2]DVC!$A$3:$F$557,6,FALSE)</f>
        <v>30</v>
      </c>
      <c r="O363" s="288">
        <f>VLOOKUP(B363,'[2]Taille-Poids'!$A$3:$F$557,6,FALSE)</f>
        <v>56</v>
      </c>
      <c r="P363" s="101">
        <f t="shared" si="140"/>
        <v>0.5357142857142857</v>
      </c>
      <c r="Q363" s="100">
        <f t="shared" si="141"/>
        <v>5</v>
      </c>
      <c r="R363" s="107">
        <f>VLOOKUP(B363,[2]DV!$A$3:$G$557,7,FALSE)</f>
        <v>32</v>
      </c>
      <c r="S363" s="100">
        <f t="shared" si="142"/>
        <v>5.5</v>
      </c>
      <c r="T363" s="85">
        <f t="shared" si="143"/>
        <v>10.5</v>
      </c>
      <c r="U363" s="289">
        <f>VLOOKUP(B363,[2]COORD!$A$3:$H$557,8,FALSE)</f>
        <v>29.32</v>
      </c>
      <c r="V363" s="100">
        <f t="shared" si="144"/>
        <v>4.25</v>
      </c>
      <c r="W363" s="96">
        <f>VLOOKUP(B363,[2]SOUP!$A$3:$E$557,5,FALSE)</f>
        <v>1</v>
      </c>
      <c r="X363" s="100">
        <f t="shared" si="145"/>
        <v>2.75</v>
      </c>
      <c r="Y363" s="96">
        <f>VLOOKUP(B363,[2]EQU!$A$3:$E$557,5,FALSE)</f>
        <v>6</v>
      </c>
      <c r="Z363" s="100">
        <f t="shared" si="146"/>
        <v>2</v>
      </c>
      <c r="AA363" s="85">
        <f t="shared" si="147"/>
        <v>9</v>
      </c>
      <c r="AB363" s="127">
        <f>VLOOKUP(B363,[2]Natation!$A$2:$E$556,5,FALSE)</f>
        <v>47.01</v>
      </c>
      <c r="AC363" s="100">
        <f t="shared" si="148"/>
        <v>10</v>
      </c>
      <c r="AD363" s="86">
        <f t="shared" si="149"/>
        <v>10</v>
      </c>
      <c r="AE363" s="87">
        <f t="shared" si="134"/>
        <v>9.6999999999999993</v>
      </c>
      <c r="AF363" s="88">
        <v>9.6999999999999993</v>
      </c>
      <c r="AG363" s="92">
        <f t="shared" si="153"/>
        <v>412</v>
      </c>
      <c r="AH363" s="78">
        <f>IF(ISERROR(VLOOKUP(B363,'Notes écrit'!$A$3:$C$566,3,FALSE)),"ABI",(VLOOKUP(B363,'Notes écrit'!$A$3:$C$566,3,FALSE)))</f>
        <v>3.11</v>
      </c>
      <c r="AI363" s="88">
        <v>3.11</v>
      </c>
      <c r="AJ363" s="93">
        <f t="shared" si="154"/>
        <v>555</v>
      </c>
      <c r="AK363" s="153">
        <f t="shared" si="155"/>
        <v>5.7459999999999996</v>
      </c>
    </row>
    <row r="364" spans="1:42" ht="16.5" customHeight="1" thickBot="1" x14ac:dyDescent="0.3">
      <c r="A364" s="127" t="s">
        <v>56</v>
      </c>
      <c r="B364" s="259">
        <v>22007453</v>
      </c>
      <c r="C364" s="260" t="s">
        <v>1003</v>
      </c>
      <c r="D364" s="260" t="s">
        <v>1004</v>
      </c>
      <c r="E364" s="96">
        <f>VLOOKUP(B364,[2]END!$A$3:$F$557,6,FALSE)</f>
        <v>13</v>
      </c>
      <c r="F364" s="99">
        <f t="shared" si="150"/>
        <v>16</v>
      </c>
      <c r="G364" s="100">
        <f t="shared" si="135"/>
        <v>13</v>
      </c>
      <c r="H364" s="85">
        <f t="shared" si="136"/>
        <v>13</v>
      </c>
      <c r="I364" s="325">
        <f>VLOOKUP(B364,[2]VIT!$A$3:$E$557,5,FALSE)</f>
        <v>3.3899999999999997</v>
      </c>
      <c r="J364" s="100">
        <f t="shared" si="151"/>
        <v>18</v>
      </c>
      <c r="K364" s="325">
        <f>VLOOKUP(B364,[2]VIT!$A$3:$F$557,6,FALSE)</f>
        <v>7.63</v>
      </c>
      <c r="L364" s="100">
        <f t="shared" si="152"/>
        <v>11</v>
      </c>
      <c r="M364" s="85">
        <f t="shared" si="139"/>
        <v>14.5</v>
      </c>
      <c r="N364" s="107">
        <f>VLOOKUP(B364,[2]DVC!$A$3:$F$557,6,FALSE)</f>
        <v>31</v>
      </c>
      <c r="O364" s="288">
        <f>VLOOKUP(B364,'[2]Taille-Poids'!$A$3:$F$557,6,FALSE)</f>
        <v>55</v>
      </c>
      <c r="P364" s="101">
        <f t="shared" si="140"/>
        <v>0.5636363636363636</v>
      </c>
      <c r="Q364" s="100">
        <f t="shared" si="141"/>
        <v>5.5</v>
      </c>
      <c r="R364" s="107">
        <f>VLOOKUP(B364,[2]DV!$A$3:$G$557,7,FALSE)</f>
        <v>32.1</v>
      </c>
      <c r="S364" s="100">
        <f t="shared" si="142"/>
        <v>5.5</v>
      </c>
      <c r="T364" s="85">
        <f t="shared" si="143"/>
        <v>11</v>
      </c>
      <c r="U364" s="289">
        <f>VLOOKUP(B364,[2]COORD!$A$3:$H$557,8,FALSE)</f>
        <v>25.22</v>
      </c>
      <c r="V364" s="100">
        <f t="shared" si="144"/>
        <v>6.25</v>
      </c>
      <c r="W364" s="96">
        <f>VLOOKUP(B364,[2]SOUP!$A$3:$E$557,5,FALSE)</f>
        <v>7</v>
      </c>
      <c r="X364" s="100">
        <f t="shared" si="145"/>
        <v>3.75</v>
      </c>
      <c r="Y364" s="96">
        <f>VLOOKUP(B364,[2]EQU!$A$3:$E$557,5,FALSE)</f>
        <v>0</v>
      </c>
      <c r="Z364" s="100">
        <f t="shared" si="146"/>
        <v>5</v>
      </c>
      <c r="AA364" s="85">
        <f t="shared" si="147"/>
        <v>15</v>
      </c>
      <c r="AB364" s="127">
        <f>VLOOKUP(B364,[2]Natation!$A$2:$E$556,5,FALSE)</f>
        <v>49.11</v>
      </c>
      <c r="AC364" s="100">
        <f t="shared" si="148"/>
        <v>9</v>
      </c>
      <c r="AD364" s="86">
        <f t="shared" si="149"/>
        <v>9</v>
      </c>
      <c r="AE364" s="87">
        <f t="shared" si="134"/>
        <v>12.5</v>
      </c>
      <c r="AF364" s="88">
        <v>12.5</v>
      </c>
      <c r="AG364" s="92">
        <f t="shared" si="153"/>
        <v>113</v>
      </c>
      <c r="AH364" s="78">
        <f>IF(ISERROR(VLOOKUP(B364,'Notes écrit'!$A$3:$C$566,3,FALSE)),"ABI",(VLOOKUP(B364,'Notes écrit'!$A$3:$C$566,3,FALSE)))</f>
        <v>9.33</v>
      </c>
      <c r="AI364" s="88">
        <v>9.33</v>
      </c>
      <c r="AJ364" s="93">
        <f t="shared" si="154"/>
        <v>56</v>
      </c>
      <c r="AK364" s="153">
        <f t="shared" si="155"/>
        <v>10.597999999999999</v>
      </c>
      <c r="AL364" s="109"/>
      <c r="AM364" s="109"/>
      <c r="AN364" s="109"/>
      <c r="AO364" s="109"/>
      <c r="AP364" s="109"/>
    </row>
    <row r="365" spans="1:42" ht="16.5" customHeight="1" thickBot="1" x14ac:dyDescent="0.3">
      <c r="A365" s="127" t="s">
        <v>376</v>
      </c>
      <c r="B365" s="247">
        <v>22007459</v>
      </c>
      <c r="C365" s="248" t="s">
        <v>658</v>
      </c>
      <c r="D365" s="248" t="s">
        <v>143</v>
      </c>
      <c r="E365" s="96" t="s">
        <v>375</v>
      </c>
      <c r="F365" s="99" t="str">
        <f t="shared" si="150"/>
        <v>DSP</v>
      </c>
      <c r="G365" s="100" t="str">
        <f t="shared" si="135"/>
        <v>DSP</v>
      </c>
      <c r="H365" s="85" t="str">
        <f t="shared" si="136"/>
        <v>DSP</v>
      </c>
      <c r="I365" s="96" t="s">
        <v>375</v>
      </c>
      <c r="J365" s="100" t="str">
        <f t="shared" si="151"/>
        <v>DSP</v>
      </c>
      <c r="K365" s="96" t="s">
        <v>375</v>
      </c>
      <c r="L365" s="100" t="str">
        <f t="shared" si="152"/>
        <v>DSP</v>
      </c>
      <c r="M365" s="85" t="str">
        <f t="shared" si="139"/>
        <v>DSP</v>
      </c>
      <c r="N365" s="96" t="s">
        <v>375</v>
      </c>
      <c r="O365" s="288" t="str">
        <f>VLOOKUP(B365,'[2]Taille-Poids'!$A$3:$F$557,6,FALSE)</f>
        <v>ABI</v>
      </c>
      <c r="P365" s="101" t="str">
        <f t="shared" si="140"/>
        <v>POIDS</v>
      </c>
      <c r="Q365" s="100" t="str">
        <f t="shared" si="141"/>
        <v>DSP</v>
      </c>
      <c r="R365" s="96" t="s">
        <v>375</v>
      </c>
      <c r="S365" s="100" t="str">
        <f t="shared" si="142"/>
        <v>DSP</v>
      </c>
      <c r="T365" s="85" t="str">
        <f t="shared" si="143"/>
        <v>DSP</v>
      </c>
      <c r="U365" s="337" t="s">
        <v>375</v>
      </c>
      <c r="V365" s="100" t="str">
        <f t="shared" si="144"/>
        <v>DSP</v>
      </c>
      <c r="W365" s="96" t="s">
        <v>375</v>
      </c>
      <c r="X365" s="100" t="str">
        <f t="shared" si="145"/>
        <v>DSP</v>
      </c>
      <c r="Y365" s="96" t="s">
        <v>375</v>
      </c>
      <c r="Z365" s="100" t="str">
        <f t="shared" si="146"/>
        <v>DSP</v>
      </c>
      <c r="AA365" s="85" t="str">
        <f t="shared" si="147"/>
        <v>DSP</v>
      </c>
      <c r="AB365" s="96" t="s">
        <v>375</v>
      </c>
      <c r="AC365" s="100" t="str">
        <f t="shared" si="148"/>
        <v>DSP</v>
      </c>
      <c r="AD365" s="86" t="str">
        <f t="shared" si="149"/>
        <v>DSP</v>
      </c>
      <c r="AE365" s="87" t="str">
        <f t="shared" si="134"/>
        <v>DSP</v>
      </c>
      <c r="AF365" s="88" t="s">
        <v>375</v>
      </c>
      <c r="AG365" s="92">
        <f t="shared" si="153"/>
        <v>532</v>
      </c>
      <c r="AH365" s="78">
        <f>IF(ISERROR(VLOOKUP(B365,'Notes écrit'!$A$3:$C$566,3,FALSE)),"ABI",(VLOOKUP(B365,'Notes écrit'!$A$3:$C$566,3,FALSE)))</f>
        <v>1.78</v>
      </c>
      <c r="AI365" s="88">
        <v>1.78</v>
      </c>
      <c r="AJ365" s="93">
        <f t="shared" si="154"/>
        <v>563</v>
      </c>
      <c r="AK365" s="153">
        <f t="shared" si="155"/>
        <v>1.78</v>
      </c>
      <c r="AL365" s="108"/>
      <c r="AM365" s="108"/>
      <c r="AN365" s="108"/>
      <c r="AO365" s="108"/>
      <c r="AP365" s="108"/>
    </row>
    <row r="366" spans="1:42" ht="16.5" customHeight="1" thickBot="1" x14ac:dyDescent="0.3">
      <c r="A366" s="127" t="s">
        <v>376</v>
      </c>
      <c r="B366" s="255">
        <v>22007464</v>
      </c>
      <c r="C366" s="256" t="s">
        <v>693</v>
      </c>
      <c r="D366" s="256" t="s">
        <v>89</v>
      </c>
      <c r="E366" s="96">
        <f>VLOOKUP(B366,[2]END!$A$3:$F$557,6,FALSE)</f>
        <v>21</v>
      </c>
      <c r="F366" s="99">
        <f t="shared" si="150"/>
        <v>20</v>
      </c>
      <c r="G366" s="100">
        <f t="shared" si="135"/>
        <v>18</v>
      </c>
      <c r="H366" s="85">
        <f t="shared" si="136"/>
        <v>18</v>
      </c>
      <c r="I366" s="325">
        <f>VLOOKUP(B366,[2]VIT!$A$3:$E$557,5,FALSE)</f>
        <v>3.21</v>
      </c>
      <c r="J366" s="100">
        <f t="shared" si="151"/>
        <v>17</v>
      </c>
      <c r="K366" s="325">
        <f>VLOOKUP(B366,[2]VIT!$A$3:$F$557,6,FALSE)</f>
        <v>6.79</v>
      </c>
      <c r="L366" s="100">
        <f t="shared" si="152"/>
        <v>11</v>
      </c>
      <c r="M366" s="85">
        <f t="shared" si="139"/>
        <v>14</v>
      </c>
      <c r="N366" s="107">
        <f>VLOOKUP(B366,[2]DVC!$A$3:$F$557,6,FALSE)</f>
        <v>57.5</v>
      </c>
      <c r="O366" s="288">
        <f>VLOOKUP(B366,'[2]Taille-Poids'!$A$3:$F$557,6,FALSE)</f>
        <v>64</v>
      </c>
      <c r="P366" s="101">
        <f t="shared" si="140"/>
        <v>0.8984375</v>
      </c>
      <c r="Q366" s="100">
        <f t="shared" si="141"/>
        <v>4.5</v>
      </c>
      <c r="R366" s="107">
        <f>VLOOKUP(B366,[2]DV!$A$3:$G$557,7,FALSE)</f>
        <v>33.700000000000003</v>
      </c>
      <c r="S366" s="100">
        <f t="shared" si="142"/>
        <v>1.5</v>
      </c>
      <c r="T366" s="85">
        <f t="shared" si="143"/>
        <v>6</v>
      </c>
      <c r="U366" s="289">
        <f>VLOOKUP(B366,[2]COORD!$A$3:$H$557,8,FALSE)</f>
        <v>23.98</v>
      </c>
      <c r="V366" s="100">
        <f t="shared" si="144"/>
        <v>6</v>
      </c>
      <c r="W366" s="96">
        <f>VLOOKUP(B366,[2]SOUP!$A$3:$E$557,5,FALSE)</f>
        <v>1</v>
      </c>
      <c r="X366" s="100">
        <f t="shared" si="145"/>
        <v>2.75</v>
      </c>
      <c r="Y366" s="96">
        <f>VLOOKUP(B366,[2]EQU!$A$3:$E$557,5,FALSE)</f>
        <v>4</v>
      </c>
      <c r="Z366" s="100">
        <f t="shared" si="146"/>
        <v>3</v>
      </c>
      <c r="AA366" s="85">
        <f t="shared" si="147"/>
        <v>11.75</v>
      </c>
      <c r="AB366" s="127">
        <f>VLOOKUP(B366,[2]Natation!$A$2:$E$556,5,FALSE)</f>
        <v>38.5</v>
      </c>
      <c r="AC366" s="100">
        <f t="shared" si="148"/>
        <v>11</v>
      </c>
      <c r="AD366" s="86">
        <f t="shared" si="149"/>
        <v>11</v>
      </c>
      <c r="AE366" s="87">
        <f t="shared" si="134"/>
        <v>12.15</v>
      </c>
      <c r="AF366" s="88">
        <v>12.15</v>
      </c>
      <c r="AG366" s="92">
        <f t="shared" si="153"/>
        <v>141</v>
      </c>
      <c r="AH366" s="78">
        <f>IF(ISERROR(VLOOKUP(B366,'Notes écrit'!$A$3:$C$566,3,FALSE)),"ABI",(VLOOKUP(B366,'Notes écrit'!$A$3:$C$566,3,FALSE)))</f>
        <v>7.56</v>
      </c>
      <c r="AI366" s="88">
        <v>7.56</v>
      </c>
      <c r="AJ366" s="93">
        <f t="shared" si="154"/>
        <v>204</v>
      </c>
      <c r="AK366" s="153">
        <f t="shared" si="155"/>
        <v>9.3960000000000008</v>
      </c>
      <c r="AL366" s="110"/>
      <c r="AM366" s="110"/>
      <c r="AN366" s="110"/>
      <c r="AO366" s="110"/>
      <c r="AP366" s="110"/>
    </row>
    <row r="367" spans="1:42" ht="16.5" customHeight="1" thickBot="1" x14ac:dyDescent="0.3">
      <c r="A367" s="127" t="s">
        <v>376</v>
      </c>
      <c r="B367" s="251">
        <v>22007470</v>
      </c>
      <c r="C367" s="252" t="s">
        <v>1130</v>
      </c>
      <c r="D367" s="252" t="s">
        <v>287</v>
      </c>
      <c r="E367" s="96">
        <f>VLOOKUP(B367,[2]END!$A$3:$F$557,6,FALSE)</f>
        <v>13</v>
      </c>
      <c r="F367" s="99">
        <f t="shared" si="150"/>
        <v>16</v>
      </c>
      <c r="G367" s="100">
        <f t="shared" si="135"/>
        <v>10</v>
      </c>
      <c r="H367" s="85">
        <f t="shared" si="136"/>
        <v>10</v>
      </c>
      <c r="I367" s="325">
        <f>VLOOKUP(B367,[2]VIT!$A$3:$E$557,5,FALSE)</f>
        <v>3.17</v>
      </c>
      <c r="J367" s="100">
        <f t="shared" si="151"/>
        <v>17</v>
      </c>
      <c r="K367" s="325">
        <f>VLOOKUP(B367,[2]VIT!$A$3:$F$557,6,FALSE)</f>
        <v>6.87</v>
      </c>
      <c r="L367" s="100">
        <f t="shared" si="152"/>
        <v>11</v>
      </c>
      <c r="M367" s="85">
        <f t="shared" si="139"/>
        <v>14</v>
      </c>
      <c r="N367" s="107">
        <f>VLOOKUP(B367,[2]DVC!$A$3:$F$557,6,FALSE)</f>
        <v>59.5</v>
      </c>
      <c r="O367" s="288">
        <f>VLOOKUP(B367,'[2]Taille-Poids'!$A$3:$F$557,6,FALSE)</f>
        <v>60</v>
      </c>
      <c r="P367" s="101">
        <f t="shared" si="140"/>
        <v>0.9916666666666667</v>
      </c>
      <c r="Q367" s="100">
        <f t="shared" si="141"/>
        <v>5</v>
      </c>
      <c r="R367" s="107">
        <f>VLOOKUP(B367,[2]DV!$A$3:$G$557,7,FALSE)</f>
        <v>42.2</v>
      </c>
      <c r="S367" s="100">
        <f t="shared" si="142"/>
        <v>3.5</v>
      </c>
      <c r="T367" s="85">
        <f t="shared" si="143"/>
        <v>8.5</v>
      </c>
      <c r="U367" s="289">
        <f>VLOOKUP(B367,[2]COORD!$A$3:$H$557,8,FALSE)</f>
        <v>23.61</v>
      </c>
      <c r="V367" s="100">
        <f t="shared" si="144"/>
        <v>6</v>
      </c>
      <c r="W367" s="96">
        <f>VLOOKUP(B367,[2]SOUP!$A$3:$E$557,5,FALSE)</f>
        <v>-19</v>
      </c>
      <c r="X367" s="100">
        <f t="shared" si="145"/>
        <v>0</v>
      </c>
      <c r="Y367" s="96">
        <f>VLOOKUP(B367,[2]EQU!$A$3:$E$557,5,FALSE)</f>
        <v>1</v>
      </c>
      <c r="Z367" s="100">
        <f t="shared" si="146"/>
        <v>4.5</v>
      </c>
      <c r="AA367" s="85">
        <f t="shared" si="147"/>
        <v>10.5</v>
      </c>
      <c r="AB367" s="127">
        <f>VLOOKUP(B367,[2]Natation!$A$2:$E$556,5,FALSE)</f>
        <v>39.07</v>
      </c>
      <c r="AC367" s="100">
        <f t="shared" si="148"/>
        <v>11</v>
      </c>
      <c r="AD367" s="86">
        <f t="shared" si="149"/>
        <v>11</v>
      </c>
      <c r="AE367" s="87">
        <f t="shared" si="134"/>
        <v>10.8</v>
      </c>
      <c r="AF367" s="88">
        <v>10.8</v>
      </c>
      <c r="AG367" s="92">
        <f t="shared" si="153"/>
        <v>302</v>
      </c>
      <c r="AH367" s="78">
        <f>IF(ISERROR(VLOOKUP(B367,'Notes écrit'!$A$3:$C$566,3,FALSE)),"ABI",(VLOOKUP(B367,'Notes écrit'!$A$3:$C$566,3,FALSE)))</f>
        <v>4.4400000000000004</v>
      </c>
      <c r="AI367" s="88">
        <v>4.4400000000000004</v>
      </c>
      <c r="AJ367" s="93">
        <f t="shared" si="154"/>
        <v>495</v>
      </c>
      <c r="AK367" s="153">
        <f t="shared" si="155"/>
        <v>6.984</v>
      </c>
    </row>
    <row r="368" spans="1:42" s="112" customFormat="1" ht="16.5" customHeight="1" thickBot="1" x14ac:dyDescent="0.3">
      <c r="A368" s="127" t="s">
        <v>376</v>
      </c>
      <c r="B368" s="251">
        <v>22007475</v>
      </c>
      <c r="C368" s="252" t="s">
        <v>542</v>
      </c>
      <c r="D368" s="252" t="s">
        <v>99</v>
      </c>
      <c r="E368" s="96">
        <f>VLOOKUP(B368,[2]END!$A$3:$F$557,6,FALSE)</f>
        <v>16</v>
      </c>
      <c r="F368" s="99">
        <f t="shared" si="150"/>
        <v>17.5</v>
      </c>
      <c r="G368" s="100">
        <f t="shared" si="135"/>
        <v>13</v>
      </c>
      <c r="H368" s="85">
        <f t="shared" si="136"/>
        <v>13</v>
      </c>
      <c r="I368" s="325">
        <f>VLOOKUP(B368,[2]VIT!$A$3:$E$557,5,FALSE)</f>
        <v>3.28</v>
      </c>
      <c r="J368" s="100">
        <f t="shared" si="151"/>
        <v>16</v>
      </c>
      <c r="K368" s="325">
        <f>VLOOKUP(B368,[2]VIT!$A$3:$F$557,6,FALSE)</f>
        <v>6.27</v>
      </c>
      <c r="L368" s="100">
        <f t="shared" si="152"/>
        <v>15</v>
      </c>
      <c r="M368" s="85">
        <f t="shared" si="139"/>
        <v>15.5</v>
      </c>
      <c r="N368" s="107">
        <f>VLOOKUP(B368,[2]DVC!$A$3:$F$557,6,FALSE)</f>
        <v>64</v>
      </c>
      <c r="O368" s="288">
        <f>VLOOKUP(B368,'[2]Taille-Poids'!$A$3:$F$557,6,FALSE)</f>
        <v>73</v>
      </c>
      <c r="P368" s="101">
        <f t="shared" si="140"/>
        <v>0.87671232876712324</v>
      </c>
      <c r="Q368" s="100">
        <f t="shared" si="141"/>
        <v>4.5</v>
      </c>
      <c r="R368" s="107">
        <f>VLOOKUP(B368,[2]DV!$A$3:$G$557,7,FALSE)</f>
        <v>43.7</v>
      </c>
      <c r="S368" s="100">
        <f t="shared" si="142"/>
        <v>4</v>
      </c>
      <c r="T368" s="85">
        <f t="shared" si="143"/>
        <v>8.5</v>
      </c>
      <c r="U368" s="289">
        <f>VLOOKUP(B368,[2]COORD!$A$3:$H$557,8,FALSE)</f>
        <v>23.59</v>
      </c>
      <c r="V368" s="100">
        <f t="shared" si="144"/>
        <v>6</v>
      </c>
      <c r="W368" s="96">
        <f>VLOOKUP(B368,[2]SOUP!$A$3:$E$557,5,FALSE)</f>
        <v>2</v>
      </c>
      <c r="X368" s="100">
        <f t="shared" si="145"/>
        <v>3</v>
      </c>
      <c r="Y368" s="96">
        <f>VLOOKUP(B368,[2]EQU!$A$3:$E$557,5,FALSE)</f>
        <v>5</v>
      </c>
      <c r="Z368" s="100">
        <f t="shared" si="146"/>
        <v>2.5</v>
      </c>
      <c r="AA368" s="85">
        <f t="shared" si="147"/>
        <v>11.5</v>
      </c>
      <c r="AB368" s="127">
        <f>VLOOKUP(B368,[2]Natation!$A$2:$E$556,5,FALSE)</f>
        <v>38.46</v>
      </c>
      <c r="AC368" s="100">
        <f t="shared" si="148"/>
        <v>11</v>
      </c>
      <c r="AD368" s="86">
        <f t="shared" si="149"/>
        <v>11</v>
      </c>
      <c r="AE368" s="87">
        <f t="shared" si="134"/>
        <v>11.9</v>
      </c>
      <c r="AF368" s="88">
        <v>11.9</v>
      </c>
      <c r="AG368" s="92">
        <f t="shared" si="153"/>
        <v>170</v>
      </c>
      <c r="AH368" s="78">
        <f>IF(ISERROR(VLOOKUP(B368,'Notes écrit'!$A$3:$C$566,3,FALSE)),"ABI",(VLOOKUP(B368,'Notes écrit'!$A$3:$C$566,3,FALSE)))</f>
        <v>8.44</v>
      </c>
      <c r="AI368" s="88">
        <v>8.44</v>
      </c>
      <c r="AJ368" s="93">
        <f t="shared" si="154"/>
        <v>118</v>
      </c>
      <c r="AK368" s="153">
        <f t="shared" si="155"/>
        <v>9.8239999999999998</v>
      </c>
      <c r="AL368" s="111"/>
      <c r="AM368" s="111"/>
      <c r="AN368" s="111"/>
      <c r="AO368" s="111"/>
      <c r="AP368" s="111"/>
    </row>
    <row r="369" spans="1:42" ht="16.5" customHeight="1" thickBot="1" x14ac:dyDescent="0.3">
      <c r="A369" s="127" t="s">
        <v>376</v>
      </c>
      <c r="B369" s="261">
        <v>22007485</v>
      </c>
      <c r="C369" s="262" t="s">
        <v>758</v>
      </c>
      <c r="D369" s="262" t="s">
        <v>81</v>
      </c>
      <c r="E369" s="96">
        <f>VLOOKUP(B369,[2]END!$A$3:$F$557,6,FALSE)</f>
        <v>19</v>
      </c>
      <c r="F369" s="99">
        <f t="shared" si="150"/>
        <v>19</v>
      </c>
      <c r="G369" s="100">
        <f t="shared" si="135"/>
        <v>16</v>
      </c>
      <c r="H369" s="85">
        <f t="shared" si="136"/>
        <v>16</v>
      </c>
      <c r="I369" s="325">
        <f>VLOOKUP(B369,[2]VIT!$A$3:$E$557,5,FALSE)</f>
        <v>3.27</v>
      </c>
      <c r="J369" s="100">
        <f t="shared" si="151"/>
        <v>16</v>
      </c>
      <c r="K369" s="325">
        <f>VLOOKUP(B369,[2]VIT!$A$3:$F$557,6,FALSE)</f>
        <v>7.02</v>
      </c>
      <c r="L369" s="100">
        <f t="shared" si="152"/>
        <v>10</v>
      </c>
      <c r="M369" s="85">
        <f t="shared" si="139"/>
        <v>13</v>
      </c>
      <c r="N369" s="107">
        <f>VLOOKUP(B369,[2]DVC!$A$3:$F$557,6,FALSE)</f>
        <v>79</v>
      </c>
      <c r="O369" s="288">
        <f>VLOOKUP(B369,'[2]Taille-Poids'!$A$3:$F$557,6,FALSE)</f>
        <v>71</v>
      </c>
      <c r="P369" s="101">
        <f t="shared" si="140"/>
        <v>1.1126760563380282</v>
      </c>
      <c r="Q369" s="100">
        <f t="shared" si="141"/>
        <v>6</v>
      </c>
      <c r="R369" s="107">
        <f>VLOOKUP(B369,[2]DV!$A$3:$G$557,7,FALSE)</f>
        <v>35.5</v>
      </c>
      <c r="S369" s="100">
        <f t="shared" si="142"/>
        <v>2</v>
      </c>
      <c r="T369" s="85">
        <f t="shared" si="143"/>
        <v>8</v>
      </c>
      <c r="U369" s="289">
        <f>VLOOKUP(B369,[2]COORD!$A$3:$H$557,8,FALSE)</f>
        <v>29.34</v>
      </c>
      <c r="V369" s="100">
        <f t="shared" si="144"/>
        <v>3.25</v>
      </c>
      <c r="W369" s="96">
        <f>VLOOKUP(B369,[2]SOUP!$A$3:$E$557,5,FALSE)</f>
        <v>1.5</v>
      </c>
      <c r="X369" s="100">
        <f t="shared" si="145"/>
        <v>2.75</v>
      </c>
      <c r="Y369" s="96">
        <f>VLOOKUP(B369,[2]EQU!$A$3:$E$557,5,FALSE)</f>
        <v>5</v>
      </c>
      <c r="Z369" s="100">
        <f t="shared" si="146"/>
        <v>2.5</v>
      </c>
      <c r="AA369" s="85">
        <f t="shared" si="147"/>
        <v>8.5</v>
      </c>
      <c r="AB369" s="127">
        <f>VLOOKUP(B369,[2]Natation!$A$2:$E$556,5,FALSE)</f>
        <v>45.72</v>
      </c>
      <c r="AC369" s="100">
        <f t="shared" si="148"/>
        <v>7</v>
      </c>
      <c r="AD369" s="86">
        <f t="shared" si="149"/>
        <v>7</v>
      </c>
      <c r="AE369" s="87">
        <f t="shared" si="134"/>
        <v>10.5</v>
      </c>
      <c r="AF369" s="88">
        <v>10.5</v>
      </c>
      <c r="AG369" s="92">
        <f t="shared" si="153"/>
        <v>346</v>
      </c>
      <c r="AH369" s="78">
        <f>IF(ISERROR(VLOOKUP(B369,'Notes écrit'!$A$3:$C$566,3,FALSE)),"ABI",(VLOOKUP(B369,'Notes écrit'!$A$3:$C$566,3,FALSE)))</f>
        <v>6.67</v>
      </c>
      <c r="AI369" s="88">
        <v>6.67</v>
      </c>
      <c r="AJ369" s="93">
        <f t="shared" si="154"/>
        <v>296</v>
      </c>
      <c r="AK369" s="153">
        <f t="shared" si="155"/>
        <v>8.202</v>
      </c>
      <c r="AL369" s="110"/>
      <c r="AM369" s="110"/>
      <c r="AN369" s="110"/>
      <c r="AO369" s="110"/>
      <c r="AP369" s="110"/>
    </row>
    <row r="370" spans="1:42" ht="16.5" customHeight="1" thickBot="1" x14ac:dyDescent="0.3">
      <c r="A370" s="127" t="s">
        <v>376</v>
      </c>
      <c r="B370" s="257">
        <v>22007491</v>
      </c>
      <c r="C370" s="258" t="s">
        <v>726</v>
      </c>
      <c r="D370" s="258" t="s">
        <v>145</v>
      </c>
      <c r="E370" s="96">
        <f>VLOOKUP(B370,[2]END!$A$3:$F$557,6,FALSE)</f>
        <v>15</v>
      </c>
      <c r="F370" s="99">
        <f t="shared" si="150"/>
        <v>17</v>
      </c>
      <c r="G370" s="100">
        <f t="shared" si="135"/>
        <v>12</v>
      </c>
      <c r="H370" s="85">
        <f t="shared" si="136"/>
        <v>12</v>
      </c>
      <c r="I370" s="325">
        <f>VLOOKUP(B370,[2]VIT!$A$3:$E$557,5,FALSE)</f>
        <v>3.19</v>
      </c>
      <c r="J370" s="100">
        <f t="shared" si="151"/>
        <v>17</v>
      </c>
      <c r="K370" s="325">
        <f>VLOOKUP(B370,[2]VIT!$A$3:$F$557,6,FALSE)</f>
        <v>6.75</v>
      </c>
      <c r="L370" s="100">
        <f t="shared" si="152"/>
        <v>12</v>
      </c>
      <c r="M370" s="85">
        <f t="shared" si="139"/>
        <v>14.5</v>
      </c>
      <c r="N370" s="107">
        <f>VLOOKUP(B370,[2]DVC!$A$3:$F$557,6,FALSE)</f>
        <v>46</v>
      </c>
      <c r="O370" s="288">
        <f>VLOOKUP(B370,'[2]Taille-Poids'!$A$3:$F$557,6,FALSE)</f>
        <v>70</v>
      </c>
      <c r="P370" s="101">
        <f t="shared" si="140"/>
        <v>0.65714285714285714</v>
      </c>
      <c r="Q370" s="100">
        <f t="shared" si="141"/>
        <v>3.5</v>
      </c>
      <c r="R370" s="107">
        <f>VLOOKUP(B370,[2]DV!$A$3:$G$557,7,FALSE)</f>
        <v>38.9</v>
      </c>
      <c r="S370" s="100">
        <f t="shared" si="142"/>
        <v>2.5</v>
      </c>
      <c r="T370" s="85">
        <f t="shared" si="143"/>
        <v>6</v>
      </c>
      <c r="U370" s="289">
        <f>VLOOKUP(B370,[2]COORD!$A$3:$H$557,8,FALSE)</f>
        <v>28.42</v>
      </c>
      <c r="V370" s="100">
        <f t="shared" si="144"/>
        <v>3.75</v>
      </c>
      <c r="W370" s="96">
        <f>VLOOKUP(B370,[2]SOUP!$A$3:$E$557,5,FALSE)</f>
        <v>2</v>
      </c>
      <c r="X370" s="100">
        <f t="shared" si="145"/>
        <v>3</v>
      </c>
      <c r="Y370" s="96">
        <f>VLOOKUP(B370,[2]EQU!$A$3:$E$557,5,FALSE)</f>
        <v>0</v>
      </c>
      <c r="Z370" s="100">
        <f t="shared" si="146"/>
        <v>5</v>
      </c>
      <c r="AA370" s="85">
        <f t="shared" si="147"/>
        <v>11.75</v>
      </c>
      <c r="AB370" s="127">
        <f>VLOOKUP(B370,[2]Natation!$A$2:$E$556,5,FALSE)</f>
        <v>42.29</v>
      </c>
      <c r="AC370" s="100">
        <f t="shared" si="148"/>
        <v>9</v>
      </c>
      <c r="AD370" s="86">
        <f t="shared" si="149"/>
        <v>9</v>
      </c>
      <c r="AE370" s="87">
        <f t="shared" si="134"/>
        <v>10.65</v>
      </c>
      <c r="AF370" s="88">
        <v>10.65</v>
      </c>
      <c r="AG370" s="92">
        <f t="shared" si="153"/>
        <v>320</v>
      </c>
      <c r="AH370" s="78">
        <f>IF(ISERROR(VLOOKUP(B370,'Notes écrit'!$A$3:$C$566,3,FALSE)),"ABI",(VLOOKUP(B370,'Notes écrit'!$A$3:$C$566,3,FALSE)))</f>
        <v>6.22</v>
      </c>
      <c r="AI370" s="88">
        <v>6.22</v>
      </c>
      <c r="AJ370" s="93">
        <f t="shared" si="154"/>
        <v>347</v>
      </c>
      <c r="AK370" s="153">
        <f t="shared" si="155"/>
        <v>7.9920000000000009</v>
      </c>
    </row>
    <row r="371" spans="1:42" ht="16.5" customHeight="1" thickBot="1" x14ac:dyDescent="0.3">
      <c r="A371" s="127" t="s">
        <v>56</v>
      </c>
      <c r="B371" s="253">
        <v>22007492</v>
      </c>
      <c r="C371" s="254" t="s">
        <v>678</v>
      </c>
      <c r="D371" s="254" t="s">
        <v>680</v>
      </c>
      <c r="E371" s="96">
        <f>VLOOKUP(B371,[2]END!$A$3:$F$557,6,FALSE)</f>
        <v>16</v>
      </c>
      <c r="F371" s="99">
        <f t="shared" si="150"/>
        <v>17.5</v>
      </c>
      <c r="G371" s="100">
        <f t="shared" si="135"/>
        <v>16</v>
      </c>
      <c r="H371" s="85">
        <f t="shared" si="136"/>
        <v>16</v>
      </c>
      <c r="I371" s="325">
        <f>VLOOKUP(B371,[2]VIT!$A$3:$E$557,5,FALSE)</f>
        <v>3.55</v>
      </c>
      <c r="J371" s="100">
        <f t="shared" si="151"/>
        <v>16</v>
      </c>
      <c r="K371" s="325">
        <f>VLOOKUP(B371,[2]VIT!$A$3:$F$557,6,FALSE)</f>
        <v>7.84</v>
      </c>
      <c r="L371" s="100">
        <f t="shared" si="152"/>
        <v>10</v>
      </c>
      <c r="M371" s="85">
        <f t="shared" si="139"/>
        <v>13</v>
      </c>
      <c r="N371" s="107">
        <f>VLOOKUP(B371,[2]DVC!$A$3:$F$557,6,FALSE)</f>
        <v>57</v>
      </c>
      <c r="O371" s="288">
        <f>VLOOKUP(B371,'[2]Taille-Poids'!$A$3:$F$557,6,FALSE)</f>
        <v>70</v>
      </c>
      <c r="P371" s="101">
        <f t="shared" si="140"/>
        <v>0.81428571428571428</v>
      </c>
      <c r="Q371" s="100">
        <f t="shared" si="141"/>
        <v>7</v>
      </c>
      <c r="R371" s="107">
        <f>VLOOKUP(B371,[2]DV!$A$3:$G$557,7,FALSE)</f>
        <v>32.299999999999997</v>
      </c>
      <c r="S371" s="100">
        <f t="shared" si="142"/>
        <v>5.5</v>
      </c>
      <c r="T371" s="85">
        <f t="shared" si="143"/>
        <v>12.5</v>
      </c>
      <c r="U371" s="289">
        <f>VLOOKUP(B371,[2]COORD!$A$3:$H$557,8,FALSE)</f>
        <v>26.96</v>
      </c>
      <c r="V371" s="100">
        <f t="shared" si="144"/>
        <v>5.5</v>
      </c>
      <c r="W371" s="96">
        <f>VLOOKUP(B371,[2]SOUP!$A$3:$E$557,5,FALSE)</f>
        <v>-15</v>
      </c>
      <c r="X371" s="100">
        <f t="shared" si="145"/>
        <v>0.25</v>
      </c>
      <c r="Y371" s="96">
        <f>VLOOKUP(B371,[2]EQU!$A$3:$E$557,5,FALSE)</f>
        <v>5</v>
      </c>
      <c r="Z371" s="100">
        <f t="shared" si="146"/>
        <v>2.5</v>
      </c>
      <c r="AA371" s="85">
        <f t="shared" si="147"/>
        <v>8.25</v>
      </c>
      <c r="AB371" s="127">
        <f>VLOOKUP(B371,[2]Natation!$A$2:$E$556,5,FALSE)</f>
        <v>40.96</v>
      </c>
      <c r="AC371" s="100">
        <f t="shared" si="148"/>
        <v>13</v>
      </c>
      <c r="AD371" s="86">
        <f t="shared" si="149"/>
        <v>13</v>
      </c>
      <c r="AE371" s="87">
        <f t="shared" si="134"/>
        <v>12.55</v>
      </c>
      <c r="AF371" s="88">
        <v>12.55</v>
      </c>
      <c r="AG371" s="92">
        <f t="shared" si="153"/>
        <v>106</v>
      </c>
      <c r="AH371" s="78">
        <f>IF(ISERROR(VLOOKUP(B371,'Notes écrit'!$A$3:$C$566,3,FALSE)),"ABI",(VLOOKUP(B371,'Notes écrit'!$A$3:$C$566,3,FALSE)))</f>
        <v>8.44</v>
      </c>
      <c r="AI371" s="88">
        <v>8.44</v>
      </c>
      <c r="AJ371" s="93">
        <f t="shared" si="154"/>
        <v>118</v>
      </c>
      <c r="AK371" s="153">
        <f t="shared" si="155"/>
        <v>10.084</v>
      </c>
      <c r="AL371" s="110"/>
      <c r="AM371" s="110"/>
      <c r="AN371" s="110"/>
      <c r="AO371" s="110"/>
      <c r="AP371" s="110"/>
    </row>
    <row r="372" spans="1:42" s="108" customFormat="1" ht="17.25" thickBot="1" x14ac:dyDescent="0.3">
      <c r="A372" s="127" t="s">
        <v>56</v>
      </c>
      <c r="B372" s="255">
        <v>22007509</v>
      </c>
      <c r="C372" s="256" t="s">
        <v>732</v>
      </c>
      <c r="D372" s="256" t="s">
        <v>87</v>
      </c>
      <c r="E372" s="96">
        <f>VLOOKUP(B372,[2]END!$A$3:$F$557,6,FALSE)</f>
        <v>8</v>
      </c>
      <c r="F372" s="99">
        <f t="shared" si="150"/>
        <v>13.5</v>
      </c>
      <c r="G372" s="100">
        <f t="shared" si="135"/>
        <v>8</v>
      </c>
      <c r="H372" s="85">
        <f t="shared" si="136"/>
        <v>8</v>
      </c>
      <c r="I372" s="325">
        <f>VLOOKUP(B372,[2]VIT!$A$3:$E$557,5,FALSE)</f>
        <v>3.75</v>
      </c>
      <c r="J372" s="100">
        <f t="shared" si="151"/>
        <v>12</v>
      </c>
      <c r="K372" s="325">
        <f>VLOOKUP(B372,[2]VIT!$A$3:$F$557,6,FALSE)</f>
        <v>8.5500000000000007</v>
      </c>
      <c r="L372" s="100">
        <f t="shared" si="152"/>
        <v>5</v>
      </c>
      <c r="M372" s="85">
        <f t="shared" si="139"/>
        <v>8.5</v>
      </c>
      <c r="N372" s="107">
        <f>VLOOKUP(B372,[2]DVC!$A$3:$F$557,6,FALSE)</f>
        <v>35</v>
      </c>
      <c r="O372" s="288">
        <f>VLOOKUP(B372,'[2]Taille-Poids'!$A$3:$F$557,6,FALSE)</f>
        <v>71</v>
      </c>
      <c r="P372" s="101">
        <f t="shared" si="140"/>
        <v>0.49295774647887325</v>
      </c>
      <c r="Q372" s="100">
        <f t="shared" si="141"/>
        <v>4.5</v>
      </c>
      <c r="R372" s="107">
        <f>VLOOKUP(B372,[2]DV!$A$3:$G$557,7,FALSE)</f>
        <v>22.4</v>
      </c>
      <c r="S372" s="100">
        <f t="shared" si="142"/>
        <v>3</v>
      </c>
      <c r="T372" s="85">
        <f t="shared" si="143"/>
        <v>7.5</v>
      </c>
      <c r="U372" s="289">
        <f>VLOOKUP(B372,[2]COORD!$A$3:$H$557,8,FALSE)</f>
        <v>34.57</v>
      </c>
      <c r="V372" s="100">
        <f t="shared" si="144"/>
        <v>1.5</v>
      </c>
      <c r="W372" s="96">
        <f>VLOOKUP(B372,[2]SOUP!$A$3:$E$557,5,FALSE)</f>
        <v>-10</v>
      </c>
      <c r="X372" s="100">
        <f t="shared" si="145"/>
        <v>0.75</v>
      </c>
      <c r="Y372" s="96">
        <f>VLOOKUP(B372,[2]EQU!$A$3:$E$557,5,FALSE)</f>
        <v>10</v>
      </c>
      <c r="Z372" s="100">
        <f t="shared" si="146"/>
        <v>0</v>
      </c>
      <c r="AA372" s="85">
        <f t="shared" si="147"/>
        <v>2.25</v>
      </c>
      <c r="AB372" s="127">
        <f>VLOOKUP(B372,[2]Natation!$A$2:$E$556,5,FALSE)</f>
        <v>32</v>
      </c>
      <c r="AC372" s="100">
        <f t="shared" si="148"/>
        <v>19</v>
      </c>
      <c r="AD372" s="86">
        <f t="shared" si="149"/>
        <v>19</v>
      </c>
      <c r="AE372" s="87">
        <f t="shared" si="134"/>
        <v>9.0500000000000007</v>
      </c>
      <c r="AF372" s="88">
        <v>9.0500000000000007</v>
      </c>
      <c r="AG372" s="92">
        <f t="shared" si="153"/>
        <v>448</v>
      </c>
      <c r="AH372" s="78">
        <f>IF(ISERROR(VLOOKUP(B372,'Notes écrit'!$A$3:$C$566,3,FALSE)),"ABI",(VLOOKUP(B372,'Notes écrit'!$A$3:$C$566,3,FALSE)))</f>
        <v>4</v>
      </c>
      <c r="AI372" s="88">
        <v>4</v>
      </c>
      <c r="AJ372" s="93">
        <f t="shared" si="154"/>
        <v>527</v>
      </c>
      <c r="AK372" s="153">
        <f t="shared" si="155"/>
        <v>6.0200000000000005</v>
      </c>
    </row>
    <row r="373" spans="1:42" s="111" customFormat="1" ht="16.5" customHeight="1" thickBot="1" x14ac:dyDescent="0.3">
      <c r="A373" s="127" t="s">
        <v>376</v>
      </c>
      <c r="B373" s="257">
        <v>22007538</v>
      </c>
      <c r="C373" s="258" t="s">
        <v>1007</v>
      </c>
      <c r="D373" s="258" t="s">
        <v>108</v>
      </c>
      <c r="E373" s="96">
        <f>VLOOKUP(B373,[2]END!$A$3:$F$557,6,FALSE)</f>
        <v>14</v>
      </c>
      <c r="F373" s="99">
        <f t="shared" si="150"/>
        <v>16.5</v>
      </c>
      <c r="G373" s="100">
        <f t="shared" si="135"/>
        <v>11</v>
      </c>
      <c r="H373" s="85">
        <f t="shared" si="136"/>
        <v>11</v>
      </c>
      <c r="I373" s="325">
        <f>VLOOKUP(B373,[2]VIT!$A$3:$E$557,5,FALSE)</f>
        <v>3.13</v>
      </c>
      <c r="J373" s="100">
        <f t="shared" si="151"/>
        <v>18</v>
      </c>
      <c r="K373" s="325">
        <f>VLOOKUP(B373,[2]VIT!$A$3:$F$557,6,FALSE)</f>
        <v>6.82</v>
      </c>
      <c r="L373" s="100">
        <f t="shared" si="152"/>
        <v>11</v>
      </c>
      <c r="M373" s="85">
        <f t="shared" si="139"/>
        <v>14.5</v>
      </c>
      <c r="N373" s="107">
        <f>VLOOKUP(B373,[2]DVC!$A$3:$F$557,6,FALSE)</f>
        <v>52</v>
      </c>
      <c r="O373" s="288">
        <f>VLOOKUP(B373,'[2]Taille-Poids'!$A$3:$F$557,6,FALSE)</f>
        <v>74</v>
      </c>
      <c r="P373" s="101">
        <f t="shared" si="140"/>
        <v>0.70270270270270274</v>
      </c>
      <c r="Q373" s="100">
        <f t="shared" si="141"/>
        <v>4</v>
      </c>
      <c r="R373" s="107">
        <f>VLOOKUP(B373,[2]DV!$A$3:$G$557,7,FALSE)</f>
        <v>43.4</v>
      </c>
      <c r="S373" s="100">
        <f t="shared" si="142"/>
        <v>4</v>
      </c>
      <c r="T373" s="85">
        <f t="shared" si="143"/>
        <v>8</v>
      </c>
      <c r="U373" s="289">
        <f>VLOOKUP(B373,[2]COORD!$A$3:$H$557,8,FALSE)</f>
        <v>35.06</v>
      </c>
      <c r="V373" s="100">
        <f t="shared" si="144"/>
        <v>0.25</v>
      </c>
      <c r="W373" s="96">
        <f>VLOOKUP(B373,[2]SOUP!$A$3:$E$557,5,FALSE)</f>
        <v>-7</v>
      </c>
      <c r="X373" s="100">
        <f t="shared" si="145"/>
        <v>1.25</v>
      </c>
      <c r="Y373" s="96">
        <f>VLOOKUP(B373,[2]EQU!$A$3:$E$557,5,FALSE)</f>
        <v>3</v>
      </c>
      <c r="Z373" s="100">
        <f t="shared" si="146"/>
        <v>3.5</v>
      </c>
      <c r="AA373" s="85">
        <f t="shared" si="147"/>
        <v>5</v>
      </c>
      <c r="AB373" s="127">
        <f>VLOOKUP(B373,[2]Natation!$A$2:$E$556,5,FALSE)</f>
        <v>34.380000000000003</v>
      </c>
      <c r="AC373" s="100">
        <f t="shared" si="148"/>
        <v>14</v>
      </c>
      <c r="AD373" s="86">
        <f t="shared" si="149"/>
        <v>14</v>
      </c>
      <c r="AE373" s="87">
        <f t="shared" ref="AE373:AE436" si="156">IF(OR(H373="COVID",M373="COVID",T373="COVID",AA373="COVID",AD373="COVID"),"COVID",IF(AND(H373="DSP",M373="DSP",T373="DSP",AA373="DSP",AD373="DSP"),"DSP",IF(AND(H373="DSP",M373="DSP",T373="DSP",AA373="DSP"),AD373,IF(AND(H373="DSP",M373="DSP",T373="DSP",AD373="DSP"),AA373,IF(AND(H373="DSP",M373="DSP",AA373="DSP",AD373="DSP"),T373,IF(AND(H373="DSP",T373="DSP",AA373="DSP",AD373="DSP"),M373,IF(AND(M373="DSP",T373="DSP",AA373="DSP",AD373="DSP"),H373,IF(AND(T373="DSP",AA373="DSP",AD373="DSP"),(H373+M373)/2,IF(AND(M373="DSP",AA373="DSP",AD373="DSP"),(H373+T373)/2,IF(AND(H373="DSP",AA373="DSP",AD373="DSP"),(M373+T373)/2,IF(AND(M373="DSP",T373="DSP",AD373="DSP"),(H373+AA373)/2,IF(AND(H373="DSP",T373="DSP",AD373="DSP"),(M373+AA373)/2,IF(AND(H373="DSP",M373="DSP",AD373="DSP"),(T373+AA373)/2,IF(AND(M373="DSP",T373="DSP",AA373="DSP"),(H373+AD373)/2,IF(AND(H373="DSP",T373="DSP",AA373="DSP"),(M373+AD373)/2,IF(AND(H373="DSP",M373="DSP",AA373="DSP"),(T373+AD373)/2,IF(AND(H373="DSP",M373="DSP",T373="DSP"),(AA373+AD373)/2,IF(AND(H373="DSP",M373="DSP"),(T373+AA373+AD373)/3,IF(AND(H373="DSP",T373="DSP"),(M373+AA373+AD373)/3,IF(AND(M373="DSP",T373="DSP"),(H373+AA373+AD373)/3,IF(AND(H373="DSP",AA373="DSP"),(M373+T373+AD373)/3,IF(AND(M373="DSP",AA373="DSP"),(H373+T373+AD373)/3,IF(AND(T373="DSP",AA373="DSP"),(H373+M373+AD373)/3,IF(AND(H373="DSP",AD373="DSP"),(M373+T373+AA373)/3,IF(AND(M373="DSP",AD373="DSP"),(H373+T373+AA373)/3,IF(AND(T373="DSP",AD373="DSP"),(H373+M373+AA373)/3,IF(AND(AA373="DSP",AD373="DSP"),(H373+M373+T373)/3,IF(H373="DSP",(M373+T373+AA373+AD373)/4,IF(M373="DSP",(H373+T373+AA373+AD373)/4,IF(T373="DSP",(H373+M373+AA373+AD373)/4,IF(AA373="DSP",(H373+M373+T373+AD373)/4,IF(AD373="DSP",(H373+M373+T373+AA373)/4,SUM(H373+M373+T373+AA373+AD373)/5))))))))))))))))))))))))))))))))</f>
        <v>10.5</v>
      </c>
      <c r="AF373" s="88">
        <v>10.5</v>
      </c>
      <c r="AG373" s="92">
        <f t="shared" si="153"/>
        <v>346</v>
      </c>
      <c r="AH373" s="78">
        <f>IF(ISERROR(VLOOKUP(B373,'Notes écrit'!$A$3:$C$566,3,FALSE)),"ABI",(VLOOKUP(B373,'Notes écrit'!$A$3:$C$566,3,FALSE)))</f>
        <v>6.22</v>
      </c>
      <c r="AI373" s="88">
        <v>6.22</v>
      </c>
      <c r="AJ373" s="93">
        <f t="shared" si="154"/>
        <v>347</v>
      </c>
      <c r="AK373" s="153">
        <f t="shared" si="155"/>
        <v>7.9320000000000004</v>
      </c>
      <c r="AL373" s="26"/>
      <c r="AM373" s="26"/>
      <c r="AN373" s="26"/>
      <c r="AO373" s="26"/>
      <c r="AP373" s="26"/>
    </row>
    <row r="374" spans="1:42" s="108" customFormat="1" ht="16.5" customHeight="1" thickBot="1" x14ac:dyDescent="0.3">
      <c r="A374" s="127" t="s">
        <v>376</v>
      </c>
      <c r="B374" s="257">
        <v>22007641</v>
      </c>
      <c r="C374" s="258" t="s">
        <v>607</v>
      </c>
      <c r="D374" s="258" t="s">
        <v>156</v>
      </c>
      <c r="E374" s="96" t="s">
        <v>375</v>
      </c>
      <c r="F374" s="99" t="str">
        <f t="shared" si="150"/>
        <v>DSP</v>
      </c>
      <c r="G374" s="100" t="str">
        <f t="shared" si="135"/>
        <v>DSP</v>
      </c>
      <c r="H374" s="85" t="str">
        <f t="shared" si="136"/>
        <v>DSP</v>
      </c>
      <c r="I374" s="96" t="s">
        <v>375</v>
      </c>
      <c r="J374" s="100" t="str">
        <f t="shared" si="151"/>
        <v>DSP</v>
      </c>
      <c r="K374" s="96" t="s">
        <v>375</v>
      </c>
      <c r="L374" s="100" t="str">
        <f t="shared" si="152"/>
        <v>DSP</v>
      </c>
      <c r="M374" s="85" t="str">
        <f t="shared" si="139"/>
        <v>DSP</v>
      </c>
      <c r="N374" s="96" t="s">
        <v>375</v>
      </c>
      <c r="O374" s="288">
        <f>VLOOKUP(B374,'[2]Taille-Poids'!$A$3:$F$557,6,FALSE)</f>
        <v>87</v>
      </c>
      <c r="P374" s="101">
        <f t="shared" si="140"/>
        <v>0</v>
      </c>
      <c r="Q374" s="100" t="str">
        <f t="shared" si="141"/>
        <v>DSP</v>
      </c>
      <c r="R374" s="96" t="s">
        <v>375</v>
      </c>
      <c r="S374" s="100" t="str">
        <f t="shared" si="142"/>
        <v>DSP</v>
      </c>
      <c r="T374" s="85" t="str">
        <f t="shared" si="143"/>
        <v>DSP</v>
      </c>
      <c r="U374" s="337" t="s">
        <v>375</v>
      </c>
      <c r="V374" s="100" t="str">
        <f t="shared" si="144"/>
        <v>DSP</v>
      </c>
      <c r="W374" s="96" t="s">
        <v>375</v>
      </c>
      <c r="X374" s="100" t="str">
        <f t="shared" si="145"/>
        <v>DSP</v>
      </c>
      <c r="Y374" s="96" t="s">
        <v>375</v>
      </c>
      <c r="Z374" s="100" t="str">
        <f t="shared" si="146"/>
        <v>DSP</v>
      </c>
      <c r="AA374" s="85" t="str">
        <f t="shared" si="147"/>
        <v>DSP</v>
      </c>
      <c r="AB374" s="96" t="s">
        <v>375</v>
      </c>
      <c r="AC374" s="100" t="str">
        <f t="shared" si="148"/>
        <v>DSP</v>
      </c>
      <c r="AD374" s="86" t="str">
        <f t="shared" si="149"/>
        <v>DSP</v>
      </c>
      <c r="AE374" s="87" t="str">
        <f t="shared" si="156"/>
        <v>DSP</v>
      </c>
      <c r="AF374" s="88" t="s">
        <v>375</v>
      </c>
      <c r="AG374" s="92">
        <f t="shared" si="153"/>
        <v>532</v>
      </c>
      <c r="AH374" s="78">
        <f>IF(ISERROR(VLOOKUP(B374,'Notes écrit'!$A$3:$C$566,3,FALSE)),"ABI",(VLOOKUP(B374,'Notes écrit'!$A$3:$C$566,3,FALSE)))</f>
        <v>6.67</v>
      </c>
      <c r="AI374" s="88">
        <v>6.67</v>
      </c>
      <c r="AJ374" s="93">
        <f t="shared" si="154"/>
        <v>296</v>
      </c>
      <c r="AK374" s="153">
        <f t="shared" si="155"/>
        <v>6.67</v>
      </c>
      <c r="AL374" s="110"/>
      <c r="AM374" s="110"/>
      <c r="AN374" s="110"/>
      <c r="AO374" s="110"/>
      <c r="AP374" s="110"/>
    </row>
    <row r="375" spans="1:42" ht="16.5" customHeight="1" thickBot="1" x14ac:dyDescent="0.3">
      <c r="A375" s="127" t="s">
        <v>56</v>
      </c>
      <c r="B375" s="253">
        <v>22007664</v>
      </c>
      <c r="C375" s="254" t="s">
        <v>808</v>
      </c>
      <c r="D375" s="254" t="s">
        <v>809</v>
      </c>
      <c r="E375" s="96">
        <f>VLOOKUP(B375,[2]END!$A$3:$F$557,6,FALSE)</f>
        <v>10</v>
      </c>
      <c r="F375" s="99">
        <f t="shared" si="150"/>
        <v>14.5</v>
      </c>
      <c r="G375" s="100">
        <f t="shared" si="135"/>
        <v>10</v>
      </c>
      <c r="H375" s="85">
        <f t="shared" si="136"/>
        <v>10</v>
      </c>
      <c r="I375" s="325">
        <f>VLOOKUP(B375,[2]VIT!$A$3:$E$557,5,FALSE)</f>
        <v>3.64</v>
      </c>
      <c r="J375" s="100">
        <f t="shared" si="151"/>
        <v>14</v>
      </c>
      <c r="K375" s="325">
        <f>VLOOKUP(B375,[2]VIT!$A$3:$F$557,6,FALSE)</f>
        <v>8.07</v>
      </c>
      <c r="L375" s="100">
        <f t="shared" si="152"/>
        <v>8</v>
      </c>
      <c r="M375" s="85">
        <f t="shared" si="139"/>
        <v>11</v>
      </c>
      <c r="N375" s="107">
        <f>VLOOKUP(B375,[2]DVC!$A$3:$F$557,6,FALSE)</f>
        <v>35</v>
      </c>
      <c r="O375" s="288">
        <f>VLOOKUP(B375,'[2]Taille-Poids'!$A$3:$F$557,6,FALSE)</f>
        <v>60</v>
      </c>
      <c r="P375" s="101">
        <f t="shared" si="140"/>
        <v>0.58333333333333337</v>
      </c>
      <c r="Q375" s="100">
        <f t="shared" si="141"/>
        <v>5.5</v>
      </c>
      <c r="R375" s="107">
        <f>VLOOKUP(B375,[2]DV!$A$3:$G$557,7,FALSE)</f>
        <v>26.4</v>
      </c>
      <c r="S375" s="100">
        <f t="shared" si="142"/>
        <v>4</v>
      </c>
      <c r="T375" s="85">
        <f t="shared" si="143"/>
        <v>9.5</v>
      </c>
      <c r="U375" s="289">
        <f>VLOOKUP(B375,[2]COORD!$A$3:$H$557,8,FALSE)</f>
        <v>28.6</v>
      </c>
      <c r="V375" s="100">
        <f t="shared" si="144"/>
        <v>4.5</v>
      </c>
      <c r="W375" s="96">
        <f>VLOOKUP(B375,[2]SOUP!$A$3:$E$557,5,FALSE)</f>
        <v>-14</v>
      </c>
      <c r="X375" s="100">
        <f t="shared" si="145"/>
        <v>0.25</v>
      </c>
      <c r="Y375" s="96">
        <f>VLOOKUP(B375,[2]EQU!$A$3:$E$557,5,FALSE)</f>
        <v>6</v>
      </c>
      <c r="Z375" s="100">
        <f t="shared" si="146"/>
        <v>2</v>
      </c>
      <c r="AA375" s="85">
        <f t="shared" si="147"/>
        <v>6.75</v>
      </c>
      <c r="AB375" s="127">
        <f>VLOOKUP(B375,[2]Natation!$A$2:$E$556,5,FALSE)</f>
        <v>45.23</v>
      </c>
      <c r="AC375" s="100">
        <f t="shared" si="148"/>
        <v>11</v>
      </c>
      <c r="AD375" s="86">
        <f t="shared" si="149"/>
        <v>11</v>
      </c>
      <c r="AE375" s="87">
        <f t="shared" si="156"/>
        <v>9.65</v>
      </c>
      <c r="AF375" s="88">
        <v>9.65</v>
      </c>
      <c r="AG375" s="92">
        <f t="shared" si="153"/>
        <v>418</v>
      </c>
      <c r="AH375" s="78">
        <f>IF(ISERROR(VLOOKUP(B375,'Notes écrit'!$A$3:$C$566,3,FALSE)),"ABI",(VLOOKUP(B375,'Notes écrit'!$A$3:$C$566,3,FALSE)))</f>
        <v>7.56</v>
      </c>
      <c r="AI375" s="88">
        <v>7.56</v>
      </c>
      <c r="AJ375" s="93">
        <f t="shared" si="154"/>
        <v>204</v>
      </c>
      <c r="AK375" s="153">
        <f t="shared" si="155"/>
        <v>8.3960000000000008</v>
      </c>
      <c r="AL375" s="110"/>
      <c r="AM375" s="110"/>
      <c r="AN375" s="110"/>
      <c r="AO375" s="110"/>
      <c r="AP375" s="110"/>
    </row>
    <row r="376" spans="1:42" ht="16.5" customHeight="1" thickBot="1" x14ac:dyDescent="0.3">
      <c r="A376" s="127" t="s">
        <v>376</v>
      </c>
      <c r="B376" s="247">
        <v>22007696</v>
      </c>
      <c r="C376" s="248" t="s">
        <v>633</v>
      </c>
      <c r="D376" s="248" t="s">
        <v>634</v>
      </c>
      <c r="E376" s="96" t="str">
        <f>VLOOKUP(B376,[2]END!$A$3:$F$557,6,FALSE)</f>
        <v>ABI</v>
      </c>
      <c r="F376" s="99" t="str">
        <f t="shared" si="150"/>
        <v>ABI</v>
      </c>
      <c r="G376" s="100">
        <f t="shared" si="135"/>
        <v>0</v>
      </c>
      <c r="H376" s="85">
        <f t="shared" si="136"/>
        <v>0</v>
      </c>
      <c r="I376" s="96" t="str">
        <f>VLOOKUP(B376,[2]VIT!$A$3:$E$557,5,FALSE)</f>
        <v>ABI</v>
      </c>
      <c r="J376" s="100">
        <f t="shared" si="151"/>
        <v>0</v>
      </c>
      <c r="K376" s="96" t="str">
        <f>VLOOKUP(B376,[2]VIT!$A$3:$F$557,6,FALSE)</f>
        <v>ABI</v>
      </c>
      <c r="L376" s="100">
        <f t="shared" si="152"/>
        <v>0</v>
      </c>
      <c r="M376" s="85">
        <f t="shared" si="139"/>
        <v>0</v>
      </c>
      <c r="N376" s="107" t="str">
        <f>VLOOKUP(B376,[2]DVC!$A$3:$F$557,6,FALSE)</f>
        <v>ABI</v>
      </c>
      <c r="O376" s="288" t="str">
        <f>VLOOKUP(B376,'[2]Taille-Poids'!$A$3:$F$557,6,FALSE)</f>
        <v>ABI</v>
      </c>
      <c r="P376" s="101" t="str">
        <f t="shared" si="140"/>
        <v>POIDS</v>
      </c>
      <c r="Q376" s="100">
        <f t="shared" si="141"/>
        <v>0</v>
      </c>
      <c r="R376" s="107" t="str">
        <f>VLOOKUP(B376,[2]DV!$A$3:$G$557,7,FALSE)</f>
        <v>ABI</v>
      </c>
      <c r="S376" s="100">
        <f t="shared" si="142"/>
        <v>0</v>
      </c>
      <c r="T376" s="85">
        <f t="shared" si="143"/>
        <v>0</v>
      </c>
      <c r="U376" s="289" t="str">
        <f>VLOOKUP(B376,[2]COORD!$A$3:$H$557,8,FALSE)</f>
        <v>ABI</v>
      </c>
      <c r="V376" s="100">
        <f t="shared" si="144"/>
        <v>0</v>
      </c>
      <c r="W376" s="96" t="str">
        <f>VLOOKUP(B376,[2]SOUP!$A$3:$E$557,5,FALSE)</f>
        <v>ABI</v>
      </c>
      <c r="X376" s="100">
        <f t="shared" si="145"/>
        <v>0</v>
      </c>
      <c r="Y376" s="96" t="str">
        <f>VLOOKUP(B376,[2]EQU!$A$3:$E$557,5,FALSE)</f>
        <v>ABI</v>
      </c>
      <c r="Z376" s="100">
        <f t="shared" si="146"/>
        <v>0</v>
      </c>
      <c r="AA376" s="85">
        <f t="shared" si="147"/>
        <v>0</v>
      </c>
      <c r="AB376" s="127" t="str">
        <f>VLOOKUP(B376,[2]Natation!$A$2:$E$556,5,FALSE)</f>
        <v>ABI</v>
      </c>
      <c r="AC376" s="100">
        <f t="shared" si="148"/>
        <v>0</v>
      </c>
      <c r="AD376" s="86">
        <f t="shared" si="149"/>
        <v>0</v>
      </c>
      <c r="AE376" s="87">
        <f t="shared" si="156"/>
        <v>0</v>
      </c>
      <c r="AF376" s="88">
        <v>0</v>
      </c>
      <c r="AG376" s="92">
        <f t="shared" si="153"/>
        <v>532</v>
      </c>
      <c r="AH376" s="78" t="str">
        <f>IF(ISERROR(VLOOKUP(B376,'Notes écrit'!$A$3:$C$566,3,FALSE)),"ABI",(VLOOKUP(B376,'Notes écrit'!$A$3:$C$566,3,FALSE)))</f>
        <v>ABI</v>
      </c>
      <c r="AI376" s="88" t="s">
        <v>195</v>
      </c>
      <c r="AJ376" s="93">
        <f t="shared" si="154"/>
        <v>564</v>
      </c>
      <c r="AK376" s="153" t="str">
        <f t="shared" si="155"/>
        <v>DEF</v>
      </c>
      <c r="AL376" s="110"/>
      <c r="AM376" s="110"/>
      <c r="AN376" s="110"/>
      <c r="AO376" s="110"/>
      <c r="AP376" s="110"/>
    </row>
    <row r="377" spans="1:42" ht="16.5" customHeight="1" thickBot="1" x14ac:dyDescent="0.3">
      <c r="A377" s="127" t="s">
        <v>376</v>
      </c>
      <c r="B377" s="251">
        <v>22007767</v>
      </c>
      <c r="C377" s="252" t="s">
        <v>670</v>
      </c>
      <c r="D377" s="252" t="s">
        <v>127</v>
      </c>
      <c r="E377" s="96">
        <f>VLOOKUP(B377,[2]END!$A$3:$F$557,6,FALSE)</f>
        <v>13</v>
      </c>
      <c r="F377" s="99">
        <f t="shared" si="150"/>
        <v>16</v>
      </c>
      <c r="G377" s="100">
        <f t="shared" si="135"/>
        <v>10</v>
      </c>
      <c r="H377" s="85">
        <f t="shared" si="136"/>
        <v>10</v>
      </c>
      <c r="I377" s="325">
        <f>VLOOKUP(B377,[2]VIT!$A$3:$E$557,5,FALSE)</f>
        <v>2.91</v>
      </c>
      <c r="J377" s="100">
        <f t="shared" si="151"/>
        <v>20</v>
      </c>
      <c r="K377" s="325">
        <f>VLOOKUP(B377,[2]VIT!$A$3:$F$557,6,FALSE)</f>
        <v>6.31</v>
      </c>
      <c r="L377" s="100">
        <f t="shared" si="152"/>
        <v>15</v>
      </c>
      <c r="M377" s="85">
        <f t="shared" si="139"/>
        <v>17.5</v>
      </c>
      <c r="N377" s="107">
        <f>VLOOKUP(B377,[2]DVC!$A$3:$F$557,6,FALSE)</f>
        <v>62</v>
      </c>
      <c r="O377" s="288">
        <f>VLOOKUP(B377,'[2]Taille-Poids'!$A$3:$F$557,6,FALSE)</f>
        <v>78</v>
      </c>
      <c r="P377" s="101">
        <f t="shared" si="140"/>
        <v>0.79487179487179482</v>
      </c>
      <c r="Q377" s="100">
        <f t="shared" si="141"/>
        <v>4</v>
      </c>
      <c r="R377" s="107">
        <f>VLOOKUP(B377,[2]DV!$A$3:$G$557,7,FALSE)</f>
        <v>47.7</v>
      </c>
      <c r="S377" s="100">
        <f t="shared" si="142"/>
        <v>5</v>
      </c>
      <c r="T377" s="85">
        <f t="shared" si="143"/>
        <v>9</v>
      </c>
      <c r="U377" s="289">
        <f>VLOOKUP(B377,[2]COORD!$A$3:$H$557,8,FALSE)</f>
        <v>24.93</v>
      </c>
      <c r="V377" s="100">
        <f t="shared" si="144"/>
        <v>5.5</v>
      </c>
      <c r="W377" s="96">
        <f>VLOOKUP(B377,[2]SOUP!$A$3:$E$557,5,FALSE)</f>
        <v>-14</v>
      </c>
      <c r="X377" s="100">
        <f t="shared" si="145"/>
        <v>0.25</v>
      </c>
      <c r="Y377" s="96">
        <f>VLOOKUP(B377,[2]EQU!$A$3:$E$557,5,FALSE)</f>
        <v>5</v>
      </c>
      <c r="Z377" s="100">
        <f t="shared" si="146"/>
        <v>2.5</v>
      </c>
      <c r="AA377" s="85">
        <f t="shared" si="147"/>
        <v>8.25</v>
      </c>
      <c r="AB377" s="127">
        <f>VLOOKUP(B377,[2]Natation!$A$2:$E$556,5,FALSE)</f>
        <v>34.11</v>
      </c>
      <c r="AC377" s="100">
        <f t="shared" si="148"/>
        <v>14</v>
      </c>
      <c r="AD377" s="86">
        <f t="shared" si="149"/>
        <v>14</v>
      </c>
      <c r="AE377" s="87">
        <f t="shared" si="156"/>
        <v>11.75</v>
      </c>
      <c r="AF377" s="88">
        <v>11.75</v>
      </c>
      <c r="AG377" s="92">
        <f t="shared" si="153"/>
        <v>185</v>
      </c>
      <c r="AH377" s="78">
        <f>IF(ISERROR(VLOOKUP(B377,'Notes écrit'!$A$3:$C$566,3,FALSE)),"ABI",(VLOOKUP(B377,'Notes écrit'!$A$3:$C$566,3,FALSE)))</f>
        <v>5.78</v>
      </c>
      <c r="AI377" s="88">
        <v>5.78</v>
      </c>
      <c r="AJ377" s="93">
        <f t="shared" si="154"/>
        <v>393</v>
      </c>
      <c r="AK377" s="153">
        <f t="shared" si="155"/>
        <v>8.1679999999999993</v>
      </c>
      <c r="AL377" s="113"/>
      <c r="AM377" s="113"/>
      <c r="AN377" s="113"/>
      <c r="AO377" s="113"/>
      <c r="AP377" s="113"/>
    </row>
    <row r="378" spans="1:42" ht="16.5" customHeight="1" thickBot="1" x14ac:dyDescent="0.3">
      <c r="A378" s="127" t="s">
        <v>376</v>
      </c>
      <c r="B378" s="255">
        <v>22007769</v>
      </c>
      <c r="C378" s="256" t="s">
        <v>957</v>
      </c>
      <c r="D378" s="256" t="s">
        <v>958</v>
      </c>
      <c r="E378" s="96">
        <f>VLOOKUP(B378,[2]END!$A$3:$F$557,6,FALSE)</f>
        <v>20</v>
      </c>
      <c r="F378" s="99">
        <f t="shared" si="150"/>
        <v>19.5</v>
      </c>
      <c r="G378" s="100">
        <f t="shared" si="135"/>
        <v>17</v>
      </c>
      <c r="H378" s="85">
        <f t="shared" si="136"/>
        <v>17</v>
      </c>
      <c r="I378" s="325">
        <f>VLOOKUP(B378,[2]VIT!$A$3:$E$557,5,FALSE)</f>
        <v>3.24</v>
      </c>
      <c r="J378" s="100">
        <f t="shared" si="151"/>
        <v>16</v>
      </c>
      <c r="K378" s="325">
        <f>VLOOKUP(B378,[2]VIT!$A$3:$F$557,6,FALSE)</f>
        <v>6.84</v>
      </c>
      <c r="L378" s="100">
        <f t="shared" si="152"/>
        <v>11</v>
      </c>
      <c r="M378" s="85">
        <f t="shared" si="139"/>
        <v>13.5</v>
      </c>
      <c r="N378" s="107">
        <f>VLOOKUP(B378,[2]DVC!$A$3:$F$557,6,FALSE)</f>
        <v>46</v>
      </c>
      <c r="O378" s="288">
        <f>VLOOKUP(B378,'[2]Taille-Poids'!$A$3:$F$557,6,FALSE)</f>
        <v>62</v>
      </c>
      <c r="P378" s="101">
        <f t="shared" si="140"/>
        <v>0.74193548387096775</v>
      </c>
      <c r="Q378" s="100">
        <f t="shared" si="141"/>
        <v>4</v>
      </c>
      <c r="R378" s="107">
        <f>VLOOKUP(B378,[2]DV!$A$3:$G$557,7,FALSE)</f>
        <v>40.1</v>
      </c>
      <c r="S378" s="100">
        <f t="shared" si="142"/>
        <v>3</v>
      </c>
      <c r="T378" s="85">
        <f t="shared" si="143"/>
        <v>7</v>
      </c>
      <c r="U378" s="289">
        <f>VLOOKUP(B378,[2]COORD!$A$3:$H$557,8,FALSE)</f>
        <v>28.81</v>
      </c>
      <c r="V378" s="100">
        <f t="shared" si="144"/>
        <v>3.5</v>
      </c>
      <c r="W378" s="96">
        <f>VLOOKUP(B378,[2]SOUP!$A$3:$E$557,5,FALSE)</f>
        <v>-2</v>
      </c>
      <c r="X378" s="100">
        <f t="shared" si="145"/>
        <v>2</v>
      </c>
      <c r="Y378" s="96">
        <f>VLOOKUP(B378,[2]EQU!$A$3:$E$557,5,FALSE)</f>
        <v>2</v>
      </c>
      <c r="Z378" s="100">
        <f t="shared" si="146"/>
        <v>4</v>
      </c>
      <c r="AA378" s="85">
        <f t="shared" si="147"/>
        <v>9.5</v>
      </c>
      <c r="AB378" s="127">
        <f>VLOOKUP(B378,[2]Natation!$A$2:$E$556,5,FALSE)</f>
        <v>44.95</v>
      </c>
      <c r="AC378" s="100">
        <f t="shared" si="148"/>
        <v>8</v>
      </c>
      <c r="AD378" s="86">
        <f t="shared" si="149"/>
        <v>8</v>
      </c>
      <c r="AE378" s="87">
        <f t="shared" si="156"/>
        <v>11</v>
      </c>
      <c r="AF378" s="88">
        <v>11</v>
      </c>
      <c r="AG378" s="92">
        <f t="shared" si="153"/>
        <v>281</v>
      </c>
      <c r="AH378" s="78">
        <f>IF(ISERROR(VLOOKUP(B378,'Notes écrit'!$A$3:$C$566,3,FALSE)),"ABI",(VLOOKUP(B378,'Notes écrit'!$A$3:$C$566,3,FALSE)))</f>
        <v>5.78</v>
      </c>
      <c r="AI378" s="88">
        <v>5.78</v>
      </c>
      <c r="AJ378" s="93">
        <f t="shared" si="154"/>
        <v>393</v>
      </c>
      <c r="AK378" s="153">
        <f t="shared" si="155"/>
        <v>7.8680000000000003</v>
      </c>
    </row>
    <row r="379" spans="1:42" ht="16.5" customHeight="1" thickBot="1" x14ac:dyDescent="0.3">
      <c r="A379" s="127" t="s">
        <v>376</v>
      </c>
      <c r="B379" s="251">
        <v>22007847</v>
      </c>
      <c r="C379" s="252" t="s">
        <v>286</v>
      </c>
      <c r="D379" s="252" t="s">
        <v>267</v>
      </c>
      <c r="E379" s="96">
        <f>VLOOKUP(B379,[2]END!$A$3:$F$557,6,FALSE)</f>
        <v>19</v>
      </c>
      <c r="F379" s="99">
        <f t="shared" si="150"/>
        <v>19</v>
      </c>
      <c r="G379" s="100">
        <f t="shared" si="135"/>
        <v>16</v>
      </c>
      <c r="H379" s="85">
        <f t="shared" si="136"/>
        <v>16</v>
      </c>
      <c r="I379" s="325">
        <f>VLOOKUP(B379,[2]VIT!$A$3:$E$557,5,FALSE)</f>
        <v>3.04</v>
      </c>
      <c r="J379" s="100">
        <f t="shared" si="151"/>
        <v>20</v>
      </c>
      <c r="K379" s="325">
        <f>VLOOKUP(B379,[2]VIT!$A$3:$F$557,6,FALSE)</f>
        <v>6.61</v>
      </c>
      <c r="L379" s="100">
        <f t="shared" si="152"/>
        <v>13</v>
      </c>
      <c r="M379" s="85">
        <f t="shared" si="139"/>
        <v>16.5</v>
      </c>
      <c r="N379" s="107">
        <f>VLOOKUP(B379,[2]DVC!$A$3:$F$557,6,FALSE)</f>
        <v>58</v>
      </c>
      <c r="O379" s="288">
        <f>VLOOKUP(B379,'[2]Taille-Poids'!$A$3:$F$557,6,FALSE)</f>
        <v>64</v>
      </c>
      <c r="P379" s="101">
        <f t="shared" si="140"/>
        <v>0.90625</v>
      </c>
      <c r="Q379" s="100">
        <f t="shared" si="141"/>
        <v>5</v>
      </c>
      <c r="R379" s="107">
        <f>VLOOKUP(B379,[2]DV!$A$3:$G$557,7,FALSE)</f>
        <v>38.6</v>
      </c>
      <c r="S379" s="100">
        <f t="shared" si="142"/>
        <v>2.5</v>
      </c>
      <c r="T379" s="85">
        <f t="shared" si="143"/>
        <v>7.5</v>
      </c>
      <c r="U379" s="289">
        <f>VLOOKUP(B379,[2]COORD!$A$3:$H$557,8,FALSE)</f>
        <v>26.41</v>
      </c>
      <c r="V379" s="100">
        <f t="shared" si="144"/>
        <v>4.75</v>
      </c>
      <c r="W379" s="96">
        <f>VLOOKUP(B379,[2]SOUP!$A$3:$E$557,5,FALSE)</f>
        <v>-10</v>
      </c>
      <c r="X379" s="100">
        <f t="shared" si="145"/>
        <v>0.75</v>
      </c>
      <c r="Y379" s="96">
        <f>VLOOKUP(B379,[2]EQU!$A$3:$E$557,5,FALSE)</f>
        <v>5</v>
      </c>
      <c r="Z379" s="100">
        <f t="shared" si="146"/>
        <v>2.5</v>
      </c>
      <c r="AA379" s="85">
        <f t="shared" si="147"/>
        <v>8</v>
      </c>
      <c r="AB379" s="127">
        <f>VLOOKUP(B379,[2]Natation!$A$2:$E$556,5,FALSE)</f>
        <v>46.62</v>
      </c>
      <c r="AC379" s="100">
        <f t="shared" si="148"/>
        <v>7</v>
      </c>
      <c r="AD379" s="86">
        <f t="shared" si="149"/>
        <v>7</v>
      </c>
      <c r="AE379" s="87">
        <f t="shared" si="156"/>
        <v>11</v>
      </c>
      <c r="AF379" s="88">
        <v>11</v>
      </c>
      <c r="AG379" s="92">
        <f t="shared" si="153"/>
        <v>281</v>
      </c>
      <c r="AH379" s="78">
        <f>IF(ISERROR(VLOOKUP(B379,'Notes écrit'!$A$3:$C$566,3,FALSE)),"ABI",(VLOOKUP(B379,'Notes écrit'!$A$3:$C$566,3,FALSE)))</f>
        <v>4.8899999999999997</v>
      </c>
      <c r="AI379" s="88">
        <v>4.8899999999999997</v>
      </c>
      <c r="AJ379" s="93">
        <f t="shared" si="154"/>
        <v>474</v>
      </c>
      <c r="AK379" s="153">
        <f t="shared" si="155"/>
        <v>7.3339999999999996</v>
      </c>
    </row>
    <row r="380" spans="1:42" ht="16.5" customHeight="1" thickBot="1" x14ac:dyDescent="0.3">
      <c r="A380" s="127" t="s">
        <v>56</v>
      </c>
      <c r="B380" s="273">
        <v>22007973</v>
      </c>
      <c r="C380" s="274" t="s">
        <v>289</v>
      </c>
      <c r="D380" s="275" t="s">
        <v>114</v>
      </c>
      <c r="E380" s="96">
        <f>VLOOKUP(B380,[2]END!$A$3:$F$557,6,FALSE)</f>
        <v>12</v>
      </c>
      <c r="F380" s="99">
        <f t="shared" si="150"/>
        <v>15.5</v>
      </c>
      <c r="G380" s="100">
        <f t="shared" si="135"/>
        <v>12</v>
      </c>
      <c r="H380" s="85">
        <f t="shared" si="136"/>
        <v>12</v>
      </c>
      <c r="I380" s="325">
        <f>VLOOKUP(B380,[2]VIT!$A$3:$E$557,5,FALSE)</f>
        <v>3.32</v>
      </c>
      <c r="J380" s="100">
        <f t="shared" si="151"/>
        <v>19</v>
      </c>
      <c r="K380" s="325">
        <f>VLOOKUP(B380,[2]VIT!$A$3:$F$557,6,FALSE)</f>
        <v>7.35</v>
      </c>
      <c r="L380" s="100">
        <f t="shared" si="152"/>
        <v>13</v>
      </c>
      <c r="M380" s="85">
        <f t="shared" si="139"/>
        <v>16</v>
      </c>
      <c r="N380" s="107">
        <f>VLOOKUP(B380,[2]DVC!$A$3:$F$557,6,FALSE)</f>
        <v>34</v>
      </c>
      <c r="O380" s="288">
        <f>VLOOKUP(B380,'[2]Taille-Poids'!$A$3:$F$557,6,FALSE)</f>
        <v>59</v>
      </c>
      <c r="P380" s="101">
        <f t="shared" si="140"/>
        <v>0.57627118644067798</v>
      </c>
      <c r="Q380" s="100">
        <f t="shared" si="141"/>
        <v>5.5</v>
      </c>
      <c r="R380" s="107">
        <f>VLOOKUP(B380,[2]DV!$A$3:$G$557,7,FALSE)</f>
        <v>30.9</v>
      </c>
      <c r="S380" s="100">
        <f t="shared" si="142"/>
        <v>5</v>
      </c>
      <c r="T380" s="85">
        <f t="shared" si="143"/>
        <v>10.5</v>
      </c>
      <c r="U380" s="289">
        <f>VLOOKUP(B380,[2]COORD!$A$3:$H$557,8,FALSE)</f>
        <v>28.75</v>
      </c>
      <c r="V380" s="100">
        <f t="shared" si="144"/>
        <v>4.5</v>
      </c>
      <c r="W380" s="96">
        <f>VLOOKUP(B380,[2]SOUP!$A$3:$E$557,5,FALSE)</f>
        <v>2</v>
      </c>
      <c r="X380" s="100">
        <f t="shared" si="145"/>
        <v>3</v>
      </c>
      <c r="Y380" s="96">
        <f>VLOOKUP(B380,[2]EQU!$A$3:$E$557,5,FALSE)</f>
        <v>5</v>
      </c>
      <c r="Z380" s="100">
        <f t="shared" si="146"/>
        <v>2.5</v>
      </c>
      <c r="AA380" s="85">
        <f t="shared" si="147"/>
        <v>10</v>
      </c>
      <c r="AB380" s="127">
        <f>VLOOKUP(B380,[2]Natation!$A$2:$E$556,5,FALSE)</f>
        <v>53.16</v>
      </c>
      <c r="AC380" s="100">
        <f t="shared" si="148"/>
        <v>7</v>
      </c>
      <c r="AD380" s="86">
        <f t="shared" si="149"/>
        <v>7</v>
      </c>
      <c r="AE380" s="87">
        <f t="shared" si="156"/>
        <v>11.1</v>
      </c>
      <c r="AF380" s="88">
        <v>11.1</v>
      </c>
      <c r="AG380" s="92">
        <f t="shared" si="153"/>
        <v>273</v>
      </c>
      <c r="AH380" s="78">
        <f>IF(ISERROR(VLOOKUP(B380,'Notes écrit'!$A$3:$C$566,3,FALSE)),"ABI",(VLOOKUP(B380,'Notes écrit'!$A$3:$C$566,3,FALSE)))</f>
        <v>6.67</v>
      </c>
      <c r="AI380" s="88">
        <v>6.67</v>
      </c>
      <c r="AJ380" s="93">
        <f t="shared" si="154"/>
        <v>296</v>
      </c>
      <c r="AK380" s="153">
        <f t="shared" si="155"/>
        <v>8.4420000000000002</v>
      </c>
      <c r="AL380" s="110"/>
      <c r="AM380" s="110"/>
      <c r="AN380" s="110"/>
      <c r="AO380" s="110"/>
      <c r="AP380" s="110"/>
    </row>
    <row r="381" spans="1:42" ht="16.5" customHeight="1" thickBot="1" x14ac:dyDescent="0.3">
      <c r="A381" s="127" t="s">
        <v>56</v>
      </c>
      <c r="B381" s="247">
        <v>22007989</v>
      </c>
      <c r="C381" s="248" t="s">
        <v>555</v>
      </c>
      <c r="D381" s="248" t="s">
        <v>556</v>
      </c>
      <c r="E381" s="96">
        <f>VLOOKUP(B381,[2]END!$A$3:$F$557,6,FALSE)</f>
        <v>12</v>
      </c>
      <c r="F381" s="99">
        <f t="shared" si="150"/>
        <v>15.5</v>
      </c>
      <c r="G381" s="100">
        <f t="shared" si="135"/>
        <v>12</v>
      </c>
      <c r="H381" s="85">
        <f t="shared" si="136"/>
        <v>12</v>
      </c>
      <c r="I381" s="325">
        <f>VLOOKUP(B381,[2]VIT!$A$3:$E$557,5,FALSE)</f>
        <v>3.46</v>
      </c>
      <c r="J381" s="100">
        <f t="shared" si="151"/>
        <v>17</v>
      </c>
      <c r="K381" s="325">
        <f>VLOOKUP(B381,[2]VIT!$A$3:$F$557,6,FALSE)</f>
        <v>7.66</v>
      </c>
      <c r="L381" s="100">
        <f t="shared" si="152"/>
        <v>11</v>
      </c>
      <c r="M381" s="85">
        <f t="shared" si="139"/>
        <v>14</v>
      </c>
      <c r="N381" s="107">
        <f>VLOOKUP(B381,[2]DVC!$A$3:$F$557,6,FALSE)</f>
        <v>32</v>
      </c>
      <c r="O381" s="288">
        <f>VLOOKUP(B381,'[2]Taille-Poids'!$A$3:$F$557,6,FALSE)</f>
        <v>50</v>
      </c>
      <c r="P381" s="101">
        <f t="shared" si="140"/>
        <v>0.64</v>
      </c>
      <c r="Q381" s="100">
        <f t="shared" si="141"/>
        <v>6</v>
      </c>
      <c r="R381" s="107">
        <f>VLOOKUP(B381,[2]DV!$A$3:$G$557,7,FALSE)</f>
        <v>29.7</v>
      </c>
      <c r="S381" s="100">
        <f t="shared" si="142"/>
        <v>4.5</v>
      </c>
      <c r="T381" s="85">
        <f t="shared" si="143"/>
        <v>10.5</v>
      </c>
      <c r="U381" s="289">
        <f>VLOOKUP(B381,[2]COORD!$A$3:$H$557,8,FALSE)</f>
        <v>33.01</v>
      </c>
      <c r="V381" s="100">
        <f t="shared" si="144"/>
        <v>2.25</v>
      </c>
      <c r="W381" s="96">
        <f>VLOOKUP(B381,[2]SOUP!$A$3:$E$557,5,FALSE)</f>
        <v>5</v>
      </c>
      <c r="X381" s="100">
        <f t="shared" si="145"/>
        <v>3.5</v>
      </c>
      <c r="Y381" s="96">
        <f>VLOOKUP(B381,[2]EQU!$A$3:$E$557,5,FALSE)</f>
        <v>3</v>
      </c>
      <c r="Z381" s="100">
        <f t="shared" si="146"/>
        <v>3.5</v>
      </c>
      <c r="AA381" s="85">
        <f t="shared" si="147"/>
        <v>9.25</v>
      </c>
      <c r="AB381" s="127">
        <f>VLOOKUP(B381,[2]Natation!$A$2:$E$556,5,FALSE)</f>
        <v>32.659999999999997</v>
      </c>
      <c r="AC381" s="100">
        <f t="shared" si="148"/>
        <v>18</v>
      </c>
      <c r="AD381" s="86">
        <f t="shared" si="149"/>
        <v>18</v>
      </c>
      <c r="AE381" s="87">
        <f t="shared" si="156"/>
        <v>12.75</v>
      </c>
      <c r="AF381" s="88">
        <v>12.75</v>
      </c>
      <c r="AG381" s="92">
        <f t="shared" si="153"/>
        <v>86</v>
      </c>
      <c r="AH381" s="78">
        <f>IF(ISERROR(VLOOKUP(B381,'Notes écrit'!$A$3:$C$566,3,FALSE)),"ABI",(VLOOKUP(B381,'Notes écrit'!$A$3:$C$566,3,FALSE)))</f>
        <v>6.22</v>
      </c>
      <c r="AI381" s="88">
        <v>6.22</v>
      </c>
      <c r="AJ381" s="93">
        <f t="shared" si="154"/>
        <v>347</v>
      </c>
      <c r="AK381" s="153">
        <f t="shared" si="155"/>
        <v>8.8320000000000007</v>
      </c>
    </row>
    <row r="382" spans="1:42" ht="16.5" customHeight="1" thickBot="1" x14ac:dyDescent="0.3">
      <c r="A382" s="127" t="s">
        <v>376</v>
      </c>
      <c r="B382" s="261">
        <v>22008064</v>
      </c>
      <c r="C382" s="262" t="s">
        <v>628</v>
      </c>
      <c r="D382" s="262" t="s">
        <v>76</v>
      </c>
      <c r="E382" s="96">
        <f>VLOOKUP(B382,[2]END!$A$3:$F$557,6,FALSE)</f>
        <v>22</v>
      </c>
      <c r="F382" s="99">
        <f t="shared" si="150"/>
        <v>20.5</v>
      </c>
      <c r="G382" s="100">
        <f t="shared" si="135"/>
        <v>19</v>
      </c>
      <c r="H382" s="85">
        <f t="shared" si="136"/>
        <v>19</v>
      </c>
      <c r="I382" s="325">
        <f>VLOOKUP(B382,[2]VIT!$A$3:$E$557,5,FALSE)</f>
        <v>3.53</v>
      </c>
      <c r="J382" s="100">
        <f t="shared" si="151"/>
        <v>11</v>
      </c>
      <c r="K382" s="325">
        <f>VLOOKUP(B382,[2]VIT!$A$3:$F$557,6,FALSE)</f>
        <v>6.99</v>
      </c>
      <c r="L382" s="100">
        <f t="shared" si="152"/>
        <v>10</v>
      </c>
      <c r="M382" s="85">
        <f t="shared" si="139"/>
        <v>10.5</v>
      </c>
      <c r="N382" s="107">
        <f>VLOOKUP(B382,[2]DVC!$A$3:$F$557,6,FALSE)</f>
        <v>55</v>
      </c>
      <c r="O382" s="288">
        <f>VLOOKUP(B382,'[2]Taille-Poids'!$A$3:$F$557,6,FALSE)</f>
        <v>64</v>
      </c>
      <c r="P382" s="101">
        <f t="shared" si="140"/>
        <v>0.859375</v>
      </c>
      <c r="Q382" s="100">
        <f t="shared" si="141"/>
        <v>4.5</v>
      </c>
      <c r="R382" s="107">
        <f>VLOOKUP(B382,[2]DV!$A$3:$G$557,7,FALSE)</f>
        <v>43.7</v>
      </c>
      <c r="S382" s="100">
        <f t="shared" si="142"/>
        <v>4</v>
      </c>
      <c r="T382" s="85">
        <f t="shared" si="143"/>
        <v>8.5</v>
      </c>
      <c r="U382" s="289">
        <f>VLOOKUP(B382,[2]COORD!$A$3:$H$557,8,FALSE)</f>
        <v>25.62</v>
      </c>
      <c r="V382" s="100">
        <f t="shared" si="144"/>
        <v>5</v>
      </c>
      <c r="W382" s="96">
        <f>VLOOKUP(B382,[2]SOUP!$A$3:$E$557,5,FALSE)</f>
        <v>-10</v>
      </c>
      <c r="X382" s="100">
        <f t="shared" si="145"/>
        <v>0.75</v>
      </c>
      <c r="Y382" s="96">
        <f>VLOOKUP(B382,[2]EQU!$A$3:$E$557,5,FALSE)</f>
        <v>10</v>
      </c>
      <c r="Z382" s="100">
        <f t="shared" si="146"/>
        <v>0</v>
      </c>
      <c r="AA382" s="85">
        <f t="shared" si="147"/>
        <v>5.75</v>
      </c>
      <c r="AB382" s="127">
        <f>VLOOKUP(B382,[2]Natation!$A$2:$E$556,5,FALSE)</f>
        <v>51.61</v>
      </c>
      <c r="AC382" s="100">
        <f t="shared" si="148"/>
        <v>5</v>
      </c>
      <c r="AD382" s="86">
        <f t="shared" si="149"/>
        <v>5</v>
      </c>
      <c r="AE382" s="87">
        <f t="shared" si="156"/>
        <v>9.75</v>
      </c>
      <c r="AF382" s="88">
        <v>9.75</v>
      </c>
      <c r="AG382" s="92">
        <f t="shared" si="153"/>
        <v>408</v>
      </c>
      <c r="AH382" s="78">
        <f>IF(ISERROR(VLOOKUP(B382,'Notes écrit'!$A$3:$C$566,3,FALSE)),"ABI",(VLOOKUP(B382,'Notes écrit'!$A$3:$C$566,3,FALSE)))</f>
        <v>6.22</v>
      </c>
      <c r="AI382" s="88">
        <v>6.22</v>
      </c>
      <c r="AJ382" s="93">
        <f t="shared" si="154"/>
        <v>347</v>
      </c>
      <c r="AK382" s="153">
        <f t="shared" si="155"/>
        <v>7.6319999999999997</v>
      </c>
    </row>
    <row r="383" spans="1:42" ht="16.5" customHeight="1" thickBot="1" x14ac:dyDescent="0.3">
      <c r="A383" s="127" t="s">
        <v>376</v>
      </c>
      <c r="B383" s="247">
        <v>22008074</v>
      </c>
      <c r="C383" s="248" t="s">
        <v>932</v>
      </c>
      <c r="D383" s="248" t="s">
        <v>933</v>
      </c>
      <c r="E383" s="325">
        <f>VLOOKUP(B383,[2]END!$A$3:$F$557,6,FALSE)</f>
        <v>18</v>
      </c>
      <c r="F383" s="99">
        <f t="shared" si="150"/>
        <v>18.5</v>
      </c>
      <c r="G383" s="100">
        <f t="shared" si="135"/>
        <v>15</v>
      </c>
      <c r="H383" s="85">
        <f t="shared" si="136"/>
        <v>15</v>
      </c>
      <c r="I383" s="325">
        <f>VLOOKUP(B383,[2]VIT!$A$3:$E$557,5,FALSE)</f>
        <v>3.21</v>
      </c>
      <c r="J383" s="100">
        <f t="shared" si="151"/>
        <v>17</v>
      </c>
      <c r="K383" s="325">
        <f>VLOOKUP(B383,[2]VIT!$A$3:$F$557,6,FALSE)</f>
        <v>6.89</v>
      </c>
      <c r="L383" s="100">
        <f t="shared" si="152"/>
        <v>11</v>
      </c>
      <c r="M383" s="85">
        <f t="shared" si="139"/>
        <v>14</v>
      </c>
      <c r="N383" s="328">
        <f>VLOOKUP(B383,[2]DVC!$A$3:$F$557,6,FALSE)</f>
        <v>71</v>
      </c>
      <c r="O383" s="288">
        <f>VLOOKUP(B383,'[2]Taille-Poids'!$A$3:$F$557,6,FALSE)</f>
        <v>65</v>
      </c>
      <c r="P383" s="101">
        <f t="shared" si="140"/>
        <v>1.0923076923076922</v>
      </c>
      <c r="Q383" s="100">
        <f t="shared" si="141"/>
        <v>5.5</v>
      </c>
      <c r="R383" s="328">
        <f>VLOOKUP(B383,[2]DV!$A$3:$G$557,7,FALSE)</f>
        <v>41.1</v>
      </c>
      <c r="S383" s="100">
        <f t="shared" si="142"/>
        <v>3.5</v>
      </c>
      <c r="T383" s="85">
        <f t="shared" si="143"/>
        <v>9</v>
      </c>
      <c r="U383" s="332">
        <f>VLOOKUP(B383,[2]COORD!$A$3:$H$557,8,FALSE)</f>
        <v>33.24</v>
      </c>
      <c r="V383" s="100">
        <f t="shared" si="144"/>
        <v>1.25</v>
      </c>
      <c r="W383" s="325">
        <f>VLOOKUP(B383,[2]SOUP!$A$3:$E$557,5,FALSE)</f>
        <v>-4</v>
      </c>
      <c r="X383" s="100">
        <f t="shared" si="145"/>
        <v>1.5</v>
      </c>
      <c r="Y383" s="325">
        <f>VLOOKUP(B383,[2]EQU!$A$3:$E$557,5,FALSE)</f>
        <v>3</v>
      </c>
      <c r="Z383" s="100">
        <f t="shared" si="146"/>
        <v>3.5</v>
      </c>
      <c r="AA383" s="85">
        <f t="shared" si="147"/>
        <v>6.25</v>
      </c>
      <c r="AB383" s="344">
        <f>VLOOKUP(B383,[2]Natation!$A$2:$E$556,5,FALSE)</f>
        <v>44.62</v>
      </c>
      <c r="AC383" s="100">
        <f t="shared" si="148"/>
        <v>8</v>
      </c>
      <c r="AD383" s="86">
        <f t="shared" si="149"/>
        <v>8</v>
      </c>
      <c r="AE383" s="87">
        <f t="shared" si="156"/>
        <v>10.45</v>
      </c>
      <c r="AF383" s="88">
        <v>10.45</v>
      </c>
      <c r="AG383" s="92">
        <f t="shared" si="153"/>
        <v>352</v>
      </c>
      <c r="AH383" s="78">
        <f>IF(ISERROR(VLOOKUP(B383,'Notes écrit'!$A$3:$C$566,3,FALSE)),"ABI",(VLOOKUP(B383,'Notes écrit'!$A$3:$C$566,3,FALSE)))</f>
        <v>7.11</v>
      </c>
      <c r="AI383" s="88">
        <v>7.11</v>
      </c>
      <c r="AJ383" s="93">
        <f t="shared" si="154"/>
        <v>241</v>
      </c>
      <c r="AK383" s="153">
        <f t="shared" si="155"/>
        <v>8.4459999999999997</v>
      </c>
    </row>
    <row r="384" spans="1:42" s="108" customFormat="1" ht="17.25" thickBot="1" x14ac:dyDescent="0.3">
      <c r="A384" s="127" t="s">
        <v>376</v>
      </c>
      <c r="B384" s="255">
        <v>22008152</v>
      </c>
      <c r="C384" s="256" t="s">
        <v>737</v>
      </c>
      <c r="D384" s="256" t="s">
        <v>738</v>
      </c>
      <c r="E384" s="96" t="s">
        <v>375</v>
      </c>
      <c r="F384" s="99" t="str">
        <f t="shared" si="150"/>
        <v>DSP</v>
      </c>
      <c r="G384" s="100" t="str">
        <f t="shared" si="135"/>
        <v>DSP</v>
      </c>
      <c r="H384" s="85" t="str">
        <f t="shared" si="136"/>
        <v>DSP</v>
      </c>
      <c r="I384" s="96" t="s">
        <v>375</v>
      </c>
      <c r="J384" s="100" t="str">
        <f t="shared" si="151"/>
        <v>DSP</v>
      </c>
      <c r="K384" s="96" t="s">
        <v>375</v>
      </c>
      <c r="L384" s="100" t="str">
        <f t="shared" si="152"/>
        <v>DSP</v>
      </c>
      <c r="M384" s="85" t="str">
        <f t="shared" si="139"/>
        <v>DSP</v>
      </c>
      <c r="N384" s="96" t="s">
        <v>375</v>
      </c>
      <c r="O384" s="288">
        <f>VLOOKUP(B384,'[2]Taille-Poids'!$A$3:$F$557,6,FALSE)</f>
        <v>108</v>
      </c>
      <c r="P384" s="101">
        <f t="shared" si="140"/>
        <v>0</v>
      </c>
      <c r="Q384" s="100" t="str">
        <f t="shared" si="141"/>
        <v>DSP</v>
      </c>
      <c r="R384" s="96" t="s">
        <v>375</v>
      </c>
      <c r="S384" s="100" t="str">
        <f t="shared" si="142"/>
        <v>DSP</v>
      </c>
      <c r="T384" s="85" t="str">
        <f t="shared" si="143"/>
        <v>DSP</v>
      </c>
      <c r="U384" s="337" t="s">
        <v>375</v>
      </c>
      <c r="V384" s="100" t="str">
        <f t="shared" si="144"/>
        <v>DSP</v>
      </c>
      <c r="W384" s="96" t="s">
        <v>375</v>
      </c>
      <c r="X384" s="100" t="str">
        <f t="shared" si="145"/>
        <v>DSP</v>
      </c>
      <c r="Y384" s="96" t="s">
        <v>375</v>
      </c>
      <c r="Z384" s="100" t="str">
        <f t="shared" si="146"/>
        <v>DSP</v>
      </c>
      <c r="AA384" s="85" t="str">
        <f t="shared" si="147"/>
        <v>DSP</v>
      </c>
      <c r="AB384" s="96" t="s">
        <v>375</v>
      </c>
      <c r="AC384" s="100" t="str">
        <f t="shared" si="148"/>
        <v>DSP</v>
      </c>
      <c r="AD384" s="86" t="str">
        <f t="shared" si="149"/>
        <v>DSP</v>
      </c>
      <c r="AE384" s="87" t="str">
        <f t="shared" si="156"/>
        <v>DSP</v>
      </c>
      <c r="AF384" s="88" t="s">
        <v>375</v>
      </c>
      <c r="AG384" s="92">
        <f t="shared" si="153"/>
        <v>532</v>
      </c>
      <c r="AH384" s="78">
        <f>IF(ISERROR(VLOOKUP(B384,'Notes écrit'!$A$3:$C$566,3,FALSE)),"ABI",(VLOOKUP(B384,'Notes écrit'!$A$3:$C$566,3,FALSE)))</f>
        <v>2.67</v>
      </c>
      <c r="AI384" s="88">
        <v>2.67</v>
      </c>
      <c r="AJ384" s="93">
        <f t="shared" si="154"/>
        <v>561</v>
      </c>
      <c r="AK384" s="153">
        <f t="shared" si="155"/>
        <v>2.67</v>
      </c>
      <c r="AL384" s="112"/>
      <c r="AM384" s="112"/>
      <c r="AN384" s="112"/>
      <c r="AO384" s="112"/>
      <c r="AP384" s="112"/>
    </row>
    <row r="385" spans="1:42" ht="16.5" customHeight="1" thickBot="1" x14ac:dyDescent="0.3">
      <c r="A385" s="127" t="s">
        <v>376</v>
      </c>
      <c r="B385" s="255">
        <v>22008204</v>
      </c>
      <c r="C385" s="256" t="s">
        <v>586</v>
      </c>
      <c r="D385" s="256" t="s">
        <v>587</v>
      </c>
      <c r="E385" s="96">
        <f>VLOOKUP(B385,[2]END!$A$3:$F$557,6,FALSE)</f>
        <v>15</v>
      </c>
      <c r="F385" s="99">
        <f t="shared" si="150"/>
        <v>17</v>
      </c>
      <c r="G385" s="100">
        <f t="shared" si="135"/>
        <v>12</v>
      </c>
      <c r="H385" s="85">
        <f t="shared" si="136"/>
        <v>12</v>
      </c>
      <c r="I385" s="325">
        <f>VLOOKUP(B385,[2]VIT!$A$3:$E$557,5,FALSE)</f>
        <v>3.2900000000000005</v>
      </c>
      <c r="J385" s="100">
        <f t="shared" si="151"/>
        <v>15</v>
      </c>
      <c r="K385" s="325">
        <f>VLOOKUP(B385,[2]VIT!$A$3:$F$557,6,FALSE)</f>
        <v>6.94</v>
      </c>
      <c r="L385" s="100">
        <f t="shared" si="152"/>
        <v>10</v>
      </c>
      <c r="M385" s="85">
        <f t="shared" si="139"/>
        <v>12.5</v>
      </c>
      <c r="N385" s="107">
        <f>VLOOKUP(B385,[2]DVC!$A$3:$F$557,6,FALSE)</f>
        <v>60</v>
      </c>
      <c r="O385" s="288">
        <f>VLOOKUP(B385,'[2]Taille-Poids'!$A$3:$F$557,6,FALSE)</f>
        <v>73</v>
      </c>
      <c r="P385" s="101">
        <f t="shared" si="140"/>
        <v>0.82191780821917804</v>
      </c>
      <c r="Q385" s="100">
        <f t="shared" si="141"/>
        <v>4.5</v>
      </c>
      <c r="R385" s="107">
        <f>VLOOKUP(B385,[2]DV!$A$3:$G$557,7,FALSE)</f>
        <v>35</v>
      </c>
      <c r="S385" s="100">
        <f t="shared" si="142"/>
        <v>2</v>
      </c>
      <c r="T385" s="85">
        <f t="shared" si="143"/>
        <v>6.5</v>
      </c>
      <c r="U385" s="289">
        <f>VLOOKUP(B385,[2]COORD!$A$3:$H$557,8,FALSE)</f>
        <v>26.81</v>
      </c>
      <c r="V385" s="100">
        <f t="shared" si="144"/>
        <v>4.5</v>
      </c>
      <c r="W385" s="96">
        <f>VLOOKUP(B385,[2]SOUP!$A$3:$E$557,5,FALSE)</f>
        <v>0</v>
      </c>
      <c r="X385" s="100">
        <f t="shared" si="145"/>
        <v>2.5</v>
      </c>
      <c r="Y385" s="96">
        <f>VLOOKUP(B385,[2]EQU!$A$3:$E$557,5,FALSE)</f>
        <v>1</v>
      </c>
      <c r="Z385" s="100">
        <f t="shared" si="146"/>
        <v>4.5</v>
      </c>
      <c r="AA385" s="85">
        <f t="shared" si="147"/>
        <v>11.5</v>
      </c>
      <c r="AB385" s="127">
        <f>VLOOKUP(B385,[2]Natation!$A$2:$E$556,5,FALSE)</f>
        <v>37.479999999999997</v>
      </c>
      <c r="AC385" s="100">
        <f t="shared" si="148"/>
        <v>12</v>
      </c>
      <c r="AD385" s="86">
        <f t="shared" si="149"/>
        <v>12</v>
      </c>
      <c r="AE385" s="87">
        <f t="shared" si="156"/>
        <v>10.9</v>
      </c>
      <c r="AF385" s="88">
        <v>10.9</v>
      </c>
      <c r="AG385" s="92">
        <f t="shared" si="153"/>
        <v>295</v>
      </c>
      <c r="AH385" s="78">
        <f>IF(ISERROR(VLOOKUP(B385,'Notes écrit'!$A$3:$C$566,3,FALSE)),"ABI",(VLOOKUP(B385,'Notes écrit'!$A$3:$C$566,3,FALSE)))</f>
        <v>6.67</v>
      </c>
      <c r="AI385" s="88">
        <v>6.67</v>
      </c>
      <c r="AJ385" s="93">
        <f t="shared" si="154"/>
        <v>296</v>
      </c>
      <c r="AK385" s="153">
        <f t="shared" si="155"/>
        <v>8.3620000000000001</v>
      </c>
    </row>
    <row r="386" spans="1:42" ht="16.5" customHeight="1" thickBot="1" x14ac:dyDescent="0.3">
      <c r="A386" s="127" t="s">
        <v>376</v>
      </c>
      <c r="B386" s="255">
        <v>22008430</v>
      </c>
      <c r="C386" s="256" t="s">
        <v>981</v>
      </c>
      <c r="D386" s="256" t="s">
        <v>112</v>
      </c>
      <c r="E386" s="96">
        <f>VLOOKUP(B386,[2]END!$A$3:$F$557,6,FALSE)</f>
        <v>20</v>
      </c>
      <c r="F386" s="99">
        <f t="shared" si="150"/>
        <v>19.5</v>
      </c>
      <c r="G386" s="100">
        <f t="shared" si="135"/>
        <v>17</v>
      </c>
      <c r="H386" s="85">
        <f t="shared" si="136"/>
        <v>17</v>
      </c>
      <c r="I386" s="325">
        <f>VLOOKUP(B386,[2]VIT!$A$3:$E$557,5,FALSE)</f>
        <v>3.15</v>
      </c>
      <c r="J386" s="100">
        <f t="shared" si="151"/>
        <v>18</v>
      </c>
      <c r="K386" s="325">
        <f>VLOOKUP(B386,[2]VIT!$A$3:$F$557,6,FALSE)</f>
        <v>6.73</v>
      </c>
      <c r="L386" s="100">
        <f t="shared" si="152"/>
        <v>12</v>
      </c>
      <c r="M386" s="85">
        <f t="shared" si="139"/>
        <v>15</v>
      </c>
      <c r="N386" s="107">
        <f>VLOOKUP(B386,[2]DVC!$A$3:$F$557,6,FALSE)</f>
        <v>48</v>
      </c>
      <c r="O386" s="288">
        <f>VLOOKUP(B386,'[2]Taille-Poids'!$A$3:$F$557,6,FALSE)</f>
        <v>62</v>
      </c>
      <c r="P386" s="101">
        <f t="shared" si="140"/>
        <v>0.77419354838709675</v>
      </c>
      <c r="Q386" s="100">
        <f t="shared" si="141"/>
        <v>4</v>
      </c>
      <c r="R386" s="107">
        <f>VLOOKUP(B386,[2]DV!$A$3:$G$557,7,FALSE)</f>
        <v>40.4</v>
      </c>
      <c r="S386" s="100">
        <f t="shared" si="142"/>
        <v>3</v>
      </c>
      <c r="T386" s="85">
        <f t="shared" si="143"/>
        <v>7</v>
      </c>
      <c r="U386" s="335">
        <f>VLOOKUP(B386,[2]COORD!$A$3:$H$557,8,FALSE)</f>
        <v>31.25</v>
      </c>
      <c r="V386" s="100">
        <f t="shared" si="144"/>
        <v>2.25</v>
      </c>
      <c r="W386" s="96">
        <f>VLOOKUP(B386,[2]SOUP!$A$3:$E$557,5,FALSE)</f>
        <v>-3</v>
      </c>
      <c r="X386" s="100">
        <f t="shared" si="145"/>
        <v>1.75</v>
      </c>
      <c r="Y386" s="96">
        <f>VLOOKUP(B386,[2]EQU!$A$3:$E$557,5,FALSE)</f>
        <v>4</v>
      </c>
      <c r="Z386" s="100">
        <f t="shared" si="146"/>
        <v>3</v>
      </c>
      <c r="AA386" s="85">
        <f t="shared" si="147"/>
        <v>7</v>
      </c>
      <c r="AB386" s="127">
        <f>VLOOKUP(B386,[2]Natation!$A$2:$E$556,5,FALSE)</f>
        <v>40.020000000000003</v>
      </c>
      <c r="AC386" s="100">
        <f t="shared" si="148"/>
        <v>10</v>
      </c>
      <c r="AD386" s="86">
        <f t="shared" si="149"/>
        <v>10</v>
      </c>
      <c r="AE386" s="87">
        <f t="shared" si="156"/>
        <v>11.2</v>
      </c>
      <c r="AF386" s="88">
        <v>11.2</v>
      </c>
      <c r="AG386" s="92">
        <f t="shared" si="153"/>
        <v>259</v>
      </c>
      <c r="AH386" s="78">
        <f>IF(ISERROR(VLOOKUP(B386,'Notes écrit'!$A$3:$C$566,3,FALSE)),"ABI",(VLOOKUP(B386,'Notes écrit'!$A$3:$C$566,3,FALSE)))</f>
        <v>8.89</v>
      </c>
      <c r="AI386" s="88">
        <v>8.89</v>
      </c>
      <c r="AJ386" s="93">
        <f t="shared" si="154"/>
        <v>86</v>
      </c>
      <c r="AK386" s="153">
        <f t="shared" si="155"/>
        <v>9.8140000000000001</v>
      </c>
      <c r="AL386" s="108"/>
      <c r="AM386" s="108"/>
      <c r="AN386" s="108"/>
      <c r="AO386" s="108"/>
      <c r="AP386" s="108"/>
    </row>
    <row r="387" spans="1:42" s="109" customFormat="1" ht="16.5" customHeight="1" thickBot="1" x14ac:dyDescent="0.3">
      <c r="A387" s="127" t="s">
        <v>56</v>
      </c>
      <c r="B387" s="253">
        <v>22008508</v>
      </c>
      <c r="C387" s="254" t="s">
        <v>622</v>
      </c>
      <c r="D387" s="254" t="s">
        <v>623</v>
      </c>
      <c r="E387" s="96">
        <f>VLOOKUP(B387,[2]END!$A$3:$F$557,6,FALSE)</f>
        <v>11</v>
      </c>
      <c r="F387" s="99">
        <f t="shared" si="150"/>
        <v>15</v>
      </c>
      <c r="G387" s="100">
        <f t="shared" ref="G387:G450" si="157">IF(F387="COVID","COVID",IF(F387="ABI",0,IF(F387="DSP","DSP",IF(F387="VAL","VAL",(IF(A387="F",VLOOKUP(F387,endurfille,2),VLOOKUP(F387,endurgarçon,2)))))))</f>
        <v>11</v>
      </c>
      <c r="H387" s="85">
        <f t="shared" ref="H387:H450" si="158">IF(G387="VAL","VALIDÉ",G387)</f>
        <v>11</v>
      </c>
      <c r="I387" s="325">
        <f>VLOOKUP(B387,[2]VIT!$A$3:$E$557,5,FALSE)</f>
        <v>3.75</v>
      </c>
      <c r="J387" s="100">
        <f t="shared" ref="J387:J389" si="159">IF(I387="COVID","COVID",IF(I387="ABI",0,IF(I387="DSP","DSP",IF(I387="VAL","VAL",(IF(A387="F",VLOOKUP(I387,VIT20MF,2),VLOOKUP(I387,Vit20MG,2)))))))</f>
        <v>12</v>
      </c>
      <c r="K387" s="325">
        <f>VLOOKUP(B387,[2]VIT!$A$3:$F$557,6,FALSE)</f>
        <v>8.26</v>
      </c>
      <c r="L387" s="100">
        <f t="shared" ref="L387:L389" si="160">IF(K387="COVID","COVID",IF(K387="ABI",0,IF(K387="DSP","DSP",IF(K387="VAL","VAL",(IF(A387="F",VLOOKUP(K387,vit50mf,2),VLOOKUP(K387,vit50mg,2)))))))</f>
        <v>7</v>
      </c>
      <c r="M387" s="85">
        <f t="shared" ref="M387:M450" si="161">IF(OR(J387="COVID",L387="COVID"),"COVID",IF(OR(J387="DSP",L387="DSP"),"DSP",IF(L387="VAL","VALIDÉ",(J387+L387)/2)))</f>
        <v>9.5</v>
      </c>
      <c r="N387" s="107">
        <f>VLOOKUP(B387,[2]DVC!$A$3:$F$557,6,FALSE)</f>
        <v>34</v>
      </c>
      <c r="O387" s="288">
        <f>VLOOKUP(B387,'[2]Taille-Poids'!$A$3:$F$557,6,FALSE)</f>
        <v>61</v>
      </c>
      <c r="P387" s="101">
        <f t="shared" ref="P387:P450" si="162">IF(O387="ABI", "POIDS",IF(N387="COVID","COVID",IF(OR(N387="DSP",N387="ABI",N387="VAL",N387=0),0,N387/O387)))</f>
        <v>0.55737704918032782</v>
      </c>
      <c r="Q387" s="100">
        <f t="shared" ref="Q387:Q450" si="163">IF(N387="COVID","COVID",IF(N387="DSP","DSP",IF(N387="ABI",0,IF(P387="POIDS",0,IF(N387="VAL","VAL",IF(A387="F",VLOOKUP(P387,forcefille,2),VLOOKUP(P387,forcegarçon,2)))))))</f>
        <v>5.5</v>
      </c>
      <c r="R387" s="107">
        <f>VLOOKUP(B387,[2]DV!$A$3:$G$557,7,FALSE)</f>
        <v>26.1</v>
      </c>
      <c r="S387" s="100">
        <f t="shared" ref="S387:S450" si="164">IF(R387="COVID","COVID",IF(R387="ABI",0,IF(R387="DSP","DSP",IF(R387="VAL","VAL",IF(A387="F",VLOOKUP(R387,détfille,2),VLOOKUP(R387,détgarçon,2))))))</f>
        <v>4</v>
      </c>
      <c r="T387" s="85">
        <f t="shared" ref="T387:T450" si="165">IF(OR(Q387="COVID",S387="COVID"),"COVID",IF(OR(Q387="VAL",S387="VAL"),"VALIDÉ",IF(AND(Q387="DSP",S387="DSP"),"DSP",IF(Q387="DSP",S387*2,IF(S387="DSP",Q387*2,(Q387+S387))))))</f>
        <v>9.5</v>
      </c>
      <c r="U387" s="289">
        <f>VLOOKUP(B387,[2]COORD!$A$3:$H$557,8,FALSE)</f>
        <v>31.72</v>
      </c>
      <c r="V387" s="100">
        <f t="shared" ref="V387:V450" si="166">IF(U387="COVID","COVID",IF(U387="ABI",0,IF(U387="DSP","DSP",IF(U387="VAL","VAL",IF(A387="F",VLOOKUP(U387,coorfille,2),VLOOKUP(U387,coorgarçon,2))))))</f>
        <v>3</v>
      </c>
      <c r="W387" s="96">
        <f>VLOOKUP(B387,[2]SOUP!$A$3:$E$557,5,FALSE)</f>
        <v>2</v>
      </c>
      <c r="X387" s="100">
        <f t="shared" ref="X387:X450" si="167">IF(W387="COVID","COVID",IF(W387="ABI",0,IF(W387="DSP","DSP",IF(W387="VAL","VAL",IF(A387="F",VLOOKUP(W387,SouplesseFille,2),VLOOKUP(W387,SouplesseGarçon,2))))))</f>
        <v>3</v>
      </c>
      <c r="Y387" s="96">
        <f>VLOOKUP(B387,[2]EQU!$A$3:$E$557,5,FALSE)</f>
        <v>5</v>
      </c>
      <c r="Z387" s="100">
        <f t="shared" ref="Z387:Z450" si="168">IF(Y387="COVID","COVID",IF(Y387="ABI",0,IF(Y387="DSP","DSP",IF(Y387="VAL","VAL",IF(A387="F",VLOOKUP(Y387,eqfille,2),VLOOKUP(Y387,eqgarçon,2))))))</f>
        <v>2.5</v>
      </c>
      <c r="AA387" s="85">
        <f t="shared" ref="AA387:AA450" si="169">IF(OR(V387="COVID",X387="COVID",Z387="COVID"),"COVID",IF(AND(V387="DSP",X387="DSP",Z387="DSP"),"DSP",IF(AND(V387="DSP",X387="DSP"),Z387*4,IF(AND(V387="DSP",Z387="DSP"),X387*4,IF(AND(X387="DSP",Z387="DSP"),V387*2,IF(V387="DSP",(X387+Z387)*2,IF(X387="DSP",V387+Z387*2,IF(Z387="DSP",V387+X387*2,IF(Z387="VAL","VALIDÉ",V387+X387+Z387)))))))))</f>
        <v>8.5</v>
      </c>
      <c r="AB387" s="127">
        <f>VLOOKUP(B387,[2]Natation!$A$2:$E$556,5,FALSE)</f>
        <v>54.1</v>
      </c>
      <c r="AC387" s="100">
        <f t="shared" ref="AC387:AC450" si="170">IF(AB387="COVID","COVID",IF(AB387="ABI",0,IF(AB387="DNF",0,IF(AB387="DSP","DSP",IF(AB387="VAL","VAL",(IF(A387="F",VLOOKUP(AB387,nagefille,2),VLOOKUP(AB387,nagegarçon,2))))))))</f>
        <v>7</v>
      </c>
      <c r="AD387" s="86">
        <f t="shared" ref="AD387:AD450" si="171">IF(AC387="VAL","VALIDÉ",AC387)</f>
        <v>7</v>
      </c>
      <c r="AE387" s="87">
        <f t="shared" si="156"/>
        <v>9.1</v>
      </c>
      <c r="AF387" s="88">
        <v>9.1</v>
      </c>
      <c r="AG387" s="92">
        <f t="shared" si="153"/>
        <v>443</v>
      </c>
      <c r="AH387" s="78">
        <f>IF(ISERROR(VLOOKUP(B387,'Notes écrit'!$A$3:$C$566,3,FALSE)),"ABI",(VLOOKUP(B387,'Notes écrit'!$A$3:$C$566,3,FALSE)))</f>
        <v>5.78</v>
      </c>
      <c r="AI387" s="88">
        <v>5.78</v>
      </c>
      <c r="AJ387" s="93">
        <f t="shared" si="154"/>
        <v>393</v>
      </c>
      <c r="AK387" s="153">
        <f t="shared" si="155"/>
        <v>7.1080000000000005</v>
      </c>
      <c r="AL387" s="108"/>
      <c r="AM387" s="108"/>
      <c r="AN387" s="108"/>
      <c r="AO387" s="108"/>
      <c r="AP387" s="108"/>
    </row>
    <row r="388" spans="1:42" s="109" customFormat="1" ht="16.5" customHeight="1" thickBot="1" x14ac:dyDescent="0.3">
      <c r="A388" s="127" t="s">
        <v>376</v>
      </c>
      <c r="B388" s="263">
        <v>22008602</v>
      </c>
      <c r="C388" s="264" t="s">
        <v>1005</v>
      </c>
      <c r="D388" s="264" t="s">
        <v>89</v>
      </c>
      <c r="E388" s="325">
        <f>VLOOKUP(B388,[2]END!$A$3:$F$557,6,FALSE)</f>
        <v>20</v>
      </c>
      <c r="F388" s="99">
        <f t="shared" ref="F388:F451" si="172">IF(E388="COVID", "COVID",IF(E388="ABI","ABI",IF(E388="DSP","DSP",IF(E388="VAL","VAL",(VLOOKUP(E388,tpstest,2))))))</f>
        <v>19.5</v>
      </c>
      <c r="G388" s="100">
        <f t="shared" si="157"/>
        <v>17</v>
      </c>
      <c r="H388" s="85">
        <f t="shared" si="158"/>
        <v>17</v>
      </c>
      <c r="I388" s="325">
        <f>VLOOKUP(B388,[2]VIT!$A$3:$E$557,5,FALSE)</f>
        <v>3.1799999999999997</v>
      </c>
      <c r="J388" s="100">
        <f t="shared" si="159"/>
        <v>17</v>
      </c>
      <c r="K388" s="325">
        <f>VLOOKUP(B388,[2]VIT!$A$3:$F$557,6,FALSE)</f>
        <v>6.77</v>
      </c>
      <c r="L388" s="100">
        <f t="shared" si="160"/>
        <v>11</v>
      </c>
      <c r="M388" s="85">
        <f t="shared" si="161"/>
        <v>14</v>
      </c>
      <c r="N388" s="328">
        <f>VLOOKUP(B388,[2]DVC!$A$3:$F$557,6,FALSE)</f>
        <v>54</v>
      </c>
      <c r="O388" s="288">
        <f>VLOOKUP(B388,'[2]Taille-Poids'!$A$3:$F$557,6,FALSE)</f>
        <v>61</v>
      </c>
      <c r="P388" s="101">
        <f t="shared" si="162"/>
        <v>0.88524590163934425</v>
      </c>
      <c r="Q388" s="100">
        <f t="shared" si="163"/>
        <v>4.5</v>
      </c>
      <c r="R388" s="328">
        <f>VLOOKUP(B388,[2]DV!$A$3:$G$557,7,FALSE)</f>
        <v>36.5</v>
      </c>
      <c r="S388" s="100">
        <f t="shared" si="164"/>
        <v>2</v>
      </c>
      <c r="T388" s="85">
        <f t="shared" si="165"/>
        <v>6.5</v>
      </c>
      <c r="U388" s="332">
        <f>VLOOKUP(B388,[2]COORD!$A$3:$H$557,8,FALSE)</f>
        <v>29.47</v>
      </c>
      <c r="V388" s="100">
        <f t="shared" si="166"/>
        <v>3.25</v>
      </c>
      <c r="W388" s="325">
        <f>VLOOKUP(B388,[2]SOUP!$A$3:$E$557,5,FALSE)</f>
        <v>0</v>
      </c>
      <c r="X388" s="100">
        <f t="shared" si="167"/>
        <v>2.5</v>
      </c>
      <c r="Y388" s="325">
        <f>VLOOKUP(B388,[2]EQU!$A$3:$E$557,5,FALSE)</f>
        <v>4</v>
      </c>
      <c r="Z388" s="100">
        <f t="shared" si="168"/>
        <v>3</v>
      </c>
      <c r="AA388" s="85">
        <f t="shared" si="169"/>
        <v>8.75</v>
      </c>
      <c r="AB388" s="344">
        <f>VLOOKUP(B388,[2]Natation!$A$2:$E$556,5,FALSE)</f>
        <v>32.799999999999997</v>
      </c>
      <c r="AC388" s="100">
        <f t="shared" si="170"/>
        <v>15</v>
      </c>
      <c r="AD388" s="86">
        <f t="shared" si="171"/>
        <v>15</v>
      </c>
      <c r="AE388" s="87">
        <f t="shared" si="156"/>
        <v>12.25</v>
      </c>
      <c r="AF388" s="88">
        <v>12.25</v>
      </c>
      <c r="AG388" s="92">
        <f t="shared" ref="AG388:AG451" si="173">IFERROR(RANK(AF388,$AF$3:$AF$603,0),532)</f>
        <v>132</v>
      </c>
      <c r="AH388" s="78">
        <f>IF(ISERROR(VLOOKUP(B388,'Notes écrit'!$A$3:$C$566,3,FALSE)),"ABI",(VLOOKUP(B388,'Notes écrit'!$A$3:$C$566,3,FALSE)))</f>
        <v>12.44</v>
      </c>
      <c r="AI388" s="88">
        <v>12.44</v>
      </c>
      <c r="AJ388" s="93">
        <f t="shared" ref="AJ388:AJ451" si="174">IFERROR(RANK(AI388,$AI$3:$AI$603,0),564)</f>
        <v>11</v>
      </c>
      <c r="AK388" s="153">
        <f t="shared" ref="AK388:AK453" si="175">IF(AH388="ABI","DEF",IF(AE388="DSP",AH388,(AF388*0.4+AI388*0.6)))</f>
        <v>12.364000000000001</v>
      </c>
      <c r="AL388" s="108"/>
      <c r="AM388" s="108"/>
      <c r="AN388" s="108"/>
      <c r="AO388" s="108"/>
      <c r="AP388" s="108"/>
    </row>
    <row r="389" spans="1:42" ht="16.5" customHeight="1" thickBot="1" x14ac:dyDescent="0.3">
      <c r="A389" s="127" t="s">
        <v>376</v>
      </c>
      <c r="B389" s="249">
        <v>22008633</v>
      </c>
      <c r="C389" s="250" t="s">
        <v>663</v>
      </c>
      <c r="D389" s="250" t="s">
        <v>303</v>
      </c>
      <c r="E389" s="96">
        <f>VLOOKUP(B389,[2]END!$A$3:$F$557,6,FALSE)</f>
        <v>13</v>
      </c>
      <c r="F389" s="99">
        <f t="shared" si="172"/>
        <v>16</v>
      </c>
      <c r="G389" s="100">
        <f t="shared" si="157"/>
        <v>10</v>
      </c>
      <c r="H389" s="85">
        <f t="shared" si="158"/>
        <v>10</v>
      </c>
      <c r="I389" s="325">
        <f>VLOOKUP(B389,[2]VIT!$A$3:$E$557,5,FALSE)</f>
        <v>3.31</v>
      </c>
      <c r="J389" s="100">
        <f t="shared" si="159"/>
        <v>15</v>
      </c>
      <c r="K389" s="325">
        <f>VLOOKUP(B389,[2]VIT!$A$3:$F$557,6,FALSE)</f>
        <v>7.02</v>
      </c>
      <c r="L389" s="100">
        <f t="shared" si="160"/>
        <v>10</v>
      </c>
      <c r="M389" s="85">
        <f t="shared" si="161"/>
        <v>12.5</v>
      </c>
      <c r="N389" s="107">
        <f>VLOOKUP(B389,[2]DVC!$A$3:$F$557,6,FALSE)</f>
        <v>53</v>
      </c>
      <c r="O389" s="288">
        <f>VLOOKUP(B389,'[2]Taille-Poids'!$A$3:$F$557,6,FALSE)</f>
        <v>61</v>
      </c>
      <c r="P389" s="101">
        <f t="shared" si="162"/>
        <v>0.86885245901639341</v>
      </c>
      <c r="Q389" s="100">
        <f t="shared" si="163"/>
        <v>4.5</v>
      </c>
      <c r="R389" s="107">
        <f>VLOOKUP(B389,[2]DV!$A$3:$G$557,7,FALSE)</f>
        <v>31.5</v>
      </c>
      <c r="S389" s="100">
        <f t="shared" si="164"/>
        <v>1</v>
      </c>
      <c r="T389" s="85">
        <f t="shared" si="165"/>
        <v>5.5</v>
      </c>
      <c r="U389" s="289">
        <f>VLOOKUP(B389,[2]COORD!$A$3:$H$557,8,FALSE)</f>
        <v>24.16</v>
      </c>
      <c r="V389" s="100">
        <f t="shared" si="166"/>
        <v>5.75</v>
      </c>
      <c r="W389" s="96">
        <f>VLOOKUP(B389,[2]SOUP!$A$3:$E$557,5,FALSE)</f>
        <v>-6</v>
      </c>
      <c r="X389" s="100">
        <f t="shared" si="167"/>
        <v>1.25</v>
      </c>
      <c r="Y389" s="96">
        <f>VLOOKUP(B389,[2]EQU!$A$3:$E$557,5,FALSE)</f>
        <v>5</v>
      </c>
      <c r="Z389" s="100">
        <f t="shared" si="168"/>
        <v>2.5</v>
      </c>
      <c r="AA389" s="85">
        <f t="shared" si="169"/>
        <v>9.5</v>
      </c>
      <c r="AB389" s="127">
        <f>VLOOKUP(B389,[2]Natation!$A$2:$E$556,5,FALSE)</f>
        <v>50.1</v>
      </c>
      <c r="AC389" s="100">
        <f t="shared" si="170"/>
        <v>5</v>
      </c>
      <c r="AD389" s="86">
        <f t="shared" si="171"/>
        <v>5</v>
      </c>
      <c r="AE389" s="87">
        <f t="shared" si="156"/>
        <v>8.5</v>
      </c>
      <c r="AF389" s="88">
        <v>8.5</v>
      </c>
      <c r="AG389" s="92">
        <f t="shared" si="173"/>
        <v>471</v>
      </c>
      <c r="AH389" s="78">
        <f>IF(ISERROR(VLOOKUP(B389,'Notes écrit'!$A$3:$C$566,3,FALSE)),"ABI",(VLOOKUP(B389,'Notes écrit'!$A$3:$C$566,3,FALSE)))</f>
        <v>4.4400000000000004</v>
      </c>
      <c r="AI389" s="88">
        <v>4.4400000000000004</v>
      </c>
      <c r="AJ389" s="93">
        <f t="shared" si="174"/>
        <v>495</v>
      </c>
      <c r="AK389" s="153">
        <f t="shared" si="175"/>
        <v>6.0640000000000001</v>
      </c>
    </row>
    <row r="390" spans="1:42" ht="16.5" customHeight="1" thickBot="1" x14ac:dyDescent="0.3">
      <c r="A390" s="127" t="s">
        <v>376</v>
      </c>
      <c r="B390" s="259">
        <v>22008657</v>
      </c>
      <c r="C390" s="260" t="s">
        <v>841</v>
      </c>
      <c r="D390" s="260" t="s">
        <v>842</v>
      </c>
      <c r="E390" s="96" t="str">
        <f>VLOOKUP(B390,[2]END!$A$3:$F$557,6,FALSE)</f>
        <v>ABI</v>
      </c>
      <c r="F390" s="99" t="str">
        <f t="shared" si="172"/>
        <v>ABI</v>
      </c>
      <c r="G390" s="100">
        <f t="shared" si="157"/>
        <v>0</v>
      </c>
      <c r="H390" s="85">
        <f t="shared" si="158"/>
        <v>0</v>
      </c>
      <c r="I390" s="96" t="str">
        <f>VLOOKUP(B390,[2]VIT!$A$3:$E$557,5,FALSE)</f>
        <v>ABI</v>
      </c>
      <c r="J390" s="100">
        <f t="shared" ref="J390:J450" si="176">IF(I390="COVID","COVID",IF(I390="ABI",0,IF(I390="DSP","DSP",IF(I390="VAL","VAL",(IF(A390="F",VLOOKUP(I390,VIT20MF,2),VLOOKUP(I390,Vit20MG,2)))))))</f>
        <v>0</v>
      </c>
      <c r="K390" s="96" t="str">
        <f>VLOOKUP(B390,[2]VIT!$A$3:$F$557,6,FALSE)</f>
        <v>ABI</v>
      </c>
      <c r="L390" s="100">
        <f t="shared" ref="L390:L450" si="177">IF(K390="COVID","COVID",IF(K390="ABI",0,IF(K390="DSP","DSP",IF(K390="VAL","VAL",(IF(A390="F",VLOOKUP(K390,vit50mf,2),VLOOKUP(K390,vit50mg,2)))))))</f>
        <v>0</v>
      </c>
      <c r="M390" s="85">
        <f t="shared" si="161"/>
        <v>0</v>
      </c>
      <c r="N390" s="107" t="str">
        <f>VLOOKUP(B390,[2]DVC!$A$3:$F$557,6,FALSE)</f>
        <v>ABI</v>
      </c>
      <c r="O390" s="288" t="str">
        <f>VLOOKUP(B390,'[2]Taille-Poids'!$A$3:$F$557,6,FALSE)</f>
        <v>ABI</v>
      </c>
      <c r="P390" s="101" t="str">
        <f t="shared" si="162"/>
        <v>POIDS</v>
      </c>
      <c r="Q390" s="100">
        <f t="shared" si="163"/>
        <v>0</v>
      </c>
      <c r="R390" s="107" t="str">
        <f>VLOOKUP(B390,[2]DV!$A$3:$G$557,7,FALSE)</f>
        <v>ABI</v>
      </c>
      <c r="S390" s="100">
        <f t="shared" si="164"/>
        <v>0</v>
      </c>
      <c r="T390" s="85">
        <f t="shared" si="165"/>
        <v>0</v>
      </c>
      <c r="U390" s="289" t="str">
        <f>VLOOKUP(B390,[2]COORD!$A$3:$H$557,8,FALSE)</f>
        <v>ABI</v>
      </c>
      <c r="V390" s="100">
        <f t="shared" si="166"/>
        <v>0</v>
      </c>
      <c r="W390" s="96" t="str">
        <f>VLOOKUP(B390,[2]SOUP!$A$3:$E$557,5,FALSE)</f>
        <v>ABI</v>
      </c>
      <c r="X390" s="100">
        <f t="shared" si="167"/>
        <v>0</v>
      </c>
      <c r="Y390" s="96" t="str">
        <f>VLOOKUP(B390,[2]EQU!$A$3:$E$557,5,FALSE)</f>
        <v>ABI</v>
      </c>
      <c r="Z390" s="100">
        <f t="shared" si="168"/>
        <v>0</v>
      </c>
      <c r="AA390" s="85">
        <f t="shared" si="169"/>
        <v>0</v>
      </c>
      <c r="AB390" s="127" t="str">
        <f>VLOOKUP(B390,[2]Natation!$A$2:$E$556,5,FALSE)</f>
        <v>ABI</v>
      </c>
      <c r="AC390" s="100">
        <f t="shared" si="170"/>
        <v>0</v>
      </c>
      <c r="AD390" s="86">
        <f t="shared" si="171"/>
        <v>0</v>
      </c>
      <c r="AE390" s="87">
        <f t="shared" si="156"/>
        <v>0</v>
      </c>
      <c r="AF390" s="88">
        <v>0</v>
      </c>
      <c r="AG390" s="92">
        <f t="shared" si="173"/>
        <v>532</v>
      </c>
      <c r="AH390" s="78" t="str">
        <f>IF(ISERROR(VLOOKUP(B390,'Notes écrit'!$A$3:$C$566,3,FALSE)),"ABI",(VLOOKUP(B390,'Notes écrit'!$A$3:$C$566,3,FALSE)))</f>
        <v>ABI</v>
      </c>
      <c r="AI390" s="88" t="s">
        <v>195</v>
      </c>
      <c r="AJ390" s="93">
        <f t="shared" si="174"/>
        <v>564</v>
      </c>
      <c r="AK390" s="153" t="str">
        <f t="shared" si="175"/>
        <v>DEF</v>
      </c>
      <c r="AL390" s="108"/>
      <c r="AM390" s="108"/>
      <c r="AN390" s="108"/>
      <c r="AO390" s="108"/>
      <c r="AP390" s="108"/>
    </row>
    <row r="391" spans="1:42" s="109" customFormat="1" ht="16.5" customHeight="1" thickBot="1" x14ac:dyDescent="0.3">
      <c r="A391" s="127" t="s">
        <v>376</v>
      </c>
      <c r="B391" s="263">
        <v>22008665</v>
      </c>
      <c r="C391" s="264" t="s">
        <v>959</v>
      </c>
      <c r="D391" s="264" t="s">
        <v>180</v>
      </c>
      <c r="E391" s="96">
        <f>VLOOKUP(B391,[2]END!$A$3:$F$557,6,FALSE)</f>
        <v>15</v>
      </c>
      <c r="F391" s="99">
        <f t="shared" si="172"/>
        <v>17</v>
      </c>
      <c r="G391" s="100">
        <f t="shared" si="157"/>
        <v>12</v>
      </c>
      <c r="H391" s="85">
        <f t="shared" si="158"/>
        <v>12</v>
      </c>
      <c r="I391" s="325">
        <f>VLOOKUP(B391,[2]VIT!$A$3:$E$557,5,FALSE)</f>
        <v>3.0600000000000005</v>
      </c>
      <c r="J391" s="100">
        <f t="shared" si="176"/>
        <v>19</v>
      </c>
      <c r="K391" s="325">
        <f>VLOOKUP(B391,[2]VIT!$A$3:$F$557,6,FALSE)</f>
        <v>6.73</v>
      </c>
      <c r="L391" s="100">
        <f t="shared" si="177"/>
        <v>12</v>
      </c>
      <c r="M391" s="85">
        <f t="shared" si="161"/>
        <v>15.5</v>
      </c>
      <c r="N391" s="107">
        <f>VLOOKUP(B391,[2]DVC!$A$3:$F$557,6,FALSE)</f>
        <v>44</v>
      </c>
      <c r="O391" s="288">
        <f>VLOOKUP(B391,'[2]Taille-Poids'!$A$3:$F$557,6,FALSE)</f>
        <v>61</v>
      </c>
      <c r="P391" s="101">
        <f t="shared" si="162"/>
        <v>0.72131147540983609</v>
      </c>
      <c r="Q391" s="100">
        <f t="shared" si="163"/>
        <v>4</v>
      </c>
      <c r="R391" s="107">
        <f>VLOOKUP(B391,[2]DV!$A$3:$G$557,7,FALSE)</f>
        <v>46.5</v>
      </c>
      <c r="S391" s="100">
        <f t="shared" si="164"/>
        <v>4.5</v>
      </c>
      <c r="T391" s="85">
        <f t="shared" si="165"/>
        <v>8.5</v>
      </c>
      <c r="U391" s="289">
        <f>VLOOKUP(B391,[2]COORD!$A$3:$H$557,8,FALSE)</f>
        <v>31.72</v>
      </c>
      <c r="V391" s="100">
        <f t="shared" si="166"/>
        <v>2</v>
      </c>
      <c r="W391" s="96">
        <f>VLOOKUP(B391,[2]SOUP!$A$3:$E$557,5,FALSE)</f>
        <v>-15</v>
      </c>
      <c r="X391" s="100">
        <f t="shared" si="167"/>
        <v>0.25</v>
      </c>
      <c r="Y391" s="96">
        <f>VLOOKUP(B391,[2]EQU!$A$3:$E$557,5,FALSE)</f>
        <v>10</v>
      </c>
      <c r="Z391" s="100">
        <f t="shared" si="168"/>
        <v>0</v>
      </c>
      <c r="AA391" s="85">
        <f t="shared" si="169"/>
        <v>2.25</v>
      </c>
      <c r="AB391" s="127">
        <f>VLOOKUP(B391,[2]Natation!$A$2:$E$556,5,FALSE)</f>
        <v>46.13</v>
      </c>
      <c r="AC391" s="100">
        <f t="shared" si="170"/>
        <v>7</v>
      </c>
      <c r="AD391" s="86">
        <f t="shared" si="171"/>
        <v>7</v>
      </c>
      <c r="AE391" s="87">
        <f t="shared" si="156"/>
        <v>9.0500000000000007</v>
      </c>
      <c r="AF391" s="88">
        <v>9.0500000000000007</v>
      </c>
      <c r="AG391" s="92">
        <f t="shared" si="173"/>
        <v>448</v>
      </c>
      <c r="AH391" s="78">
        <f>IF(ISERROR(VLOOKUP(B391,'Notes écrit'!$A$3:$C$566,3,FALSE)),"ABI",(VLOOKUP(B391,'Notes écrit'!$A$3:$C$566,3,FALSE)))</f>
        <v>6.22</v>
      </c>
      <c r="AI391" s="88">
        <v>6.22</v>
      </c>
      <c r="AJ391" s="93">
        <f t="shared" si="174"/>
        <v>347</v>
      </c>
      <c r="AK391" s="153">
        <f t="shared" si="175"/>
        <v>7.3520000000000003</v>
      </c>
      <c r="AL391" s="26"/>
      <c r="AM391" s="26"/>
      <c r="AN391" s="26"/>
      <c r="AO391" s="26"/>
      <c r="AP391" s="26"/>
    </row>
    <row r="392" spans="1:42" ht="16.5" customHeight="1" thickBot="1" x14ac:dyDescent="0.3">
      <c r="A392" s="127" t="s">
        <v>376</v>
      </c>
      <c r="B392" s="257">
        <v>22008677</v>
      </c>
      <c r="C392" s="258" t="s">
        <v>1084</v>
      </c>
      <c r="D392" s="258" t="s">
        <v>1085</v>
      </c>
      <c r="E392" s="96">
        <f>VLOOKUP(B392,[2]END!$A$3:$F$557,6,FALSE)</f>
        <v>15</v>
      </c>
      <c r="F392" s="99">
        <f t="shared" si="172"/>
        <v>17</v>
      </c>
      <c r="G392" s="100">
        <f t="shared" si="157"/>
        <v>12</v>
      </c>
      <c r="H392" s="85">
        <f t="shared" si="158"/>
        <v>12</v>
      </c>
      <c r="I392" s="325">
        <f>VLOOKUP(B392,[2]VIT!$A$3:$E$557,5,FALSE)</f>
        <v>3.54</v>
      </c>
      <c r="J392" s="100">
        <f t="shared" si="176"/>
        <v>11</v>
      </c>
      <c r="K392" s="325">
        <f>VLOOKUP(B392,[2]VIT!$A$3:$F$557,6,FALSE)</f>
        <v>7.51</v>
      </c>
      <c r="L392" s="100">
        <f t="shared" si="177"/>
        <v>6</v>
      </c>
      <c r="M392" s="85">
        <f t="shared" si="161"/>
        <v>8.5</v>
      </c>
      <c r="N392" s="107" t="str">
        <f>VLOOKUP(B392,[2]DVC!$A$3:$F$557,6,FALSE)</f>
        <v>ABI</v>
      </c>
      <c r="O392" s="288">
        <f>VLOOKUP(B392,'[2]Taille-Poids'!$A$3:$F$557,6,FALSE)</f>
        <v>58</v>
      </c>
      <c r="P392" s="101">
        <f t="shared" si="162"/>
        <v>0</v>
      </c>
      <c r="Q392" s="100">
        <f t="shared" si="163"/>
        <v>0</v>
      </c>
      <c r="R392" s="107">
        <f>VLOOKUP(B392,[2]DV!$A$3:$G$557,7,FALSE)</f>
        <v>38.9</v>
      </c>
      <c r="S392" s="100">
        <f t="shared" si="164"/>
        <v>2.5</v>
      </c>
      <c r="T392" s="85">
        <f t="shared" si="165"/>
        <v>2.5</v>
      </c>
      <c r="U392" s="289">
        <f>VLOOKUP(B392,[2]COORD!$A$3:$H$557,8,FALSE)</f>
        <v>34.79</v>
      </c>
      <c r="V392" s="100">
        <f t="shared" si="166"/>
        <v>0.5</v>
      </c>
      <c r="W392" s="96">
        <f>VLOOKUP(B392,[2]SOUP!$A$3:$E$557,5,FALSE)</f>
        <v>0</v>
      </c>
      <c r="X392" s="100">
        <f t="shared" si="167"/>
        <v>2.5</v>
      </c>
      <c r="Y392" s="96">
        <f>VLOOKUP(B392,[2]EQU!$A$3:$E$557,5,FALSE)</f>
        <v>4</v>
      </c>
      <c r="Z392" s="100">
        <f t="shared" si="168"/>
        <v>3</v>
      </c>
      <c r="AA392" s="85">
        <f t="shared" si="169"/>
        <v>6</v>
      </c>
      <c r="AB392" s="127">
        <f>VLOOKUP(B392,[2]Natation!$A$2:$E$556,5,FALSE)</f>
        <v>45.11</v>
      </c>
      <c r="AC392" s="100">
        <f t="shared" si="170"/>
        <v>8</v>
      </c>
      <c r="AD392" s="86">
        <f t="shared" si="171"/>
        <v>8</v>
      </c>
      <c r="AE392" s="87">
        <f t="shared" si="156"/>
        <v>7.4</v>
      </c>
      <c r="AF392" s="88">
        <v>7.4</v>
      </c>
      <c r="AG392" s="92">
        <f t="shared" si="173"/>
        <v>500</v>
      </c>
      <c r="AH392" s="78">
        <f>IF(ISERROR(VLOOKUP(B392,'Notes écrit'!$A$3:$C$566,3,FALSE)),"ABI",(VLOOKUP(B392,'Notes écrit'!$A$3:$C$566,3,FALSE)))</f>
        <v>6.67</v>
      </c>
      <c r="AI392" s="88">
        <v>6.67</v>
      </c>
      <c r="AJ392" s="93">
        <f t="shared" si="174"/>
        <v>296</v>
      </c>
      <c r="AK392" s="153">
        <f t="shared" si="175"/>
        <v>6.9619999999999997</v>
      </c>
      <c r="AL392" s="110"/>
      <c r="AM392" s="110"/>
      <c r="AN392" s="110"/>
      <c r="AO392" s="110"/>
      <c r="AP392" s="110"/>
    </row>
    <row r="393" spans="1:42" ht="16.5" customHeight="1" thickBot="1" x14ac:dyDescent="0.3">
      <c r="A393" s="127" t="s">
        <v>56</v>
      </c>
      <c r="B393" s="251">
        <v>22008701</v>
      </c>
      <c r="C393" s="252" t="s">
        <v>518</v>
      </c>
      <c r="D393" s="252" t="s">
        <v>519</v>
      </c>
      <c r="E393" s="96">
        <f>VLOOKUP(B393,[2]END!$A$3:$F$557,6,FALSE)</f>
        <v>14</v>
      </c>
      <c r="F393" s="99">
        <f t="shared" si="172"/>
        <v>16.5</v>
      </c>
      <c r="G393" s="100">
        <f t="shared" si="157"/>
        <v>14</v>
      </c>
      <c r="H393" s="85">
        <f t="shared" si="158"/>
        <v>14</v>
      </c>
      <c r="I393" s="325">
        <f>VLOOKUP(B393,[2]VIT!$A$3:$E$557,5,FALSE)</f>
        <v>3.6</v>
      </c>
      <c r="J393" s="100">
        <f t="shared" si="176"/>
        <v>15</v>
      </c>
      <c r="K393" s="325">
        <f>VLOOKUP(B393,[2]VIT!$A$3:$F$557,6,FALSE)</f>
        <v>6.71</v>
      </c>
      <c r="L393" s="100">
        <f t="shared" si="177"/>
        <v>18</v>
      </c>
      <c r="M393" s="85">
        <f t="shared" si="161"/>
        <v>16.5</v>
      </c>
      <c r="N393" s="107">
        <f>VLOOKUP(B393,[2]DVC!$A$3:$F$557,6,FALSE)</f>
        <v>38</v>
      </c>
      <c r="O393" s="288">
        <f>VLOOKUP(B393,'[2]Taille-Poids'!$A$3:$F$557,6,FALSE)</f>
        <v>59</v>
      </c>
      <c r="P393" s="101">
        <f t="shared" si="162"/>
        <v>0.64406779661016944</v>
      </c>
      <c r="Q393" s="100">
        <f t="shared" si="163"/>
        <v>6</v>
      </c>
      <c r="R393" s="107">
        <f>VLOOKUP(B393,[2]DV!$A$3:$G$557,7,FALSE)</f>
        <v>32.799999999999997</v>
      </c>
      <c r="S393" s="100">
        <f t="shared" si="164"/>
        <v>5.5</v>
      </c>
      <c r="T393" s="85">
        <f t="shared" si="165"/>
        <v>11.5</v>
      </c>
      <c r="U393" s="289">
        <f>VLOOKUP(B393,[2]COORD!$A$3:$H$557,8,FALSE)</f>
        <v>26.36</v>
      </c>
      <c r="V393" s="100">
        <f t="shared" si="166"/>
        <v>5.75</v>
      </c>
      <c r="W393" s="96">
        <f>VLOOKUP(B393,[2]SOUP!$A$3:$E$557,5,FALSE)</f>
        <v>0</v>
      </c>
      <c r="X393" s="100">
        <f t="shared" si="167"/>
        <v>2.5</v>
      </c>
      <c r="Y393" s="96">
        <f>VLOOKUP(B393,[2]EQU!$A$3:$E$557,5,FALSE)</f>
        <v>5</v>
      </c>
      <c r="Z393" s="100">
        <f t="shared" si="168"/>
        <v>2.5</v>
      </c>
      <c r="AA393" s="85">
        <f t="shared" si="169"/>
        <v>10.75</v>
      </c>
      <c r="AB393" s="127">
        <f>VLOOKUP(B393,[2]Natation!$A$2:$E$556,5,FALSE)</f>
        <v>41.94</v>
      </c>
      <c r="AC393" s="100">
        <f t="shared" si="170"/>
        <v>12</v>
      </c>
      <c r="AD393" s="86">
        <f t="shared" si="171"/>
        <v>12</v>
      </c>
      <c r="AE393" s="87">
        <f t="shared" si="156"/>
        <v>12.95</v>
      </c>
      <c r="AF393" s="88">
        <v>12.95</v>
      </c>
      <c r="AG393" s="92">
        <f t="shared" si="173"/>
        <v>70</v>
      </c>
      <c r="AH393" s="78">
        <f>IF(ISERROR(VLOOKUP(B393,'Notes écrit'!$A$3:$C$566,3,FALSE)),"ABI",(VLOOKUP(B393,'Notes écrit'!$A$3:$C$566,3,FALSE)))</f>
        <v>5.33</v>
      </c>
      <c r="AI393" s="88">
        <v>5.33</v>
      </c>
      <c r="AJ393" s="93">
        <f t="shared" si="174"/>
        <v>435</v>
      </c>
      <c r="AK393" s="153">
        <f t="shared" si="175"/>
        <v>8.3780000000000001</v>
      </c>
    </row>
    <row r="394" spans="1:42" ht="16.5" customHeight="1" thickBot="1" x14ac:dyDescent="0.3">
      <c r="A394" s="127" t="s">
        <v>376</v>
      </c>
      <c r="B394" s="247">
        <v>22008767</v>
      </c>
      <c r="C394" s="248" t="s">
        <v>930</v>
      </c>
      <c r="D394" s="248" t="s">
        <v>931</v>
      </c>
      <c r="E394" s="96">
        <f>VLOOKUP(B394,[2]END!$A$3:$F$557,6,FALSE)</f>
        <v>14</v>
      </c>
      <c r="F394" s="99">
        <f t="shared" si="172"/>
        <v>16.5</v>
      </c>
      <c r="G394" s="100">
        <f t="shared" si="157"/>
        <v>11</v>
      </c>
      <c r="H394" s="85">
        <f t="shared" si="158"/>
        <v>11</v>
      </c>
      <c r="I394" s="325">
        <f>VLOOKUP(B394,[2]VIT!$A$3:$E$557,5,FALSE)</f>
        <v>3.06</v>
      </c>
      <c r="J394" s="100">
        <f t="shared" si="176"/>
        <v>19</v>
      </c>
      <c r="K394" s="325">
        <f>VLOOKUP(B394,[2]VIT!$A$3:$F$557,6,FALSE)</f>
        <v>6.92</v>
      </c>
      <c r="L394" s="100">
        <f t="shared" si="177"/>
        <v>10</v>
      </c>
      <c r="M394" s="85">
        <f t="shared" si="161"/>
        <v>14.5</v>
      </c>
      <c r="N394" s="107">
        <f>VLOOKUP(B394,[2]DVC!$A$3:$F$557,6,FALSE)</f>
        <v>60</v>
      </c>
      <c r="O394" s="288">
        <f>VLOOKUP(B394,'[2]Taille-Poids'!$A$3:$F$557,6,FALSE)</f>
        <v>66</v>
      </c>
      <c r="P394" s="101">
        <f t="shared" si="162"/>
        <v>0.90909090909090906</v>
      </c>
      <c r="Q394" s="100">
        <f t="shared" si="163"/>
        <v>5</v>
      </c>
      <c r="R394" s="107">
        <f>VLOOKUP(B394,[2]DV!$A$3:$G$557,7,FALSE)</f>
        <v>46.5</v>
      </c>
      <c r="S394" s="100">
        <f t="shared" si="164"/>
        <v>4.5</v>
      </c>
      <c r="T394" s="85">
        <f t="shared" si="165"/>
        <v>9.5</v>
      </c>
      <c r="U394" s="289">
        <f>VLOOKUP(B394,[2]COORD!$A$3:$H$557,8,FALSE)</f>
        <v>27.03</v>
      </c>
      <c r="V394" s="100">
        <f t="shared" si="166"/>
        <v>4.25</v>
      </c>
      <c r="W394" s="96">
        <f>VLOOKUP(B394,[2]SOUP!$A$3:$E$557,5,FALSE)</f>
        <v>-5</v>
      </c>
      <c r="X394" s="100">
        <f t="shared" si="167"/>
        <v>1.5</v>
      </c>
      <c r="Y394" s="96">
        <f>VLOOKUP(B394,[2]EQU!$A$3:$E$557,5,FALSE)</f>
        <v>3</v>
      </c>
      <c r="Z394" s="100">
        <f t="shared" si="168"/>
        <v>3.5</v>
      </c>
      <c r="AA394" s="85">
        <f t="shared" si="169"/>
        <v>9.25</v>
      </c>
      <c r="AB394" s="127">
        <f>VLOOKUP(B394,[2]Natation!$A$2:$E$556,5,FALSE)</f>
        <v>44.06</v>
      </c>
      <c r="AC394" s="100">
        <f t="shared" si="170"/>
        <v>8</v>
      </c>
      <c r="AD394" s="86">
        <f t="shared" si="171"/>
        <v>8</v>
      </c>
      <c r="AE394" s="87">
        <f t="shared" si="156"/>
        <v>10.45</v>
      </c>
      <c r="AF394" s="88">
        <v>10.45</v>
      </c>
      <c r="AG394" s="92">
        <f t="shared" si="173"/>
        <v>352</v>
      </c>
      <c r="AH394" s="78">
        <f>IF(ISERROR(VLOOKUP(B394,'Notes écrit'!$A$3:$C$566,3,FALSE)),"ABI",(VLOOKUP(B394,'Notes écrit'!$A$3:$C$566,3,FALSE)))</f>
        <v>9.33</v>
      </c>
      <c r="AI394" s="88">
        <v>9.33</v>
      </c>
      <c r="AJ394" s="93">
        <f t="shared" si="174"/>
        <v>56</v>
      </c>
      <c r="AK394" s="153">
        <f t="shared" si="175"/>
        <v>9.7779999999999987</v>
      </c>
      <c r="AL394" s="108"/>
      <c r="AM394" s="108"/>
      <c r="AN394" s="108"/>
      <c r="AO394" s="108"/>
      <c r="AP394" s="108"/>
    </row>
    <row r="395" spans="1:42" ht="16.5" customHeight="1" thickBot="1" x14ac:dyDescent="0.3">
      <c r="A395" s="127" t="s">
        <v>376</v>
      </c>
      <c r="B395" s="247">
        <v>22008776</v>
      </c>
      <c r="C395" s="248" t="s">
        <v>840</v>
      </c>
      <c r="D395" s="248" t="s">
        <v>108</v>
      </c>
      <c r="E395" s="96">
        <f>VLOOKUP(B395,[2]END!$A$3:$F$557,6,FALSE)</f>
        <v>21</v>
      </c>
      <c r="F395" s="99">
        <f t="shared" si="172"/>
        <v>20</v>
      </c>
      <c r="G395" s="100">
        <f t="shared" si="157"/>
        <v>18</v>
      </c>
      <c r="H395" s="85">
        <f t="shared" si="158"/>
        <v>18</v>
      </c>
      <c r="I395" s="325">
        <f>VLOOKUP(B395,[2]VIT!$A$3:$E$557,5,FALSE)</f>
        <v>3.26</v>
      </c>
      <c r="J395" s="100">
        <f t="shared" si="176"/>
        <v>16</v>
      </c>
      <c r="K395" s="325">
        <f>VLOOKUP(B395,[2]VIT!$A$3:$F$557,6,FALSE)</f>
        <v>7</v>
      </c>
      <c r="L395" s="100">
        <f t="shared" si="177"/>
        <v>10</v>
      </c>
      <c r="M395" s="85">
        <f t="shared" si="161"/>
        <v>13</v>
      </c>
      <c r="N395" s="107">
        <f>VLOOKUP(B395,[2]DVC!$A$3:$F$557,6,FALSE)</f>
        <v>42</v>
      </c>
      <c r="O395" s="288">
        <f>VLOOKUP(B395,'[2]Taille-Poids'!$A$3:$F$557,6,FALSE)</f>
        <v>57</v>
      </c>
      <c r="P395" s="101">
        <f t="shared" si="162"/>
        <v>0.73684210526315785</v>
      </c>
      <c r="Q395" s="100">
        <f t="shared" si="163"/>
        <v>4</v>
      </c>
      <c r="R395" s="107">
        <f>VLOOKUP(B395,[2]DV!$A$3:$G$557,7,FALSE)</f>
        <v>37.9</v>
      </c>
      <c r="S395" s="100">
        <f t="shared" si="164"/>
        <v>2.5</v>
      </c>
      <c r="T395" s="85">
        <f t="shared" si="165"/>
        <v>6.5</v>
      </c>
      <c r="U395" s="289">
        <f>VLOOKUP(B395,[2]COORD!$A$3:$H$557,8,FALSE)</f>
        <v>24.05</v>
      </c>
      <c r="V395" s="100">
        <f t="shared" si="166"/>
        <v>5.75</v>
      </c>
      <c r="W395" s="96">
        <f>VLOOKUP(B395,[2]SOUP!$A$3:$E$557,5,FALSE)</f>
        <v>-20</v>
      </c>
      <c r="X395" s="100">
        <f t="shared" si="167"/>
        <v>0</v>
      </c>
      <c r="Y395" s="96">
        <f>VLOOKUP(B395,[2]EQU!$A$3:$E$557,5,FALSE)</f>
        <v>3</v>
      </c>
      <c r="Z395" s="100">
        <f t="shared" si="168"/>
        <v>3.5</v>
      </c>
      <c r="AA395" s="85">
        <f t="shared" si="169"/>
        <v>9.25</v>
      </c>
      <c r="AB395" s="127">
        <f>VLOOKUP(B395,[2]Natation!$A$2:$E$556,5,FALSE)</f>
        <v>46.51</v>
      </c>
      <c r="AC395" s="100">
        <f t="shared" si="170"/>
        <v>7</v>
      </c>
      <c r="AD395" s="86">
        <f t="shared" si="171"/>
        <v>7</v>
      </c>
      <c r="AE395" s="87">
        <f t="shared" si="156"/>
        <v>10.75</v>
      </c>
      <c r="AF395" s="88">
        <v>10.75</v>
      </c>
      <c r="AG395" s="92">
        <f t="shared" si="173"/>
        <v>306</v>
      </c>
      <c r="AH395" s="78">
        <f>IF(ISERROR(VLOOKUP(B395,'Notes écrit'!$A$3:$C$566,3,FALSE)),"ABI",(VLOOKUP(B395,'Notes écrit'!$A$3:$C$566,3,FALSE)))</f>
        <v>5.78</v>
      </c>
      <c r="AI395" s="88">
        <v>5.78</v>
      </c>
      <c r="AJ395" s="93">
        <f t="shared" si="174"/>
        <v>393</v>
      </c>
      <c r="AK395" s="153">
        <f t="shared" si="175"/>
        <v>7.7679999999999998</v>
      </c>
    </row>
    <row r="396" spans="1:42" ht="16.5" customHeight="1" thickBot="1" x14ac:dyDescent="0.3">
      <c r="A396" s="127" t="s">
        <v>376</v>
      </c>
      <c r="B396" s="247">
        <v>22008790</v>
      </c>
      <c r="C396" s="248" t="s">
        <v>827</v>
      </c>
      <c r="D396" s="248" t="s">
        <v>828</v>
      </c>
      <c r="E396" s="96">
        <f>VLOOKUP(B396,[2]END!$A$3:$F$557,6,FALSE)</f>
        <v>10</v>
      </c>
      <c r="F396" s="99">
        <f t="shared" si="172"/>
        <v>14.5</v>
      </c>
      <c r="G396" s="100">
        <f t="shared" si="157"/>
        <v>7</v>
      </c>
      <c r="H396" s="85">
        <f t="shared" si="158"/>
        <v>7</v>
      </c>
      <c r="I396" s="325">
        <f>VLOOKUP(B396,[2]VIT!$A$3:$E$557,5,FALSE)</f>
        <v>3.28</v>
      </c>
      <c r="J396" s="100">
        <f t="shared" si="176"/>
        <v>16</v>
      </c>
      <c r="K396" s="325">
        <f>VLOOKUP(B396,[2]VIT!$A$3:$F$557,6,FALSE)</f>
        <v>7.08</v>
      </c>
      <c r="L396" s="100">
        <f t="shared" si="177"/>
        <v>9</v>
      </c>
      <c r="M396" s="85">
        <f t="shared" si="161"/>
        <v>12.5</v>
      </c>
      <c r="N396" s="107">
        <f>VLOOKUP(B396,[2]DVC!$A$3:$F$557,6,FALSE)</f>
        <v>61</v>
      </c>
      <c r="O396" s="288">
        <f>VLOOKUP(B396,'[2]Taille-Poids'!$A$3:$F$557,6,FALSE)</f>
        <v>115</v>
      </c>
      <c r="P396" s="101">
        <f t="shared" si="162"/>
        <v>0.5304347826086957</v>
      </c>
      <c r="Q396" s="100">
        <f t="shared" si="163"/>
        <v>3</v>
      </c>
      <c r="R396" s="107">
        <f>VLOOKUP(B396,[2]DV!$A$3:$G$557,7,FALSE)</f>
        <v>37.799999999999997</v>
      </c>
      <c r="S396" s="100">
        <f t="shared" si="164"/>
        <v>2.5</v>
      </c>
      <c r="T396" s="85">
        <f t="shared" si="165"/>
        <v>5.5</v>
      </c>
      <c r="U396" s="289">
        <f>VLOOKUP(B396,[2]COORD!$A$3:$H$557,8,FALSE)</f>
        <v>37.01</v>
      </c>
      <c r="V396" s="100">
        <f t="shared" si="166"/>
        <v>0.25</v>
      </c>
      <c r="W396" s="96">
        <f>VLOOKUP(B396,[2]SOUP!$A$3:$E$557,5,FALSE)</f>
        <v>4</v>
      </c>
      <c r="X396" s="100">
        <f t="shared" si="167"/>
        <v>3.25</v>
      </c>
      <c r="Y396" s="96">
        <f>VLOOKUP(B396,[2]EQU!$A$3:$E$557,5,FALSE)</f>
        <v>3</v>
      </c>
      <c r="Z396" s="100">
        <f t="shared" si="168"/>
        <v>3.5</v>
      </c>
      <c r="AA396" s="85">
        <f t="shared" si="169"/>
        <v>7</v>
      </c>
      <c r="AB396" s="127">
        <f>VLOOKUP(B396,[2]Natation!$A$2:$E$556,5,FALSE)</f>
        <v>40.54</v>
      </c>
      <c r="AC396" s="100">
        <f t="shared" si="170"/>
        <v>10</v>
      </c>
      <c r="AD396" s="86">
        <f t="shared" si="171"/>
        <v>10</v>
      </c>
      <c r="AE396" s="87">
        <f t="shared" si="156"/>
        <v>8.4</v>
      </c>
      <c r="AF396" s="88">
        <v>8.4</v>
      </c>
      <c r="AG396" s="92">
        <f t="shared" si="173"/>
        <v>476</v>
      </c>
      <c r="AH396" s="78">
        <f>IF(ISERROR(VLOOKUP(B396,'Notes écrit'!$A$3:$C$566,3,FALSE)),"ABI",(VLOOKUP(B396,'Notes écrit'!$A$3:$C$566,3,FALSE)))</f>
        <v>7.11</v>
      </c>
      <c r="AI396" s="88">
        <v>7.11</v>
      </c>
      <c r="AJ396" s="93">
        <f t="shared" si="174"/>
        <v>241</v>
      </c>
      <c r="AK396" s="153">
        <f t="shared" si="175"/>
        <v>7.6260000000000003</v>
      </c>
    </row>
    <row r="397" spans="1:42" ht="16.5" customHeight="1" thickBot="1" x14ac:dyDescent="0.3">
      <c r="A397" s="127" t="s">
        <v>56</v>
      </c>
      <c r="B397" s="255">
        <v>22008860</v>
      </c>
      <c r="C397" s="256" t="s">
        <v>747</v>
      </c>
      <c r="D397" s="256" t="s">
        <v>82</v>
      </c>
      <c r="E397" s="96">
        <f>VLOOKUP(B397,[2]END!$A$3:$F$557,6,FALSE)</f>
        <v>10</v>
      </c>
      <c r="F397" s="99">
        <f t="shared" si="172"/>
        <v>14.5</v>
      </c>
      <c r="G397" s="100">
        <f t="shared" si="157"/>
        <v>10</v>
      </c>
      <c r="H397" s="85">
        <f t="shared" si="158"/>
        <v>10</v>
      </c>
      <c r="I397" s="325">
        <f>VLOOKUP(B397,[2]VIT!$A$3:$E$557,5,FALSE)</f>
        <v>3.5699999999999994</v>
      </c>
      <c r="J397" s="100">
        <f t="shared" si="176"/>
        <v>15</v>
      </c>
      <c r="K397" s="325">
        <f>VLOOKUP(B397,[2]VIT!$A$3:$F$557,6,FALSE)</f>
        <v>7.85</v>
      </c>
      <c r="L397" s="100">
        <f t="shared" si="177"/>
        <v>10</v>
      </c>
      <c r="M397" s="85">
        <f t="shared" si="161"/>
        <v>12.5</v>
      </c>
      <c r="N397" s="107">
        <f>VLOOKUP(B397,[2]DVC!$A$3:$F$557,6,FALSE)</f>
        <v>45</v>
      </c>
      <c r="O397" s="288">
        <f>VLOOKUP(B397,'[2]Taille-Poids'!$A$3:$F$557,6,FALSE)</f>
        <v>70</v>
      </c>
      <c r="P397" s="101">
        <f t="shared" si="162"/>
        <v>0.6428571428571429</v>
      </c>
      <c r="Q397" s="100">
        <f t="shared" si="163"/>
        <v>6</v>
      </c>
      <c r="R397" s="107">
        <f>VLOOKUP(B397,[2]DV!$A$3:$G$557,7,FALSE)</f>
        <v>28.8</v>
      </c>
      <c r="S397" s="100">
        <f t="shared" si="164"/>
        <v>4.5</v>
      </c>
      <c r="T397" s="85">
        <f t="shared" si="165"/>
        <v>10.5</v>
      </c>
      <c r="U397" s="289">
        <f>VLOOKUP(B397,[2]COORD!$A$3:$H$557,8,FALSE)</f>
        <v>30.86</v>
      </c>
      <c r="V397" s="100">
        <f t="shared" si="166"/>
        <v>3.5</v>
      </c>
      <c r="W397" s="96">
        <f>VLOOKUP(B397,[2]SOUP!$A$3:$E$557,5,FALSE)</f>
        <v>6</v>
      </c>
      <c r="X397" s="100">
        <f t="shared" si="167"/>
        <v>3.5</v>
      </c>
      <c r="Y397" s="96">
        <f>VLOOKUP(B397,[2]EQU!$A$3:$E$557,5,FALSE)</f>
        <v>2</v>
      </c>
      <c r="Z397" s="100">
        <f t="shared" si="168"/>
        <v>4</v>
      </c>
      <c r="AA397" s="85">
        <f t="shared" si="169"/>
        <v>11</v>
      </c>
      <c r="AB397" s="127">
        <f>VLOOKUP(B397,[2]Natation!$A$2:$E$556,5,FALSE)</f>
        <v>50.98</v>
      </c>
      <c r="AC397" s="100">
        <f t="shared" si="170"/>
        <v>8</v>
      </c>
      <c r="AD397" s="86">
        <f t="shared" si="171"/>
        <v>8</v>
      </c>
      <c r="AE397" s="87">
        <f t="shared" si="156"/>
        <v>10.4</v>
      </c>
      <c r="AF397" s="88">
        <v>10.4</v>
      </c>
      <c r="AG397" s="92">
        <f t="shared" si="173"/>
        <v>356</v>
      </c>
      <c r="AH397" s="78">
        <f>IF(ISERROR(VLOOKUP(B397,'Notes écrit'!$A$3:$C$566,3,FALSE)),"ABI",(VLOOKUP(B397,'Notes écrit'!$A$3:$C$566,3,FALSE)))</f>
        <v>6.67</v>
      </c>
      <c r="AI397" s="88">
        <v>6.67</v>
      </c>
      <c r="AJ397" s="93">
        <f t="shared" si="174"/>
        <v>296</v>
      </c>
      <c r="AK397" s="153">
        <f t="shared" si="175"/>
        <v>8.161999999999999</v>
      </c>
    </row>
    <row r="398" spans="1:42" ht="16.5" customHeight="1" thickBot="1" x14ac:dyDescent="0.3">
      <c r="A398" s="127" t="s">
        <v>376</v>
      </c>
      <c r="B398" s="249">
        <v>22008973</v>
      </c>
      <c r="C398" s="250" t="s">
        <v>724</v>
      </c>
      <c r="D398" s="250" t="s">
        <v>99</v>
      </c>
      <c r="E398" s="96" t="s">
        <v>375</v>
      </c>
      <c r="F398" s="99" t="str">
        <f t="shared" si="172"/>
        <v>DSP</v>
      </c>
      <c r="G398" s="100" t="str">
        <f t="shared" si="157"/>
        <v>DSP</v>
      </c>
      <c r="H398" s="85" t="str">
        <f t="shared" si="158"/>
        <v>DSP</v>
      </c>
      <c r="I398" s="96" t="s">
        <v>375</v>
      </c>
      <c r="J398" s="100" t="str">
        <f t="shared" si="176"/>
        <v>DSP</v>
      </c>
      <c r="K398" s="96" t="s">
        <v>375</v>
      </c>
      <c r="L398" s="100" t="str">
        <f t="shared" si="177"/>
        <v>DSP</v>
      </c>
      <c r="M398" s="85" t="str">
        <f t="shared" si="161"/>
        <v>DSP</v>
      </c>
      <c r="N398" s="96" t="s">
        <v>375</v>
      </c>
      <c r="O398" s="288">
        <f>VLOOKUP(B398,'[2]Taille-Poids'!$A$3:$F$557,6,FALSE)</f>
        <v>72</v>
      </c>
      <c r="P398" s="101">
        <f t="shared" si="162"/>
        <v>0</v>
      </c>
      <c r="Q398" s="100" t="str">
        <f t="shared" si="163"/>
        <v>DSP</v>
      </c>
      <c r="R398" s="107">
        <f>VLOOKUP(B398,[2]DV!$A$3:$G$557,7,FALSE)</f>
        <v>44.6</v>
      </c>
      <c r="S398" s="100">
        <f t="shared" si="164"/>
        <v>4</v>
      </c>
      <c r="T398" s="85">
        <f t="shared" si="165"/>
        <v>8</v>
      </c>
      <c r="U398" s="337" t="s">
        <v>375</v>
      </c>
      <c r="V398" s="100" t="str">
        <f t="shared" si="166"/>
        <v>DSP</v>
      </c>
      <c r="W398" s="96">
        <f>VLOOKUP(B398,[2]SOUP!$A$3:$E$557,5,FALSE)</f>
        <v>-12</v>
      </c>
      <c r="X398" s="100">
        <f t="shared" si="167"/>
        <v>0.5</v>
      </c>
      <c r="Y398" s="96">
        <f>VLOOKUP(B398,[2]EQU!$A$3:$E$557,5,FALSE)</f>
        <v>7</v>
      </c>
      <c r="Z398" s="100">
        <f t="shared" si="168"/>
        <v>1.5</v>
      </c>
      <c r="AA398" s="85">
        <f t="shared" si="169"/>
        <v>4</v>
      </c>
      <c r="AB398" s="96" t="s">
        <v>375</v>
      </c>
      <c r="AC398" s="100" t="str">
        <f t="shared" si="170"/>
        <v>DSP</v>
      </c>
      <c r="AD398" s="86" t="str">
        <f t="shared" si="171"/>
        <v>DSP</v>
      </c>
      <c r="AE398" s="87">
        <f t="shared" si="156"/>
        <v>6</v>
      </c>
      <c r="AF398" s="88">
        <v>6</v>
      </c>
      <c r="AG398" s="92">
        <f t="shared" si="173"/>
        <v>520</v>
      </c>
      <c r="AH398" s="78">
        <f>IF(ISERROR(VLOOKUP(B398,'Notes écrit'!$A$3:$C$566,3,FALSE)),"ABI",(VLOOKUP(B398,'Notes écrit'!$A$3:$C$566,3,FALSE)))</f>
        <v>5.33</v>
      </c>
      <c r="AI398" s="88">
        <v>5.33</v>
      </c>
      <c r="AJ398" s="93">
        <f t="shared" si="174"/>
        <v>435</v>
      </c>
      <c r="AK398" s="153">
        <f t="shared" si="175"/>
        <v>5.5980000000000008</v>
      </c>
    </row>
    <row r="399" spans="1:42" ht="16.5" customHeight="1" thickBot="1" x14ac:dyDescent="0.3">
      <c r="A399" s="127" t="s">
        <v>376</v>
      </c>
      <c r="B399" s="253">
        <v>22008977</v>
      </c>
      <c r="C399" s="254" t="s">
        <v>371</v>
      </c>
      <c r="D399" s="254" t="s">
        <v>152</v>
      </c>
      <c r="E399" s="96">
        <f>VLOOKUP(B399,[2]END!$A$3:$F$557,6,FALSE)</f>
        <v>15</v>
      </c>
      <c r="F399" s="99">
        <f t="shared" si="172"/>
        <v>17</v>
      </c>
      <c r="G399" s="100">
        <f t="shared" si="157"/>
        <v>12</v>
      </c>
      <c r="H399" s="85">
        <f t="shared" si="158"/>
        <v>12</v>
      </c>
      <c r="I399" s="325">
        <f>VLOOKUP(B399,[2]VIT!$A$3:$E$557,5,FALSE)</f>
        <v>3.1799999999999997</v>
      </c>
      <c r="J399" s="100">
        <f t="shared" si="176"/>
        <v>17</v>
      </c>
      <c r="K399" s="325">
        <f>VLOOKUP(B399,[2]VIT!$A$3:$F$557,6,FALSE)</f>
        <v>6.88</v>
      </c>
      <c r="L399" s="100">
        <f t="shared" si="177"/>
        <v>11</v>
      </c>
      <c r="M399" s="85">
        <f t="shared" si="161"/>
        <v>14</v>
      </c>
      <c r="N399" s="107">
        <f>VLOOKUP(B399,[2]DVC!$A$3:$F$557,6,FALSE)</f>
        <v>62</v>
      </c>
      <c r="O399" s="288">
        <f>VLOOKUP(B399,'[2]Taille-Poids'!$A$3:$F$557,6,FALSE)</f>
        <v>67</v>
      </c>
      <c r="P399" s="101">
        <f t="shared" si="162"/>
        <v>0.92537313432835822</v>
      </c>
      <c r="Q399" s="100">
        <f t="shared" si="163"/>
        <v>5</v>
      </c>
      <c r="R399" s="107">
        <f>VLOOKUP(B399,[2]DV!$A$3:$G$557,7,FALSE)</f>
        <v>38.9</v>
      </c>
      <c r="S399" s="100">
        <f t="shared" si="164"/>
        <v>2.5</v>
      </c>
      <c r="T399" s="85">
        <f t="shared" si="165"/>
        <v>7.5</v>
      </c>
      <c r="U399" s="289">
        <f>VLOOKUP(B399,[2]COORD!$A$3:$H$557,8,FALSE)</f>
        <v>29.93</v>
      </c>
      <c r="V399" s="100">
        <f t="shared" si="166"/>
        <v>3</v>
      </c>
      <c r="W399" s="96">
        <f>VLOOKUP(B399,[2]SOUP!$A$3:$E$557,5,FALSE)</f>
        <v>3</v>
      </c>
      <c r="X399" s="100">
        <f t="shared" si="167"/>
        <v>3.25</v>
      </c>
      <c r="Y399" s="96">
        <f>VLOOKUP(B399,[2]EQU!$A$3:$E$557,5,FALSE)</f>
        <v>6</v>
      </c>
      <c r="Z399" s="100">
        <f t="shared" si="168"/>
        <v>2</v>
      </c>
      <c r="AA399" s="85">
        <f t="shared" si="169"/>
        <v>8.25</v>
      </c>
      <c r="AB399" s="127">
        <f>VLOOKUP(B399,[2]Natation!$A$2:$E$556,5,FALSE)</f>
        <v>46.91</v>
      </c>
      <c r="AC399" s="100">
        <f t="shared" si="170"/>
        <v>7</v>
      </c>
      <c r="AD399" s="86">
        <f t="shared" si="171"/>
        <v>7</v>
      </c>
      <c r="AE399" s="87">
        <f t="shared" si="156"/>
        <v>9.75</v>
      </c>
      <c r="AF399" s="88">
        <v>9.75</v>
      </c>
      <c r="AG399" s="92">
        <f t="shared" si="173"/>
        <v>408</v>
      </c>
      <c r="AH399" s="78">
        <f>IF(ISERROR(VLOOKUP(B399,'Notes écrit'!$A$3:$C$566,3,FALSE)),"ABI",(VLOOKUP(B399,'Notes écrit'!$A$3:$C$566,3,FALSE)))</f>
        <v>9.7799999999999994</v>
      </c>
      <c r="AI399" s="88">
        <v>9.7799999999999994</v>
      </c>
      <c r="AJ399" s="93">
        <f t="shared" si="174"/>
        <v>38</v>
      </c>
      <c r="AK399" s="153">
        <f t="shared" si="175"/>
        <v>9.7680000000000007</v>
      </c>
    </row>
    <row r="400" spans="1:42" ht="16.5" customHeight="1" thickBot="1" x14ac:dyDescent="0.3">
      <c r="A400" s="127" t="s">
        <v>56</v>
      </c>
      <c r="B400" s="249">
        <v>22009033</v>
      </c>
      <c r="C400" s="250" t="s">
        <v>1082</v>
      </c>
      <c r="D400" s="250" t="s">
        <v>1083</v>
      </c>
      <c r="E400" s="325">
        <f>VLOOKUP(B400,[2]END!$A$3:$F$557,6,FALSE)</f>
        <v>10</v>
      </c>
      <c r="F400" s="99">
        <f t="shared" si="172"/>
        <v>14.5</v>
      </c>
      <c r="G400" s="100">
        <f t="shared" si="157"/>
        <v>10</v>
      </c>
      <c r="H400" s="85">
        <f t="shared" si="158"/>
        <v>10</v>
      </c>
      <c r="I400" s="325">
        <f>VLOOKUP(B400,[2]VIT!$A$3:$E$557,5,FALSE)</f>
        <v>3.3200000000000003</v>
      </c>
      <c r="J400" s="100">
        <f t="shared" si="176"/>
        <v>19</v>
      </c>
      <c r="K400" s="325">
        <f>VLOOKUP(B400,[2]VIT!$A$3:$F$557,6,FALSE)</f>
        <v>7.45</v>
      </c>
      <c r="L400" s="100">
        <f t="shared" si="177"/>
        <v>13</v>
      </c>
      <c r="M400" s="85">
        <f t="shared" si="161"/>
        <v>16</v>
      </c>
      <c r="N400" s="328">
        <f>VLOOKUP(B400,[2]DVC!$A$3:$F$557,6,FALSE)</f>
        <v>36</v>
      </c>
      <c r="O400" s="288">
        <f>VLOOKUP(B400,'[2]Taille-Poids'!$A$3:$F$557,6,FALSE)</f>
        <v>64</v>
      </c>
      <c r="P400" s="101">
        <f t="shared" si="162"/>
        <v>0.5625</v>
      </c>
      <c r="Q400" s="100">
        <f t="shared" si="163"/>
        <v>5.5</v>
      </c>
      <c r="R400" s="328">
        <f>VLOOKUP(B400,[2]DV!$A$3:$G$557,7,FALSE)</f>
        <v>37.799999999999997</v>
      </c>
      <c r="S400" s="100">
        <f t="shared" si="164"/>
        <v>6.5</v>
      </c>
      <c r="T400" s="85">
        <f t="shared" si="165"/>
        <v>12</v>
      </c>
      <c r="U400" s="332">
        <f>VLOOKUP(B400,[2]COORD!$A$3:$H$557,8,FALSE)</f>
        <v>26.03</v>
      </c>
      <c r="V400" s="100">
        <f t="shared" si="166"/>
        <v>5.75</v>
      </c>
      <c r="W400" s="325">
        <f>VLOOKUP(B400,[2]SOUP!$A$3:$E$557,5,FALSE)</f>
        <v>3</v>
      </c>
      <c r="X400" s="100">
        <f t="shared" si="167"/>
        <v>3.25</v>
      </c>
      <c r="Y400" s="325">
        <f>VLOOKUP(B400,[2]EQU!$A$3:$E$557,5,FALSE)</f>
        <v>4</v>
      </c>
      <c r="Z400" s="100">
        <f t="shared" si="168"/>
        <v>3</v>
      </c>
      <c r="AA400" s="85">
        <f t="shared" si="169"/>
        <v>12</v>
      </c>
      <c r="AB400" s="344">
        <f>VLOOKUP(B400,[2]Natation!$A$2:$E$556,5,FALSE)</f>
        <v>39.770000000000003</v>
      </c>
      <c r="AC400" s="100">
        <f t="shared" si="170"/>
        <v>14</v>
      </c>
      <c r="AD400" s="86">
        <f t="shared" si="171"/>
        <v>14</v>
      </c>
      <c r="AE400" s="87">
        <f t="shared" si="156"/>
        <v>12.8</v>
      </c>
      <c r="AF400" s="88">
        <v>12.8</v>
      </c>
      <c r="AG400" s="92">
        <f t="shared" si="173"/>
        <v>83</v>
      </c>
      <c r="AH400" s="78">
        <f>IF(ISERROR(VLOOKUP(B400,'Notes écrit'!$A$3:$C$566,3,FALSE)),"ABI",(VLOOKUP(B400,'Notes écrit'!$A$3:$C$566,3,FALSE)))</f>
        <v>7.56</v>
      </c>
      <c r="AI400" s="88">
        <v>7.56</v>
      </c>
      <c r="AJ400" s="93">
        <f t="shared" si="174"/>
        <v>204</v>
      </c>
      <c r="AK400" s="153">
        <f t="shared" si="175"/>
        <v>9.6560000000000006</v>
      </c>
    </row>
    <row r="401" spans="1:42" ht="16.5" customHeight="1" thickBot="1" x14ac:dyDescent="0.3">
      <c r="A401" s="127" t="s">
        <v>56</v>
      </c>
      <c r="B401" s="247">
        <v>22009042</v>
      </c>
      <c r="C401" s="248" t="s">
        <v>569</v>
      </c>
      <c r="D401" s="248" t="s">
        <v>570</v>
      </c>
      <c r="E401" s="96">
        <f>VLOOKUP(B401,[2]END!$A$3:$F$557,6,FALSE)</f>
        <v>10</v>
      </c>
      <c r="F401" s="99">
        <f t="shared" si="172"/>
        <v>14.5</v>
      </c>
      <c r="G401" s="100">
        <f t="shared" si="157"/>
        <v>10</v>
      </c>
      <c r="H401" s="85">
        <f t="shared" si="158"/>
        <v>10</v>
      </c>
      <c r="I401" s="325">
        <f>VLOOKUP(B401,[2]VIT!$A$3:$E$557,5,FALSE)</f>
        <v>3.67</v>
      </c>
      <c r="J401" s="100">
        <f t="shared" si="176"/>
        <v>14</v>
      </c>
      <c r="K401" s="325">
        <f>VLOOKUP(B401,[2]VIT!$A$3:$F$557,6,FALSE)</f>
        <v>8.18</v>
      </c>
      <c r="L401" s="100">
        <f t="shared" si="177"/>
        <v>8</v>
      </c>
      <c r="M401" s="85">
        <f t="shared" si="161"/>
        <v>11</v>
      </c>
      <c r="N401" s="107">
        <f>VLOOKUP(B401,[2]DVC!$A$3:$F$557,6,FALSE)</f>
        <v>24.5</v>
      </c>
      <c r="O401" s="288">
        <f>VLOOKUP(B401,'[2]Taille-Poids'!$A$3:$F$557,6,FALSE)</f>
        <v>44</v>
      </c>
      <c r="P401" s="101">
        <f t="shared" si="162"/>
        <v>0.55681818181818177</v>
      </c>
      <c r="Q401" s="100">
        <f t="shared" si="163"/>
        <v>5.5</v>
      </c>
      <c r="R401" s="107">
        <f>VLOOKUP(B401,[2]DV!$A$3:$G$557,7,FALSE)</f>
        <v>23.9</v>
      </c>
      <c r="S401" s="100">
        <f t="shared" si="164"/>
        <v>3</v>
      </c>
      <c r="T401" s="85">
        <f t="shared" si="165"/>
        <v>8.5</v>
      </c>
      <c r="U401" s="289">
        <f>VLOOKUP(B401,[2]COORD!$A$3:$H$557,8,FALSE)</f>
        <v>30.44</v>
      </c>
      <c r="V401" s="100">
        <f t="shared" si="166"/>
        <v>3.75</v>
      </c>
      <c r="W401" s="96">
        <f>VLOOKUP(B401,[2]SOUP!$A$3:$E$557,5,FALSE)</f>
        <v>-2</v>
      </c>
      <c r="X401" s="100">
        <f t="shared" si="167"/>
        <v>2</v>
      </c>
      <c r="Y401" s="96">
        <f>VLOOKUP(B401,[2]EQU!$A$3:$E$557,5,FALSE)</f>
        <v>6</v>
      </c>
      <c r="Z401" s="100">
        <f t="shared" si="168"/>
        <v>2</v>
      </c>
      <c r="AA401" s="85">
        <f t="shared" si="169"/>
        <v>7.75</v>
      </c>
      <c r="AB401" s="127">
        <f>VLOOKUP(B401,[2]Natation!$A$2:$E$556,5,FALSE)</f>
        <v>56.89</v>
      </c>
      <c r="AC401" s="100">
        <f t="shared" si="170"/>
        <v>6</v>
      </c>
      <c r="AD401" s="86">
        <f t="shared" si="171"/>
        <v>6</v>
      </c>
      <c r="AE401" s="87">
        <f t="shared" si="156"/>
        <v>8.65</v>
      </c>
      <c r="AF401" s="88">
        <v>8.65</v>
      </c>
      <c r="AG401" s="92">
        <f t="shared" si="173"/>
        <v>467</v>
      </c>
      <c r="AH401" s="78">
        <f>IF(ISERROR(VLOOKUP(B401,'Notes écrit'!$A$3:$C$566,3,FALSE)),"ABI",(VLOOKUP(B401,'Notes écrit'!$A$3:$C$566,3,FALSE)))</f>
        <v>6.22</v>
      </c>
      <c r="AI401" s="88">
        <v>6.22</v>
      </c>
      <c r="AJ401" s="93">
        <f t="shared" si="174"/>
        <v>347</v>
      </c>
      <c r="AK401" s="153">
        <f t="shared" si="175"/>
        <v>7.1920000000000002</v>
      </c>
    </row>
    <row r="402" spans="1:42" ht="16.5" customHeight="1" thickBot="1" x14ac:dyDescent="0.3">
      <c r="A402" s="127" t="s">
        <v>376</v>
      </c>
      <c r="B402" s="257">
        <v>22009081</v>
      </c>
      <c r="C402" s="258" t="s">
        <v>871</v>
      </c>
      <c r="D402" s="258" t="s">
        <v>220</v>
      </c>
      <c r="E402" s="96">
        <f>VLOOKUP(B402,[2]END!$A$3:$F$557,6,FALSE)</f>
        <v>9</v>
      </c>
      <c r="F402" s="99">
        <f t="shared" si="172"/>
        <v>14</v>
      </c>
      <c r="G402" s="100">
        <f t="shared" si="157"/>
        <v>6</v>
      </c>
      <c r="H402" s="85">
        <f t="shared" si="158"/>
        <v>6</v>
      </c>
      <c r="I402" s="325">
        <f>VLOOKUP(B402,[2]VIT!$A$3:$E$557,5,FALSE)</f>
        <v>3.36</v>
      </c>
      <c r="J402" s="100">
        <f t="shared" si="176"/>
        <v>14</v>
      </c>
      <c r="K402" s="325">
        <f>VLOOKUP(B402,[2]VIT!$A$3:$F$557,6,FALSE)</f>
        <v>7.34</v>
      </c>
      <c r="L402" s="100">
        <f t="shared" si="177"/>
        <v>7</v>
      </c>
      <c r="M402" s="85">
        <f t="shared" si="161"/>
        <v>10.5</v>
      </c>
      <c r="N402" s="107">
        <f>VLOOKUP(B402,[2]DVC!$A$3:$F$557,6,FALSE)</f>
        <v>82</v>
      </c>
      <c r="O402" s="288">
        <f>VLOOKUP(B402,'[2]Taille-Poids'!$A$3:$F$557,6,FALSE)</f>
        <v>91</v>
      </c>
      <c r="P402" s="101">
        <f t="shared" si="162"/>
        <v>0.90109890109890112</v>
      </c>
      <c r="Q402" s="100">
        <f t="shared" si="163"/>
        <v>5</v>
      </c>
      <c r="R402" s="107">
        <f>VLOOKUP(B402,[2]DV!$A$3:$G$557,7,FALSE)</f>
        <v>42</v>
      </c>
      <c r="S402" s="100">
        <f t="shared" si="164"/>
        <v>3.5</v>
      </c>
      <c r="T402" s="85">
        <f t="shared" si="165"/>
        <v>8.5</v>
      </c>
      <c r="U402" s="289">
        <f>VLOOKUP(B402,[2]COORD!$A$3:$H$557,8,FALSE)</f>
        <v>30.46</v>
      </c>
      <c r="V402" s="100">
        <f t="shared" si="166"/>
        <v>2.75</v>
      </c>
      <c r="W402" s="96">
        <f>VLOOKUP(B402,[2]SOUP!$A$3:$E$557,5,FALSE)</f>
        <v>-3</v>
      </c>
      <c r="X402" s="100">
        <f t="shared" si="167"/>
        <v>1.75</v>
      </c>
      <c r="Y402" s="96">
        <f>VLOOKUP(B402,[2]EQU!$A$3:$E$557,5,FALSE)</f>
        <v>1</v>
      </c>
      <c r="Z402" s="100">
        <f t="shared" si="168"/>
        <v>4.5</v>
      </c>
      <c r="AA402" s="85">
        <f t="shared" si="169"/>
        <v>9</v>
      </c>
      <c r="AB402" s="127">
        <f>VLOOKUP(B402,[2]Natation!$A$2:$E$556,5,FALSE)</f>
        <v>46.62</v>
      </c>
      <c r="AC402" s="100">
        <f t="shared" si="170"/>
        <v>7</v>
      </c>
      <c r="AD402" s="86">
        <f t="shared" si="171"/>
        <v>7</v>
      </c>
      <c r="AE402" s="87">
        <f t="shared" si="156"/>
        <v>8.1999999999999993</v>
      </c>
      <c r="AF402" s="88">
        <v>8.1999999999999993</v>
      </c>
      <c r="AG402" s="92">
        <f t="shared" si="173"/>
        <v>482</v>
      </c>
      <c r="AH402" s="78">
        <f>IF(ISERROR(VLOOKUP(B402,'Notes écrit'!$A$3:$C$566,3,FALSE)),"ABI",(VLOOKUP(B402,'Notes écrit'!$A$3:$C$566,3,FALSE)))</f>
        <v>6.22</v>
      </c>
      <c r="AI402" s="88">
        <v>6.22</v>
      </c>
      <c r="AJ402" s="93">
        <f t="shared" si="174"/>
        <v>347</v>
      </c>
      <c r="AK402" s="153">
        <f t="shared" si="175"/>
        <v>7.0119999999999996</v>
      </c>
      <c r="AL402" s="111"/>
      <c r="AM402" s="111"/>
      <c r="AN402" s="111"/>
      <c r="AO402" s="111"/>
      <c r="AP402" s="111"/>
    </row>
    <row r="403" spans="1:42" ht="16.5" customHeight="1" thickBot="1" x14ac:dyDescent="0.3">
      <c r="A403" s="127" t="s">
        <v>376</v>
      </c>
      <c r="B403" s="247">
        <v>22009082</v>
      </c>
      <c r="C403" s="248" t="s">
        <v>774</v>
      </c>
      <c r="D403" s="248" t="s">
        <v>152</v>
      </c>
      <c r="E403" s="96">
        <f>VLOOKUP(B403,[2]END!$A$3:$F$557,6,FALSE)</f>
        <v>19</v>
      </c>
      <c r="F403" s="99">
        <f t="shared" si="172"/>
        <v>19</v>
      </c>
      <c r="G403" s="100">
        <f t="shared" si="157"/>
        <v>16</v>
      </c>
      <c r="H403" s="85">
        <f t="shared" si="158"/>
        <v>16</v>
      </c>
      <c r="I403" s="325">
        <f>VLOOKUP(B403,[2]VIT!$A$3:$E$557,5,FALSE)</f>
        <v>3.0400000000000005</v>
      </c>
      <c r="J403" s="100">
        <f t="shared" si="176"/>
        <v>20</v>
      </c>
      <c r="K403" s="325">
        <f>VLOOKUP(B403,[2]VIT!$A$3:$F$557,6,FALSE)</f>
        <v>6.57</v>
      </c>
      <c r="L403" s="100">
        <f t="shared" si="177"/>
        <v>13</v>
      </c>
      <c r="M403" s="85">
        <f t="shared" si="161"/>
        <v>16.5</v>
      </c>
      <c r="N403" s="107">
        <f>VLOOKUP(B403,[2]DVC!$A$3:$F$557,6,FALSE)</f>
        <v>53</v>
      </c>
      <c r="O403" s="288">
        <f>VLOOKUP(B403,'[2]Taille-Poids'!$A$3:$F$557,6,FALSE)</f>
        <v>65</v>
      </c>
      <c r="P403" s="101">
        <f t="shared" si="162"/>
        <v>0.81538461538461537</v>
      </c>
      <c r="Q403" s="100">
        <f t="shared" si="163"/>
        <v>4.5</v>
      </c>
      <c r="R403" s="107">
        <f>VLOOKUP(B403,[2]DV!$A$3:$G$557,7,FALSE)</f>
        <v>53.1</v>
      </c>
      <c r="S403" s="100">
        <f t="shared" si="164"/>
        <v>6.5</v>
      </c>
      <c r="T403" s="85">
        <f t="shared" si="165"/>
        <v>11</v>
      </c>
      <c r="U403" s="289">
        <f>VLOOKUP(B403,[2]COORD!$A$3:$H$557,8,FALSE)</f>
        <v>23.85</v>
      </c>
      <c r="V403" s="100">
        <f t="shared" si="166"/>
        <v>6</v>
      </c>
      <c r="W403" s="96">
        <f>VLOOKUP(B403,[2]SOUP!$A$3:$E$557,5,FALSE)</f>
        <v>-21</v>
      </c>
      <c r="X403" s="100">
        <f t="shared" si="167"/>
        <v>0</v>
      </c>
      <c r="Y403" s="96">
        <f>VLOOKUP(B403,[2]EQU!$A$3:$E$557,5,FALSE)</f>
        <v>2</v>
      </c>
      <c r="Z403" s="100">
        <f t="shared" si="168"/>
        <v>4</v>
      </c>
      <c r="AA403" s="85">
        <f t="shared" si="169"/>
        <v>10</v>
      </c>
      <c r="AB403" s="127">
        <f>VLOOKUP(B403,[2]Natation!$A$2:$E$556,5,FALSE)</f>
        <v>39.369999999999997</v>
      </c>
      <c r="AC403" s="100">
        <f t="shared" si="170"/>
        <v>11</v>
      </c>
      <c r="AD403" s="86">
        <f t="shared" si="171"/>
        <v>11</v>
      </c>
      <c r="AE403" s="87">
        <f t="shared" si="156"/>
        <v>12.9</v>
      </c>
      <c r="AF403" s="88">
        <v>12.9</v>
      </c>
      <c r="AG403" s="92">
        <f t="shared" si="173"/>
        <v>75</v>
      </c>
      <c r="AH403" s="78">
        <f>IF(ISERROR(VLOOKUP(B403,'Notes écrit'!$A$3:$C$566,3,FALSE)),"ABI",(VLOOKUP(B403,'Notes écrit'!$A$3:$C$566,3,FALSE)))</f>
        <v>8.89</v>
      </c>
      <c r="AI403" s="88">
        <v>8.89</v>
      </c>
      <c r="AJ403" s="93">
        <f t="shared" si="174"/>
        <v>86</v>
      </c>
      <c r="AK403" s="153">
        <f t="shared" si="175"/>
        <v>10.494</v>
      </c>
    </row>
    <row r="404" spans="1:42" ht="16.5" customHeight="1" thickBot="1" x14ac:dyDescent="0.3">
      <c r="A404" s="127" t="s">
        <v>376</v>
      </c>
      <c r="B404" s="249">
        <v>22009120</v>
      </c>
      <c r="C404" s="250" t="s">
        <v>698</v>
      </c>
      <c r="D404" s="250" t="s">
        <v>110</v>
      </c>
      <c r="E404" s="96" t="str">
        <f>VLOOKUP(B404,[2]END!$A$3:$F$557,6,FALSE)</f>
        <v>ABI</v>
      </c>
      <c r="F404" s="99" t="str">
        <f t="shared" si="172"/>
        <v>ABI</v>
      </c>
      <c r="G404" s="100">
        <f t="shared" si="157"/>
        <v>0</v>
      </c>
      <c r="H404" s="85">
        <f t="shared" si="158"/>
        <v>0</v>
      </c>
      <c r="I404" s="96" t="str">
        <f>VLOOKUP(B404,[2]VIT!$A$3:$E$557,5,FALSE)</f>
        <v>ABI</v>
      </c>
      <c r="J404" s="100">
        <f t="shared" si="176"/>
        <v>0</v>
      </c>
      <c r="K404" s="96" t="str">
        <f>VLOOKUP(B404,[2]VIT!$A$3:$F$557,6,FALSE)</f>
        <v>ABI</v>
      </c>
      <c r="L404" s="100">
        <f t="shared" si="177"/>
        <v>0</v>
      </c>
      <c r="M404" s="85">
        <f t="shared" si="161"/>
        <v>0</v>
      </c>
      <c r="N404" s="107" t="str">
        <f>VLOOKUP(B404,[2]DVC!$A$3:$F$557,6,FALSE)</f>
        <v>ABI</v>
      </c>
      <c r="O404" s="288" t="str">
        <f>VLOOKUP(B404,'[2]Taille-Poids'!$A$3:$F$557,6,FALSE)</f>
        <v>ABI</v>
      </c>
      <c r="P404" s="101" t="str">
        <f t="shared" si="162"/>
        <v>POIDS</v>
      </c>
      <c r="Q404" s="100">
        <f t="shared" si="163"/>
        <v>0</v>
      </c>
      <c r="R404" s="107" t="str">
        <f>VLOOKUP(B404,[2]DV!$A$3:$G$557,7,FALSE)</f>
        <v>ABI</v>
      </c>
      <c r="S404" s="100">
        <f t="shared" si="164"/>
        <v>0</v>
      </c>
      <c r="T404" s="85">
        <f t="shared" si="165"/>
        <v>0</v>
      </c>
      <c r="U404" s="289" t="str">
        <f>VLOOKUP(B404,[2]COORD!$A$3:$H$557,8,FALSE)</f>
        <v>ABI</v>
      </c>
      <c r="V404" s="100">
        <f t="shared" si="166"/>
        <v>0</v>
      </c>
      <c r="W404" s="96" t="str">
        <f>VLOOKUP(B404,[2]SOUP!$A$3:$E$557,5,FALSE)</f>
        <v>ABI</v>
      </c>
      <c r="X404" s="100">
        <f t="shared" si="167"/>
        <v>0</v>
      </c>
      <c r="Y404" s="96" t="str">
        <f>VLOOKUP(B404,[2]EQU!$A$3:$E$557,5,FALSE)</f>
        <v>ABI</v>
      </c>
      <c r="Z404" s="100">
        <f t="shared" si="168"/>
        <v>0</v>
      </c>
      <c r="AA404" s="85">
        <f t="shared" si="169"/>
        <v>0</v>
      </c>
      <c r="AB404" s="127" t="str">
        <f>VLOOKUP(B404,[2]Natation!$A$2:$E$556,5,FALSE)</f>
        <v>ABI</v>
      </c>
      <c r="AC404" s="100">
        <f t="shared" si="170"/>
        <v>0</v>
      </c>
      <c r="AD404" s="86">
        <f t="shared" si="171"/>
        <v>0</v>
      </c>
      <c r="AE404" s="87">
        <f t="shared" si="156"/>
        <v>0</v>
      </c>
      <c r="AF404" s="88">
        <v>0</v>
      </c>
      <c r="AG404" s="92">
        <f t="shared" si="173"/>
        <v>532</v>
      </c>
      <c r="AH404" s="78" t="str">
        <f>IF(ISERROR(VLOOKUP(B404,'Notes écrit'!$A$3:$C$566,3,FALSE)),"ABI",(VLOOKUP(B404,'Notes écrit'!$A$3:$C$566,3,FALSE)))</f>
        <v>ABI</v>
      </c>
      <c r="AI404" s="88" t="s">
        <v>195</v>
      </c>
      <c r="AJ404" s="93">
        <f t="shared" si="174"/>
        <v>564</v>
      </c>
      <c r="AK404" s="153" t="str">
        <f t="shared" si="175"/>
        <v>DEF</v>
      </c>
    </row>
    <row r="405" spans="1:42" ht="16.5" customHeight="1" thickBot="1" x14ac:dyDescent="0.3">
      <c r="A405" s="127" t="s">
        <v>376</v>
      </c>
      <c r="B405" s="247">
        <v>22009171</v>
      </c>
      <c r="C405" s="248" t="s">
        <v>983</v>
      </c>
      <c r="D405" s="248" t="s">
        <v>77</v>
      </c>
      <c r="E405" s="96">
        <f>VLOOKUP(B405,[2]END!$A$3:$F$557,6,FALSE)</f>
        <v>17</v>
      </c>
      <c r="F405" s="99">
        <f t="shared" si="172"/>
        <v>18</v>
      </c>
      <c r="G405" s="100">
        <f t="shared" si="157"/>
        <v>14</v>
      </c>
      <c r="H405" s="85">
        <f t="shared" si="158"/>
        <v>14</v>
      </c>
      <c r="I405" s="325">
        <f>VLOOKUP(B405,[2]VIT!$A$3:$E$557,5,FALSE)</f>
        <v>2.85</v>
      </c>
      <c r="J405" s="100">
        <f t="shared" si="176"/>
        <v>20</v>
      </c>
      <c r="K405" s="325">
        <f>VLOOKUP(B405,[2]VIT!$A$3:$F$557,6,FALSE)</f>
        <v>5.98</v>
      </c>
      <c r="L405" s="100">
        <f t="shared" si="177"/>
        <v>17</v>
      </c>
      <c r="M405" s="85">
        <f t="shared" si="161"/>
        <v>18.5</v>
      </c>
      <c r="N405" s="107">
        <f>VLOOKUP(B405,[2]DVC!$A$3:$F$557,6,FALSE)</f>
        <v>77</v>
      </c>
      <c r="O405" s="288">
        <f>VLOOKUP(B405,'[2]Taille-Poids'!$A$3:$F$557,6,FALSE)</f>
        <v>64</v>
      </c>
      <c r="P405" s="101">
        <f t="shared" si="162"/>
        <v>1.203125</v>
      </c>
      <c r="Q405" s="100">
        <f t="shared" si="163"/>
        <v>6.5</v>
      </c>
      <c r="R405" s="107">
        <f>VLOOKUP(B405,[2]DV!$A$3:$G$557,7,FALSE)</f>
        <v>53.7</v>
      </c>
      <c r="S405" s="100">
        <f t="shared" si="164"/>
        <v>6.5</v>
      </c>
      <c r="T405" s="85">
        <f t="shared" si="165"/>
        <v>13</v>
      </c>
      <c r="U405" s="289">
        <f>VLOOKUP(B405,[2]COORD!$A$3:$H$557,8,FALSE)</f>
        <v>22.69</v>
      </c>
      <c r="V405" s="100">
        <f t="shared" si="166"/>
        <v>6.5</v>
      </c>
      <c r="W405" s="96">
        <f>VLOOKUP(B405,[2]SOUP!$A$3:$E$557,5,FALSE)</f>
        <v>-28</v>
      </c>
      <c r="X405" s="100">
        <f t="shared" si="167"/>
        <v>0</v>
      </c>
      <c r="Y405" s="96">
        <f>VLOOKUP(B405,[2]EQU!$A$3:$E$557,5,FALSE)</f>
        <v>5</v>
      </c>
      <c r="Z405" s="100">
        <f t="shared" si="168"/>
        <v>2.5</v>
      </c>
      <c r="AA405" s="85">
        <f t="shared" si="169"/>
        <v>9</v>
      </c>
      <c r="AB405" s="127">
        <f>VLOOKUP(B405,[2]Natation!$A$2:$E$556,5,FALSE)</f>
        <v>38.28</v>
      </c>
      <c r="AC405" s="100">
        <f t="shared" si="170"/>
        <v>11</v>
      </c>
      <c r="AD405" s="86">
        <f t="shared" si="171"/>
        <v>11</v>
      </c>
      <c r="AE405" s="87">
        <f t="shared" si="156"/>
        <v>13.1</v>
      </c>
      <c r="AF405" s="88">
        <v>13.1</v>
      </c>
      <c r="AG405" s="92">
        <f t="shared" si="173"/>
        <v>62</v>
      </c>
      <c r="AH405" s="78">
        <f>IF(ISERROR(VLOOKUP(B405,'Notes écrit'!$A$3:$C$566,3,FALSE)),"ABI",(VLOOKUP(B405,'Notes écrit'!$A$3:$C$566,3,FALSE)))</f>
        <v>4</v>
      </c>
      <c r="AI405" s="88">
        <v>4</v>
      </c>
      <c r="AJ405" s="93">
        <f t="shared" si="174"/>
        <v>527</v>
      </c>
      <c r="AK405" s="153">
        <f t="shared" si="175"/>
        <v>7.6400000000000006</v>
      </c>
      <c r="AL405" s="110"/>
      <c r="AM405" s="110"/>
      <c r="AN405" s="110"/>
      <c r="AO405" s="110"/>
      <c r="AP405" s="110"/>
    </row>
    <row r="406" spans="1:42" ht="16.5" customHeight="1" thickBot="1" x14ac:dyDescent="0.3">
      <c r="A406" s="127" t="s">
        <v>56</v>
      </c>
      <c r="B406" s="249">
        <v>22009292</v>
      </c>
      <c r="C406" s="250" t="s">
        <v>1006</v>
      </c>
      <c r="D406" s="250" t="s">
        <v>131</v>
      </c>
      <c r="E406" s="325">
        <f>VLOOKUP(B406,[2]END!$A$3:$F$557,6,FALSE)</f>
        <v>16</v>
      </c>
      <c r="F406" s="99">
        <f t="shared" si="172"/>
        <v>17.5</v>
      </c>
      <c r="G406" s="100">
        <f t="shared" si="157"/>
        <v>16</v>
      </c>
      <c r="H406" s="85">
        <f t="shared" si="158"/>
        <v>16</v>
      </c>
      <c r="I406" s="325">
        <f>VLOOKUP(B406,[2]VIT!$A$3:$E$557,5,FALSE)</f>
        <v>3.3999999999999995</v>
      </c>
      <c r="J406" s="100">
        <f t="shared" si="176"/>
        <v>18</v>
      </c>
      <c r="K406" s="325">
        <f>VLOOKUP(B406,[2]VIT!$A$3:$F$557,6,FALSE)</f>
        <v>7.43</v>
      </c>
      <c r="L406" s="100">
        <f t="shared" si="177"/>
        <v>13</v>
      </c>
      <c r="M406" s="85">
        <f t="shared" si="161"/>
        <v>15.5</v>
      </c>
      <c r="N406" s="328">
        <f>VLOOKUP(B406,[2]DVC!$A$3:$F$557,6,FALSE)</f>
        <v>29</v>
      </c>
      <c r="O406" s="288">
        <f>VLOOKUP(B406,'[2]Taille-Poids'!$A$3:$F$557,6,FALSE)</f>
        <v>51</v>
      </c>
      <c r="P406" s="101">
        <f t="shared" si="162"/>
        <v>0.56862745098039214</v>
      </c>
      <c r="Q406" s="100">
        <f t="shared" si="163"/>
        <v>5.5</v>
      </c>
      <c r="R406" s="328">
        <f>VLOOKUP(B406,[2]DV!$A$3:$G$557,7,FALSE)</f>
        <v>29.6</v>
      </c>
      <c r="S406" s="100">
        <f t="shared" si="164"/>
        <v>4.5</v>
      </c>
      <c r="T406" s="85">
        <f t="shared" si="165"/>
        <v>10</v>
      </c>
      <c r="U406" s="332">
        <f>VLOOKUP(B406,[2]COORD!$A$3:$H$557,8,FALSE)</f>
        <v>29.11</v>
      </c>
      <c r="V406" s="100">
        <f t="shared" si="166"/>
        <v>4.25</v>
      </c>
      <c r="W406" s="325">
        <f>VLOOKUP(B406,[2]SOUP!$A$3:$E$557,5,FALSE)</f>
        <v>-5</v>
      </c>
      <c r="X406" s="100">
        <f t="shared" si="167"/>
        <v>1.5</v>
      </c>
      <c r="Y406" s="325">
        <f>VLOOKUP(B406,[2]EQU!$A$3:$E$557,5,FALSE)</f>
        <v>3</v>
      </c>
      <c r="Z406" s="100">
        <f t="shared" si="168"/>
        <v>3.5</v>
      </c>
      <c r="AA406" s="85">
        <f t="shared" si="169"/>
        <v>9.25</v>
      </c>
      <c r="AB406" s="344">
        <f>VLOOKUP(B406,[2]Natation!$A$2:$E$556,5,FALSE)</f>
        <v>33.89</v>
      </c>
      <c r="AC406" s="100">
        <f t="shared" si="170"/>
        <v>17</v>
      </c>
      <c r="AD406" s="86">
        <f t="shared" si="171"/>
        <v>17</v>
      </c>
      <c r="AE406" s="87">
        <f t="shared" si="156"/>
        <v>13.55</v>
      </c>
      <c r="AF406" s="88">
        <v>13.55</v>
      </c>
      <c r="AG406" s="92">
        <f t="shared" si="173"/>
        <v>41</v>
      </c>
      <c r="AH406" s="78">
        <f>IF(ISERROR(VLOOKUP(B406,'Notes écrit'!$A$3:$C$566,3,FALSE)),"ABI",(VLOOKUP(B406,'Notes écrit'!$A$3:$C$566,3,FALSE)))</f>
        <v>6.22</v>
      </c>
      <c r="AI406" s="88">
        <v>6.22</v>
      </c>
      <c r="AJ406" s="93">
        <f t="shared" si="174"/>
        <v>347</v>
      </c>
      <c r="AK406" s="153">
        <f t="shared" si="175"/>
        <v>9.152000000000001</v>
      </c>
      <c r="AL406" s="110"/>
      <c r="AM406" s="110"/>
      <c r="AN406" s="110"/>
      <c r="AO406" s="110"/>
      <c r="AP406" s="110"/>
    </row>
    <row r="407" spans="1:42" s="110" customFormat="1" ht="16.5" customHeight="1" thickBot="1" x14ac:dyDescent="0.3">
      <c r="A407" s="127" t="s">
        <v>56</v>
      </c>
      <c r="B407" s="253">
        <v>22009293</v>
      </c>
      <c r="C407" s="254" t="s">
        <v>696</v>
      </c>
      <c r="D407" s="254" t="s">
        <v>348</v>
      </c>
      <c r="E407" s="96" t="s">
        <v>375</v>
      </c>
      <c r="F407" s="99" t="str">
        <f t="shared" si="172"/>
        <v>DSP</v>
      </c>
      <c r="G407" s="100" t="str">
        <f t="shared" si="157"/>
        <v>DSP</v>
      </c>
      <c r="H407" s="85" t="str">
        <f t="shared" si="158"/>
        <v>DSP</v>
      </c>
      <c r="I407" s="96" t="s">
        <v>375</v>
      </c>
      <c r="J407" s="100" t="str">
        <f t="shared" si="176"/>
        <v>DSP</v>
      </c>
      <c r="K407" s="96" t="s">
        <v>375</v>
      </c>
      <c r="L407" s="100" t="str">
        <f t="shared" si="177"/>
        <v>DSP</v>
      </c>
      <c r="M407" s="85" t="str">
        <f t="shared" si="161"/>
        <v>DSP</v>
      </c>
      <c r="N407" s="96" t="s">
        <v>375</v>
      </c>
      <c r="O407" s="288">
        <f>VLOOKUP(B407,'[2]Taille-Poids'!$A$3:$F$557,6,FALSE)</f>
        <v>61</v>
      </c>
      <c r="P407" s="101">
        <f t="shared" si="162"/>
        <v>0</v>
      </c>
      <c r="Q407" s="100" t="str">
        <f t="shared" si="163"/>
        <v>DSP</v>
      </c>
      <c r="R407" s="96" t="s">
        <v>375</v>
      </c>
      <c r="S407" s="100" t="str">
        <f t="shared" si="164"/>
        <v>DSP</v>
      </c>
      <c r="T407" s="85" t="str">
        <f t="shared" si="165"/>
        <v>DSP</v>
      </c>
      <c r="U407" s="337" t="s">
        <v>375</v>
      </c>
      <c r="V407" s="100" t="str">
        <f t="shared" si="166"/>
        <v>DSP</v>
      </c>
      <c r="W407" s="96" t="s">
        <v>375</v>
      </c>
      <c r="X407" s="100" t="str">
        <f t="shared" si="167"/>
        <v>DSP</v>
      </c>
      <c r="Y407" s="96" t="s">
        <v>375</v>
      </c>
      <c r="Z407" s="100" t="str">
        <f t="shared" si="168"/>
        <v>DSP</v>
      </c>
      <c r="AA407" s="85" t="str">
        <f t="shared" si="169"/>
        <v>DSP</v>
      </c>
      <c r="AB407" s="96" t="s">
        <v>375</v>
      </c>
      <c r="AC407" s="100" t="str">
        <f t="shared" si="170"/>
        <v>DSP</v>
      </c>
      <c r="AD407" s="86" t="str">
        <f t="shared" si="171"/>
        <v>DSP</v>
      </c>
      <c r="AE407" s="87" t="str">
        <f t="shared" si="156"/>
        <v>DSP</v>
      </c>
      <c r="AF407" s="88" t="s">
        <v>375</v>
      </c>
      <c r="AG407" s="92">
        <f t="shared" si="173"/>
        <v>532</v>
      </c>
      <c r="AH407" s="78">
        <f>IF(ISERROR(VLOOKUP(B407,'Notes écrit'!$A$3:$C$566,3,FALSE)),"ABI",(VLOOKUP(B407,'Notes écrit'!$A$3:$C$566,3,FALSE)))</f>
        <v>9.33</v>
      </c>
      <c r="AI407" s="88">
        <v>9.33</v>
      </c>
      <c r="AJ407" s="93">
        <f t="shared" si="174"/>
        <v>56</v>
      </c>
      <c r="AK407" s="153">
        <f t="shared" si="175"/>
        <v>9.33</v>
      </c>
      <c r="AL407" s="26"/>
      <c r="AM407" s="26"/>
      <c r="AN407" s="26"/>
      <c r="AO407" s="26"/>
      <c r="AP407" s="26"/>
    </row>
    <row r="408" spans="1:42" s="110" customFormat="1" ht="16.5" customHeight="1" thickBot="1" x14ac:dyDescent="0.3">
      <c r="A408" s="127" t="s">
        <v>376</v>
      </c>
      <c r="B408" s="261">
        <v>22009294</v>
      </c>
      <c r="C408" s="262" t="s">
        <v>94</v>
      </c>
      <c r="D408" s="262" t="s">
        <v>1097</v>
      </c>
      <c r="E408" s="325">
        <f>VLOOKUP(B408,[2]END!$A$3:$F$557,6,FALSE)</f>
        <v>18</v>
      </c>
      <c r="F408" s="99">
        <f t="shared" si="172"/>
        <v>18.5</v>
      </c>
      <c r="G408" s="100">
        <f t="shared" si="157"/>
        <v>15</v>
      </c>
      <c r="H408" s="85">
        <f t="shared" si="158"/>
        <v>15</v>
      </c>
      <c r="I408" s="325">
        <f>VLOOKUP(B408,[2]VIT!$A$3:$E$557,5,FALSE)</f>
        <v>3.12</v>
      </c>
      <c r="J408" s="100">
        <f t="shared" si="176"/>
        <v>18</v>
      </c>
      <c r="K408" s="325">
        <f>VLOOKUP(B408,[2]VIT!$A$3:$F$557,6,FALSE)</f>
        <v>6.67</v>
      </c>
      <c r="L408" s="100">
        <f t="shared" si="177"/>
        <v>12</v>
      </c>
      <c r="M408" s="85">
        <f t="shared" si="161"/>
        <v>15</v>
      </c>
      <c r="N408" s="328">
        <f>VLOOKUP(B408,[2]DVC!$A$3:$F$557,6,FALSE)</f>
        <v>58</v>
      </c>
      <c r="O408" s="288">
        <f>VLOOKUP(B408,'[2]Taille-Poids'!$A$3:$F$557,6,FALSE)</f>
        <v>70</v>
      </c>
      <c r="P408" s="101">
        <f t="shared" si="162"/>
        <v>0.82857142857142863</v>
      </c>
      <c r="Q408" s="100">
        <f t="shared" si="163"/>
        <v>4.5</v>
      </c>
      <c r="R408" s="328">
        <f>VLOOKUP(B408,[2]DV!$A$3:$G$557,7,FALSE)</f>
        <v>42.5</v>
      </c>
      <c r="S408" s="100">
        <f t="shared" si="164"/>
        <v>3.5</v>
      </c>
      <c r="T408" s="85">
        <f t="shared" si="165"/>
        <v>8</v>
      </c>
      <c r="U408" s="332">
        <f>VLOOKUP(B408,[2]COORD!$A$3:$H$557,8,FALSE)</f>
        <v>23.87</v>
      </c>
      <c r="V408" s="100">
        <f t="shared" si="166"/>
        <v>6</v>
      </c>
      <c r="W408" s="325">
        <f>VLOOKUP(B408,[2]SOUP!$A$3:$E$557,5,FALSE)</f>
        <v>-7</v>
      </c>
      <c r="X408" s="100">
        <f t="shared" si="167"/>
        <v>1.25</v>
      </c>
      <c r="Y408" s="325">
        <f>VLOOKUP(B408,[2]EQU!$A$3:$E$557,5,FALSE)</f>
        <v>4</v>
      </c>
      <c r="Z408" s="100">
        <f t="shared" si="168"/>
        <v>3</v>
      </c>
      <c r="AA408" s="85">
        <f t="shared" si="169"/>
        <v>10.25</v>
      </c>
      <c r="AB408" s="344">
        <f>VLOOKUP(B408,[2]Natation!$A$2:$E$556,5,FALSE)</f>
        <v>35.71</v>
      </c>
      <c r="AC408" s="100">
        <f t="shared" si="170"/>
        <v>13</v>
      </c>
      <c r="AD408" s="86">
        <f t="shared" si="171"/>
        <v>13</v>
      </c>
      <c r="AE408" s="87">
        <f t="shared" si="156"/>
        <v>12.25</v>
      </c>
      <c r="AF408" s="88">
        <v>12.25</v>
      </c>
      <c r="AG408" s="92">
        <f t="shared" si="173"/>
        <v>132</v>
      </c>
      <c r="AH408" s="78">
        <f>IF(ISERROR(VLOOKUP(B408,'Notes écrit'!$A$3:$C$566,3,FALSE)),"ABI",(VLOOKUP(B408,'Notes écrit'!$A$3:$C$566,3,FALSE)))</f>
        <v>9.33</v>
      </c>
      <c r="AI408" s="88">
        <v>9.33</v>
      </c>
      <c r="AJ408" s="93">
        <f t="shared" si="174"/>
        <v>56</v>
      </c>
      <c r="AK408" s="153">
        <f t="shared" si="175"/>
        <v>10.498000000000001</v>
      </c>
      <c r="AL408" s="26"/>
      <c r="AM408" s="26"/>
      <c r="AN408" s="26"/>
      <c r="AO408" s="26"/>
      <c r="AP408" s="26"/>
    </row>
    <row r="409" spans="1:42" ht="16.5" customHeight="1" thickBot="1" x14ac:dyDescent="0.3">
      <c r="A409" s="127" t="s">
        <v>376</v>
      </c>
      <c r="B409" s="263">
        <v>22009302</v>
      </c>
      <c r="C409" s="264" t="s">
        <v>35</v>
      </c>
      <c r="D409" s="264" t="s">
        <v>136</v>
      </c>
      <c r="E409" s="96">
        <f>VLOOKUP(B409,[2]END!$A$3:$F$557,6,FALSE)</f>
        <v>17</v>
      </c>
      <c r="F409" s="99">
        <f t="shared" si="172"/>
        <v>18</v>
      </c>
      <c r="G409" s="100">
        <f t="shared" si="157"/>
        <v>14</v>
      </c>
      <c r="H409" s="85">
        <f t="shared" si="158"/>
        <v>14</v>
      </c>
      <c r="I409" s="325">
        <f>VLOOKUP(B409,[2]VIT!$A$3:$E$557,5,FALSE)</f>
        <v>3.08</v>
      </c>
      <c r="J409" s="100">
        <f t="shared" si="176"/>
        <v>19</v>
      </c>
      <c r="K409" s="325">
        <f>VLOOKUP(B409,[2]VIT!$A$3:$F$557,6,FALSE)</f>
        <v>6.59</v>
      </c>
      <c r="L409" s="100">
        <f t="shared" si="177"/>
        <v>13</v>
      </c>
      <c r="M409" s="85">
        <f t="shared" si="161"/>
        <v>16</v>
      </c>
      <c r="N409" s="107">
        <f>VLOOKUP(B409,[2]DVC!$A$3:$F$557,6,FALSE)</f>
        <v>54</v>
      </c>
      <c r="O409" s="288">
        <f>VLOOKUP(B409,'[2]Taille-Poids'!$A$3:$F$557,6,FALSE)</f>
        <v>56</v>
      </c>
      <c r="P409" s="101">
        <f t="shared" si="162"/>
        <v>0.9642857142857143</v>
      </c>
      <c r="Q409" s="100">
        <f t="shared" si="163"/>
        <v>5</v>
      </c>
      <c r="R409" s="107">
        <f>VLOOKUP(B409,[2]DV!$A$3:$G$557,7,FALSE)</f>
        <v>41</v>
      </c>
      <c r="S409" s="100">
        <f t="shared" si="164"/>
        <v>3.5</v>
      </c>
      <c r="T409" s="85">
        <f t="shared" si="165"/>
        <v>8.5</v>
      </c>
      <c r="U409" s="289">
        <f>VLOOKUP(B409,[2]COORD!$A$3:$H$557,8,FALSE)</f>
        <v>27.59</v>
      </c>
      <c r="V409" s="100">
        <f t="shared" si="166"/>
        <v>4</v>
      </c>
      <c r="W409" s="96">
        <f>VLOOKUP(B409,[2]SOUP!$A$3:$E$557,5,FALSE)</f>
        <v>-3</v>
      </c>
      <c r="X409" s="100">
        <f t="shared" si="167"/>
        <v>1.75</v>
      </c>
      <c r="Y409" s="96">
        <f>VLOOKUP(B409,[2]EQU!$A$3:$E$557,5,FALSE)</f>
        <v>5</v>
      </c>
      <c r="Z409" s="100">
        <f t="shared" si="168"/>
        <v>2.5</v>
      </c>
      <c r="AA409" s="85">
        <f t="shared" si="169"/>
        <v>8.25</v>
      </c>
      <c r="AB409" s="127">
        <f>VLOOKUP(B409,[2]Natation!$A$2:$E$556,5,FALSE)</f>
        <v>37.71</v>
      </c>
      <c r="AC409" s="100">
        <f t="shared" si="170"/>
        <v>12</v>
      </c>
      <c r="AD409" s="86">
        <f t="shared" si="171"/>
        <v>12</v>
      </c>
      <c r="AE409" s="87">
        <f t="shared" si="156"/>
        <v>11.75</v>
      </c>
      <c r="AF409" s="88">
        <v>11.75</v>
      </c>
      <c r="AG409" s="92">
        <f t="shared" si="173"/>
        <v>185</v>
      </c>
      <c r="AH409" s="78">
        <f>IF(ISERROR(VLOOKUP(B409,'Notes écrit'!$A$3:$C$566,3,FALSE)),"ABI",(VLOOKUP(B409,'Notes écrit'!$A$3:$C$566,3,FALSE)))</f>
        <v>8.89</v>
      </c>
      <c r="AI409" s="88">
        <v>8.89</v>
      </c>
      <c r="AJ409" s="93">
        <f t="shared" si="174"/>
        <v>86</v>
      </c>
      <c r="AK409" s="153">
        <f t="shared" si="175"/>
        <v>10.034000000000001</v>
      </c>
    </row>
    <row r="410" spans="1:42" ht="16.5" customHeight="1" thickBot="1" x14ac:dyDescent="0.3">
      <c r="A410" s="127" t="s">
        <v>56</v>
      </c>
      <c r="B410" s="249">
        <v>22009325</v>
      </c>
      <c r="C410" s="250" t="s">
        <v>644</v>
      </c>
      <c r="D410" s="250" t="s">
        <v>645</v>
      </c>
      <c r="E410" s="325">
        <f>VLOOKUP(B410,[2]END!$A$3:$F$557,6,FALSE)</f>
        <v>11</v>
      </c>
      <c r="F410" s="99">
        <f t="shared" si="172"/>
        <v>15</v>
      </c>
      <c r="G410" s="100">
        <f t="shared" si="157"/>
        <v>11</v>
      </c>
      <c r="H410" s="85">
        <f t="shared" si="158"/>
        <v>11</v>
      </c>
      <c r="I410" s="325">
        <f>VLOOKUP(B410,[2]VIT!$A$3:$E$557,5,FALSE)</f>
        <v>3.4499999999999997</v>
      </c>
      <c r="J410" s="100">
        <f t="shared" si="176"/>
        <v>17</v>
      </c>
      <c r="K410" s="325">
        <f>VLOOKUP(B410,[2]VIT!$A$3:$F$557,6,FALSE)</f>
        <v>7.35</v>
      </c>
      <c r="L410" s="100">
        <f t="shared" si="177"/>
        <v>13</v>
      </c>
      <c r="M410" s="85">
        <f t="shared" si="161"/>
        <v>15</v>
      </c>
      <c r="N410" s="328">
        <f>VLOOKUP(B410,[2]DVC!$A$3:$F$557,6,FALSE)</f>
        <v>26</v>
      </c>
      <c r="O410" s="288">
        <f>VLOOKUP(B410,'[2]Taille-Poids'!$A$3:$F$557,6,FALSE)</f>
        <v>47</v>
      </c>
      <c r="P410" s="101">
        <f t="shared" si="162"/>
        <v>0.55319148936170215</v>
      </c>
      <c r="Q410" s="100">
        <f t="shared" si="163"/>
        <v>5.5</v>
      </c>
      <c r="R410" s="328">
        <f>VLOOKUP(B410,[2]DV!$A$3:$G$557,7,FALSE)</f>
        <v>29.4</v>
      </c>
      <c r="S410" s="100">
        <f t="shared" si="164"/>
        <v>4.5</v>
      </c>
      <c r="T410" s="85">
        <f t="shared" si="165"/>
        <v>10</v>
      </c>
      <c r="U410" s="332">
        <f>VLOOKUP(B410,[2]COORD!$A$3:$H$557,8,FALSE)</f>
        <v>24.01</v>
      </c>
      <c r="V410" s="100">
        <f t="shared" si="166"/>
        <v>6.75</v>
      </c>
      <c r="W410" s="325">
        <f>VLOOKUP(B410,[2]SOUP!$A$3:$E$557,5,FALSE)</f>
        <v>-6</v>
      </c>
      <c r="X410" s="100">
        <f t="shared" si="167"/>
        <v>1.25</v>
      </c>
      <c r="Y410" s="325">
        <f>VLOOKUP(B410,[2]EQU!$A$3:$E$557,5,FALSE)</f>
        <v>1</v>
      </c>
      <c r="Z410" s="100">
        <f t="shared" si="168"/>
        <v>4.5</v>
      </c>
      <c r="AA410" s="85">
        <f t="shared" si="169"/>
        <v>12.5</v>
      </c>
      <c r="AB410" s="344">
        <f>VLOOKUP(B410,[2]Natation!$A$2:$E$556,5,FALSE)</f>
        <v>50.93</v>
      </c>
      <c r="AC410" s="100">
        <f t="shared" si="170"/>
        <v>8</v>
      </c>
      <c r="AD410" s="86">
        <f t="shared" si="171"/>
        <v>8</v>
      </c>
      <c r="AE410" s="87">
        <f t="shared" si="156"/>
        <v>11.3</v>
      </c>
      <c r="AF410" s="88">
        <v>11.3</v>
      </c>
      <c r="AG410" s="92">
        <f t="shared" si="173"/>
        <v>243</v>
      </c>
      <c r="AH410" s="78">
        <f>IF(ISERROR(VLOOKUP(B410,'Notes écrit'!$A$3:$C$566,3,FALSE)),"ABI",(VLOOKUP(B410,'Notes écrit'!$A$3:$C$566,3,FALSE)))</f>
        <v>6.22</v>
      </c>
      <c r="AI410" s="88">
        <v>6.22</v>
      </c>
      <c r="AJ410" s="93">
        <f t="shared" si="174"/>
        <v>347</v>
      </c>
      <c r="AK410" s="153">
        <f t="shared" si="175"/>
        <v>8.2520000000000007</v>
      </c>
    </row>
    <row r="411" spans="1:42" ht="16.5" customHeight="1" thickBot="1" x14ac:dyDescent="0.3">
      <c r="A411" s="127" t="s">
        <v>376</v>
      </c>
      <c r="B411" s="255">
        <v>22009329</v>
      </c>
      <c r="C411" s="256" t="s">
        <v>844</v>
      </c>
      <c r="D411" s="256" t="s">
        <v>845</v>
      </c>
      <c r="E411" s="96">
        <f>VLOOKUP(B411,[2]END!$A$3:$F$557,6,FALSE)</f>
        <v>20</v>
      </c>
      <c r="F411" s="99">
        <f t="shared" si="172"/>
        <v>19.5</v>
      </c>
      <c r="G411" s="100">
        <f t="shared" si="157"/>
        <v>17</v>
      </c>
      <c r="H411" s="85">
        <f t="shared" si="158"/>
        <v>17</v>
      </c>
      <c r="I411" s="325">
        <f>VLOOKUP(B411,[2]VIT!$A$3:$E$557,5,FALSE)</f>
        <v>2.94</v>
      </c>
      <c r="J411" s="100">
        <f t="shared" si="176"/>
        <v>20</v>
      </c>
      <c r="K411" s="325">
        <f>VLOOKUP(B411,[2]VIT!$A$3:$F$557,6,FALSE)</f>
        <v>6.19</v>
      </c>
      <c r="L411" s="100">
        <f t="shared" si="177"/>
        <v>16</v>
      </c>
      <c r="M411" s="85">
        <f t="shared" si="161"/>
        <v>18</v>
      </c>
      <c r="N411" s="107">
        <f>VLOOKUP(B411,[2]DVC!$A$3:$F$557,6,FALSE)</f>
        <v>86</v>
      </c>
      <c r="O411" s="288">
        <f>VLOOKUP(B411,'[2]Taille-Poids'!$A$3:$F$557,6,FALSE)</f>
        <v>71</v>
      </c>
      <c r="P411" s="101">
        <f t="shared" si="162"/>
        <v>1.2112676056338028</v>
      </c>
      <c r="Q411" s="100">
        <f t="shared" si="163"/>
        <v>6.5</v>
      </c>
      <c r="R411" s="107">
        <f>VLOOKUP(B411,[2]DV!$A$3:$G$557,7,FALSE)</f>
        <v>44.3</v>
      </c>
      <c r="S411" s="100">
        <f t="shared" si="164"/>
        <v>4</v>
      </c>
      <c r="T411" s="85">
        <f t="shared" si="165"/>
        <v>10.5</v>
      </c>
      <c r="U411" s="289">
        <f>VLOOKUP(B411,[2]COORD!$A$3:$H$557,8,FALSE)</f>
        <v>22.75</v>
      </c>
      <c r="V411" s="100">
        <f t="shared" si="166"/>
        <v>6.5</v>
      </c>
      <c r="W411" s="96">
        <f>VLOOKUP(B411,[2]SOUP!$A$3:$E$557,5,FALSE)</f>
        <v>-9</v>
      </c>
      <c r="X411" s="100">
        <f t="shared" si="167"/>
        <v>1</v>
      </c>
      <c r="Y411" s="96">
        <f>VLOOKUP(B411,[2]EQU!$A$3:$E$557,5,FALSE)</f>
        <v>0</v>
      </c>
      <c r="Z411" s="100">
        <f t="shared" si="168"/>
        <v>5</v>
      </c>
      <c r="AA411" s="85">
        <f t="shared" si="169"/>
        <v>12.5</v>
      </c>
      <c r="AB411" s="127">
        <f>VLOOKUP(B411,[2]Natation!$A$2:$E$556,5,FALSE)</f>
        <v>36.409999999999997</v>
      </c>
      <c r="AC411" s="100">
        <f t="shared" si="170"/>
        <v>12</v>
      </c>
      <c r="AD411" s="86">
        <f t="shared" si="171"/>
        <v>12</v>
      </c>
      <c r="AE411" s="87">
        <f t="shared" si="156"/>
        <v>14</v>
      </c>
      <c r="AF411" s="88">
        <v>14</v>
      </c>
      <c r="AG411" s="92">
        <f t="shared" si="173"/>
        <v>25</v>
      </c>
      <c r="AH411" s="78">
        <f>IF(ISERROR(VLOOKUP(B411,'Notes écrit'!$A$3:$C$566,3,FALSE)),"ABI",(VLOOKUP(B411,'Notes écrit'!$A$3:$C$566,3,FALSE)))</f>
        <v>9.7799999999999994</v>
      </c>
      <c r="AI411" s="88">
        <v>9.7799999999999994</v>
      </c>
      <c r="AJ411" s="93">
        <f t="shared" si="174"/>
        <v>38</v>
      </c>
      <c r="AK411" s="153">
        <f t="shared" si="175"/>
        <v>11.468</v>
      </c>
    </row>
    <row r="412" spans="1:42" ht="16.5" customHeight="1" thickBot="1" x14ac:dyDescent="0.3">
      <c r="A412" s="127" t="s">
        <v>376</v>
      </c>
      <c r="B412" s="249">
        <v>22009343</v>
      </c>
      <c r="C412" s="250" t="s">
        <v>837</v>
      </c>
      <c r="D412" s="250" t="s">
        <v>838</v>
      </c>
      <c r="E412" s="96">
        <f>VLOOKUP(B412,[2]END!$A$3:$F$557,6,FALSE)</f>
        <v>17</v>
      </c>
      <c r="F412" s="99">
        <f t="shared" si="172"/>
        <v>18</v>
      </c>
      <c r="G412" s="100">
        <f t="shared" si="157"/>
        <v>14</v>
      </c>
      <c r="H412" s="85">
        <f t="shared" si="158"/>
        <v>14</v>
      </c>
      <c r="I412" s="325">
        <f>VLOOKUP(B412,[2]VIT!$A$3:$E$557,5,FALSE)</f>
        <v>3.0199999999999996</v>
      </c>
      <c r="J412" s="100">
        <f t="shared" si="176"/>
        <v>20</v>
      </c>
      <c r="K412" s="325">
        <f>VLOOKUP(B412,[2]VIT!$A$3:$F$557,6,FALSE)</f>
        <v>6.43</v>
      </c>
      <c r="L412" s="100">
        <f t="shared" si="177"/>
        <v>14</v>
      </c>
      <c r="M412" s="85">
        <f t="shared" si="161"/>
        <v>17</v>
      </c>
      <c r="N412" s="107">
        <f>VLOOKUP(B412,[2]DVC!$A$3:$F$557,6,FALSE)</f>
        <v>44</v>
      </c>
      <c r="O412" s="288">
        <f>VLOOKUP(B412,'[2]Taille-Poids'!$A$3:$F$557,6,FALSE)</f>
        <v>60</v>
      </c>
      <c r="P412" s="101">
        <f t="shared" si="162"/>
        <v>0.73333333333333328</v>
      </c>
      <c r="Q412" s="100">
        <f t="shared" si="163"/>
        <v>4</v>
      </c>
      <c r="R412" s="107">
        <f>VLOOKUP(B412,[2]DV!$A$3:$G$557,7,FALSE)</f>
        <v>47.7</v>
      </c>
      <c r="S412" s="100">
        <f t="shared" si="164"/>
        <v>5</v>
      </c>
      <c r="T412" s="85">
        <f t="shared" si="165"/>
        <v>9</v>
      </c>
      <c r="U412" s="289">
        <f>VLOOKUP(B412,[2]COORD!$A$3:$H$557,8,FALSE)</f>
        <v>30.33</v>
      </c>
      <c r="V412" s="100">
        <f t="shared" si="166"/>
        <v>2.75</v>
      </c>
      <c r="W412" s="96">
        <f>VLOOKUP(B412,[2]SOUP!$A$3:$E$557,5,FALSE)</f>
        <v>-2</v>
      </c>
      <c r="X412" s="100">
        <f t="shared" si="167"/>
        <v>2</v>
      </c>
      <c r="Y412" s="96">
        <f>VLOOKUP(B412,[2]EQU!$A$3:$E$557,5,FALSE)</f>
        <v>4</v>
      </c>
      <c r="Z412" s="100">
        <f t="shared" si="168"/>
        <v>3</v>
      </c>
      <c r="AA412" s="85">
        <f t="shared" si="169"/>
        <v>7.75</v>
      </c>
      <c r="AB412" s="127">
        <f>VLOOKUP(B412,[2]Natation!$A$2:$E$556,5,FALSE)</f>
        <v>44.36</v>
      </c>
      <c r="AC412" s="100">
        <f t="shared" si="170"/>
        <v>8</v>
      </c>
      <c r="AD412" s="86">
        <f t="shared" si="171"/>
        <v>8</v>
      </c>
      <c r="AE412" s="87">
        <f t="shared" si="156"/>
        <v>11.15</v>
      </c>
      <c r="AF412" s="88">
        <v>11.15</v>
      </c>
      <c r="AG412" s="92">
        <f t="shared" si="173"/>
        <v>265</v>
      </c>
      <c r="AH412" s="78">
        <f>IF(ISERROR(VLOOKUP(B412,'Notes écrit'!$A$3:$C$566,3,FALSE)),"ABI",(VLOOKUP(B412,'Notes écrit'!$A$3:$C$566,3,FALSE)))</f>
        <v>3.56</v>
      </c>
      <c r="AI412" s="88">
        <v>3.56</v>
      </c>
      <c r="AJ412" s="93">
        <f t="shared" si="174"/>
        <v>541</v>
      </c>
      <c r="AK412" s="153">
        <f t="shared" si="175"/>
        <v>6.5960000000000001</v>
      </c>
    </row>
    <row r="413" spans="1:42" s="109" customFormat="1" ht="16.5" customHeight="1" thickBot="1" x14ac:dyDescent="0.3">
      <c r="A413" s="127" t="s">
        <v>376</v>
      </c>
      <c r="B413" s="251">
        <v>22009344</v>
      </c>
      <c r="C413" s="252" t="s">
        <v>543</v>
      </c>
      <c r="D413" s="252" t="s">
        <v>544</v>
      </c>
      <c r="E413" s="96">
        <f>VLOOKUP(B413,[2]END!$A$3:$F$557,6,FALSE)</f>
        <v>13</v>
      </c>
      <c r="F413" s="99">
        <f t="shared" si="172"/>
        <v>16</v>
      </c>
      <c r="G413" s="100">
        <f t="shared" si="157"/>
        <v>10</v>
      </c>
      <c r="H413" s="85">
        <f t="shared" si="158"/>
        <v>10</v>
      </c>
      <c r="I413" s="325">
        <f>VLOOKUP(B413,[2]VIT!$A$3:$E$557,5,FALSE)</f>
        <v>3.03</v>
      </c>
      <c r="J413" s="100">
        <f t="shared" si="176"/>
        <v>20</v>
      </c>
      <c r="K413" s="325">
        <f>VLOOKUP(B413,[2]VIT!$A$3:$F$557,6,FALSE)</f>
        <v>6.52</v>
      </c>
      <c r="L413" s="100">
        <f t="shared" si="177"/>
        <v>13</v>
      </c>
      <c r="M413" s="85">
        <f t="shared" si="161"/>
        <v>16.5</v>
      </c>
      <c r="N413" s="107">
        <f>VLOOKUP(B413,[2]DVC!$A$3:$F$557,6,FALSE)</f>
        <v>70</v>
      </c>
      <c r="O413" s="288">
        <f>VLOOKUP(B413,'[2]Taille-Poids'!$A$3:$F$557,6,FALSE)</f>
        <v>68</v>
      </c>
      <c r="P413" s="101">
        <f t="shared" si="162"/>
        <v>1.0294117647058822</v>
      </c>
      <c r="Q413" s="100">
        <f t="shared" si="163"/>
        <v>5.5</v>
      </c>
      <c r="R413" s="107">
        <f>VLOOKUP(B413,[2]DV!$A$3:$G$557,7,FALSE)</f>
        <v>52.6</v>
      </c>
      <c r="S413" s="100">
        <f t="shared" si="164"/>
        <v>6</v>
      </c>
      <c r="T413" s="85">
        <f t="shared" si="165"/>
        <v>11.5</v>
      </c>
      <c r="U413" s="289">
        <f>VLOOKUP(B413,[2]COORD!$A$3:$H$557,8,FALSE)</f>
        <v>28.63</v>
      </c>
      <c r="V413" s="100">
        <f t="shared" si="166"/>
        <v>3.5</v>
      </c>
      <c r="W413" s="96">
        <f>VLOOKUP(B413,[2]SOUP!$A$3:$E$557,5,FALSE)</f>
        <v>-12</v>
      </c>
      <c r="X413" s="100">
        <f t="shared" si="167"/>
        <v>0.5</v>
      </c>
      <c r="Y413" s="96">
        <f>VLOOKUP(B413,[2]EQU!$A$3:$E$557,5,FALSE)</f>
        <v>7</v>
      </c>
      <c r="Z413" s="100">
        <f t="shared" si="168"/>
        <v>1.5</v>
      </c>
      <c r="AA413" s="85">
        <f t="shared" si="169"/>
        <v>5.5</v>
      </c>
      <c r="AB413" s="127">
        <f>VLOOKUP(B413,[2]Natation!$A$2:$E$556,5,FALSE)</f>
        <v>48.79</v>
      </c>
      <c r="AC413" s="100">
        <f t="shared" si="170"/>
        <v>6</v>
      </c>
      <c r="AD413" s="86">
        <f t="shared" si="171"/>
        <v>6</v>
      </c>
      <c r="AE413" s="87">
        <f t="shared" si="156"/>
        <v>9.9</v>
      </c>
      <c r="AF413" s="88">
        <v>9.9</v>
      </c>
      <c r="AG413" s="92">
        <f t="shared" si="173"/>
        <v>395</v>
      </c>
      <c r="AH413" s="78">
        <f>IF(ISERROR(VLOOKUP(B413,'Notes écrit'!$A$3:$C$566,3,FALSE)),"ABI",(VLOOKUP(B413,'Notes écrit'!$A$3:$C$566,3,FALSE)))</f>
        <v>5.33</v>
      </c>
      <c r="AI413" s="88">
        <v>5.33</v>
      </c>
      <c r="AJ413" s="93">
        <f t="shared" si="174"/>
        <v>435</v>
      </c>
      <c r="AK413" s="153">
        <f t="shared" si="175"/>
        <v>7.1580000000000004</v>
      </c>
      <c r="AL413" s="108"/>
      <c r="AM413" s="108"/>
      <c r="AN413" s="108"/>
      <c r="AO413" s="108"/>
      <c r="AP413" s="108"/>
    </row>
    <row r="414" spans="1:42" ht="16.5" customHeight="1" thickBot="1" x14ac:dyDescent="0.3">
      <c r="A414" s="127" t="s">
        <v>376</v>
      </c>
      <c r="B414" s="251">
        <v>22009399</v>
      </c>
      <c r="C414" s="252" t="s">
        <v>716</v>
      </c>
      <c r="D414" s="252" t="s">
        <v>160</v>
      </c>
      <c r="E414" s="96">
        <f>VLOOKUP(B414,[2]END!$A$3:$F$557,6,FALSE)</f>
        <v>20</v>
      </c>
      <c r="F414" s="99">
        <f t="shared" si="172"/>
        <v>19.5</v>
      </c>
      <c r="G414" s="100">
        <f t="shared" si="157"/>
        <v>17</v>
      </c>
      <c r="H414" s="85">
        <f t="shared" si="158"/>
        <v>17</v>
      </c>
      <c r="I414" s="325">
        <f>VLOOKUP(B414,[2]VIT!$A$3:$E$557,5,FALSE)</f>
        <v>3.73</v>
      </c>
      <c r="J414" s="100">
        <f t="shared" si="176"/>
        <v>8</v>
      </c>
      <c r="K414" s="325">
        <f>VLOOKUP(B414,[2]VIT!$A$3:$F$557,6,FALSE)</f>
        <v>6.93</v>
      </c>
      <c r="L414" s="100">
        <f t="shared" si="177"/>
        <v>10</v>
      </c>
      <c r="M414" s="85">
        <f t="shared" si="161"/>
        <v>9</v>
      </c>
      <c r="N414" s="107">
        <f>VLOOKUP(B414,[2]DVC!$A$3:$F$557,6,FALSE)</f>
        <v>60</v>
      </c>
      <c r="O414" s="288">
        <f>VLOOKUP(B414,'[2]Taille-Poids'!$A$3:$F$557,6,FALSE)</f>
        <v>70</v>
      </c>
      <c r="P414" s="101">
        <f t="shared" si="162"/>
        <v>0.8571428571428571</v>
      </c>
      <c r="Q414" s="100">
        <f t="shared" si="163"/>
        <v>4.5</v>
      </c>
      <c r="R414" s="107">
        <f>VLOOKUP(B414,[2]DV!$A$3:$G$557,7,FALSE)</f>
        <v>39.4</v>
      </c>
      <c r="S414" s="100">
        <f t="shared" si="164"/>
        <v>3</v>
      </c>
      <c r="T414" s="85">
        <f t="shared" si="165"/>
        <v>7.5</v>
      </c>
      <c r="U414" s="289">
        <f>VLOOKUP(B414,[2]COORD!$A$3:$H$557,8,FALSE)</f>
        <v>25.59</v>
      </c>
      <c r="V414" s="100">
        <f t="shared" si="166"/>
        <v>5</v>
      </c>
      <c r="W414" s="96">
        <f>VLOOKUP(B414,[2]SOUP!$A$3:$E$557,5,FALSE)</f>
        <v>-2</v>
      </c>
      <c r="X414" s="100">
        <f t="shared" si="167"/>
        <v>2</v>
      </c>
      <c r="Y414" s="96">
        <f>VLOOKUP(B414,[2]EQU!$A$3:$E$557,5,FALSE)</f>
        <v>2</v>
      </c>
      <c r="Z414" s="100">
        <f t="shared" si="168"/>
        <v>4</v>
      </c>
      <c r="AA414" s="85">
        <f t="shared" si="169"/>
        <v>11</v>
      </c>
      <c r="AB414" s="127">
        <f>VLOOKUP(B414,[2]Natation!$A$2:$E$556,5,FALSE)</f>
        <v>41.86</v>
      </c>
      <c r="AC414" s="100">
        <f t="shared" si="170"/>
        <v>9</v>
      </c>
      <c r="AD414" s="86">
        <f t="shared" si="171"/>
        <v>9</v>
      </c>
      <c r="AE414" s="87">
        <f t="shared" si="156"/>
        <v>10.7</v>
      </c>
      <c r="AF414" s="88">
        <v>10.7</v>
      </c>
      <c r="AG414" s="92">
        <f t="shared" si="173"/>
        <v>314</v>
      </c>
      <c r="AH414" s="78">
        <f>IF(ISERROR(VLOOKUP(B414,'Notes écrit'!$A$3:$C$566,3,FALSE)),"ABI",(VLOOKUP(B414,'Notes écrit'!$A$3:$C$566,3,FALSE)))</f>
        <v>6.22</v>
      </c>
      <c r="AI414" s="88">
        <v>6.22</v>
      </c>
      <c r="AJ414" s="93">
        <f t="shared" si="174"/>
        <v>347</v>
      </c>
      <c r="AK414" s="153">
        <f t="shared" si="175"/>
        <v>8.0120000000000005</v>
      </c>
    </row>
    <row r="415" spans="1:42" ht="16.5" customHeight="1" thickBot="1" x14ac:dyDescent="0.3">
      <c r="A415" s="127" t="s">
        <v>376</v>
      </c>
      <c r="B415" s="249">
        <v>22009407</v>
      </c>
      <c r="C415" s="250" t="s">
        <v>1079</v>
      </c>
      <c r="D415" s="250" t="s">
        <v>118</v>
      </c>
      <c r="E415" s="96">
        <f>VLOOKUP(B415,[2]END!$A$3:$F$557,6,FALSE)</f>
        <v>16</v>
      </c>
      <c r="F415" s="99">
        <f t="shared" si="172"/>
        <v>17.5</v>
      </c>
      <c r="G415" s="100">
        <f t="shared" si="157"/>
        <v>13</v>
      </c>
      <c r="H415" s="85">
        <f t="shared" si="158"/>
        <v>13</v>
      </c>
      <c r="I415" s="325">
        <f>VLOOKUP(B415,[2]VIT!$A$3:$E$557,5,FALSE)</f>
        <v>2.9799999999999995</v>
      </c>
      <c r="J415" s="100">
        <f t="shared" si="176"/>
        <v>20</v>
      </c>
      <c r="K415" s="325">
        <f>VLOOKUP(B415,[2]VIT!$A$3:$F$557,6,FALSE)</f>
        <v>6.31</v>
      </c>
      <c r="L415" s="100">
        <f t="shared" si="177"/>
        <v>15</v>
      </c>
      <c r="M415" s="85">
        <f t="shared" si="161"/>
        <v>17.5</v>
      </c>
      <c r="N415" s="107">
        <f>VLOOKUP(B415,[2]DVC!$A$3:$F$557,6,FALSE)</f>
        <v>122</v>
      </c>
      <c r="O415" s="288">
        <f>VLOOKUP(B415,'[2]Taille-Poids'!$A$3:$F$557,6,FALSE)</f>
        <v>80</v>
      </c>
      <c r="P415" s="101">
        <f t="shared" si="162"/>
        <v>1.5249999999999999</v>
      </c>
      <c r="Q415" s="100">
        <f t="shared" si="163"/>
        <v>8</v>
      </c>
      <c r="R415" s="107">
        <f>VLOOKUP(B415,[2]DV!$A$3:$G$557,7,FALSE)</f>
        <v>57.4</v>
      </c>
      <c r="S415" s="100">
        <f t="shared" si="164"/>
        <v>7.5</v>
      </c>
      <c r="T415" s="85">
        <f t="shared" si="165"/>
        <v>15.5</v>
      </c>
      <c r="U415" s="289">
        <f>VLOOKUP(B415,[2]COORD!$A$3:$H$557,8,FALSE)</f>
        <v>25.77</v>
      </c>
      <c r="V415" s="100">
        <f t="shared" si="166"/>
        <v>5</v>
      </c>
      <c r="W415" s="96">
        <f>VLOOKUP(B415,[2]SOUP!$A$3:$E$557,5,FALSE)</f>
        <v>-17</v>
      </c>
      <c r="X415" s="100">
        <f t="shared" si="167"/>
        <v>0</v>
      </c>
      <c r="Y415" s="96">
        <f>VLOOKUP(B415,[2]EQU!$A$3:$E$557,5,FALSE)</f>
        <v>2</v>
      </c>
      <c r="Z415" s="100">
        <f t="shared" si="168"/>
        <v>4</v>
      </c>
      <c r="AA415" s="85">
        <f t="shared" si="169"/>
        <v>9</v>
      </c>
      <c r="AB415" s="127">
        <f>VLOOKUP(B415,[2]Natation!$A$2:$E$556,5,FALSE)</f>
        <v>27.47</v>
      </c>
      <c r="AC415" s="100">
        <f t="shared" si="170"/>
        <v>19</v>
      </c>
      <c r="AD415" s="86">
        <f t="shared" si="171"/>
        <v>19</v>
      </c>
      <c r="AE415" s="87">
        <f t="shared" si="156"/>
        <v>14.8</v>
      </c>
      <c r="AF415" s="88">
        <v>14.8</v>
      </c>
      <c r="AG415" s="92">
        <f t="shared" si="173"/>
        <v>7</v>
      </c>
      <c r="AH415" s="78">
        <f>IF(ISERROR(VLOOKUP(B415,'Notes écrit'!$A$3:$C$566,3,FALSE)),"ABI",(VLOOKUP(B415,'Notes écrit'!$A$3:$C$566,3,FALSE)))</f>
        <v>9.7799999999999994</v>
      </c>
      <c r="AI415" s="88">
        <v>9.7799999999999994</v>
      </c>
      <c r="AJ415" s="93">
        <f t="shared" si="174"/>
        <v>38</v>
      </c>
      <c r="AK415" s="153">
        <f t="shared" si="175"/>
        <v>11.788</v>
      </c>
    </row>
    <row r="416" spans="1:42" s="108" customFormat="1" ht="16.5" customHeight="1" thickBot="1" x14ac:dyDescent="0.3">
      <c r="A416" s="127" t="s">
        <v>56</v>
      </c>
      <c r="B416" s="247">
        <v>22009416</v>
      </c>
      <c r="C416" s="248" t="s">
        <v>589</v>
      </c>
      <c r="D416" s="248" t="s">
        <v>556</v>
      </c>
      <c r="E416" s="96">
        <f>VLOOKUP(B416,[2]END!$A$3:$F$557,6,FALSE)</f>
        <v>10</v>
      </c>
      <c r="F416" s="99">
        <f t="shared" si="172"/>
        <v>14.5</v>
      </c>
      <c r="G416" s="100">
        <f t="shared" si="157"/>
        <v>10</v>
      </c>
      <c r="H416" s="85">
        <f t="shared" si="158"/>
        <v>10</v>
      </c>
      <c r="I416" s="325">
        <f>VLOOKUP(B416,[2]VIT!$A$3:$E$557,5,FALSE)</f>
        <v>3.86</v>
      </c>
      <c r="J416" s="100">
        <f t="shared" si="176"/>
        <v>10</v>
      </c>
      <c r="K416" s="325">
        <f>VLOOKUP(B416,[2]VIT!$A$3:$F$557,6,FALSE)</f>
        <v>8.65</v>
      </c>
      <c r="L416" s="100">
        <f t="shared" si="177"/>
        <v>4</v>
      </c>
      <c r="M416" s="85">
        <f t="shared" si="161"/>
        <v>7</v>
      </c>
      <c r="N416" s="107">
        <f>VLOOKUP(B416,[2]DVC!$A$3:$F$557,6,FALSE)</f>
        <v>30</v>
      </c>
      <c r="O416" s="288">
        <f>VLOOKUP(B416,'[2]Taille-Poids'!$A$3:$F$557,6,FALSE)</f>
        <v>60</v>
      </c>
      <c r="P416" s="101">
        <f t="shared" si="162"/>
        <v>0.5</v>
      </c>
      <c r="Q416" s="100">
        <f t="shared" si="163"/>
        <v>5</v>
      </c>
      <c r="R416" s="107">
        <f>VLOOKUP(B416,[2]DV!$A$3:$G$557,7,FALSE)</f>
        <v>25.7</v>
      </c>
      <c r="S416" s="100">
        <f t="shared" si="164"/>
        <v>3.5</v>
      </c>
      <c r="T416" s="85">
        <f t="shared" si="165"/>
        <v>8.5</v>
      </c>
      <c r="U416" s="289">
        <f>VLOOKUP(B416,[2]COORD!$A$3:$H$557,8,FALSE)</f>
        <v>29.79</v>
      </c>
      <c r="V416" s="100">
        <f t="shared" si="166"/>
        <v>4</v>
      </c>
      <c r="W416" s="96">
        <f>VLOOKUP(B416,[2]SOUP!$A$3:$E$557,5,FALSE)</f>
        <v>3</v>
      </c>
      <c r="X416" s="100">
        <f t="shared" si="167"/>
        <v>3.25</v>
      </c>
      <c r="Y416" s="96">
        <f>VLOOKUP(B416,[2]EQU!$A$3:$E$557,5,FALSE)</f>
        <v>1</v>
      </c>
      <c r="Z416" s="100">
        <f t="shared" si="168"/>
        <v>4.5</v>
      </c>
      <c r="AA416" s="85">
        <f t="shared" si="169"/>
        <v>11.75</v>
      </c>
      <c r="AB416" s="127">
        <f>VLOOKUP(B416,[2]Natation!$A$2:$E$556,5,FALSE)</f>
        <v>36</v>
      </c>
      <c r="AC416" s="100">
        <f t="shared" si="170"/>
        <v>16</v>
      </c>
      <c r="AD416" s="86">
        <f t="shared" si="171"/>
        <v>16</v>
      </c>
      <c r="AE416" s="87">
        <f t="shared" si="156"/>
        <v>10.65</v>
      </c>
      <c r="AF416" s="88">
        <v>10.65</v>
      </c>
      <c r="AG416" s="92">
        <f t="shared" si="173"/>
        <v>320</v>
      </c>
      <c r="AH416" s="78">
        <f>IF(ISERROR(VLOOKUP(B416,'Notes écrit'!$A$3:$C$566,3,FALSE)),"ABI",(VLOOKUP(B416,'Notes écrit'!$A$3:$C$566,3,FALSE)))</f>
        <v>7.11</v>
      </c>
      <c r="AI416" s="88">
        <v>7.11</v>
      </c>
      <c r="AJ416" s="93">
        <f t="shared" si="174"/>
        <v>241</v>
      </c>
      <c r="AK416" s="153">
        <f t="shared" si="175"/>
        <v>8.5259999999999998</v>
      </c>
      <c r="AL416" s="26"/>
      <c r="AM416" s="26"/>
      <c r="AN416" s="26"/>
      <c r="AO416" s="26"/>
      <c r="AP416" s="26"/>
    </row>
    <row r="417" spans="1:42" s="109" customFormat="1" ht="16.5" customHeight="1" thickBot="1" x14ac:dyDescent="0.3">
      <c r="A417" s="127" t="s">
        <v>376</v>
      </c>
      <c r="B417" s="255">
        <v>22009421</v>
      </c>
      <c r="C417" s="256" t="s">
        <v>625</v>
      </c>
      <c r="D417" s="256" t="s">
        <v>99</v>
      </c>
      <c r="E417" s="96">
        <f>VLOOKUP(B417,[2]END!$A$3:$F$557,6,FALSE)</f>
        <v>17</v>
      </c>
      <c r="F417" s="99">
        <f t="shared" si="172"/>
        <v>18</v>
      </c>
      <c r="G417" s="100">
        <f t="shared" si="157"/>
        <v>14</v>
      </c>
      <c r="H417" s="85">
        <f t="shared" si="158"/>
        <v>14</v>
      </c>
      <c r="I417" s="325">
        <f>VLOOKUP(B417,[2]VIT!$A$3:$E$557,5,FALSE)</f>
        <v>3.4599999999999995</v>
      </c>
      <c r="J417" s="100">
        <f t="shared" si="176"/>
        <v>13</v>
      </c>
      <c r="K417" s="325">
        <f>VLOOKUP(B417,[2]VIT!$A$3:$F$557,6,FALSE)</f>
        <v>7.35</v>
      </c>
      <c r="L417" s="100">
        <f t="shared" si="177"/>
        <v>7</v>
      </c>
      <c r="M417" s="85">
        <f t="shared" si="161"/>
        <v>10</v>
      </c>
      <c r="N417" s="107">
        <f>VLOOKUP(B417,[2]DVC!$A$3:$F$557,6,FALSE)</f>
        <v>60</v>
      </c>
      <c r="O417" s="288">
        <f>VLOOKUP(B417,'[2]Taille-Poids'!$A$3:$F$557,6,FALSE)</f>
        <v>99</v>
      </c>
      <c r="P417" s="101">
        <f t="shared" si="162"/>
        <v>0.60606060606060608</v>
      </c>
      <c r="Q417" s="100">
        <f t="shared" si="163"/>
        <v>3.5</v>
      </c>
      <c r="R417" s="107">
        <f>VLOOKUP(B417,[2]DV!$A$3:$G$557,7,FALSE)</f>
        <v>38</v>
      </c>
      <c r="S417" s="100">
        <f t="shared" si="164"/>
        <v>2.5</v>
      </c>
      <c r="T417" s="85">
        <f t="shared" si="165"/>
        <v>6</v>
      </c>
      <c r="U417" s="289">
        <f>VLOOKUP(B417,[2]COORD!$A$3:$H$557,8,FALSE)</f>
        <v>28.92</v>
      </c>
      <c r="V417" s="100">
        <f t="shared" si="166"/>
        <v>3.5</v>
      </c>
      <c r="W417" s="96">
        <f>VLOOKUP(B417,[2]SOUP!$A$3:$E$557,5,FALSE)</f>
        <v>-20</v>
      </c>
      <c r="X417" s="100">
        <f t="shared" si="167"/>
        <v>0</v>
      </c>
      <c r="Y417" s="96">
        <f>VLOOKUP(B417,[2]EQU!$A$3:$E$557,5,FALSE)</f>
        <v>5</v>
      </c>
      <c r="Z417" s="100">
        <f t="shared" si="168"/>
        <v>2.5</v>
      </c>
      <c r="AA417" s="85">
        <f t="shared" si="169"/>
        <v>6</v>
      </c>
      <c r="AB417" s="127">
        <f>VLOOKUP(B417,[2]Natation!$A$2:$E$556,5,FALSE)</f>
        <v>38.54</v>
      </c>
      <c r="AC417" s="100">
        <f t="shared" si="170"/>
        <v>11</v>
      </c>
      <c r="AD417" s="86">
        <f t="shared" si="171"/>
        <v>11</v>
      </c>
      <c r="AE417" s="87">
        <f t="shared" si="156"/>
        <v>9.4</v>
      </c>
      <c r="AF417" s="88">
        <v>9.4</v>
      </c>
      <c r="AG417" s="92">
        <f t="shared" si="173"/>
        <v>431</v>
      </c>
      <c r="AH417" s="78">
        <f>IF(ISERROR(VLOOKUP(B417,'Notes écrit'!$A$3:$C$566,3,FALSE)),"ABI",(VLOOKUP(B417,'Notes écrit'!$A$3:$C$566,3,FALSE)))</f>
        <v>6.22</v>
      </c>
      <c r="AI417" s="88">
        <v>6.22</v>
      </c>
      <c r="AJ417" s="93">
        <f t="shared" si="174"/>
        <v>347</v>
      </c>
      <c r="AK417" s="153">
        <f t="shared" si="175"/>
        <v>7.492</v>
      </c>
      <c r="AL417" s="111"/>
      <c r="AM417" s="111"/>
      <c r="AN417" s="111"/>
      <c r="AO417" s="111"/>
      <c r="AP417" s="111"/>
    </row>
    <row r="418" spans="1:42" ht="16.5" customHeight="1" thickBot="1" x14ac:dyDescent="0.3">
      <c r="A418" s="127" t="s">
        <v>56</v>
      </c>
      <c r="B418" s="255">
        <v>22009423</v>
      </c>
      <c r="C418" s="256" t="s">
        <v>873</v>
      </c>
      <c r="D418" s="256" t="s">
        <v>874</v>
      </c>
      <c r="E418" s="96">
        <f>VLOOKUP(B418,[2]END!$A$3:$F$557,6,FALSE)</f>
        <v>13</v>
      </c>
      <c r="F418" s="99">
        <f t="shared" si="172"/>
        <v>16</v>
      </c>
      <c r="G418" s="100">
        <f t="shared" si="157"/>
        <v>13</v>
      </c>
      <c r="H418" s="85">
        <f t="shared" si="158"/>
        <v>13</v>
      </c>
      <c r="I418" s="325">
        <f>VLOOKUP(B418,[2]VIT!$A$3:$E$557,5,FALSE)</f>
        <v>3.47</v>
      </c>
      <c r="J418" s="100">
        <f t="shared" si="176"/>
        <v>17</v>
      </c>
      <c r="K418" s="325">
        <f>VLOOKUP(B418,[2]VIT!$A$3:$F$557,6,FALSE)</f>
        <v>7.67</v>
      </c>
      <c r="L418" s="100">
        <f t="shared" si="177"/>
        <v>11</v>
      </c>
      <c r="M418" s="85">
        <f t="shared" si="161"/>
        <v>14</v>
      </c>
      <c r="N418" s="107">
        <f>VLOOKUP(B418,[2]DVC!$A$3:$F$557,6,FALSE)</f>
        <v>32</v>
      </c>
      <c r="O418" s="288">
        <f>VLOOKUP(B418,'[2]Taille-Poids'!$A$3:$F$557,6,FALSE)</f>
        <v>55</v>
      </c>
      <c r="P418" s="101">
        <f t="shared" si="162"/>
        <v>0.58181818181818179</v>
      </c>
      <c r="Q418" s="100">
        <f t="shared" si="163"/>
        <v>5.5</v>
      </c>
      <c r="R418" s="107">
        <f>VLOOKUP(B418,[2]DV!$A$3:$G$557,7,FALSE)</f>
        <v>29.3</v>
      </c>
      <c r="S418" s="100">
        <f t="shared" si="164"/>
        <v>4.5</v>
      </c>
      <c r="T418" s="85">
        <f t="shared" si="165"/>
        <v>10</v>
      </c>
      <c r="U418" s="289">
        <f>VLOOKUP(B418,[2]COORD!$A$3:$H$557,8,FALSE)</f>
        <v>31.17</v>
      </c>
      <c r="V418" s="100">
        <f t="shared" si="166"/>
        <v>3.25</v>
      </c>
      <c r="W418" s="96">
        <f>VLOOKUP(B418,[2]SOUP!$A$3:$E$557,5,FALSE)</f>
        <v>-13</v>
      </c>
      <c r="X418" s="100">
        <f t="shared" si="167"/>
        <v>0.5</v>
      </c>
      <c r="Y418" s="96">
        <f>VLOOKUP(B418,[2]EQU!$A$3:$E$557,5,FALSE)</f>
        <v>1</v>
      </c>
      <c r="Z418" s="100">
        <f t="shared" si="168"/>
        <v>4.5</v>
      </c>
      <c r="AA418" s="85">
        <f t="shared" si="169"/>
        <v>8.25</v>
      </c>
      <c r="AB418" s="127">
        <f>VLOOKUP(B418,[2]Natation!$A$2:$E$556,5,FALSE)</f>
        <v>57.9</v>
      </c>
      <c r="AC418" s="100">
        <f t="shared" si="170"/>
        <v>5</v>
      </c>
      <c r="AD418" s="86">
        <f t="shared" si="171"/>
        <v>5</v>
      </c>
      <c r="AE418" s="87">
        <f t="shared" si="156"/>
        <v>10.050000000000001</v>
      </c>
      <c r="AF418" s="88">
        <v>10.050000000000001</v>
      </c>
      <c r="AG418" s="92">
        <f t="shared" si="173"/>
        <v>383</v>
      </c>
      <c r="AH418" s="78">
        <f>IF(ISERROR(VLOOKUP(B418,'Notes écrit'!$A$3:$C$566,3,FALSE)),"ABI",(VLOOKUP(B418,'Notes écrit'!$A$3:$C$566,3,FALSE)))</f>
        <v>4.8899999999999997</v>
      </c>
      <c r="AI418" s="88">
        <v>4.8899999999999997</v>
      </c>
      <c r="AJ418" s="93">
        <f t="shared" si="174"/>
        <v>474</v>
      </c>
      <c r="AK418" s="153">
        <f t="shared" si="175"/>
        <v>6.9540000000000006</v>
      </c>
      <c r="AL418" s="111"/>
      <c r="AM418" s="111"/>
      <c r="AN418" s="111"/>
      <c r="AO418" s="111"/>
      <c r="AP418" s="111"/>
    </row>
    <row r="419" spans="1:42" s="110" customFormat="1" ht="16.5" customHeight="1" thickBot="1" x14ac:dyDescent="0.3">
      <c r="A419" s="127" t="s">
        <v>56</v>
      </c>
      <c r="B419" s="251">
        <v>22009484</v>
      </c>
      <c r="C419" s="252" t="s">
        <v>711</v>
      </c>
      <c r="D419" s="252" t="s">
        <v>78</v>
      </c>
      <c r="E419" s="96">
        <f>VLOOKUP(B419,[2]END!$A$3:$F$557,6,FALSE)</f>
        <v>12</v>
      </c>
      <c r="F419" s="99">
        <f t="shared" si="172"/>
        <v>15.5</v>
      </c>
      <c r="G419" s="100">
        <f t="shared" si="157"/>
        <v>12</v>
      </c>
      <c r="H419" s="85">
        <f t="shared" si="158"/>
        <v>12</v>
      </c>
      <c r="I419" s="325">
        <f>VLOOKUP(B419,[2]VIT!$A$3:$E$557,5,FALSE)</f>
        <v>4.3499999999999996</v>
      </c>
      <c r="J419" s="100">
        <f t="shared" si="176"/>
        <v>2</v>
      </c>
      <c r="K419" s="325">
        <f>VLOOKUP(B419,[2]VIT!$A$3:$F$557,6,FALSE)</f>
        <v>7.85</v>
      </c>
      <c r="L419" s="100">
        <f t="shared" si="177"/>
        <v>10</v>
      </c>
      <c r="M419" s="85">
        <f t="shared" si="161"/>
        <v>6</v>
      </c>
      <c r="N419" s="107">
        <f>VLOOKUP(B419,[2]DVC!$A$3:$F$557,6,FALSE)</f>
        <v>32</v>
      </c>
      <c r="O419" s="288">
        <f>VLOOKUP(B419,'[2]Taille-Poids'!$A$3:$F$557,6,FALSE)</f>
        <v>58</v>
      </c>
      <c r="P419" s="101">
        <f t="shared" si="162"/>
        <v>0.55172413793103448</v>
      </c>
      <c r="Q419" s="100">
        <f t="shared" si="163"/>
        <v>5.5</v>
      </c>
      <c r="R419" s="107">
        <f>VLOOKUP(B419,[2]DV!$A$3:$G$557,7,FALSE)</f>
        <v>30.2</v>
      </c>
      <c r="S419" s="100">
        <f t="shared" si="164"/>
        <v>5</v>
      </c>
      <c r="T419" s="85">
        <f t="shared" si="165"/>
        <v>10.5</v>
      </c>
      <c r="U419" s="289">
        <f>VLOOKUP(B419,[2]COORD!$A$3:$H$557,8,FALSE)</f>
        <v>26.39</v>
      </c>
      <c r="V419" s="100">
        <f t="shared" si="166"/>
        <v>5.75</v>
      </c>
      <c r="W419" s="96">
        <f>VLOOKUP(B419,[2]SOUP!$A$3:$E$557,5,FALSE)</f>
        <v>-12</v>
      </c>
      <c r="X419" s="100">
        <f t="shared" si="167"/>
        <v>0.5</v>
      </c>
      <c r="Y419" s="96">
        <f>VLOOKUP(B419,[2]EQU!$A$3:$E$557,5,FALSE)</f>
        <v>1</v>
      </c>
      <c r="Z419" s="100">
        <f t="shared" si="168"/>
        <v>4.5</v>
      </c>
      <c r="AA419" s="85">
        <f t="shared" si="169"/>
        <v>10.75</v>
      </c>
      <c r="AB419" s="127">
        <f>VLOOKUP(B419,[2]Natation!$A$2:$E$556,5,FALSE)</f>
        <v>53.64</v>
      </c>
      <c r="AC419" s="100">
        <f t="shared" si="170"/>
        <v>7</v>
      </c>
      <c r="AD419" s="86">
        <f t="shared" si="171"/>
        <v>7</v>
      </c>
      <c r="AE419" s="87">
        <f t="shared" si="156"/>
        <v>9.25</v>
      </c>
      <c r="AF419" s="88">
        <v>9.25</v>
      </c>
      <c r="AG419" s="92">
        <f t="shared" si="173"/>
        <v>437</v>
      </c>
      <c r="AH419" s="78">
        <f>IF(ISERROR(VLOOKUP(B419,'Notes écrit'!$A$3:$C$566,3,FALSE)),"ABI",(VLOOKUP(B419,'Notes écrit'!$A$3:$C$566,3,FALSE)))</f>
        <v>6.22</v>
      </c>
      <c r="AI419" s="88">
        <v>6.22</v>
      </c>
      <c r="AJ419" s="93">
        <f t="shared" si="174"/>
        <v>347</v>
      </c>
      <c r="AK419" s="153">
        <f t="shared" si="175"/>
        <v>7.4320000000000004</v>
      </c>
    </row>
    <row r="420" spans="1:42" s="110" customFormat="1" ht="16.5" customHeight="1" thickBot="1" x14ac:dyDescent="0.3">
      <c r="A420" s="127" t="s">
        <v>376</v>
      </c>
      <c r="B420" s="259">
        <v>22009554</v>
      </c>
      <c r="C420" s="260" t="s">
        <v>740</v>
      </c>
      <c r="D420" s="260" t="s">
        <v>741</v>
      </c>
      <c r="E420" s="325">
        <f>VLOOKUP(B420,[2]END!$A$3:$F$557,6,FALSE)</f>
        <v>18</v>
      </c>
      <c r="F420" s="99">
        <f t="shared" si="172"/>
        <v>18.5</v>
      </c>
      <c r="G420" s="100">
        <f t="shared" si="157"/>
        <v>15</v>
      </c>
      <c r="H420" s="85">
        <f t="shared" si="158"/>
        <v>15</v>
      </c>
      <c r="I420" s="325">
        <f>VLOOKUP(B420,[2]VIT!$A$3:$E$557,5,FALSE)</f>
        <v>3.0100000000000002</v>
      </c>
      <c r="J420" s="100">
        <f t="shared" si="176"/>
        <v>20</v>
      </c>
      <c r="K420" s="325">
        <f>VLOOKUP(B420,[2]VIT!$A$3:$F$557,6,FALSE)</f>
        <v>6.44</v>
      </c>
      <c r="L420" s="100">
        <f t="shared" si="177"/>
        <v>14</v>
      </c>
      <c r="M420" s="85">
        <f t="shared" si="161"/>
        <v>17</v>
      </c>
      <c r="N420" s="328">
        <f>VLOOKUP(B420,[2]DVC!$A$3:$F$557,6,FALSE)</f>
        <v>57.5</v>
      </c>
      <c r="O420" s="302">
        <f>VLOOKUP(B420,'[2]Taille-Poids'!$A$3:$F$557,6,FALSE)</f>
        <v>76</v>
      </c>
      <c r="P420" s="101">
        <f t="shared" si="162"/>
        <v>0.75657894736842102</v>
      </c>
      <c r="Q420" s="100">
        <f t="shared" si="163"/>
        <v>4</v>
      </c>
      <c r="R420" s="328">
        <f>VLOOKUP(B420,[2]DV!$A$3:$G$557,7,FALSE)</f>
        <v>53.4</v>
      </c>
      <c r="S420" s="100">
        <f t="shared" si="164"/>
        <v>6.5</v>
      </c>
      <c r="T420" s="85">
        <f t="shared" si="165"/>
        <v>10.5</v>
      </c>
      <c r="U420" s="332">
        <f>VLOOKUP(B420,[2]COORD!$A$3:$H$557,8,FALSE)</f>
        <v>27.75</v>
      </c>
      <c r="V420" s="100">
        <f t="shared" si="166"/>
        <v>4</v>
      </c>
      <c r="W420" s="325">
        <f>VLOOKUP(B420,[2]SOUP!$A$3:$E$557,5,FALSE)</f>
        <v>-4</v>
      </c>
      <c r="X420" s="100">
        <f t="shared" si="167"/>
        <v>1.5</v>
      </c>
      <c r="Y420" s="325">
        <f>VLOOKUP(B420,[2]EQU!$A$3:$E$557,5,FALSE)</f>
        <v>2</v>
      </c>
      <c r="Z420" s="100">
        <f t="shared" si="168"/>
        <v>4</v>
      </c>
      <c r="AA420" s="85">
        <f t="shared" si="169"/>
        <v>9.5</v>
      </c>
      <c r="AB420" s="344">
        <f>VLOOKUP(B420,[2]Natation!$A$2:$E$556,5,FALSE)</f>
        <v>34.89</v>
      </c>
      <c r="AC420" s="100">
        <f t="shared" si="170"/>
        <v>13</v>
      </c>
      <c r="AD420" s="86">
        <f t="shared" si="171"/>
        <v>13</v>
      </c>
      <c r="AE420" s="87">
        <f t="shared" si="156"/>
        <v>13</v>
      </c>
      <c r="AF420" s="88">
        <v>13</v>
      </c>
      <c r="AG420" s="92">
        <f t="shared" si="173"/>
        <v>64</v>
      </c>
      <c r="AH420" s="78">
        <f>IF(ISERROR(VLOOKUP(B420,'Notes écrit'!$A$3:$C$566,3,FALSE)),"ABI",(VLOOKUP(B420,'Notes écrit'!$A$3:$C$566,3,FALSE)))</f>
        <v>7.11</v>
      </c>
      <c r="AI420" s="88">
        <v>7.11</v>
      </c>
      <c r="AJ420" s="93">
        <f t="shared" si="174"/>
        <v>241</v>
      </c>
      <c r="AK420" s="153">
        <f t="shared" si="175"/>
        <v>9.4660000000000011</v>
      </c>
    </row>
    <row r="421" spans="1:42" s="111" customFormat="1" ht="16.5" customHeight="1" thickBot="1" x14ac:dyDescent="0.3">
      <c r="A421" s="127" t="s">
        <v>376</v>
      </c>
      <c r="B421" s="255">
        <v>22009581</v>
      </c>
      <c r="C421" s="256" t="s">
        <v>585</v>
      </c>
      <c r="D421" s="256" t="s">
        <v>103</v>
      </c>
      <c r="E421" s="96">
        <f>VLOOKUP(B421,[2]END!$A$3:$F$557,6,FALSE)</f>
        <v>18</v>
      </c>
      <c r="F421" s="99">
        <f t="shared" si="172"/>
        <v>18.5</v>
      </c>
      <c r="G421" s="100">
        <f t="shared" si="157"/>
        <v>15</v>
      </c>
      <c r="H421" s="85">
        <f t="shared" si="158"/>
        <v>15</v>
      </c>
      <c r="I421" s="325">
        <f>VLOOKUP(B421,[2]VIT!$A$3:$E$557,5,FALSE)</f>
        <v>3.01</v>
      </c>
      <c r="J421" s="100">
        <f t="shared" si="176"/>
        <v>20</v>
      </c>
      <c r="K421" s="325">
        <f>VLOOKUP(B421,[2]VIT!$A$3:$F$557,6,FALSE)</f>
        <v>6.48</v>
      </c>
      <c r="L421" s="100">
        <f t="shared" si="177"/>
        <v>13</v>
      </c>
      <c r="M421" s="85">
        <f t="shared" si="161"/>
        <v>16.5</v>
      </c>
      <c r="N421" s="107">
        <f>VLOOKUP(B421,[2]DVC!$A$3:$F$557,6,FALSE)</f>
        <v>56</v>
      </c>
      <c r="O421" s="330">
        <f>VLOOKUP(B421,'[2]Taille-Poids'!$A$3:$F$557,6,FALSE)</f>
        <v>53</v>
      </c>
      <c r="P421" s="101">
        <f t="shared" si="162"/>
        <v>1.0566037735849056</v>
      </c>
      <c r="Q421" s="100">
        <f t="shared" si="163"/>
        <v>5.5</v>
      </c>
      <c r="R421" s="107">
        <f>VLOOKUP(B421,[2]DV!$A$3:$G$557,7,FALSE)</f>
        <v>40.200000000000003</v>
      </c>
      <c r="S421" s="100">
        <f t="shared" si="164"/>
        <v>3</v>
      </c>
      <c r="T421" s="85">
        <f t="shared" si="165"/>
        <v>8.5</v>
      </c>
      <c r="U421" s="335">
        <f>VLOOKUP(B421,[2]COORD!$A$3:$H$557,8,FALSE)</f>
        <v>23.98</v>
      </c>
      <c r="V421" s="100">
        <f t="shared" si="166"/>
        <v>6</v>
      </c>
      <c r="W421" s="96">
        <f>VLOOKUP(B421,[2]SOUP!$A$3:$E$557,5,FALSE)</f>
        <v>-4</v>
      </c>
      <c r="X421" s="100">
        <f t="shared" si="167"/>
        <v>1.5</v>
      </c>
      <c r="Y421" s="96">
        <f>VLOOKUP(B421,[2]EQU!$A$3:$E$557,5,FALSE)</f>
        <v>3</v>
      </c>
      <c r="Z421" s="100">
        <f t="shared" si="168"/>
        <v>3.5</v>
      </c>
      <c r="AA421" s="85">
        <f t="shared" si="169"/>
        <v>11</v>
      </c>
      <c r="AB421" s="127">
        <f>VLOOKUP(B421,[2]Natation!$A$2:$E$556,5,FALSE)</f>
        <v>36.42</v>
      </c>
      <c r="AC421" s="100">
        <f t="shared" si="170"/>
        <v>12</v>
      </c>
      <c r="AD421" s="86">
        <f t="shared" si="171"/>
        <v>12</v>
      </c>
      <c r="AE421" s="87">
        <f t="shared" si="156"/>
        <v>12.6</v>
      </c>
      <c r="AF421" s="88">
        <v>12.6</v>
      </c>
      <c r="AG421" s="92">
        <f t="shared" si="173"/>
        <v>98</v>
      </c>
      <c r="AH421" s="78">
        <f>IF(ISERROR(VLOOKUP(B421,'Notes écrit'!$A$3:$C$566,3,FALSE)),"ABI",(VLOOKUP(B421,'Notes écrit'!$A$3:$C$566,3,FALSE)))</f>
        <v>9.33</v>
      </c>
      <c r="AI421" s="88">
        <v>9.33</v>
      </c>
      <c r="AJ421" s="93">
        <f t="shared" si="174"/>
        <v>56</v>
      </c>
      <c r="AK421" s="153">
        <f t="shared" si="175"/>
        <v>10.638</v>
      </c>
      <c r="AL421" s="26"/>
      <c r="AM421" s="26"/>
      <c r="AN421" s="26"/>
      <c r="AO421" s="26"/>
      <c r="AP421" s="26"/>
    </row>
    <row r="422" spans="1:42" ht="16.5" customHeight="1" thickBot="1" x14ac:dyDescent="0.3">
      <c r="A422" s="127" t="s">
        <v>376</v>
      </c>
      <c r="B422" s="261">
        <v>22009593</v>
      </c>
      <c r="C422" s="262" t="s">
        <v>763</v>
      </c>
      <c r="D422" s="262" t="s">
        <v>36</v>
      </c>
      <c r="E422" s="96">
        <f>VLOOKUP(B422,[2]END!$A$3:$F$557,6,FALSE)</f>
        <v>21</v>
      </c>
      <c r="F422" s="99">
        <f t="shared" si="172"/>
        <v>20</v>
      </c>
      <c r="G422" s="100">
        <f t="shared" si="157"/>
        <v>18</v>
      </c>
      <c r="H422" s="85">
        <f t="shared" si="158"/>
        <v>18</v>
      </c>
      <c r="I422" s="325">
        <f>VLOOKUP(B422,[2]VIT!$A$3:$E$557,5,FALSE)</f>
        <v>2.98</v>
      </c>
      <c r="J422" s="100">
        <f t="shared" si="176"/>
        <v>20</v>
      </c>
      <c r="K422" s="325">
        <f>VLOOKUP(B422,[2]VIT!$A$3:$F$557,6,FALSE)</f>
        <v>6.35</v>
      </c>
      <c r="L422" s="100">
        <f t="shared" si="177"/>
        <v>14</v>
      </c>
      <c r="M422" s="85">
        <f t="shared" si="161"/>
        <v>17</v>
      </c>
      <c r="N422" s="107">
        <f>VLOOKUP(B422,[2]DVC!$A$3:$F$557,6,FALSE)</f>
        <v>69</v>
      </c>
      <c r="O422" s="288">
        <f>VLOOKUP(B422,'[2]Taille-Poids'!$A$3:$F$557,6,FALSE)</f>
        <v>67</v>
      </c>
      <c r="P422" s="101">
        <f t="shared" si="162"/>
        <v>1.0298507462686568</v>
      </c>
      <c r="Q422" s="100">
        <f t="shared" si="163"/>
        <v>5.5</v>
      </c>
      <c r="R422" s="107">
        <f>VLOOKUP(B422,[2]DV!$A$3:$G$557,7,FALSE)</f>
        <v>44</v>
      </c>
      <c r="S422" s="100">
        <f t="shared" si="164"/>
        <v>4</v>
      </c>
      <c r="T422" s="85">
        <f t="shared" si="165"/>
        <v>9.5</v>
      </c>
      <c r="U422" s="289">
        <f>VLOOKUP(B422,[2]COORD!$A$3:$H$557,8,FALSE)</f>
        <v>24.42</v>
      </c>
      <c r="V422" s="100">
        <f t="shared" si="166"/>
        <v>5.75</v>
      </c>
      <c r="W422" s="96">
        <f>VLOOKUP(B422,[2]SOUP!$A$3:$E$557,5,FALSE)</f>
        <v>1</v>
      </c>
      <c r="X422" s="100">
        <f t="shared" si="167"/>
        <v>2.75</v>
      </c>
      <c r="Y422" s="96">
        <f>VLOOKUP(B422,[2]EQU!$A$3:$E$557,5,FALSE)</f>
        <v>1</v>
      </c>
      <c r="Z422" s="100">
        <f t="shared" si="168"/>
        <v>4.5</v>
      </c>
      <c r="AA422" s="85">
        <f t="shared" si="169"/>
        <v>13</v>
      </c>
      <c r="AB422" s="127">
        <f>VLOOKUP(B422,[2]Natation!$A$2:$E$556,5,FALSE)</f>
        <v>35.24</v>
      </c>
      <c r="AC422" s="100">
        <f t="shared" si="170"/>
        <v>13</v>
      </c>
      <c r="AD422" s="86">
        <f t="shared" si="171"/>
        <v>13</v>
      </c>
      <c r="AE422" s="87">
        <f t="shared" si="156"/>
        <v>14.1</v>
      </c>
      <c r="AF422" s="88">
        <v>14.1</v>
      </c>
      <c r="AG422" s="92">
        <f t="shared" si="173"/>
        <v>20</v>
      </c>
      <c r="AH422" s="78">
        <f>IF(ISERROR(VLOOKUP(B422,'Notes écrit'!$A$3:$C$566,3,FALSE)),"ABI",(VLOOKUP(B422,'Notes écrit'!$A$3:$C$566,3,FALSE)))</f>
        <v>5.78</v>
      </c>
      <c r="AI422" s="88">
        <v>5.78</v>
      </c>
      <c r="AJ422" s="93">
        <f t="shared" si="174"/>
        <v>393</v>
      </c>
      <c r="AK422" s="153">
        <f t="shared" si="175"/>
        <v>9.1080000000000005</v>
      </c>
      <c r="AL422" s="108"/>
      <c r="AM422" s="108"/>
      <c r="AN422" s="108"/>
      <c r="AO422" s="108"/>
      <c r="AP422" s="108"/>
    </row>
    <row r="423" spans="1:42" ht="16.5" customHeight="1" thickBot="1" x14ac:dyDescent="0.3">
      <c r="A423" s="127" t="s">
        <v>376</v>
      </c>
      <c r="B423" s="261">
        <v>22009607</v>
      </c>
      <c r="C423" s="262" t="s">
        <v>1071</v>
      </c>
      <c r="D423" s="262" t="s">
        <v>141</v>
      </c>
      <c r="E423" s="96" t="s">
        <v>375</v>
      </c>
      <c r="F423" s="99" t="str">
        <f t="shared" si="172"/>
        <v>DSP</v>
      </c>
      <c r="G423" s="100" t="str">
        <f t="shared" si="157"/>
        <v>DSP</v>
      </c>
      <c r="H423" s="85" t="str">
        <f t="shared" si="158"/>
        <v>DSP</v>
      </c>
      <c r="I423" s="96" t="s">
        <v>375</v>
      </c>
      <c r="J423" s="100" t="str">
        <f t="shared" si="176"/>
        <v>DSP</v>
      </c>
      <c r="K423" s="96" t="s">
        <v>375</v>
      </c>
      <c r="L423" s="100" t="str">
        <f t="shared" si="177"/>
        <v>DSP</v>
      </c>
      <c r="M423" s="85" t="str">
        <f t="shared" si="161"/>
        <v>DSP</v>
      </c>
      <c r="N423" s="96" t="s">
        <v>375</v>
      </c>
      <c r="O423" s="288" t="str">
        <f>VLOOKUP(B423,'[2]Taille-Poids'!$A$3:$F$557,6,FALSE)</f>
        <v>ABI</v>
      </c>
      <c r="P423" s="101" t="str">
        <f t="shared" si="162"/>
        <v>POIDS</v>
      </c>
      <c r="Q423" s="100" t="str">
        <f t="shared" si="163"/>
        <v>DSP</v>
      </c>
      <c r="R423" s="96" t="s">
        <v>375</v>
      </c>
      <c r="S423" s="100" t="str">
        <f t="shared" si="164"/>
        <v>DSP</v>
      </c>
      <c r="T423" s="85" t="str">
        <f t="shared" si="165"/>
        <v>DSP</v>
      </c>
      <c r="U423" s="337" t="s">
        <v>375</v>
      </c>
      <c r="V423" s="100" t="str">
        <f t="shared" si="166"/>
        <v>DSP</v>
      </c>
      <c r="W423" s="96" t="s">
        <v>375</v>
      </c>
      <c r="X423" s="100" t="str">
        <f t="shared" si="167"/>
        <v>DSP</v>
      </c>
      <c r="Y423" s="96" t="s">
        <v>375</v>
      </c>
      <c r="Z423" s="100" t="str">
        <f t="shared" si="168"/>
        <v>DSP</v>
      </c>
      <c r="AA423" s="85" t="str">
        <f t="shared" si="169"/>
        <v>DSP</v>
      </c>
      <c r="AB423" s="96" t="s">
        <v>375</v>
      </c>
      <c r="AC423" s="100" t="str">
        <f t="shared" si="170"/>
        <v>DSP</v>
      </c>
      <c r="AD423" s="86" t="str">
        <f t="shared" si="171"/>
        <v>DSP</v>
      </c>
      <c r="AE423" s="87" t="str">
        <f t="shared" si="156"/>
        <v>DSP</v>
      </c>
      <c r="AF423" s="88" t="s">
        <v>375</v>
      </c>
      <c r="AG423" s="92">
        <f t="shared" si="173"/>
        <v>532</v>
      </c>
      <c r="AH423" s="78">
        <f>IF(ISERROR(VLOOKUP(B423,'Notes écrit'!$A$3:$C$566,3,FALSE)),"ABI",(VLOOKUP(B423,'Notes écrit'!$A$3:$C$566,3,FALSE)))</f>
        <v>7.11</v>
      </c>
      <c r="AI423" s="88">
        <v>7.11</v>
      </c>
      <c r="AJ423" s="93">
        <f t="shared" si="174"/>
        <v>241</v>
      </c>
      <c r="AK423" s="153">
        <f t="shared" si="175"/>
        <v>7.11</v>
      </c>
      <c r="AL423" s="109"/>
      <c r="AM423" s="109"/>
      <c r="AN423" s="109"/>
      <c r="AO423" s="109"/>
      <c r="AP423" s="109"/>
    </row>
    <row r="424" spans="1:42" ht="16.5" customHeight="1" thickBot="1" x14ac:dyDescent="0.3">
      <c r="A424" s="127" t="s">
        <v>56</v>
      </c>
      <c r="B424" s="249">
        <v>22009617</v>
      </c>
      <c r="C424" s="250" t="s">
        <v>656</v>
      </c>
      <c r="D424" s="250" t="s">
        <v>657</v>
      </c>
      <c r="E424" s="96">
        <f>VLOOKUP(B424,[2]END!$A$3:$F$557,6,FALSE)</f>
        <v>14</v>
      </c>
      <c r="F424" s="99">
        <f t="shared" si="172"/>
        <v>16.5</v>
      </c>
      <c r="G424" s="100">
        <f t="shared" si="157"/>
        <v>14</v>
      </c>
      <c r="H424" s="85">
        <f t="shared" si="158"/>
        <v>14</v>
      </c>
      <c r="I424" s="325">
        <f>VLOOKUP(B424,[2]VIT!$A$3:$E$557,5,FALSE)</f>
        <v>3.6</v>
      </c>
      <c r="J424" s="100">
        <f t="shared" si="176"/>
        <v>15</v>
      </c>
      <c r="K424" s="325">
        <f>VLOOKUP(B424,[2]VIT!$A$3:$F$557,6,FALSE)</f>
        <v>8.0299999999999994</v>
      </c>
      <c r="L424" s="100">
        <f t="shared" si="177"/>
        <v>9</v>
      </c>
      <c r="M424" s="85">
        <f t="shared" si="161"/>
        <v>12</v>
      </c>
      <c r="N424" s="107">
        <f>VLOOKUP(B424,[2]DVC!$A$3:$F$557,6,FALSE)</f>
        <v>35</v>
      </c>
      <c r="O424" s="288">
        <f>VLOOKUP(B424,'[2]Taille-Poids'!$A$3:$F$557,6,FALSE)</f>
        <v>59</v>
      </c>
      <c r="P424" s="101">
        <f t="shared" si="162"/>
        <v>0.59322033898305082</v>
      </c>
      <c r="Q424" s="100">
        <f t="shared" si="163"/>
        <v>5.5</v>
      </c>
      <c r="R424" s="107">
        <f>VLOOKUP(B424,[2]DV!$A$3:$G$557,7,FALSE)</f>
        <v>29.2</v>
      </c>
      <c r="S424" s="100">
        <f t="shared" si="164"/>
        <v>4.5</v>
      </c>
      <c r="T424" s="85">
        <f t="shared" si="165"/>
        <v>10</v>
      </c>
      <c r="U424" s="289">
        <f>VLOOKUP(B424,[2]COORD!$A$3:$H$557,8,FALSE)</f>
        <v>26.31</v>
      </c>
      <c r="V424" s="100">
        <f t="shared" si="166"/>
        <v>5.75</v>
      </c>
      <c r="W424" s="96">
        <f>VLOOKUP(B424,[2]SOUP!$A$3:$E$557,5,FALSE)</f>
        <v>-8</v>
      </c>
      <c r="X424" s="100">
        <f t="shared" si="167"/>
        <v>1</v>
      </c>
      <c r="Y424" s="96">
        <f>VLOOKUP(B424,[2]EQU!$A$3:$E$557,5,FALSE)</f>
        <v>3</v>
      </c>
      <c r="Z424" s="100">
        <f t="shared" si="168"/>
        <v>3.5</v>
      </c>
      <c r="AA424" s="85">
        <f t="shared" si="169"/>
        <v>10.25</v>
      </c>
      <c r="AB424" s="96" t="s">
        <v>375</v>
      </c>
      <c r="AC424" s="100" t="str">
        <f t="shared" si="170"/>
        <v>DSP</v>
      </c>
      <c r="AD424" s="86" t="str">
        <f t="shared" si="171"/>
        <v>DSP</v>
      </c>
      <c r="AE424" s="87">
        <f t="shared" si="156"/>
        <v>11.5625</v>
      </c>
      <c r="AF424" s="88">
        <v>11.5625</v>
      </c>
      <c r="AG424" s="92">
        <f t="shared" si="173"/>
        <v>204</v>
      </c>
      <c r="AH424" s="78">
        <f>IF(ISERROR(VLOOKUP(B424,'Notes écrit'!$A$3:$C$566,3,FALSE)),"ABI",(VLOOKUP(B424,'Notes écrit'!$A$3:$C$566,3,FALSE)))</f>
        <v>8.89</v>
      </c>
      <c r="AI424" s="88">
        <v>8.89</v>
      </c>
      <c r="AJ424" s="93">
        <f t="shared" si="174"/>
        <v>86</v>
      </c>
      <c r="AK424" s="153">
        <f t="shared" si="175"/>
        <v>9.9589999999999996</v>
      </c>
    </row>
    <row r="425" spans="1:42" ht="16.5" customHeight="1" thickBot="1" x14ac:dyDescent="0.3">
      <c r="A425" s="127" t="s">
        <v>56</v>
      </c>
      <c r="B425" s="259">
        <v>22009622</v>
      </c>
      <c r="C425" s="260" t="s">
        <v>299</v>
      </c>
      <c r="D425" s="260" t="s">
        <v>170</v>
      </c>
      <c r="E425" s="96">
        <f>VLOOKUP(B425,[2]END!$A$3:$F$557,6,FALSE)</f>
        <v>10</v>
      </c>
      <c r="F425" s="99">
        <f t="shared" si="172"/>
        <v>14.5</v>
      </c>
      <c r="G425" s="100">
        <f t="shared" si="157"/>
        <v>10</v>
      </c>
      <c r="H425" s="85">
        <f t="shared" si="158"/>
        <v>10</v>
      </c>
      <c r="I425" s="325">
        <f>VLOOKUP(B425,[2]VIT!$A$3:$E$557,5,FALSE)</f>
        <v>3.46</v>
      </c>
      <c r="J425" s="100">
        <f t="shared" si="176"/>
        <v>17</v>
      </c>
      <c r="K425" s="325">
        <f>VLOOKUP(B425,[2]VIT!$A$3:$F$557,6,FALSE)</f>
        <v>7.5</v>
      </c>
      <c r="L425" s="100">
        <f t="shared" si="177"/>
        <v>12</v>
      </c>
      <c r="M425" s="85">
        <f t="shared" si="161"/>
        <v>14.5</v>
      </c>
      <c r="N425" s="107">
        <f>VLOOKUP(B425,[2]DVC!$A$3:$F$557,6,FALSE)</f>
        <v>30</v>
      </c>
      <c r="O425" s="288">
        <f>VLOOKUP(B425,'[2]Taille-Poids'!$A$3:$F$557,6,FALSE)</f>
        <v>55</v>
      </c>
      <c r="P425" s="101">
        <f t="shared" si="162"/>
        <v>0.54545454545454541</v>
      </c>
      <c r="Q425" s="100">
        <f t="shared" si="163"/>
        <v>5</v>
      </c>
      <c r="R425" s="107">
        <f>VLOOKUP(B425,[2]DV!$A$3:$G$557,7,FALSE)</f>
        <v>31.9</v>
      </c>
      <c r="S425" s="100">
        <f t="shared" si="164"/>
        <v>5</v>
      </c>
      <c r="T425" s="85">
        <f t="shared" si="165"/>
        <v>10</v>
      </c>
      <c r="U425" s="289">
        <f>VLOOKUP(B425,[2]COORD!$A$3:$H$557,8,FALSE)</f>
        <v>29.05</v>
      </c>
      <c r="V425" s="100">
        <f t="shared" si="166"/>
        <v>4.25</v>
      </c>
      <c r="W425" s="96">
        <f>VLOOKUP(B425,[2]SOUP!$A$3:$E$557,5,FALSE)</f>
        <v>-17</v>
      </c>
      <c r="X425" s="100">
        <f t="shared" si="167"/>
        <v>0</v>
      </c>
      <c r="Y425" s="96">
        <f>VLOOKUP(B425,[2]EQU!$A$3:$E$557,5,FALSE)</f>
        <v>3</v>
      </c>
      <c r="Z425" s="100">
        <f t="shared" si="168"/>
        <v>3.5</v>
      </c>
      <c r="AA425" s="85">
        <f t="shared" si="169"/>
        <v>7.75</v>
      </c>
      <c r="AB425" s="127">
        <f>VLOOKUP(B425,[2]Natation!$A$2:$E$556,5,FALSE)</f>
        <v>59.28</v>
      </c>
      <c r="AC425" s="100">
        <f t="shared" si="170"/>
        <v>5</v>
      </c>
      <c r="AD425" s="86">
        <f t="shared" si="171"/>
        <v>5</v>
      </c>
      <c r="AE425" s="87">
        <f t="shared" si="156"/>
        <v>9.4499999999999993</v>
      </c>
      <c r="AF425" s="88">
        <v>9.4499999999999993</v>
      </c>
      <c r="AG425" s="92">
        <f t="shared" si="173"/>
        <v>429</v>
      </c>
      <c r="AH425" s="78">
        <f>IF(ISERROR(VLOOKUP(B425,'Notes écrit'!$A$3:$C$566,3,FALSE)),"ABI",(VLOOKUP(B425,'Notes écrit'!$A$3:$C$566,3,FALSE)))</f>
        <v>4.4400000000000004</v>
      </c>
      <c r="AI425" s="88">
        <v>4.4400000000000004</v>
      </c>
      <c r="AJ425" s="93">
        <f t="shared" si="174"/>
        <v>495</v>
      </c>
      <c r="AK425" s="153">
        <f t="shared" si="175"/>
        <v>6.444</v>
      </c>
    </row>
    <row r="426" spans="1:42" ht="16.5" customHeight="1" thickBot="1" x14ac:dyDescent="0.3">
      <c r="A426" s="127" t="s">
        <v>56</v>
      </c>
      <c r="B426" s="251">
        <v>22009641</v>
      </c>
      <c r="C426" s="252" t="s">
        <v>753</v>
      </c>
      <c r="D426" s="252" t="s">
        <v>754</v>
      </c>
      <c r="E426" s="96">
        <f>VLOOKUP(B426,[2]END!$A$3:$F$557,6,FALSE)</f>
        <v>14</v>
      </c>
      <c r="F426" s="99">
        <f t="shared" si="172"/>
        <v>16.5</v>
      </c>
      <c r="G426" s="100">
        <f t="shared" si="157"/>
        <v>14</v>
      </c>
      <c r="H426" s="85">
        <f t="shared" si="158"/>
        <v>14</v>
      </c>
      <c r="I426" s="325">
        <f>VLOOKUP(B426,[2]VIT!$A$3:$E$557,5,FALSE)</f>
        <v>4.24</v>
      </c>
      <c r="J426" s="100">
        <f t="shared" si="176"/>
        <v>4</v>
      </c>
      <c r="K426" s="325">
        <f>VLOOKUP(B426,[2]VIT!$A$3:$F$557,6,FALSE)</f>
        <v>7.64</v>
      </c>
      <c r="L426" s="100">
        <f t="shared" si="177"/>
        <v>11</v>
      </c>
      <c r="M426" s="85">
        <f t="shared" si="161"/>
        <v>7.5</v>
      </c>
      <c r="N426" s="107">
        <f>VLOOKUP(B426,[2]DVC!$A$3:$F$557,6,FALSE)</f>
        <v>29.5</v>
      </c>
      <c r="O426" s="288">
        <f>VLOOKUP(B426,'[2]Taille-Poids'!$A$3:$F$557,6,FALSE)</f>
        <v>55</v>
      </c>
      <c r="P426" s="101">
        <f t="shared" si="162"/>
        <v>0.53636363636363638</v>
      </c>
      <c r="Q426" s="100">
        <f t="shared" si="163"/>
        <v>5</v>
      </c>
      <c r="R426" s="107">
        <f>VLOOKUP(B426,[2]DV!$A$3:$G$557,7,FALSE)</f>
        <v>29.2</v>
      </c>
      <c r="S426" s="100">
        <f t="shared" si="164"/>
        <v>4.5</v>
      </c>
      <c r="T426" s="85">
        <f t="shared" si="165"/>
        <v>9.5</v>
      </c>
      <c r="U426" s="289">
        <f>VLOOKUP(B426,[2]COORD!$A$3:$H$557,8,FALSE)</f>
        <v>28.03</v>
      </c>
      <c r="V426" s="100">
        <f t="shared" si="166"/>
        <v>4.75</v>
      </c>
      <c r="W426" s="96">
        <f>VLOOKUP(B426,[2]SOUP!$A$3:$E$557,5,FALSE)</f>
        <v>-2</v>
      </c>
      <c r="X426" s="100">
        <f t="shared" si="167"/>
        <v>2</v>
      </c>
      <c r="Y426" s="96">
        <f>VLOOKUP(B426,[2]EQU!$A$3:$E$557,5,FALSE)</f>
        <v>3</v>
      </c>
      <c r="Z426" s="100">
        <f t="shared" si="168"/>
        <v>3.5</v>
      </c>
      <c r="AA426" s="85">
        <f t="shared" si="169"/>
        <v>10.25</v>
      </c>
      <c r="AB426" s="127">
        <f>VLOOKUP(B426,[2]Natation!$A$2:$E$556,5,FALSE)</f>
        <v>66.319999999999993</v>
      </c>
      <c r="AC426" s="100">
        <f t="shared" si="170"/>
        <v>2</v>
      </c>
      <c r="AD426" s="86">
        <f t="shared" si="171"/>
        <v>2</v>
      </c>
      <c r="AE426" s="87">
        <f t="shared" si="156"/>
        <v>8.65</v>
      </c>
      <c r="AF426" s="88">
        <v>8.65</v>
      </c>
      <c r="AG426" s="92">
        <f t="shared" si="173"/>
        <v>467</v>
      </c>
      <c r="AH426" s="78">
        <f>IF(ISERROR(VLOOKUP(B426,'Notes écrit'!$A$3:$C$566,3,FALSE)),"ABI",(VLOOKUP(B426,'Notes écrit'!$A$3:$C$566,3,FALSE)))</f>
        <v>7.56</v>
      </c>
      <c r="AI426" s="88">
        <v>7.56</v>
      </c>
      <c r="AJ426" s="93">
        <f t="shared" si="174"/>
        <v>204</v>
      </c>
      <c r="AK426" s="153">
        <f t="shared" si="175"/>
        <v>7.9960000000000004</v>
      </c>
    </row>
    <row r="427" spans="1:42" ht="16.5" customHeight="1" thickBot="1" x14ac:dyDescent="0.3">
      <c r="A427" s="127" t="s">
        <v>56</v>
      </c>
      <c r="B427" s="261">
        <v>22009681</v>
      </c>
      <c r="C427" s="262" t="s">
        <v>989</v>
      </c>
      <c r="D427" s="262" t="s">
        <v>79</v>
      </c>
      <c r="E427" s="96">
        <f>VLOOKUP(B427,[2]END!$A$3:$F$557,6,FALSE)</f>
        <v>11</v>
      </c>
      <c r="F427" s="99">
        <f t="shared" si="172"/>
        <v>15</v>
      </c>
      <c r="G427" s="100">
        <f t="shared" si="157"/>
        <v>11</v>
      </c>
      <c r="H427" s="85">
        <f t="shared" si="158"/>
        <v>11</v>
      </c>
      <c r="I427" s="325">
        <f>VLOOKUP(B427,[2]VIT!$A$3:$E$557,5,FALSE)</f>
        <v>3.5199999999999996</v>
      </c>
      <c r="J427" s="100">
        <f t="shared" si="176"/>
        <v>16</v>
      </c>
      <c r="K427" s="325">
        <f>VLOOKUP(B427,[2]VIT!$A$3:$F$557,6,FALSE)</f>
        <v>7.97</v>
      </c>
      <c r="L427" s="100">
        <f t="shared" si="177"/>
        <v>9</v>
      </c>
      <c r="M427" s="85">
        <f t="shared" si="161"/>
        <v>12.5</v>
      </c>
      <c r="N427" s="107">
        <f>VLOOKUP(B427,[2]DVC!$A$3:$F$557,6,FALSE)</f>
        <v>36</v>
      </c>
      <c r="O427" s="288">
        <f>VLOOKUP(B427,'[2]Taille-Poids'!$A$3:$F$557,6,FALSE)</f>
        <v>63</v>
      </c>
      <c r="P427" s="101">
        <f t="shared" si="162"/>
        <v>0.5714285714285714</v>
      </c>
      <c r="Q427" s="100">
        <f t="shared" si="163"/>
        <v>5.5</v>
      </c>
      <c r="R427" s="107">
        <f>VLOOKUP(B427,[2]DV!$A$3:$G$557,7,FALSE)</f>
        <v>30.6</v>
      </c>
      <c r="S427" s="100">
        <f t="shared" si="164"/>
        <v>5</v>
      </c>
      <c r="T427" s="85">
        <f t="shared" si="165"/>
        <v>10.5</v>
      </c>
      <c r="U427" s="335">
        <f>VLOOKUP(B427,[2]COORD!$A$3:$H$557,8,FALSE)</f>
        <v>31.31</v>
      </c>
      <c r="V427" s="100">
        <f t="shared" si="166"/>
        <v>3.25</v>
      </c>
      <c r="W427" s="96">
        <f>VLOOKUP(B427,[2]SOUP!$A$3:$E$557,5,FALSE)</f>
        <v>10</v>
      </c>
      <c r="X427" s="100">
        <f t="shared" si="167"/>
        <v>4</v>
      </c>
      <c r="Y427" s="96">
        <f>VLOOKUP(B427,[2]EQU!$A$3:$E$557,5,FALSE)</f>
        <v>5</v>
      </c>
      <c r="Z427" s="100">
        <f t="shared" si="168"/>
        <v>2.5</v>
      </c>
      <c r="AA427" s="85">
        <f t="shared" si="169"/>
        <v>9.75</v>
      </c>
      <c r="AB427" s="127">
        <f>VLOOKUP(B427,[2]Natation!$A$2:$E$556,5,FALSE)</f>
        <v>33.56</v>
      </c>
      <c r="AC427" s="100">
        <f t="shared" si="170"/>
        <v>17</v>
      </c>
      <c r="AD427" s="86">
        <f t="shared" si="171"/>
        <v>17</v>
      </c>
      <c r="AE427" s="87">
        <f t="shared" si="156"/>
        <v>12.15</v>
      </c>
      <c r="AF427" s="88">
        <v>12.15</v>
      </c>
      <c r="AG427" s="92">
        <f t="shared" si="173"/>
        <v>141</v>
      </c>
      <c r="AH427" s="78">
        <f>IF(ISERROR(VLOOKUP(B427,'Notes écrit'!$A$3:$C$566,3,FALSE)),"ABI",(VLOOKUP(B427,'Notes écrit'!$A$3:$C$566,3,FALSE)))</f>
        <v>8.44</v>
      </c>
      <c r="AI427" s="88">
        <v>8.44</v>
      </c>
      <c r="AJ427" s="93">
        <f t="shared" si="174"/>
        <v>118</v>
      </c>
      <c r="AK427" s="153">
        <f t="shared" si="175"/>
        <v>9.9239999999999995</v>
      </c>
    </row>
    <row r="428" spans="1:42" ht="16.5" customHeight="1" thickBot="1" x14ac:dyDescent="0.3">
      <c r="A428" s="127" t="s">
        <v>376</v>
      </c>
      <c r="B428" s="257">
        <v>22009683</v>
      </c>
      <c r="C428" s="258" t="s">
        <v>339</v>
      </c>
      <c r="D428" s="258" t="s">
        <v>934</v>
      </c>
      <c r="E428" s="96">
        <f>VLOOKUP(B428,[2]END!$A$3:$F$557,6,FALSE)</f>
        <v>15</v>
      </c>
      <c r="F428" s="99">
        <f t="shared" si="172"/>
        <v>17</v>
      </c>
      <c r="G428" s="100">
        <f t="shared" si="157"/>
        <v>12</v>
      </c>
      <c r="H428" s="85">
        <f t="shared" si="158"/>
        <v>12</v>
      </c>
      <c r="I428" s="325">
        <f>VLOOKUP(B428,[2]VIT!$A$3:$E$557,5,FALSE)</f>
        <v>3.0100000000000002</v>
      </c>
      <c r="J428" s="100">
        <f t="shared" si="176"/>
        <v>20</v>
      </c>
      <c r="K428" s="325">
        <f>VLOOKUP(B428,[2]VIT!$A$3:$F$557,6,FALSE)</f>
        <v>6.53</v>
      </c>
      <c r="L428" s="100">
        <f t="shared" si="177"/>
        <v>13</v>
      </c>
      <c r="M428" s="85">
        <f t="shared" si="161"/>
        <v>16.5</v>
      </c>
      <c r="N428" s="107">
        <f>VLOOKUP(B428,[2]DVC!$A$3:$F$557,6,FALSE)</f>
        <v>46</v>
      </c>
      <c r="O428" s="288">
        <f>VLOOKUP(B428,'[2]Taille-Poids'!$A$3:$F$557,6,FALSE)</f>
        <v>70</v>
      </c>
      <c r="P428" s="101">
        <f t="shared" si="162"/>
        <v>0.65714285714285714</v>
      </c>
      <c r="Q428" s="100">
        <f t="shared" si="163"/>
        <v>3.5</v>
      </c>
      <c r="R428" s="107">
        <f>VLOOKUP(B428,[2]DV!$A$3:$G$557,7,FALSE)</f>
        <v>44</v>
      </c>
      <c r="S428" s="100">
        <f t="shared" si="164"/>
        <v>4</v>
      </c>
      <c r="T428" s="85">
        <f t="shared" si="165"/>
        <v>7.5</v>
      </c>
      <c r="U428" s="289">
        <f>VLOOKUP(B428,[2]COORD!$A$3:$H$557,8,FALSE)</f>
        <v>25.21</v>
      </c>
      <c r="V428" s="100">
        <f t="shared" si="166"/>
        <v>5.25</v>
      </c>
      <c r="W428" s="96">
        <f>VLOOKUP(B428,[2]SOUP!$A$3:$E$557,5,FALSE)</f>
        <v>-25</v>
      </c>
      <c r="X428" s="100">
        <f t="shared" si="167"/>
        <v>0</v>
      </c>
      <c r="Y428" s="96">
        <f>VLOOKUP(B428,[2]EQU!$A$3:$E$557,5,FALSE)</f>
        <v>5</v>
      </c>
      <c r="Z428" s="100">
        <f t="shared" si="168"/>
        <v>2.5</v>
      </c>
      <c r="AA428" s="85">
        <f t="shared" si="169"/>
        <v>7.75</v>
      </c>
      <c r="AB428" s="127">
        <f>VLOOKUP(B428,[2]Natation!$A$2:$E$556,5,FALSE)</f>
        <v>44.26</v>
      </c>
      <c r="AC428" s="100">
        <f t="shared" si="170"/>
        <v>8</v>
      </c>
      <c r="AD428" s="86">
        <f t="shared" si="171"/>
        <v>8</v>
      </c>
      <c r="AE428" s="87">
        <f t="shared" si="156"/>
        <v>10.35</v>
      </c>
      <c r="AF428" s="88">
        <v>10.35</v>
      </c>
      <c r="AG428" s="92">
        <f t="shared" si="173"/>
        <v>363</v>
      </c>
      <c r="AH428" s="78">
        <f>IF(ISERROR(VLOOKUP(B428,'Notes écrit'!$A$3:$C$566,3,FALSE)),"ABI",(VLOOKUP(B428,'Notes écrit'!$A$3:$C$566,3,FALSE)))</f>
        <v>3.11</v>
      </c>
      <c r="AI428" s="88">
        <v>3.11</v>
      </c>
      <c r="AJ428" s="93">
        <f t="shared" si="174"/>
        <v>555</v>
      </c>
      <c r="AK428" s="153">
        <f t="shared" si="175"/>
        <v>6.0059999999999993</v>
      </c>
    </row>
    <row r="429" spans="1:42" ht="16.5" customHeight="1" thickBot="1" x14ac:dyDescent="0.3">
      <c r="A429" s="127" t="s">
        <v>56</v>
      </c>
      <c r="B429" s="251">
        <v>22009690</v>
      </c>
      <c r="C429" s="252" t="s">
        <v>617</v>
      </c>
      <c r="D429" s="252" t="s">
        <v>618</v>
      </c>
      <c r="E429" s="96">
        <f>VLOOKUP(B429,[2]END!$A$3:$F$557,6,FALSE)</f>
        <v>13</v>
      </c>
      <c r="F429" s="99">
        <f t="shared" si="172"/>
        <v>16</v>
      </c>
      <c r="G429" s="100">
        <f t="shared" si="157"/>
        <v>13</v>
      </c>
      <c r="H429" s="85">
        <f t="shared" si="158"/>
        <v>13</v>
      </c>
      <c r="I429" s="325">
        <f>VLOOKUP(B429,[2]VIT!$A$3:$E$557,5,FALSE)</f>
        <v>3.89</v>
      </c>
      <c r="J429" s="100">
        <f t="shared" si="176"/>
        <v>10</v>
      </c>
      <c r="K429" s="325">
        <f>VLOOKUP(B429,[2]VIT!$A$3:$F$557,6,FALSE)</f>
        <v>7.17</v>
      </c>
      <c r="L429" s="100">
        <f t="shared" si="177"/>
        <v>15</v>
      </c>
      <c r="M429" s="85">
        <f t="shared" si="161"/>
        <v>12.5</v>
      </c>
      <c r="N429" s="107">
        <f>VLOOKUP(B429,[2]DVC!$A$3:$F$557,6,FALSE)</f>
        <v>32.5</v>
      </c>
      <c r="O429" s="288">
        <f>VLOOKUP(B429,'[2]Taille-Poids'!$A$3:$F$557,6,FALSE)</f>
        <v>66</v>
      </c>
      <c r="P429" s="101">
        <f t="shared" si="162"/>
        <v>0.49242424242424243</v>
      </c>
      <c r="Q429" s="100">
        <f t="shared" si="163"/>
        <v>4.5</v>
      </c>
      <c r="R429" s="107">
        <f>VLOOKUP(B429,[2]DV!$A$3:$G$557,7,FALSE)</f>
        <v>42.2</v>
      </c>
      <c r="S429" s="100">
        <f t="shared" si="164"/>
        <v>8</v>
      </c>
      <c r="T429" s="85">
        <f t="shared" si="165"/>
        <v>12.5</v>
      </c>
      <c r="U429" s="289">
        <f>VLOOKUP(B429,[2]COORD!$A$3:$H$557,8,FALSE)</f>
        <v>26.95</v>
      </c>
      <c r="V429" s="100">
        <f t="shared" si="166"/>
        <v>5.5</v>
      </c>
      <c r="W429" s="96">
        <f>VLOOKUP(B429,[2]SOUP!$A$3:$E$557,5,FALSE)</f>
        <v>5</v>
      </c>
      <c r="X429" s="100">
        <f t="shared" si="167"/>
        <v>3.5</v>
      </c>
      <c r="Y429" s="96">
        <f>VLOOKUP(B429,[2]EQU!$A$3:$E$557,5,FALSE)</f>
        <v>5</v>
      </c>
      <c r="Z429" s="100">
        <f t="shared" si="168"/>
        <v>2.5</v>
      </c>
      <c r="AA429" s="85">
        <f t="shared" si="169"/>
        <v>11.5</v>
      </c>
      <c r="AB429" s="127">
        <f>VLOOKUP(B429,[2]Natation!$A$2:$E$556,5,FALSE)</f>
        <v>51.7</v>
      </c>
      <c r="AC429" s="100">
        <f t="shared" si="170"/>
        <v>8</v>
      </c>
      <c r="AD429" s="86">
        <f t="shared" si="171"/>
        <v>8</v>
      </c>
      <c r="AE429" s="87">
        <f t="shared" si="156"/>
        <v>11.5</v>
      </c>
      <c r="AF429" s="88">
        <v>11.5</v>
      </c>
      <c r="AG429" s="92">
        <f t="shared" si="173"/>
        <v>211</v>
      </c>
      <c r="AH429" s="78">
        <f>IF(ISERROR(VLOOKUP(B429,'Notes écrit'!$A$3:$C$566,3,FALSE)),"ABI",(VLOOKUP(B429,'Notes écrit'!$A$3:$C$566,3,FALSE)))</f>
        <v>5.33</v>
      </c>
      <c r="AI429" s="88">
        <v>5.33</v>
      </c>
      <c r="AJ429" s="93">
        <f t="shared" si="174"/>
        <v>435</v>
      </c>
      <c r="AK429" s="153">
        <f t="shared" si="175"/>
        <v>7.798</v>
      </c>
    </row>
    <row r="430" spans="1:42" s="109" customFormat="1" ht="16.5" customHeight="1" thickBot="1" x14ac:dyDescent="0.3">
      <c r="A430" s="127" t="s">
        <v>376</v>
      </c>
      <c r="B430" s="247">
        <v>22009700</v>
      </c>
      <c r="C430" s="248" t="s">
        <v>627</v>
      </c>
      <c r="D430" s="248" t="s">
        <v>134</v>
      </c>
      <c r="E430" s="96">
        <f>VLOOKUP(B430,[2]END!$A$3:$F$557,6,FALSE)</f>
        <v>12</v>
      </c>
      <c r="F430" s="99">
        <f t="shared" si="172"/>
        <v>15.5</v>
      </c>
      <c r="G430" s="100">
        <f t="shared" si="157"/>
        <v>9</v>
      </c>
      <c r="H430" s="85">
        <f t="shared" si="158"/>
        <v>9</v>
      </c>
      <c r="I430" s="325">
        <f>VLOOKUP(B430,[2]VIT!$A$3:$E$557,5,FALSE)</f>
        <v>3.12</v>
      </c>
      <c r="J430" s="100">
        <f t="shared" si="176"/>
        <v>18</v>
      </c>
      <c r="K430" s="325">
        <f>VLOOKUP(B430,[2]VIT!$A$3:$F$557,6,FALSE)</f>
        <v>6.71</v>
      </c>
      <c r="L430" s="100">
        <f t="shared" si="177"/>
        <v>12</v>
      </c>
      <c r="M430" s="85">
        <f t="shared" si="161"/>
        <v>15</v>
      </c>
      <c r="N430" s="107">
        <f>VLOOKUP(B430,[2]DVC!$A$3:$F$557,6,FALSE)</f>
        <v>45</v>
      </c>
      <c r="O430" s="288">
        <f>VLOOKUP(B430,'[2]Taille-Poids'!$A$3:$F$557,6,FALSE)</f>
        <v>59</v>
      </c>
      <c r="P430" s="101">
        <f t="shared" si="162"/>
        <v>0.76271186440677963</v>
      </c>
      <c r="Q430" s="100">
        <f t="shared" si="163"/>
        <v>4</v>
      </c>
      <c r="R430" s="107">
        <f>VLOOKUP(B430,[2]DV!$A$3:$G$557,7,FALSE)</f>
        <v>45</v>
      </c>
      <c r="S430" s="100">
        <f t="shared" si="164"/>
        <v>4.5</v>
      </c>
      <c r="T430" s="85">
        <f t="shared" si="165"/>
        <v>8.5</v>
      </c>
      <c r="U430" s="289">
        <f>VLOOKUP(B430,[2]COORD!$A$3:$H$557,8,FALSE)</f>
        <v>23.51</v>
      </c>
      <c r="V430" s="100">
        <f t="shared" si="166"/>
        <v>6</v>
      </c>
      <c r="W430" s="96">
        <f>VLOOKUP(B430,[2]SOUP!$A$3:$E$557,5,FALSE)</f>
        <v>2</v>
      </c>
      <c r="X430" s="100">
        <f t="shared" si="167"/>
        <v>3</v>
      </c>
      <c r="Y430" s="96">
        <f>VLOOKUP(B430,[2]EQU!$A$3:$E$557,5,FALSE)</f>
        <v>6</v>
      </c>
      <c r="Z430" s="100">
        <f t="shared" si="168"/>
        <v>2</v>
      </c>
      <c r="AA430" s="85">
        <f t="shared" si="169"/>
        <v>11</v>
      </c>
      <c r="AB430" s="127">
        <f>VLOOKUP(B430,[2]Natation!$A$2:$E$556,5,FALSE)</f>
        <v>42.45</v>
      </c>
      <c r="AC430" s="100">
        <f t="shared" si="170"/>
        <v>9</v>
      </c>
      <c r="AD430" s="86">
        <f t="shared" si="171"/>
        <v>9</v>
      </c>
      <c r="AE430" s="87">
        <f t="shared" si="156"/>
        <v>10.5</v>
      </c>
      <c r="AF430" s="88">
        <v>10.5</v>
      </c>
      <c r="AG430" s="92">
        <f t="shared" si="173"/>
        <v>346</v>
      </c>
      <c r="AH430" s="78">
        <f>IF(ISERROR(VLOOKUP(B430,'Notes écrit'!$A$3:$C$566,3,FALSE)),"ABI",(VLOOKUP(B430,'Notes écrit'!$A$3:$C$566,3,FALSE)))</f>
        <v>6.22</v>
      </c>
      <c r="AI430" s="88">
        <v>6.22</v>
      </c>
      <c r="AJ430" s="93">
        <f t="shared" si="174"/>
        <v>347</v>
      </c>
      <c r="AK430" s="153">
        <f t="shared" si="175"/>
        <v>7.9320000000000004</v>
      </c>
      <c r="AL430" s="26"/>
      <c r="AM430" s="26"/>
      <c r="AN430" s="26"/>
      <c r="AO430" s="26"/>
      <c r="AP430" s="26"/>
    </row>
    <row r="431" spans="1:42" ht="16.5" customHeight="1" thickBot="1" x14ac:dyDescent="0.3">
      <c r="A431" s="127" t="s">
        <v>376</v>
      </c>
      <c r="B431" s="249">
        <v>22009721</v>
      </c>
      <c r="C431" s="250" t="s">
        <v>659</v>
      </c>
      <c r="D431" s="250" t="s">
        <v>166</v>
      </c>
      <c r="E431" s="96">
        <f>VLOOKUP(B431,[2]END!$A$3:$F$557,6,FALSE)</f>
        <v>19</v>
      </c>
      <c r="F431" s="99">
        <f t="shared" si="172"/>
        <v>19</v>
      </c>
      <c r="G431" s="100">
        <f t="shared" si="157"/>
        <v>16</v>
      </c>
      <c r="H431" s="85">
        <f t="shared" si="158"/>
        <v>16</v>
      </c>
      <c r="I431" s="325">
        <f>VLOOKUP(B431,[2]VIT!$A$3:$E$557,5,FALSE)</f>
        <v>3.25</v>
      </c>
      <c r="J431" s="100">
        <f t="shared" si="176"/>
        <v>16</v>
      </c>
      <c r="K431" s="325">
        <f>VLOOKUP(B431,[2]VIT!$A$3:$F$557,6,FALSE)</f>
        <v>6.86</v>
      </c>
      <c r="L431" s="100">
        <f t="shared" si="177"/>
        <v>11</v>
      </c>
      <c r="M431" s="85">
        <f t="shared" si="161"/>
        <v>13.5</v>
      </c>
      <c r="N431" s="107">
        <f>VLOOKUP(B431,[2]DVC!$A$3:$F$557,6,FALSE)</f>
        <v>52</v>
      </c>
      <c r="O431" s="288">
        <f>VLOOKUP(B431,'[2]Taille-Poids'!$A$3:$F$557,6,FALSE)</f>
        <v>64</v>
      </c>
      <c r="P431" s="101">
        <f t="shared" si="162"/>
        <v>0.8125</v>
      </c>
      <c r="Q431" s="100">
        <f t="shared" si="163"/>
        <v>4.5</v>
      </c>
      <c r="R431" s="107">
        <f>VLOOKUP(B431,[2]DV!$A$3:$G$557,7,FALSE)</f>
        <v>39.299999999999997</v>
      </c>
      <c r="S431" s="100">
        <f t="shared" si="164"/>
        <v>3</v>
      </c>
      <c r="T431" s="85">
        <f t="shared" si="165"/>
        <v>7.5</v>
      </c>
      <c r="U431" s="289">
        <f>VLOOKUP(B431,[2]COORD!$A$3:$H$557,8,FALSE)</f>
        <v>29.03</v>
      </c>
      <c r="V431" s="100">
        <f t="shared" si="166"/>
        <v>3.25</v>
      </c>
      <c r="W431" s="96">
        <f>VLOOKUP(B431,[2]SOUP!$A$3:$E$557,5,FALSE)</f>
        <v>0</v>
      </c>
      <c r="X431" s="100">
        <f t="shared" si="167"/>
        <v>2.5</v>
      </c>
      <c r="Y431" s="96">
        <f>VLOOKUP(B431,[2]EQU!$A$3:$E$557,5,FALSE)</f>
        <v>4</v>
      </c>
      <c r="Z431" s="100">
        <f t="shared" si="168"/>
        <v>3</v>
      </c>
      <c r="AA431" s="85">
        <f t="shared" si="169"/>
        <v>8.75</v>
      </c>
      <c r="AB431" s="127">
        <f>VLOOKUP(B431,[2]Natation!$A$2:$E$556,5,FALSE)</f>
        <v>41.6</v>
      </c>
      <c r="AC431" s="100">
        <f t="shared" si="170"/>
        <v>9</v>
      </c>
      <c r="AD431" s="86">
        <f t="shared" si="171"/>
        <v>9</v>
      </c>
      <c r="AE431" s="87">
        <f t="shared" si="156"/>
        <v>10.95</v>
      </c>
      <c r="AF431" s="88">
        <v>10.95</v>
      </c>
      <c r="AG431" s="92">
        <f t="shared" si="173"/>
        <v>287</v>
      </c>
      <c r="AH431" s="78">
        <f>IF(ISERROR(VLOOKUP(B431,'Notes écrit'!$A$3:$C$566,3,FALSE)),"ABI",(VLOOKUP(B431,'Notes écrit'!$A$3:$C$566,3,FALSE)))</f>
        <v>9.33</v>
      </c>
      <c r="AI431" s="88">
        <v>9.33</v>
      </c>
      <c r="AJ431" s="93">
        <f t="shared" si="174"/>
        <v>56</v>
      </c>
      <c r="AK431" s="153">
        <f t="shared" si="175"/>
        <v>9.9779999999999998</v>
      </c>
    </row>
    <row r="432" spans="1:42" s="108" customFormat="1" ht="16.5" customHeight="1" thickBot="1" x14ac:dyDescent="0.3">
      <c r="A432" s="127" t="s">
        <v>376</v>
      </c>
      <c r="B432" s="257">
        <v>22009735</v>
      </c>
      <c r="C432" s="258" t="s">
        <v>907</v>
      </c>
      <c r="D432" s="258" t="s">
        <v>168</v>
      </c>
      <c r="E432" s="96">
        <f>VLOOKUP(B432,[2]END!$A$3:$F$557,6,FALSE)</f>
        <v>16</v>
      </c>
      <c r="F432" s="99">
        <f t="shared" si="172"/>
        <v>17.5</v>
      </c>
      <c r="G432" s="100">
        <f t="shared" si="157"/>
        <v>13</v>
      </c>
      <c r="H432" s="85">
        <f t="shared" si="158"/>
        <v>13</v>
      </c>
      <c r="I432" s="325">
        <f>VLOOKUP(B432,[2]VIT!$A$3:$E$557,5,FALSE)</f>
        <v>3</v>
      </c>
      <c r="J432" s="100">
        <f t="shared" si="176"/>
        <v>20</v>
      </c>
      <c r="K432" s="325">
        <f>VLOOKUP(B432,[2]VIT!$A$3:$F$557,6,FALSE)</f>
        <v>6.39</v>
      </c>
      <c r="L432" s="100">
        <f t="shared" si="177"/>
        <v>14</v>
      </c>
      <c r="M432" s="85">
        <f t="shared" si="161"/>
        <v>17</v>
      </c>
      <c r="N432" s="107">
        <f>VLOOKUP(B432,[2]DVC!$A$3:$F$557,6,FALSE)</f>
        <v>70</v>
      </c>
      <c r="O432" s="288">
        <f>VLOOKUP(B432,'[2]Taille-Poids'!$A$3:$F$557,6,FALSE)</f>
        <v>73</v>
      </c>
      <c r="P432" s="101">
        <f t="shared" si="162"/>
        <v>0.95890410958904104</v>
      </c>
      <c r="Q432" s="100">
        <f t="shared" si="163"/>
        <v>5</v>
      </c>
      <c r="R432" s="107">
        <f>VLOOKUP(B432,[2]DV!$A$3:$G$557,7,FALSE)</f>
        <v>43.3</v>
      </c>
      <c r="S432" s="100">
        <f t="shared" si="164"/>
        <v>4</v>
      </c>
      <c r="T432" s="85">
        <f t="shared" si="165"/>
        <v>9</v>
      </c>
      <c r="U432" s="289">
        <f>VLOOKUP(B432,[2]COORD!$A$3:$H$557,8,FALSE)</f>
        <v>26.84</v>
      </c>
      <c r="V432" s="100">
        <f t="shared" si="166"/>
        <v>4.5</v>
      </c>
      <c r="W432" s="96">
        <f>VLOOKUP(B432,[2]SOUP!$A$3:$E$557,5,FALSE)</f>
        <v>-6</v>
      </c>
      <c r="X432" s="100">
        <f t="shared" si="167"/>
        <v>1.25</v>
      </c>
      <c r="Y432" s="96">
        <f>VLOOKUP(B432,[2]EQU!$A$3:$E$557,5,FALSE)</f>
        <v>4</v>
      </c>
      <c r="Z432" s="100">
        <f t="shared" si="168"/>
        <v>3</v>
      </c>
      <c r="AA432" s="85">
        <f t="shared" si="169"/>
        <v>8.75</v>
      </c>
      <c r="AB432" s="127">
        <f>VLOOKUP(B432,[2]Natation!$A$2:$E$556,5,FALSE)</f>
        <v>49.17</v>
      </c>
      <c r="AC432" s="100">
        <f t="shared" si="170"/>
        <v>6</v>
      </c>
      <c r="AD432" s="86">
        <f t="shared" si="171"/>
        <v>6</v>
      </c>
      <c r="AE432" s="87">
        <f t="shared" si="156"/>
        <v>10.75</v>
      </c>
      <c r="AF432" s="88">
        <v>10.75</v>
      </c>
      <c r="AG432" s="92">
        <f t="shared" si="173"/>
        <v>306</v>
      </c>
      <c r="AH432" s="78">
        <f>IF(ISERROR(VLOOKUP(B432,'Notes écrit'!$A$3:$C$566,3,FALSE)),"ABI",(VLOOKUP(B432,'Notes écrit'!$A$3:$C$566,3,FALSE)))</f>
        <v>9.33</v>
      </c>
      <c r="AI432" s="88">
        <v>9.33</v>
      </c>
      <c r="AJ432" s="93">
        <f t="shared" si="174"/>
        <v>56</v>
      </c>
      <c r="AK432" s="153">
        <f t="shared" si="175"/>
        <v>9.8979999999999997</v>
      </c>
    </row>
    <row r="433" spans="1:42" s="111" customFormat="1" ht="16.5" customHeight="1" thickBot="1" x14ac:dyDescent="0.3">
      <c r="A433" s="127" t="s">
        <v>376</v>
      </c>
      <c r="B433" s="253">
        <v>22009745</v>
      </c>
      <c r="C433" s="254" t="s">
        <v>912</v>
      </c>
      <c r="D433" s="254" t="s">
        <v>191</v>
      </c>
      <c r="E433" s="96" t="s">
        <v>375</v>
      </c>
      <c r="F433" s="99" t="str">
        <f t="shared" si="172"/>
        <v>DSP</v>
      </c>
      <c r="G433" s="100" t="str">
        <f t="shared" si="157"/>
        <v>DSP</v>
      </c>
      <c r="H433" s="85" t="str">
        <f t="shared" si="158"/>
        <v>DSP</v>
      </c>
      <c r="I433" s="96" t="s">
        <v>375</v>
      </c>
      <c r="J433" s="100" t="str">
        <f t="shared" si="176"/>
        <v>DSP</v>
      </c>
      <c r="K433" s="96" t="s">
        <v>375</v>
      </c>
      <c r="L433" s="100" t="str">
        <f t="shared" si="177"/>
        <v>DSP</v>
      </c>
      <c r="M433" s="85" t="str">
        <f t="shared" si="161"/>
        <v>DSP</v>
      </c>
      <c r="N433" s="96" t="s">
        <v>375</v>
      </c>
      <c r="O433" s="288" t="str">
        <f>VLOOKUP(B433,'[2]Taille-Poids'!$A$3:$F$557,6,FALSE)</f>
        <v>ABI</v>
      </c>
      <c r="P433" s="101" t="str">
        <f t="shared" si="162"/>
        <v>POIDS</v>
      </c>
      <c r="Q433" s="100" t="str">
        <f t="shared" si="163"/>
        <v>DSP</v>
      </c>
      <c r="R433" s="96" t="s">
        <v>375</v>
      </c>
      <c r="S433" s="100" t="str">
        <f t="shared" si="164"/>
        <v>DSP</v>
      </c>
      <c r="T433" s="85" t="str">
        <f t="shared" si="165"/>
        <v>DSP</v>
      </c>
      <c r="U433" s="337" t="s">
        <v>375</v>
      </c>
      <c r="V433" s="100" t="str">
        <f t="shared" si="166"/>
        <v>DSP</v>
      </c>
      <c r="W433" s="96" t="s">
        <v>375</v>
      </c>
      <c r="X433" s="100" t="str">
        <f t="shared" si="167"/>
        <v>DSP</v>
      </c>
      <c r="Y433" s="96" t="s">
        <v>375</v>
      </c>
      <c r="Z433" s="100" t="str">
        <f t="shared" si="168"/>
        <v>DSP</v>
      </c>
      <c r="AA433" s="85" t="str">
        <f t="shared" si="169"/>
        <v>DSP</v>
      </c>
      <c r="AB433" s="96" t="s">
        <v>375</v>
      </c>
      <c r="AC433" s="100" t="str">
        <f t="shared" si="170"/>
        <v>DSP</v>
      </c>
      <c r="AD433" s="86" t="str">
        <f t="shared" si="171"/>
        <v>DSP</v>
      </c>
      <c r="AE433" s="87" t="str">
        <f t="shared" si="156"/>
        <v>DSP</v>
      </c>
      <c r="AF433" s="88" t="s">
        <v>375</v>
      </c>
      <c r="AG433" s="92">
        <f t="shared" si="173"/>
        <v>532</v>
      </c>
      <c r="AH433" s="78">
        <f>IF(ISERROR(VLOOKUP(B433,'Notes écrit'!$A$3:$C$566,3,FALSE)),"ABI",(VLOOKUP(B433,'Notes écrit'!$A$3:$C$566,3,FALSE)))</f>
        <v>6.67</v>
      </c>
      <c r="AI433" s="88">
        <v>6.67</v>
      </c>
      <c r="AJ433" s="93">
        <f t="shared" si="174"/>
        <v>296</v>
      </c>
      <c r="AK433" s="153">
        <f t="shared" si="175"/>
        <v>6.67</v>
      </c>
      <c r="AL433" s="109"/>
      <c r="AM433" s="109"/>
      <c r="AN433" s="109"/>
      <c r="AO433" s="109"/>
      <c r="AP433" s="109"/>
    </row>
    <row r="434" spans="1:42" ht="16.5" customHeight="1" thickBot="1" x14ac:dyDescent="0.3">
      <c r="A434" s="127" t="s">
        <v>376</v>
      </c>
      <c r="B434" s="259">
        <v>22009878</v>
      </c>
      <c r="C434" s="260" t="s">
        <v>992</v>
      </c>
      <c r="D434" s="260" t="s">
        <v>95</v>
      </c>
      <c r="E434" s="96">
        <f>VLOOKUP(B434,[2]END!$A$3:$F$557,6,FALSE)</f>
        <v>15</v>
      </c>
      <c r="F434" s="99">
        <f t="shared" si="172"/>
        <v>17</v>
      </c>
      <c r="G434" s="100">
        <f t="shared" si="157"/>
        <v>12</v>
      </c>
      <c r="H434" s="85">
        <f t="shared" si="158"/>
        <v>12</v>
      </c>
      <c r="I434" s="325">
        <f>VLOOKUP(B434,[2]VIT!$A$3:$E$557,5,FALSE)</f>
        <v>3.13</v>
      </c>
      <c r="J434" s="100">
        <f t="shared" si="176"/>
        <v>18</v>
      </c>
      <c r="K434" s="325">
        <f>VLOOKUP(B434,[2]VIT!$A$3:$F$557,6,FALSE)</f>
        <v>6.74</v>
      </c>
      <c r="L434" s="100">
        <f t="shared" si="177"/>
        <v>12</v>
      </c>
      <c r="M434" s="85">
        <f t="shared" si="161"/>
        <v>15</v>
      </c>
      <c r="N434" s="107">
        <f>VLOOKUP(B434,[2]DVC!$A$3:$F$557,6,FALSE)</f>
        <v>58</v>
      </c>
      <c r="O434" s="288">
        <f>VLOOKUP(B434,'[2]Taille-Poids'!$A$3:$F$557,6,FALSE)</f>
        <v>73</v>
      </c>
      <c r="P434" s="101">
        <f t="shared" si="162"/>
        <v>0.79452054794520544</v>
      </c>
      <c r="Q434" s="100">
        <f t="shared" si="163"/>
        <v>4</v>
      </c>
      <c r="R434" s="107">
        <f>VLOOKUP(B434,[2]DV!$A$3:$G$557,7,FALSE)</f>
        <v>41.2</v>
      </c>
      <c r="S434" s="100">
        <f t="shared" si="164"/>
        <v>3.5</v>
      </c>
      <c r="T434" s="85">
        <f t="shared" si="165"/>
        <v>7.5</v>
      </c>
      <c r="U434" s="289">
        <f>VLOOKUP(B434,[2]COORD!$A$3:$H$557,8,FALSE)</f>
        <v>26.7</v>
      </c>
      <c r="V434" s="100">
        <f t="shared" si="166"/>
        <v>4.5</v>
      </c>
      <c r="W434" s="96">
        <f>VLOOKUP(B434,[2]SOUP!$A$3:$E$557,5,FALSE)</f>
        <v>-4</v>
      </c>
      <c r="X434" s="100">
        <f t="shared" si="167"/>
        <v>1.5</v>
      </c>
      <c r="Y434" s="96">
        <f>VLOOKUP(B434,[2]EQU!$A$3:$E$557,5,FALSE)</f>
        <v>5</v>
      </c>
      <c r="Z434" s="100">
        <f t="shared" si="168"/>
        <v>2.5</v>
      </c>
      <c r="AA434" s="85">
        <f t="shared" si="169"/>
        <v>8.5</v>
      </c>
      <c r="AB434" s="96" t="s">
        <v>375</v>
      </c>
      <c r="AC434" s="100" t="str">
        <f t="shared" si="170"/>
        <v>DSP</v>
      </c>
      <c r="AD434" s="86" t="str">
        <f t="shared" si="171"/>
        <v>DSP</v>
      </c>
      <c r="AE434" s="87">
        <f t="shared" si="156"/>
        <v>10.75</v>
      </c>
      <c r="AF434" s="88">
        <v>10.75</v>
      </c>
      <c r="AG434" s="92">
        <f t="shared" si="173"/>
        <v>306</v>
      </c>
      <c r="AH434" s="78">
        <f>IF(ISERROR(VLOOKUP(B434,'Notes écrit'!$A$3:$C$566,3,FALSE)),"ABI",(VLOOKUP(B434,'Notes écrit'!$A$3:$C$566,3,FALSE)))</f>
        <v>8</v>
      </c>
      <c r="AI434" s="88">
        <v>8</v>
      </c>
      <c r="AJ434" s="93">
        <f t="shared" si="174"/>
        <v>158</v>
      </c>
      <c r="AK434" s="153">
        <f t="shared" si="175"/>
        <v>9.1</v>
      </c>
    </row>
    <row r="435" spans="1:42" ht="16.5" customHeight="1" thickBot="1" x14ac:dyDescent="0.3">
      <c r="A435" s="127" t="s">
        <v>56</v>
      </c>
      <c r="B435" s="263">
        <v>22009882</v>
      </c>
      <c r="C435" s="264" t="s">
        <v>733</v>
      </c>
      <c r="D435" s="264" t="s">
        <v>734</v>
      </c>
      <c r="E435" s="96">
        <f>VLOOKUP(B435,[2]END!$A$3:$F$557,6,FALSE)</f>
        <v>10</v>
      </c>
      <c r="F435" s="99">
        <f t="shared" si="172"/>
        <v>14.5</v>
      </c>
      <c r="G435" s="100">
        <f t="shared" si="157"/>
        <v>10</v>
      </c>
      <c r="H435" s="85">
        <f t="shared" si="158"/>
        <v>10</v>
      </c>
      <c r="I435" s="325">
        <f>VLOOKUP(B435,[2]VIT!$A$3:$E$557,5,FALSE)</f>
        <v>3.24</v>
      </c>
      <c r="J435" s="100">
        <f t="shared" si="176"/>
        <v>20</v>
      </c>
      <c r="K435" s="325">
        <f>VLOOKUP(B435,[2]VIT!$A$3:$F$557,6,FALSE)</f>
        <v>7.12</v>
      </c>
      <c r="L435" s="100">
        <f t="shared" si="177"/>
        <v>15</v>
      </c>
      <c r="M435" s="85">
        <f t="shared" si="161"/>
        <v>17.5</v>
      </c>
      <c r="N435" s="107">
        <f>VLOOKUP(B435,[2]DVC!$A$3:$F$557,6,FALSE)</f>
        <v>42</v>
      </c>
      <c r="O435" s="288">
        <f>VLOOKUP(B435,'[2]Taille-Poids'!$A$3:$F$557,6,FALSE)</f>
        <v>58</v>
      </c>
      <c r="P435" s="101">
        <f t="shared" si="162"/>
        <v>0.72413793103448276</v>
      </c>
      <c r="Q435" s="100">
        <f t="shared" si="163"/>
        <v>6.5</v>
      </c>
      <c r="R435" s="107">
        <f>VLOOKUP(B435,[2]DV!$A$3:$G$557,7,FALSE)</f>
        <v>36.299999999999997</v>
      </c>
      <c r="S435" s="100">
        <f t="shared" si="164"/>
        <v>6.5</v>
      </c>
      <c r="T435" s="85">
        <f t="shared" si="165"/>
        <v>13</v>
      </c>
      <c r="U435" s="289">
        <f>VLOOKUP(B435,[2]COORD!$A$3:$H$557,8,FALSE)</f>
        <v>29.6</v>
      </c>
      <c r="V435" s="100">
        <f t="shared" si="166"/>
        <v>4</v>
      </c>
      <c r="W435" s="96">
        <f>VLOOKUP(B435,[2]SOUP!$A$3:$E$557,5,FALSE)</f>
        <v>-20</v>
      </c>
      <c r="X435" s="100">
        <f t="shared" si="167"/>
        <v>0</v>
      </c>
      <c r="Y435" s="96">
        <f>VLOOKUP(B435,[2]EQU!$A$3:$E$557,5,FALSE)</f>
        <v>2</v>
      </c>
      <c r="Z435" s="100">
        <f t="shared" si="168"/>
        <v>4</v>
      </c>
      <c r="AA435" s="85">
        <f t="shared" si="169"/>
        <v>8</v>
      </c>
      <c r="AB435" s="127">
        <f>VLOOKUP(B435,[2]Natation!$A$2:$E$556,5,FALSE)</f>
        <v>43.41</v>
      </c>
      <c r="AC435" s="100">
        <f t="shared" si="170"/>
        <v>12</v>
      </c>
      <c r="AD435" s="86">
        <f t="shared" si="171"/>
        <v>12</v>
      </c>
      <c r="AE435" s="87">
        <f t="shared" si="156"/>
        <v>12.1</v>
      </c>
      <c r="AF435" s="88">
        <v>12.1</v>
      </c>
      <c r="AG435" s="92">
        <f t="shared" si="173"/>
        <v>150</v>
      </c>
      <c r="AH435" s="78">
        <f>IF(ISERROR(VLOOKUP(B435,'Notes écrit'!$A$3:$C$566,3,FALSE)),"ABI",(VLOOKUP(B435,'Notes écrit'!$A$3:$C$566,3,FALSE)))</f>
        <v>5.78</v>
      </c>
      <c r="AI435" s="88">
        <v>5.78</v>
      </c>
      <c r="AJ435" s="93">
        <f t="shared" si="174"/>
        <v>393</v>
      </c>
      <c r="AK435" s="153">
        <f t="shared" si="175"/>
        <v>8.3079999999999998</v>
      </c>
    </row>
    <row r="436" spans="1:42" ht="16.5" customHeight="1" thickBot="1" x14ac:dyDescent="0.3">
      <c r="A436" s="127" t="s">
        <v>376</v>
      </c>
      <c r="B436" s="276">
        <v>22009890</v>
      </c>
      <c r="C436" s="277" t="s">
        <v>36</v>
      </c>
      <c r="D436" s="278" t="s">
        <v>372</v>
      </c>
      <c r="E436" s="96">
        <f>VLOOKUP(B436,[2]END!$A$3:$F$557,6,FALSE)</f>
        <v>16</v>
      </c>
      <c r="F436" s="99">
        <f t="shared" si="172"/>
        <v>17.5</v>
      </c>
      <c r="G436" s="100">
        <f t="shared" si="157"/>
        <v>13</v>
      </c>
      <c r="H436" s="85">
        <f t="shared" si="158"/>
        <v>13</v>
      </c>
      <c r="I436" s="325">
        <f>VLOOKUP(B436,[2]VIT!$A$3:$E$557,5,FALSE)</f>
        <v>3.12</v>
      </c>
      <c r="J436" s="100">
        <f t="shared" si="176"/>
        <v>18</v>
      </c>
      <c r="K436" s="325">
        <f>VLOOKUP(B436,[2]VIT!$A$3:$F$557,6,FALSE)</f>
        <v>6.62</v>
      </c>
      <c r="L436" s="100">
        <f t="shared" si="177"/>
        <v>12</v>
      </c>
      <c r="M436" s="85">
        <f t="shared" si="161"/>
        <v>15</v>
      </c>
      <c r="N436" s="107">
        <f>VLOOKUP(B436,[2]DVC!$A$3:$F$557,6,FALSE)</f>
        <v>58</v>
      </c>
      <c r="O436" s="288">
        <f>VLOOKUP(B436,'[2]Taille-Poids'!$A$3:$F$557,6,FALSE)</f>
        <v>74</v>
      </c>
      <c r="P436" s="101">
        <f t="shared" si="162"/>
        <v>0.78378378378378377</v>
      </c>
      <c r="Q436" s="100">
        <f t="shared" si="163"/>
        <v>4</v>
      </c>
      <c r="R436" s="107">
        <f>VLOOKUP(B436,[2]DV!$A$3:$G$557,7,FALSE)</f>
        <v>33.700000000000003</v>
      </c>
      <c r="S436" s="100">
        <f t="shared" si="164"/>
        <v>1.5</v>
      </c>
      <c r="T436" s="85">
        <f t="shared" si="165"/>
        <v>5.5</v>
      </c>
      <c r="U436" s="289">
        <f>VLOOKUP(B436,[2]COORD!$A$3:$H$557,8,FALSE)</f>
        <v>26.02</v>
      </c>
      <c r="V436" s="100">
        <f t="shared" si="166"/>
        <v>4.75</v>
      </c>
      <c r="W436" s="96">
        <f>VLOOKUP(B436,[2]SOUP!$A$3:$E$557,5,FALSE)</f>
        <v>4</v>
      </c>
      <c r="X436" s="100">
        <f t="shared" si="167"/>
        <v>3.25</v>
      </c>
      <c r="Y436" s="96">
        <f>VLOOKUP(B436,[2]EQU!$A$3:$E$557,5,FALSE)</f>
        <v>0</v>
      </c>
      <c r="Z436" s="100">
        <f t="shared" si="168"/>
        <v>5</v>
      </c>
      <c r="AA436" s="85">
        <f t="shared" si="169"/>
        <v>13</v>
      </c>
      <c r="AB436" s="127">
        <f>VLOOKUP(B436,[2]Natation!$A$2:$E$556,5,FALSE)</f>
        <v>32.65</v>
      </c>
      <c r="AC436" s="100">
        <f t="shared" si="170"/>
        <v>15</v>
      </c>
      <c r="AD436" s="86">
        <f t="shared" si="171"/>
        <v>15</v>
      </c>
      <c r="AE436" s="87">
        <f t="shared" si="156"/>
        <v>12.3</v>
      </c>
      <c r="AF436" s="88">
        <v>12.3</v>
      </c>
      <c r="AG436" s="92">
        <f t="shared" si="173"/>
        <v>129</v>
      </c>
      <c r="AH436" s="78">
        <f>IF(ISERROR(VLOOKUP(B436,'Notes écrit'!$A$3:$C$566,3,FALSE)),"ABI",(VLOOKUP(B436,'Notes écrit'!$A$3:$C$566,3,FALSE)))</f>
        <v>6.67</v>
      </c>
      <c r="AI436" s="88">
        <v>6.67</v>
      </c>
      <c r="AJ436" s="93">
        <f t="shared" si="174"/>
        <v>296</v>
      </c>
      <c r="AK436" s="153">
        <f t="shared" si="175"/>
        <v>8.9220000000000006</v>
      </c>
      <c r="AL436" s="109"/>
      <c r="AM436" s="109"/>
      <c r="AN436" s="109"/>
      <c r="AO436" s="109"/>
      <c r="AP436" s="109"/>
    </row>
    <row r="437" spans="1:42" ht="16.5" customHeight="1" thickBot="1" x14ac:dyDescent="0.3">
      <c r="A437" s="127" t="s">
        <v>376</v>
      </c>
      <c r="B437" s="253">
        <v>22010027</v>
      </c>
      <c r="C437" s="254" t="s">
        <v>629</v>
      </c>
      <c r="D437" s="254" t="s">
        <v>31</v>
      </c>
      <c r="E437" s="96">
        <f>VLOOKUP(B437,[2]END!$A$3:$F$557,6,FALSE)</f>
        <v>15</v>
      </c>
      <c r="F437" s="99">
        <f t="shared" si="172"/>
        <v>17</v>
      </c>
      <c r="G437" s="100">
        <f t="shared" si="157"/>
        <v>12</v>
      </c>
      <c r="H437" s="85">
        <f t="shared" si="158"/>
        <v>12</v>
      </c>
      <c r="I437" s="325">
        <f>VLOOKUP(B437,[2]VIT!$A$3:$E$557,5,FALSE)</f>
        <v>2.85</v>
      </c>
      <c r="J437" s="100">
        <f t="shared" si="176"/>
        <v>20</v>
      </c>
      <c r="K437" s="325">
        <f>VLOOKUP(B437,[2]VIT!$A$3:$F$557,6,FALSE)</f>
        <v>6.16</v>
      </c>
      <c r="L437" s="100">
        <f t="shared" si="177"/>
        <v>16</v>
      </c>
      <c r="M437" s="85">
        <f t="shared" si="161"/>
        <v>18</v>
      </c>
      <c r="N437" s="107">
        <f>VLOOKUP(B437,[2]DVC!$A$3:$F$557,6,FALSE)</f>
        <v>62</v>
      </c>
      <c r="O437" s="288">
        <f>VLOOKUP(B437,'[2]Taille-Poids'!$A$3:$F$557,6,FALSE)</f>
        <v>60</v>
      </c>
      <c r="P437" s="101">
        <f t="shared" si="162"/>
        <v>1.0333333333333334</v>
      </c>
      <c r="Q437" s="100">
        <f t="shared" si="163"/>
        <v>5.5</v>
      </c>
      <c r="R437" s="107">
        <f>VLOOKUP(B437,[2]DV!$A$3:$G$557,7,FALSE)</f>
        <v>57.2</v>
      </c>
      <c r="S437" s="100">
        <f t="shared" si="164"/>
        <v>7.5</v>
      </c>
      <c r="T437" s="85">
        <f t="shared" si="165"/>
        <v>13</v>
      </c>
      <c r="U437" s="289">
        <f>VLOOKUP(B437,[2]COORD!$A$3:$H$557,8,FALSE)</f>
        <v>23.6</v>
      </c>
      <c r="V437" s="100">
        <f t="shared" si="166"/>
        <v>6</v>
      </c>
      <c r="W437" s="96">
        <f>VLOOKUP(B437,[2]SOUP!$A$3:$E$557,5,FALSE)</f>
        <v>-3</v>
      </c>
      <c r="X437" s="100">
        <f t="shared" si="167"/>
        <v>1.75</v>
      </c>
      <c r="Y437" s="96">
        <f>VLOOKUP(B437,[2]EQU!$A$3:$E$557,5,FALSE)</f>
        <v>0</v>
      </c>
      <c r="Z437" s="100">
        <f t="shared" si="168"/>
        <v>5</v>
      </c>
      <c r="AA437" s="85">
        <f t="shared" si="169"/>
        <v>12.75</v>
      </c>
      <c r="AB437" s="127">
        <f>VLOOKUP(B437,[2]Natation!$A$2:$E$556,5,FALSE)</f>
        <v>36.79</v>
      </c>
      <c r="AC437" s="100">
        <f t="shared" si="170"/>
        <v>12</v>
      </c>
      <c r="AD437" s="86">
        <f t="shared" si="171"/>
        <v>12</v>
      </c>
      <c r="AE437" s="87">
        <f t="shared" ref="AE437:AE450" si="178">IF(OR(H437="COVID",M437="COVID",T437="COVID",AA437="COVID",AD437="COVID"),"COVID",IF(AND(H437="DSP",M437="DSP",T437="DSP",AA437="DSP",AD437="DSP"),"DSP",IF(AND(H437="DSP",M437="DSP",T437="DSP",AA437="DSP"),AD437,IF(AND(H437="DSP",M437="DSP",T437="DSP",AD437="DSP"),AA437,IF(AND(H437="DSP",M437="DSP",AA437="DSP",AD437="DSP"),T437,IF(AND(H437="DSP",T437="DSP",AA437="DSP",AD437="DSP"),M437,IF(AND(M437="DSP",T437="DSP",AA437="DSP",AD437="DSP"),H437,IF(AND(T437="DSP",AA437="DSP",AD437="DSP"),(H437+M437)/2,IF(AND(M437="DSP",AA437="DSP",AD437="DSP"),(H437+T437)/2,IF(AND(H437="DSP",AA437="DSP",AD437="DSP"),(M437+T437)/2,IF(AND(M437="DSP",T437="DSP",AD437="DSP"),(H437+AA437)/2,IF(AND(H437="DSP",T437="DSP",AD437="DSP"),(M437+AA437)/2,IF(AND(H437="DSP",M437="DSP",AD437="DSP"),(T437+AA437)/2,IF(AND(M437="DSP",T437="DSP",AA437="DSP"),(H437+AD437)/2,IF(AND(H437="DSP",T437="DSP",AA437="DSP"),(M437+AD437)/2,IF(AND(H437="DSP",M437="DSP",AA437="DSP"),(T437+AD437)/2,IF(AND(H437="DSP",M437="DSP",T437="DSP"),(AA437+AD437)/2,IF(AND(H437="DSP",M437="DSP"),(T437+AA437+AD437)/3,IF(AND(H437="DSP",T437="DSP"),(M437+AA437+AD437)/3,IF(AND(M437="DSP",T437="DSP"),(H437+AA437+AD437)/3,IF(AND(H437="DSP",AA437="DSP"),(M437+T437+AD437)/3,IF(AND(M437="DSP",AA437="DSP"),(H437+T437+AD437)/3,IF(AND(T437="DSP",AA437="DSP"),(H437+M437+AD437)/3,IF(AND(H437="DSP",AD437="DSP"),(M437+T437+AA437)/3,IF(AND(M437="DSP",AD437="DSP"),(H437+T437+AA437)/3,IF(AND(T437="DSP",AD437="DSP"),(H437+M437+AA437)/3,IF(AND(AA437="DSP",AD437="DSP"),(H437+M437+T437)/3,IF(H437="DSP",(M437+T437+AA437+AD437)/4,IF(M437="DSP",(H437+T437+AA437+AD437)/4,IF(T437="DSP",(H437+M437+AA437+AD437)/4,IF(AA437="DSP",(H437+M437+T437+AD437)/4,IF(AD437="DSP",(H437+M437+T437+AA437)/4,SUM(H437+M437+T437+AA437+AD437)/5))))))))))))))))))))))))))))))))</f>
        <v>13.55</v>
      </c>
      <c r="AF437" s="88">
        <v>13.55</v>
      </c>
      <c r="AG437" s="92">
        <f t="shared" si="173"/>
        <v>41</v>
      </c>
      <c r="AH437" s="78">
        <f>IF(ISERROR(VLOOKUP(B437,'Notes écrit'!$A$3:$C$566,3,FALSE)),"ABI",(VLOOKUP(B437,'Notes écrit'!$A$3:$C$566,3,FALSE)))</f>
        <v>5.78</v>
      </c>
      <c r="AI437" s="88">
        <v>5.78</v>
      </c>
      <c r="AJ437" s="93">
        <f t="shared" si="174"/>
        <v>393</v>
      </c>
      <c r="AK437" s="153">
        <f t="shared" si="175"/>
        <v>8.8880000000000017</v>
      </c>
    </row>
    <row r="438" spans="1:42" ht="16.5" customHeight="1" thickBot="1" x14ac:dyDescent="0.3">
      <c r="A438" s="127" t="s">
        <v>376</v>
      </c>
      <c r="B438" s="255">
        <v>22010103</v>
      </c>
      <c r="C438" s="256" t="s">
        <v>631</v>
      </c>
      <c r="D438" s="256" t="s">
        <v>632</v>
      </c>
      <c r="E438" s="96">
        <f>VLOOKUP(B438,[2]END!$A$3:$F$557,6,FALSE)</f>
        <v>17</v>
      </c>
      <c r="F438" s="99">
        <f t="shared" si="172"/>
        <v>18</v>
      </c>
      <c r="G438" s="100">
        <f t="shared" si="157"/>
        <v>14</v>
      </c>
      <c r="H438" s="85">
        <f t="shared" si="158"/>
        <v>14</v>
      </c>
      <c r="I438" s="325">
        <f>VLOOKUP(B438,[2]VIT!$A$3:$E$557,5,FALSE)</f>
        <v>3.0199999999999996</v>
      </c>
      <c r="J438" s="100">
        <f t="shared" si="176"/>
        <v>20</v>
      </c>
      <c r="K438" s="325">
        <f>VLOOKUP(B438,[2]VIT!$A$3:$F$557,6,FALSE)</f>
        <v>6.43</v>
      </c>
      <c r="L438" s="100">
        <f t="shared" si="177"/>
        <v>14</v>
      </c>
      <c r="M438" s="85">
        <f t="shared" si="161"/>
        <v>17</v>
      </c>
      <c r="N438" s="107">
        <f>VLOOKUP(B438,[2]DVC!$A$3:$F$557,6,FALSE)</f>
        <v>63</v>
      </c>
      <c r="O438" s="288">
        <f>VLOOKUP(B438,'[2]Taille-Poids'!$A$3:$F$557,6,FALSE)</f>
        <v>68</v>
      </c>
      <c r="P438" s="101">
        <f t="shared" si="162"/>
        <v>0.92647058823529416</v>
      </c>
      <c r="Q438" s="100">
        <f t="shared" si="163"/>
        <v>5</v>
      </c>
      <c r="R438" s="107">
        <f>VLOOKUP(B438,[2]DV!$A$3:$G$557,7,FALSE)</f>
        <v>47.9</v>
      </c>
      <c r="S438" s="100">
        <f t="shared" si="164"/>
        <v>5</v>
      </c>
      <c r="T438" s="85">
        <f t="shared" si="165"/>
        <v>10</v>
      </c>
      <c r="U438" s="289">
        <f>VLOOKUP(B438,[2]COORD!$A$3:$H$557,8,FALSE)</f>
        <v>23.61</v>
      </c>
      <c r="V438" s="100">
        <f t="shared" si="166"/>
        <v>6</v>
      </c>
      <c r="W438" s="96">
        <f>VLOOKUP(B438,[2]SOUP!$A$3:$E$557,5,FALSE)</f>
        <v>-2</v>
      </c>
      <c r="X438" s="100">
        <f t="shared" si="167"/>
        <v>2</v>
      </c>
      <c r="Y438" s="96">
        <f>VLOOKUP(B438,[2]EQU!$A$3:$E$557,5,FALSE)</f>
        <v>1</v>
      </c>
      <c r="Z438" s="100">
        <f t="shared" si="168"/>
        <v>4.5</v>
      </c>
      <c r="AA438" s="85">
        <f t="shared" si="169"/>
        <v>12.5</v>
      </c>
      <c r="AB438" s="127">
        <f>VLOOKUP(B438,[2]Natation!$A$2:$E$556,5,FALSE)</f>
        <v>64.13</v>
      </c>
      <c r="AC438" s="100">
        <f t="shared" si="170"/>
        <v>1</v>
      </c>
      <c r="AD438" s="86">
        <f t="shared" si="171"/>
        <v>1</v>
      </c>
      <c r="AE438" s="87">
        <f t="shared" si="178"/>
        <v>10.9</v>
      </c>
      <c r="AF438" s="88">
        <v>10.9</v>
      </c>
      <c r="AG438" s="92">
        <f t="shared" si="173"/>
        <v>295</v>
      </c>
      <c r="AH438" s="78">
        <f>IF(ISERROR(VLOOKUP(B438,'Notes écrit'!$A$3:$C$566,3,FALSE)),"ABI",(VLOOKUP(B438,'Notes écrit'!$A$3:$C$566,3,FALSE)))</f>
        <v>9.7799999999999994</v>
      </c>
      <c r="AI438" s="88">
        <v>9.7799999999999994</v>
      </c>
      <c r="AJ438" s="93">
        <f t="shared" si="174"/>
        <v>38</v>
      </c>
      <c r="AK438" s="153">
        <f t="shared" si="175"/>
        <v>10.228</v>
      </c>
    </row>
    <row r="439" spans="1:42" ht="16.5" customHeight="1" thickBot="1" x14ac:dyDescent="0.3">
      <c r="A439" s="127" t="s">
        <v>56</v>
      </c>
      <c r="B439" s="255">
        <v>22010121</v>
      </c>
      <c r="C439" s="256" t="s">
        <v>601</v>
      </c>
      <c r="D439" s="256" t="s">
        <v>602</v>
      </c>
      <c r="E439" s="96">
        <f>VLOOKUP(B439,[2]END!$A$3:$F$557,6,FALSE)</f>
        <v>10</v>
      </c>
      <c r="F439" s="99">
        <f t="shared" si="172"/>
        <v>14.5</v>
      </c>
      <c r="G439" s="100">
        <f t="shared" si="157"/>
        <v>10</v>
      </c>
      <c r="H439" s="85">
        <f t="shared" si="158"/>
        <v>10</v>
      </c>
      <c r="I439" s="325">
        <f>VLOOKUP(B439,[2]VIT!$A$3:$E$557,5,FALSE)</f>
        <v>3.59</v>
      </c>
      <c r="J439" s="100">
        <f t="shared" si="176"/>
        <v>15</v>
      </c>
      <c r="K439" s="325">
        <f>VLOOKUP(B439,[2]VIT!$A$3:$F$557,6,FALSE)</f>
        <v>8.11</v>
      </c>
      <c r="L439" s="100">
        <f t="shared" si="177"/>
        <v>8</v>
      </c>
      <c r="M439" s="85">
        <f t="shared" si="161"/>
        <v>11.5</v>
      </c>
      <c r="N439" s="107">
        <f>VLOOKUP(B439,[2]DVC!$A$3:$F$557,6,FALSE)</f>
        <v>37</v>
      </c>
      <c r="O439" s="288">
        <f>VLOOKUP(B439,'[2]Taille-Poids'!$A$3:$F$557,6,FALSE)</f>
        <v>70</v>
      </c>
      <c r="P439" s="101">
        <f t="shared" si="162"/>
        <v>0.52857142857142858</v>
      </c>
      <c r="Q439" s="100">
        <f t="shared" si="163"/>
        <v>5</v>
      </c>
      <c r="R439" s="107">
        <f>VLOOKUP(B439,[2]DV!$A$3:$G$557,7,FALSE)</f>
        <v>32.4</v>
      </c>
      <c r="S439" s="100">
        <f t="shared" si="164"/>
        <v>5.5</v>
      </c>
      <c r="T439" s="85">
        <f t="shared" si="165"/>
        <v>10.5</v>
      </c>
      <c r="U439" s="289">
        <f>VLOOKUP(B439,[2]COORD!$A$3:$H$557,8,FALSE)</f>
        <v>28.9</v>
      </c>
      <c r="V439" s="100">
        <f t="shared" si="166"/>
        <v>4.5</v>
      </c>
      <c r="W439" s="96">
        <f>VLOOKUP(B439,[2]SOUP!$A$3:$E$557,5,FALSE)</f>
        <v>0</v>
      </c>
      <c r="X439" s="100">
        <f t="shared" si="167"/>
        <v>2.5</v>
      </c>
      <c r="Y439" s="96">
        <f>VLOOKUP(B439,[2]EQU!$A$3:$E$557,5,FALSE)</f>
        <v>2</v>
      </c>
      <c r="Z439" s="100">
        <f t="shared" si="168"/>
        <v>4</v>
      </c>
      <c r="AA439" s="85">
        <f t="shared" si="169"/>
        <v>11</v>
      </c>
      <c r="AB439" s="127">
        <f>VLOOKUP(B439,[2]Natation!$A$2:$E$556,5,FALSE)</f>
        <v>47.07</v>
      </c>
      <c r="AC439" s="100">
        <f t="shared" si="170"/>
        <v>10</v>
      </c>
      <c r="AD439" s="86">
        <f t="shared" si="171"/>
        <v>10</v>
      </c>
      <c r="AE439" s="87">
        <f t="shared" si="178"/>
        <v>10.6</v>
      </c>
      <c r="AF439" s="88">
        <v>10.6</v>
      </c>
      <c r="AG439" s="92">
        <f t="shared" si="173"/>
        <v>325</v>
      </c>
      <c r="AH439" s="78">
        <f>IF(ISERROR(VLOOKUP(B439,'Notes écrit'!$A$3:$C$566,3,FALSE)),"ABI",(VLOOKUP(B439,'Notes écrit'!$A$3:$C$566,3,FALSE)))</f>
        <v>6.22</v>
      </c>
      <c r="AI439" s="88">
        <v>6.22</v>
      </c>
      <c r="AJ439" s="93">
        <f t="shared" si="174"/>
        <v>347</v>
      </c>
      <c r="AK439" s="153">
        <f t="shared" si="175"/>
        <v>7.9719999999999995</v>
      </c>
      <c r="AL439" s="108"/>
      <c r="AM439" s="108"/>
      <c r="AN439" s="108"/>
      <c r="AO439" s="108"/>
      <c r="AP439" s="108"/>
    </row>
    <row r="440" spans="1:42" s="111" customFormat="1" ht="16.5" customHeight="1" thickBot="1" x14ac:dyDescent="0.3">
      <c r="A440" s="127" t="s">
        <v>376</v>
      </c>
      <c r="B440" s="247">
        <v>22010137</v>
      </c>
      <c r="C440" s="248" t="s">
        <v>979</v>
      </c>
      <c r="D440" s="248" t="s">
        <v>980</v>
      </c>
      <c r="E440" s="96">
        <f>VLOOKUP(B440,[2]END!$A$3:$F$557,6,FALSE)</f>
        <v>21</v>
      </c>
      <c r="F440" s="99">
        <f t="shared" si="172"/>
        <v>20</v>
      </c>
      <c r="G440" s="100">
        <f t="shared" si="157"/>
        <v>18</v>
      </c>
      <c r="H440" s="85">
        <f t="shared" si="158"/>
        <v>18</v>
      </c>
      <c r="I440" s="325">
        <f>VLOOKUP(B440,[2]VIT!$A$3:$E$557,5,FALSE)</f>
        <v>2.82</v>
      </c>
      <c r="J440" s="100">
        <f t="shared" si="176"/>
        <v>20</v>
      </c>
      <c r="K440" s="325">
        <f>VLOOKUP(B440,[2]VIT!$A$3:$F$557,6,FALSE)</f>
        <v>6.07</v>
      </c>
      <c r="L440" s="100">
        <f t="shared" si="177"/>
        <v>16</v>
      </c>
      <c r="M440" s="85">
        <f t="shared" si="161"/>
        <v>18</v>
      </c>
      <c r="N440" s="107">
        <f>VLOOKUP(B440,[2]DVC!$A$3:$F$557,6,FALSE)</f>
        <v>50</v>
      </c>
      <c r="O440" s="288">
        <f>VLOOKUP(B440,'[2]Taille-Poids'!$A$3:$F$557,6,FALSE)</f>
        <v>53</v>
      </c>
      <c r="P440" s="101">
        <f t="shared" si="162"/>
        <v>0.94339622641509435</v>
      </c>
      <c r="Q440" s="100">
        <f t="shared" si="163"/>
        <v>5</v>
      </c>
      <c r="R440" s="107">
        <f>VLOOKUP(B440,[2]DV!$A$3:$G$557,7,FALSE)</f>
        <v>49.9</v>
      </c>
      <c r="S440" s="100">
        <f t="shared" si="164"/>
        <v>5.5</v>
      </c>
      <c r="T440" s="85">
        <f t="shared" si="165"/>
        <v>10.5</v>
      </c>
      <c r="U440" s="289">
        <f>VLOOKUP(B440,[2]COORD!$A$3:$H$557,8,FALSE)</f>
        <v>25.7</v>
      </c>
      <c r="V440" s="100">
        <f t="shared" si="166"/>
        <v>5</v>
      </c>
      <c r="W440" s="96">
        <f>VLOOKUP(B440,[2]SOUP!$A$3:$E$557,5,FALSE)</f>
        <v>-8</v>
      </c>
      <c r="X440" s="100">
        <f t="shared" si="167"/>
        <v>1</v>
      </c>
      <c r="Y440" s="96">
        <f>VLOOKUP(B440,[2]EQU!$A$3:$E$557,5,FALSE)</f>
        <v>2</v>
      </c>
      <c r="Z440" s="100">
        <f t="shared" si="168"/>
        <v>4</v>
      </c>
      <c r="AA440" s="85">
        <f t="shared" si="169"/>
        <v>10</v>
      </c>
      <c r="AB440" s="127">
        <f>VLOOKUP(B440,[2]Natation!$A$2:$E$556,5,FALSE)</f>
        <v>34.24</v>
      </c>
      <c r="AC440" s="100">
        <f t="shared" si="170"/>
        <v>14</v>
      </c>
      <c r="AD440" s="86">
        <f t="shared" si="171"/>
        <v>14</v>
      </c>
      <c r="AE440" s="87">
        <f t="shared" si="178"/>
        <v>14.1</v>
      </c>
      <c r="AF440" s="88">
        <v>14.1</v>
      </c>
      <c r="AG440" s="92">
        <f t="shared" si="173"/>
        <v>20</v>
      </c>
      <c r="AH440" s="78">
        <f>IF(ISERROR(VLOOKUP(B440,'Notes écrit'!$A$3:$C$566,3,FALSE)),"ABI",(VLOOKUP(B440,'Notes écrit'!$A$3:$C$566,3,FALSE)))</f>
        <v>7.11</v>
      </c>
      <c r="AI440" s="88">
        <v>7.11</v>
      </c>
      <c r="AJ440" s="93">
        <f t="shared" si="174"/>
        <v>241</v>
      </c>
      <c r="AK440" s="153">
        <f t="shared" si="175"/>
        <v>9.9060000000000006</v>
      </c>
      <c r="AL440" s="26"/>
      <c r="AM440" s="26"/>
      <c r="AN440" s="26"/>
      <c r="AO440" s="26"/>
      <c r="AP440" s="26"/>
    </row>
    <row r="441" spans="1:42" ht="16.5" customHeight="1" thickBot="1" x14ac:dyDescent="0.3">
      <c r="A441" s="127" t="s">
        <v>56</v>
      </c>
      <c r="B441" s="249">
        <v>22010160</v>
      </c>
      <c r="C441" s="250" t="s">
        <v>1133</v>
      </c>
      <c r="D441" s="250" t="s">
        <v>769</v>
      </c>
      <c r="E441" s="96">
        <f>VLOOKUP(B441,[2]END!$A$3:$F$557,6,FALSE)</f>
        <v>10</v>
      </c>
      <c r="F441" s="99">
        <f t="shared" si="172"/>
        <v>14.5</v>
      </c>
      <c r="G441" s="100">
        <f t="shared" si="157"/>
        <v>10</v>
      </c>
      <c r="H441" s="85">
        <f t="shared" si="158"/>
        <v>10</v>
      </c>
      <c r="I441" s="325">
        <f>VLOOKUP(B441,[2]VIT!$A$3:$E$557,5,FALSE)</f>
        <v>3.38</v>
      </c>
      <c r="J441" s="100">
        <f t="shared" si="176"/>
        <v>18</v>
      </c>
      <c r="K441" s="325">
        <f>VLOOKUP(B441,[2]VIT!$A$3:$F$557,6,FALSE)</f>
        <v>7.41</v>
      </c>
      <c r="L441" s="100">
        <f t="shared" si="177"/>
        <v>13</v>
      </c>
      <c r="M441" s="85">
        <f t="shared" si="161"/>
        <v>15.5</v>
      </c>
      <c r="N441" s="107">
        <f>VLOOKUP(B441,[2]DVC!$A$3:$F$557,6,FALSE)</f>
        <v>35</v>
      </c>
      <c r="O441" s="288">
        <f>VLOOKUP(B441,'[2]Taille-Poids'!$A$3:$F$557,6,FALSE)</f>
        <v>70</v>
      </c>
      <c r="P441" s="101">
        <f t="shared" si="162"/>
        <v>0.5</v>
      </c>
      <c r="Q441" s="100">
        <f t="shared" si="163"/>
        <v>5</v>
      </c>
      <c r="R441" s="107">
        <f>VLOOKUP(B441,[2]DV!$A$3:$G$557,7,FALSE)</f>
        <v>29.7</v>
      </c>
      <c r="S441" s="100">
        <f t="shared" si="164"/>
        <v>4.5</v>
      </c>
      <c r="T441" s="85">
        <f t="shared" si="165"/>
        <v>9.5</v>
      </c>
      <c r="U441" s="335">
        <f>VLOOKUP(B441,[2]COORD!$A$3:$H$557,8,FALSE)</f>
        <v>28.81</v>
      </c>
      <c r="V441" s="100">
        <f t="shared" si="166"/>
        <v>4.5</v>
      </c>
      <c r="W441" s="96">
        <f>VLOOKUP(B441,[2]SOUP!$A$3:$E$557,5,FALSE)</f>
        <v>-4</v>
      </c>
      <c r="X441" s="100">
        <f t="shared" si="167"/>
        <v>1.5</v>
      </c>
      <c r="Y441" s="96">
        <f>VLOOKUP(B441,[2]EQU!$A$3:$E$557,5,FALSE)</f>
        <v>1</v>
      </c>
      <c r="Z441" s="100">
        <f t="shared" si="168"/>
        <v>4.5</v>
      </c>
      <c r="AA441" s="85">
        <f t="shared" si="169"/>
        <v>10.5</v>
      </c>
      <c r="AB441" s="127" t="str">
        <f>VLOOKUP(B441,[2]Natation!$A$2:$E$556,5,FALSE)</f>
        <v>ABI</v>
      </c>
      <c r="AC441" s="100">
        <f t="shared" si="170"/>
        <v>0</v>
      </c>
      <c r="AD441" s="86">
        <f t="shared" si="171"/>
        <v>0</v>
      </c>
      <c r="AE441" s="87">
        <f t="shared" si="178"/>
        <v>9.1</v>
      </c>
      <c r="AF441" s="88">
        <v>9.1</v>
      </c>
      <c r="AG441" s="92">
        <f t="shared" si="173"/>
        <v>443</v>
      </c>
      <c r="AH441" s="78">
        <f>IF(ISERROR(VLOOKUP(B441,'Notes écrit'!$A$3:$C$566,3,FALSE)),"ABI",(VLOOKUP(B441,'Notes écrit'!$A$3:$C$566,3,FALSE)))</f>
        <v>7.56</v>
      </c>
      <c r="AI441" s="88">
        <v>7.56</v>
      </c>
      <c r="AJ441" s="93">
        <f t="shared" si="174"/>
        <v>204</v>
      </c>
      <c r="AK441" s="153">
        <f t="shared" si="175"/>
        <v>8.1760000000000002</v>
      </c>
      <c r="AL441" s="110"/>
      <c r="AM441" s="110"/>
      <c r="AN441" s="110"/>
      <c r="AO441" s="110"/>
      <c r="AP441" s="110"/>
    </row>
    <row r="442" spans="1:42" ht="16.5" customHeight="1" thickBot="1" x14ac:dyDescent="0.3">
      <c r="A442" s="127" t="s">
        <v>376</v>
      </c>
      <c r="B442" s="261">
        <v>22010179</v>
      </c>
      <c r="C442" s="262" t="s">
        <v>636</v>
      </c>
      <c r="D442" s="262" t="s">
        <v>127</v>
      </c>
      <c r="E442" s="96">
        <f>VLOOKUP(B442,[2]END!$A$3:$F$557,6,FALSE)</f>
        <v>14</v>
      </c>
      <c r="F442" s="99">
        <f t="shared" si="172"/>
        <v>16.5</v>
      </c>
      <c r="G442" s="100">
        <f t="shared" si="157"/>
        <v>11</v>
      </c>
      <c r="H442" s="85">
        <f t="shared" si="158"/>
        <v>11</v>
      </c>
      <c r="I442" s="325">
        <f>VLOOKUP(B442,[2]VIT!$A$3:$E$557,5,FALSE)</f>
        <v>3.16</v>
      </c>
      <c r="J442" s="100">
        <f t="shared" si="176"/>
        <v>18</v>
      </c>
      <c r="K442" s="325">
        <f>VLOOKUP(B442,[2]VIT!$A$3:$F$557,6,FALSE)</f>
        <v>6.82</v>
      </c>
      <c r="L442" s="100">
        <f t="shared" si="177"/>
        <v>11</v>
      </c>
      <c r="M442" s="85">
        <f t="shared" si="161"/>
        <v>14.5</v>
      </c>
      <c r="N442" s="107" t="str">
        <f>VLOOKUP(B442,[2]DVC!$A$3:$F$557,6,FALSE)</f>
        <v>ABI</v>
      </c>
      <c r="O442" s="288" t="str">
        <f>VLOOKUP(B442,'[2]Taille-Poids'!$A$3:$F$557,6,FALSE)</f>
        <v>ABI</v>
      </c>
      <c r="P442" s="101" t="str">
        <f t="shared" si="162"/>
        <v>POIDS</v>
      </c>
      <c r="Q442" s="100">
        <f t="shared" si="163"/>
        <v>0</v>
      </c>
      <c r="R442" s="107" t="str">
        <f>VLOOKUP(B442,[2]DV!$A$3:$G$557,7,FALSE)</f>
        <v>ABI</v>
      </c>
      <c r="S442" s="100">
        <f t="shared" si="164"/>
        <v>0</v>
      </c>
      <c r="T442" s="85">
        <f t="shared" si="165"/>
        <v>0</v>
      </c>
      <c r="U442" s="289" t="str">
        <f>VLOOKUP(B442,[2]COORD!$A$3:$H$557,8,FALSE)</f>
        <v>ABI</v>
      </c>
      <c r="V442" s="100">
        <f t="shared" si="166"/>
        <v>0</v>
      </c>
      <c r="W442" s="96" t="str">
        <f>VLOOKUP(B442,[2]SOUP!$A$3:$E$557,5,FALSE)</f>
        <v>ABI</v>
      </c>
      <c r="X442" s="100">
        <f t="shared" si="167"/>
        <v>0</v>
      </c>
      <c r="Y442" s="96" t="str">
        <f>VLOOKUP(B442,[2]EQU!$A$3:$E$557,5,FALSE)</f>
        <v>ABI</v>
      </c>
      <c r="Z442" s="100">
        <f t="shared" si="168"/>
        <v>0</v>
      </c>
      <c r="AA442" s="85">
        <f t="shared" si="169"/>
        <v>0</v>
      </c>
      <c r="AB442" s="96" t="s">
        <v>375</v>
      </c>
      <c r="AC442" s="100" t="str">
        <f t="shared" si="170"/>
        <v>DSP</v>
      </c>
      <c r="AD442" s="86" t="str">
        <f t="shared" si="171"/>
        <v>DSP</v>
      </c>
      <c r="AE442" s="87">
        <f t="shared" si="178"/>
        <v>6.375</v>
      </c>
      <c r="AF442" s="88">
        <v>6.375</v>
      </c>
      <c r="AG442" s="92">
        <f t="shared" si="173"/>
        <v>516</v>
      </c>
      <c r="AH442" s="78">
        <f>IF(ISERROR(VLOOKUP(B442,'Notes écrit'!$A$3:$C$566,3,FALSE)),"ABI",(VLOOKUP(B442,'Notes écrit'!$A$3:$C$566,3,FALSE)))</f>
        <v>5.33</v>
      </c>
      <c r="AI442" s="88">
        <v>5.33</v>
      </c>
      <c r="AJ442" s="93">
        <f t="shared" si="174"/>
        <v>435</v>
      </c>
      <c r="AK442" s="153">
        <f t="shared" si="175"/>
        <v>5.7480000000000002</v>
      </c>
      <c r="AL442" s="110"/>
      <c r="AM442" s="110"/>
      <c r="AN442" s="110"/>
      <c r="AO442" s="110"/>
      <c r="AP442" s="110"/>
    </row>
    <row r="443" spans="1:42" ht="16.5" customHeight="1" thickBot="1" x14ac:dyDescent="0.3">
      <c r="A443" s="127" t="s">
        <v>56</v>
      </c>
      <c r="B443" s="257">
        <v>22010188</v>
      </c>
      <c r="C443" s="258" t="s">
        <v>921</v>
      </c>
      <c r="D443" s="258" t="s">
        <v>922</v>
      </c>
      <c r="E443" s="96">
        <f>VLOOKUP(B443,[2]END!$A$3:$F$557,6,FALSE)</f>
        <v>7</v>
      </c>
      <c r="F443" s="99">
        <f t="shared" si="172"/>
        <v>13</v>
      </c>
      <c r="G443" s="100">
        <f t="shared" si="157"/>
        <v>7</v>
      </c>
      <c r="H443" s="85">
        <f t="shared" si="158"/>
        <v>7</v>
      </c>
      <c r="I443" s="325">
        <f>VLOOKUP(B443,[2]VIT!$A$3:$E$557,5,FALSE)</f>
        <v>3.7600000000000007</v>
      </c>
      <c r="J443" s="100">
        <f t="shared" si="176"/>
        <v>12</v>
      </c>
      <c r="K443" s="325">
        <f>VLOOKUP(B443,[2]VIT!$A$3:$F$557,6,FALSE)</f>
        <v>8.48</v>
      </c>
      <c r="L443" s="100">
        <f t="shared" si="177"/>
        <v>5</v>
      </c>
      <c r="M443" s="85">
        <f t="shared" si="161"/>
        <v>8.5</v>
      </c>
      <c r="N443" s="96" t="s">
        <v>375</v>
      </c>
      <c r="O443" s="288">
        <f>VLOOKUP(B443,'[2]Taille-Poids'!$A$3:$F$557,6,FALSE)</f>
        <v>58</v>
      </c>
      <c r="P443" s="101">
        <f t="shared" si="162"/>
        <v>0</v>
      </c>
      <c r="Q443" s="100" t="str">
        <f t="shared" si="163"/>
        <v>DSP</v>
      </c>
      <c r="R443" s="107">
        <f>VLOOKUP(B443,[2]DV!$A$3:$G$557,7,FALSE)</f>
        <v>23.7</v>
      </c>
      <c r="S443" s="100">
        <f t="shared" si="164"/>
        <v>3</v>
      </c>
      <c r="T443" s="85">
        <f t="shared" si="165"/>
        <v>6</v>
      </c>
      <c r="U443" s="289">
        <f>VLOOKUP(B443,[2]COORD!$A$3:$H$557,8,FALSE)</f>
        <v>36.340000000000003</v>
      </c>
      <c r="V443" s="100">
        <f t="shared" si="166"/>
        <v>0.75</v>
      </c>
      <c r="W443" s="96">
        <f>VLOOKUP(B443,[2]SOUP!$A$3:$E$557,5,FALSE)</f>
        <v>-13</v>
      </c>
      <c r="X443" s="100">
        <f t="shared" si="167"/>
        <v>0.5</v>
      </c>
      <c r="Y443" s="96">
        <f>VLOOKUP(B443,[2]EQU!$A$3:$E$557,5,FALSE)</f>
        <v>4</v>
      </c>
      <c r="Z443" s="100">
        <f t="shared" si="168"/>
        <v>3</v>
      </c>
      <c r="AA443" s="85">
        <f t="shared" si="169"/>
        <v>4.25</v>
      </c>
      <c r="AB443" s="96" t="s">
        <v>375</v>
      </c>
      <c r="AC443" s="100" t="str">
        <f t="shared" si="170"/>
        <v>DSP</v>
      </c>
      <c r="AD443" s="86" t="str">
        <f t="shared" si="171"/>
        <v>DSP</v>
      </c>
      <c r="AE443" s="87">
        <f t="shared" si="178"/>
        <v>6.4375</v>
      </c>
      <c r="AF443" s="88">
        <v>6.4375</v>
      </c>
      <c r="AG443" s="92">
        <f t="shared" si="173"/>
        <v>514</v>
      </c>
      <c r="AH443" s="78">
        <f>IF(ISERROR(VLOOKUP(B443,'Notes écrit'!$A$3:$C$566,3,FALSE)),"ABI",(VLOOKUP(B443,'Notes écrit'!$A$3:$C$566,3,FALSE)))</f>
        <v>5.78</v>
      </c>
      <c r="AI443" s="88">
        <v>5.78</v>
      </c>
      <c r="AJ443" s="93">
        <f t="shared" si="174"/>
        <v>393</v>
      </c>
      <c r="AK443" s="153">
        <f t="shared" si="175"/>
        <v>6.0430000000000001</v>
      </c>
    </row>
    <row r="444" spans="1:42" ht="16.5" customHeight="1" thickBot="1" x14ac:dyDescent="0.3">
      <c r="A444" s="127" t="s">
        <v>376</v>
      </c>
      <c r="B444" s="263">
        <v>22010238</v>
      </c>
      <c r="C444" s="264" t="s">
        <v>708</v>
      </c>
      <c r="D444" s="264" t="s">
        <v>709</v>
      </c>
      <c r="E444" s="325">
        <f>VLOOKUP(B444,[2]END!$A$3:$F$557,6,FALSE)</f>
        <v>15</v>
      </c>
      <c r="F444" s="99">
        <f t="shared" si="172"/>
        <v>17</v>
      </c>
      <c r="G444" s="100">
        <f t="shared" si="157"/>
        <v>12</v>
      </c>
      <c r="H444" s="85">
        <f t="shared" si="158"/>
        <v>12</v>
      </c>
      <c r="I444" s="325">
        <f>VLOOKUP(B444,[2]VIT!$A$3:$E$557,5,FALSE)</f>
        <v>3.11</v>
      </c>
      <c r="J444" s="100">
        <f t="shared" si="176"/>
        <v>18</v>
      </c>
      <c r="K444" s="325">
        <f>VLOOKUP(B444,[2]VIT!$A$3:$F$557,6,FALSE)</f>
        <v>6.67</v>
      </c>
      <c r="L444" s="100">
        <f t="shared" si="177"/>
        <v>12</v>
      </c>
      <c r="M444" s="85">
        <f t="shared" si="161"/>
        <v>15</v>
      </c>
      <c r="N444" s="328">
        <f>VLOOKUP(B444,[2]DVC!$A$3:$F$557,6,FALSE)</f>
        <v>41</v>
      </c>
      <c r="O444" s="288">
        <f>VLOOKUP(B444,'[2]Taille-Poids'!$A$3:$F$557,6,FALSE)</f>
        <v>54</v>
      </c>
      <c r="P444" s="101">
        <f t="shared" si="162"/>
        <v>0.7592592592592593</v>
      </c>
      <c r="Q444" s="100">
        <f t="shared" si="163"/>
        <v>4</v>
      </c>
      <c r="R444" s="328">
        <f>VLOOKUP(B444,[2]DV!$A$3:$G$557,7,FALSE)</f>
        <v>38.4</v>
      </c>
      <c r="S444" s="100">
        <f t="shared" si="164"/>
        <v>2.5</v>
      </c>
      <c r="T444" s="85">
        <f t="shared" si="165"/>
        <v>6.5</v>
      </c>
      <c r="U444" s="332">
        <f>VLOOKUP(B444,[2]COORD!$A$3:$H$557,8,FALSE)</f>
        <v>27.23</v>
      </c>
      <c r="V444" s="100">
        <f t="shared" si="166"/>
        <v>4.25</v>
      </c>
      <c r="W444" s="325">
        <f>VLOOKUP(B444,[2]SOUP!$A$3:$E$557,5,FALSE)</f>
        <v>-20</v>
      </c>
      <c r="X444" s="100">
        <f t="shared" si="167"/>
        <v>0</v>
      </c>
      <c r="Y444" s="325">
        <f>VLOOKUP(B444,[2]EQU!$A$3:$E$557,5,FALSE)</f>
        <v>5</v>
      </c>
      <c r="Z444" s="100">
        <f t="shared" si="168"/>
        <v>2.5</v>
      </c>
      <c r="AA444" s="85">
        <f t="shared" si="169"/>
        <v>6.75</v>
      </c>
      <c r="AB444" s="344">
        <f>VLOOKUP(B444,[2]Natation!$A$2:$E$556,5,FALSE)</f>
        <v>44.84</v>
      </c>
      <c r="AC444" s="100">
        <f t="shared" si="170"/>
        <v>8</v>
      </c>
      <c r="AD444" s="86">
        <f t="shared" si="171"/>
        <v>8</v>
      </c>
      <c r="AE444" s="87">
        <f t="shared" si="178"/>
        <v>9.65</v>
      </c>
      <c r="AF444" s="88">
        <v>9.65</v>
      </c>
      <c r="AG444" s="92">
        <f t="shared" si="173"/>
        <v>418</v>
      </c>
      <c r="AH444" s="78">
        <f>IF(ISERROR(VLOOKUP(B444,'Notes écrit'!$A$3:$C$566,3,FALSE)),"ABI",(VLOOKUP(B444,'Notes écrit'!$A$3:$C$566,3,FALSE)))</f>
        <v>5.78</v>
      </c>
      <c r="AI444" s="88">
        <v>5.78</v>
      </c>
      <c r="AJ444" s="93">
        <f t="shared" si="174"/>
        <v>393</v>
      </c>
      <c r="AK444" s="153">
        <f t="shared" si="175"/>
        <v>7.3280000000000003</v>
      </c>
    </row>
    <row r="445" spans="1:42" ht="16.5" customHeight="1" thickBot="1" x14ac:dyDescent="0.3">
      <c r="A445" s="127" t="s">
        <v>376</v>
      </c>
      <c r="B445" s="261">
        <v>22010246</v>
      </c>
      <c r="C445" s="262" t="s">
        <v>369</v>
      </c>
      <c r="D445" s="262" t="s">
        <v>127</v>
      </c>
      <c r="E445" s="96" t="str">
        <f>VLOOKUP(B445,[2]END!$A$3:$F$557,6,FALSE)</f>
        <v>ABI</v>
      </c>
      <c r="F445" s="99" t="str">
        <f t="shared" si="172"/>
        <v>ABI</v>
      </c>
      <c r="G445" s="100">
        <f t="shared" si="157"/>
        <v>0</v>
      </c>
      <c r="H445" s="85">
        <f t="shared" si="158"/>
        <v>0</v>
      </c>
      <c r="I445" s="96" t="str">
        <f>VLOOKUP(B445,[2]VIT!$A$3:$E$557,5,FALSE)</f>
        <v>ABI</v>
      </c>
      <c r="J445" s="100">
        <f t="shared" si="176"/>
        <v>0</v>
      </c>
      <c r="K445" s="96" t="str">
        <f>VLOOKUP(B445,[2]VIT!$A$3:$F$557,6,FALSE)</f>
        <v>ABI</v>
      </c>
      <c r="L445" s="100">
        <f t="shared" si="177"/>
        <v>0</v>
      </c>
      <c r="M445" s="85">
        <f t="shared" si="161"/>
        <v>0</v>
      </c>
      <c r="N445" s="107" t="str">
        <f>VLOOKUP(B445,[2]DVC!$A$3:$F$557,6,FALSE)</f>
        <v>ABI</v>
      </c>
      <c r="O445" s="288" t="str">
        <f>VLOOKUP(B445,'[2]Taille-Poids'!$A$3:$F$557,6,FALSE)</f>
        <v>ABI</v>
      </c>
      <c r="P445" s="101" t="str">
        <f t="shared" si="162"/>
        <v>POIDS</v>
      </c>
      <c r="Q445" s="100">
        <f t="shared" si="163"/>
        <v>0</v>
      </c>
      <c r="R445" s="107" t="str">
        <f>VLOOKUP(B445,[2]DV!$A$3:$G$557,7,FALSE)</f>
        <v>ABI</v>
      </c>
      <c r="S445" s="100">
        <f t="shared" si="164"/>
        <v>0</v>
      </c>
      <c r="T445" s="85">
        <f t="shared" si="165"/>
        <v>0</v>
      </c>
      <c r="U445" s="289" t="str">
        <f>VLOOKUP(B445,[2]COORD!$A$3:$H$557,8,FALSE)</f>
        <v>ABI</v>
      </c>
      <c r="V445" s="100">
        <f t="shared" si="166"/>
        <v>0</v>
      </c>
      <c r="W445" s="96" t="str">
        <f>VLOOKUP(B445,[2]SOUP!$A$3:$E$557,5,FALSE)</f>
        <v>ABI</v>
      </c>
      <c r="X445" s="100">
        <f t="shared" si="167"/>
        <v>0</v>
      </c>
      <c r="Y445" s="96" t="str">
        <f>VLOOKUP(B445,[2]EQU!$A$3:$E$557,5,FALSE)</f>
        <v>ABI</v>
      </c>
      <c r="Z445" s="100">
        <f t="shared" si="168"/>
        <v>0</v>
      </c>
      <c r="AA445" s="85">
        <f t="shared" si="169"/>
        <v>0</v>
      </c>
      <c r="AB445" s="127" t="str">
        <f>VLOOKUP(B445,[2]Natation!$A$2:$E$556,5,FALSE)</f>
        <v>ABI</v>
      </c>
      <c r="AC445" s="100">
        <f t="shared" si="170"/>
        <v>0</v>
      </c>
      <c r="AD445" s="86">
        <f t="shared" si="171"/>
        <v>0</v>
      </c>
      <c r="AE445" s="87">
        <f t="shared" si="178"/>
        <v>0</v>
      </c>
      <c r="AF445" s="88">
        <v>0</v>
      </c>
      <c r="AG445" s="92">
        <f t="shared" si="173"/>
        <v>532</v>
      </c>
      <c r="AH445" s="78">
        <f>IF(ISERROR(VLOOKUP(B445,'Notes écrit'!$A$3:$C$566,3,FALSE)),"ABI",(VLOOKUP(B445,'Notes écrit'!$A$3:$C$566,3,FALSE)))</f>
        <v>8.89</v>
      </c>
      <c r="AI445" s="88">
        <v>8.89</v>
      </c>
      <c r="AJ445" s="93">
        <f t="shared" si="174"/>
        <v>86</v>
      </c>
      <c r="AK445" s="153">
        <f t="shared" si="175"/>
        <v>5.3340000000000005</v>
      </c>
      <c r="AL445" s="111"/>
      <c r="AM445" s="111"/>
      <c r="AN445" s="111"/>
      <c r="AO445" s="111"/>
      <c r="AP445" s="111"/>
    </row>
    <row r="446" spans="1:42" s="111" customFormat="1" ht="16.5" customHeight="1" thickBot="1" x14ac:dyDescent="0.3">
      <c r="A446" s="127" t="s">
        <v>56</v>
      </c>
      <c r="B446" s="259">
        <v>22010280</v>
      </c>
      <c r="C446" s="260" t="s">
        <v>896</v>
      </c>
      <c r="D446" s="260" t="s">
        <v>893</v>
      </c>
      <c r="E446" s="96">
        <f>VLOOKUP(B446,[2]END!$A$3:$F$557,6,FALSE)</f>
        <v>10</v>
      </c>
      <c r="F446" s="99">
        <f t="shared" si="172"/>
        <v>14.5</v>
      </c>
      <c r="G446" s="100">
        <f t="shared" si="157"/>
        <v>10</v>
      </c>
      <c r="H446" s="85">
        <f t="shared" si="158"/>
        <v>10</v>
      </c>
      <c r="I446" s="325">
        <f>VLOOKUP(B446,[2]VIT!$A$3:$E$557,5,FALSE)</f>
        <v>3.54</v>
      </c>
      <c r="J446" s="100">
        <f t="shared" si="176"/>
        <v>16</v>
      </c>
      <c r="K446" s="325">
        <f>VLOOKUP(B446,[2]VIT!$A$3:$F$557,6,FALSE)</f>
        <v>8</v>
      </c>
      <c r="L446" s="100">
        <f t="shared" si="177"/>
        <v>9</v>
      </c>
      <c r="M446" s="85">
        <f t="shared" si="161"/>
        <v>12.5</v>
      </c>
      <c r="N446" s="107">
        <f>VLOOKUP(B446,[2]DVC!$A$3:$F$557,6,FALSE)</f>
        <v>27</v>
      </c>
      <c r="O446" s="288">
        <f>VLOOKUP(B446,'[2]Taille-Poids'!$A$3:$F$557,6,FALSE)</f>
        <v>46</v>
      </c>
      <c r="P446" s="101">
        <f t="shared" si="162"/>
        <v>0.58695652173913049</v>
      </c>
      <c r="Q446" s="100">
        <f t="shared" si="163"/>
        <v>5.5</v>
      </c>
      <c r="R446" s="107">
        <f>VLOOKUP(B446,[2]DV!$A$3:$G$557,7,FALSE)</f>
        <v>32.5</v>
      </c>
      <c r="S446" s="100">
        <f t="shared" si="164"/>
        <v>5.5</v>
      </c>
      <c r="T446" s="85">
        <f t="shared" si="165"/>
        <v>11</v>
      </c>
      <c r="U446" s="289">
        <f>VLOOKUP(B446,[2]COORD!$A$3:$H$557,8,FALSE)</f>
        <v>28.25</v>
      </c>
      <c r="V446" s="100">
        <f t="shared" si="166"/>
        <v>4.75</v>
      </c>
      <c r="W446" s="96">
        <f>VLOOKUP(B446,[2]SOUP!$A$3:$E$557,5,FALSE)</f>
        <v>5</v>
      </c>
      <c r="X446" s="100">
        <f t="shared" si="167"/>
        <v>3.5</v>
      </c>
      <c r="Y446" s="96">
        <f>VLOOKUP(B446,[2]EQU!$A$3:$E$557,5,FALSE)</f>
        <v>5</v>
      </c>
      <c r="Z446" s="100">
        <f t="shared" si="168"/>
        <v>2.5</v>
      </c>
      <c r="AA446" s="85">
        <f t="shared" si="169"/>
        <v>10.75</v>
      </c>
      <c r="AB446" s="127">
        <f>VLOOKUP(B446,[2]Natation!$A$2:$E$556,5,FALSE)</f>
        <v>59.02</v>
      </c>
      <c r="AC446" s="100">
        <f t="shared" si="170"/>
        <v>5</v>
      </c>
      <c r="AD446" s="86">
        <f t="shared" si="171"/>
        <v>5</v>
      </c>
      <c r="AE446" s="87">
        <f t="shared" si="178"/>
        <v>9.85</v>
      </c>
      <c r="AF446" s="88">
        <v>9.85</v>
      </c>
      <c r="AG446" s="92">
        <f t="shared" si="173"/>
        <v>397</v>
      </c>
      <c r="AH446" s="78">
        <f>IF(ISERROR(VLOOKUP(B446,'Notes écrit'!$A$3:$C$566,3,FALSE)),"ABI",(VLOOKUP(B446,'Notes écrit'!$A$3:$C$566,3,FALSE)))</f>
        <v>5.33</v>
      </c>
      <c r="AI446" s="88">
        <v>5.33</v>
      </c>
      <c r="AJ446" s="93">
        <f t="shared" si="174"/>
        <v>435</v>
      </c>
      <c r="AK446" s="153">
        <f t="shared" si="175"/>
        <v>7.1379999999999999</v>
      </c>
      <c r="AL446" s="109"/>
      <c r="AM446" s="109"/>
      <c r="AN446" s="109"/>
      <c r="AO446" s="109"/>
      <c r="AP446" s="109"/>
    </row>
    <row r="447" spans="1:42" ht="16.5" customHeight="1" thickBot="1" x14ac:dyDescent="0.3">
      <c r="A447" s="127" t="s">
        <v>56</v>
      </c>
      <c r="B447" s="259">
        <v>22010291</v>
      </c>
      <c r="C447" s="260" t="s">
        <v>1057</v>
      </c>
      <c r="D447" s="260" t="s">
        <v>1058</v>
      </c>
      <c r="E447" s="96">
        <f>VLOOKUP(B447,[2]END!$A$3:$F$557,6,FALSE)</f>
        <v>16</v>
      </c>
      <c r="F447" s="99">
        <f t="shared" si="172"/>
        <v>17.5</v>
      </c>
      <c r="G447" s="100">
        <f t="shared" si="157"/>
        <v>16</v>
      </c>
      <c r="H447" s="85">
        <f t="shared" si="158"/>
        <v>16</v>
      </c>
      <c r="I447" s="325">
        <f>VLOOKUP(B447,[2]VIT!$A$3:$E$557,5,FALSE)</f>
        <v>3.41</v>
      </c>
      <c r="J447" s="100">
        <f t="shared" si="176"/>
        <v>18</v>
      </c>
      <c r="K447" s="325">
        <f>VLOOKUP(B447,[2]VIT!$A$3:$F$557,6,FALSE)</f>
        <v>7.51</v>
      </c>
      <c r="L447" s="100">
        <f t="shared" si="177"/>
        <v>12</v>
      </c>
      <c r="M447" s="85">
        <f t="shared" si="161"/>
        <v>15</v>
      </c>
      <c r="N447" s="107">
        <f>VLOOKUP(B447,[2]DVC!$A$3:$F$557,6,FALSE)</f>
        <v>40</v>
      </c>
      <c r="O447" s="288">
        <f>VLOOKUP(B447,'[2]Taille-Poids'!$A$3:$F$557,6,FALSE)</f>
        <v>61</v>
      </c>
      <c r="P447" s="101">
        <f t="shared" si="162"/>
        <v>0.65573770491803274</v>
      </c>
      <c r="Q447" s="100">
        <f t="shared" si="163"/>
        <v>6</v>
      </c>
      <c r="R447" s="107">
        <f>VLOOKUP(B447,[2]DV!$A$3:$G$557,7,FALSE)</f>
        <v>35.9</v>
      </c>
      <c r="S447" s="100">
        <f t="shared" si="164"/>
        <v>6</v>
      </c>
      <c r="T447" s="85">
        <f t="shared" si="165"/>
        <v>12</v>
      </c>
      <c r="U447" s="337" t="s">
        <v>375</v>
      </c>
      <c r="V447" s="100" t="str">
        <f t="shared" si="166"/>
        <v>DSP</v>
      </c>
      <c r="W447" s="96" t="s">
        <v>375</v>
      </c>
      <c r="X447" s="100" t="str">
        <f t="shared" si="167"/>
        <v>DSP</v>
      </c>
      <c r="Y447" s="96" t="s">
        <v>375</v>
      </c>
      <c r="Z447" s="100" t="str">
        <f t="shared" si="168"/>
        <v>DSP</v>
      </c>
      <c r="AA447" s="85" t="str">
        <f t="shared" si="169"/>
        <v>DSP</v>
      </c>
      <c r="AB447" s="96" t="s">
        <v>375</v>
      </c>
      <c r="AC447" s="100" t="str">
        <f t="shared" si="170"/>
        <v>DSP</v>
      </c>
      <c r="AD447" s="86" t="str">
        <f t="shared" si="171"/>
        <v>DSP</v>
      </c>
      <c r="AE447" s="87">
        <f t="shared" si="178"/>
        <v>14.333333333333334</v>
      </c>
      <c r="AF447" s="88">
        <v>14.333333333333334</v>
      </c>
      <c r="AG447" s="92">
        <f t="shared" si="173"/>
        <v>15</v>
      </c>
      <c r="AH447" s="78">
        <f>IF(ISERROR(VLOOKUP(B447,'Notes écrit'!$A$3:$C$566,3,FALSE)),"ABI",(VLOOKUP(B447,'Notes écrit'!$A$3:$C$566,3,FALSE)))</f>
        <v>11.11</v>
      </c>
      <c r="AI447" s="88">
        <v>11.11</v>
      </c>
      <c r="AJ447" s="93">
        <f t="shared" si="174"/>
        <v>23</v>
      </c>
      <c r="AK447" s="153">
        <f t="shared" si="175"/>
        <v>12.399333333333335</v>
      </c>
      <c r="AL447" s="110"/>
      <c r="AM447" s="110"/>
      <c r="AN447" s="110"/>
      <c r="AO447" s="110"/>
      <c r="AP447" s="110"/>
    </row>
    <row r="448" spans="1:42" s="108" customFormat="1" ht="16.5" customHeight="1" thickBot="1" x14ac:dyDescent="0.3">
      <c r="A448" s="127" t="s">
        <v>376</v>
      </c>
      <c r="B448" s="263">
        <v>22010303</v>
      </c>
      <c r="C448" s="264" t="s">
        <v>1009</v>
      </c>
      <c r="D448" s="264" t="s">
        <v>1010</v>
      </c>
      <c r="E448" s="96">
        <f>VLOOKUP(B448,[2]END!$A$3:$F$557,6,FALSE)</f>
        <v>19</v>
      </c>
      <c r="F448" s="99">
        <f t="shared" si="172"/>
        <v>19</v>
      </c>
      <c r="G448" s="100">
        <f t="shared" si="157"/>
        <v>16</v>
      </c>
      <c r="H448" s="85">
        <f t="shared" si="158"/>
        <v>16</v>
      </c>
      <c r="I448" s="325">
        <f>VLOOKUP(B448,[2]VIT!$A$3:$E$557,5,FALSE)</f>
        <v>3.0199999999999996</v>
      </c>
      <c r="J448" s="100">
        <f t="shared" si="176"/>
        <v>20</v>
      </c>
      <c r="K448" s="325">
        <f>VLOOKUP(B448,[2]VIT!$A$3:$F$557,6,FALSE)</f>
        <v>6.52</v>
      </c>
      <c r="L448" s="100">
        <f t="shared" si="177"/>
        <v>13</v>
      </c>
      <c r="M448" s="85">
        <f t="shared" si="161"/>
        <v>16.5</v>
      </c>
      <c r="N448" s="107">
        <f>VLOOKUP(B448,[2]DVC!$A$3:$F$557,6,FALSE)</f>
        <v>70</v>
      </c>
      <c r="O448" s="288">
        <f>VLOOKUP(B448,'[2]Taille-Poids'!$A$3:$F$557,6,FALSE)</f>
        <v>75</v>
      </c>
      <c r="P448" s="101">
        <f t="shared" si="162"/>
        <v>0.93333333333333335</v>
      </c>
      <c r="Q448" s="100">
        <f t="shared" si="163"/>
        <v>5</v>
      </c>
      <c r="R448" s="107">
        <f>VLOOKUP(B448,[2]DV!$A$3:$G$557,7,FALSE)</f>
        <v>39.4</v>
      </c>
      <c r="S448" s="100">
        <f t="shared" si="164"/>
        <v>3</v>
      </c>
      <c r="T448" s="85">
        <f t="shared" si="165"/>
        <v>8</v>
      </c>
      <c r="U448" s="289">
        <f>VLOOKUP(B448,[2]COORD!$A$3:$H$557,8,FALSE)</f>
        <v>29.57</v>
      </c>
      <c r="V448" s="100">
        <f t="shared" si="166"/>
        <v>3</v>
      </c>
      <c r="W448" s="96">
        <f>VLOOKUP(B448,[2]SOUP!$A$3:$E$557,5,FALSE)</f>
        <v>-12</v>
      </c>
      <c r="X448" s="100">
        <f t="shared" si="167"/>
        <v>0.5</v>
      </c>
      <c r="Y448" s="96">
        <f>VLOOKUP(B448,[2]EQU!$A$3:$E$557,5,FALSE)</f>
        <v>6</v>
      </c>
      <c r="Z448" s="100">
        <f t="shared" si="168"/>
        <v>2</v>
      </c>
      <c r="AA448" s="85">
        <f t="shared" si="169"/>
        <v>5.5</v>
      </c>
      <c r="AB448" s="127">
        <f>VLOOKUP(B448,[2]Natation!$A$2:$E$556,5,FALSE)</f>
        <v>38.799999999999997</v>
      </c>
      <c r="AC448" s="100">
        <f t="shared" si="170"/>
        <v>11</v>
      </c>
      <c r="AD448" s="86">
        <f t="shared" si="171"/>
        <v>11</v>
      </c>
      <c r="AE448" s="87">
        <f t="shared" si="178"/>
        <v>11.4</v>
      </c>
      <c r="AF448" s="88">
        <v>11.4</v>
      </c>
      <c r="AG448" s="92">
        <f t="shared" si="173"/>
        <v>228</v>
      </c>
      <c r="AH448" s="78">
        <f>IF(ISERROR(VLOOKUP(B448,'Notes écrit'!$A$3:$C$566,3,FALSE)),"ABI",(VLOOKUP(B448,'Notes écrit'!$A$3:$C$566,3,FALSE)))</f>
        <v>6.22</v>
      </c>
      <c r="AI448" s="88">
        <v>6.22</v>
      </c>
      <c r="AJ448" s="93">
        <f t="shared" si="174"/>
        <v>347</v>
      </c>
      <c r="AK448" s="153">
        <f t="shared" si="175"/>
        <v>8.2919999999999998</v>
      </c>
    </row>
    <row r="449" spans="1:42" s="108" customFormat="1" ht="16.5" customHeight="1" thickBot="1" x14ac:dyDescent="0.3">
      <c r="A449" s="127" t="s">
        <v>56</v>
      </c>
      <c r="B449" s="253">
        <v>22010321</v>
      </c>
      <c r="C449" s="254" t="s">
        <v>592</v>
      </c>
      <c r="D449" s="254" t="s">
        <v>593</v>
      </c>
      <c r="E449" s="325">
        <f>VLOOKUP(B449,[2]END!$A$3:$F$557,6,FALSE)</f>
        <v>13</v>
      </c>
      <c r="F449" s="99">
        <f t="shared" si="172"/>
        <v>16</v>
      </c>
      <c r="G449" s="100">
        <f t="shared" si="157"/>
        <v>13</v>
      </c>
      <c r="H449" s="85">
        <f t="shared" si="158"/>
        <v>13</v>
      </c>
      <c r="I449" s="325">
        <f>VLOOKUP(B449,[2]VIT!$A$3:$E$557,5,FALSE)</f>
        <v>3.39</v>
      </c>
      <c r="J449" s="100">
        <f t="shared" si="176"/>
        <v>18</v>
      </c>
      <c r="K449" s="325">
        <f>VLOOKUP(B449,[2]VIT!$A$3:$F$557,6,FALSE)</f>
        <v>7.61</v>
      </c>
      <c r="L449" s="100">
        <f t="shared" si="177"/>
        <v>12</v>
      </c>
      <c r="M449" s="85">
        <f t="shared" si="161"/>
        <v>15</v>
      </c>
      <c r="N449" s="328">
        <f>VLOOKUP(B449,[2]DVC!$A$3:$F$557,6,FALSE)</f>
        <v>35</v>
      </c>
      <c r="O449" s="288">
        <f>VLOOKUP(B449,'[2]Taille-Poids'!$A$3:$F$557,6,FALSE)</f>
        <v>46</v>
      </c>
      <c r="P449" s="101">
        <f t="shared" si="162"/>
        <v>0.76086956521739135</v>
      </c>
      <c r="Q449" s="100">
        <f t="shared" si="163"/>
        <v>6.5</v>
      </c>
      <c r="R449" s="328">
        <f>VLOOKUP(B449,[2]DV!$A$3:$G$557,7,FALSE)</f>
        <v>35.9</v>
      </c>
      <c r="S449" s="100">
        <f t="shared" si="164"/>
        <v>6</v>
      </c>
      <c r="T449" s="85">
        <f t="shared" si="165"/>
        <v>12.5</v>
      </c>
      <c r="U449" s="332">
        <f>VLOOKUP(B449,[2]COORD!$A$3:$H$557,8,FALSE)</f>
        <v>28.6</v>
      </c>
      <c r="V449" s="100">
        <f t="shared" si="166"/>
        <v>4.5</v>
      </c>
      <c r="W449" s="325">
        <f>VLOOKUP(B449,[2]SOUP!$A$3:$E$557,5,FALSE)</f>
        <v>5</v>
      </c>
      <c r="X449" s="100">
        <f t="shared" si="167"/>
        <v>3.5</v>
      </c>
      <c r="Y449" s="325">
        <f>VLOOKUP(B449,[2]EQU!$A$3:$E$557,5,FALSE)</f>
        <v>0</v>
      </c>
      <c r="Z449" s="100">
        <f t="shared" si="168"/>
        <v>5</v>
      </c>
      <c r="AA449" s="85">
        <f t="shared" si="169"/>
        <v>13</v>
      </c>
      <c r="AB449" s="344">
        <f>VLOOKUP(B449,[2]Natation!$A$2:$E$556,5,FALSE)</f>
        <v>47.44</v>
      </c>
      <c r="AC449" s="100">
        <f t="shared" si="170"/>
        <v>10</v>
      </c>
      <c r="AD449" s="86">
        <f t="shared" si="171"/>
        <v>10</v>
      </c>
      <c r="AE449" s="87">
        <f t="shared" si="178"/>
        <v>12.7</v>
      </c>
      <c r="AF449" s="88">
        <v>12.7</v>
      </c>
      <c r="AG449" s="92">
        <f t="shared" si="173"/>
        <v>88</v>
      </c>
      <c r="AH449" s="78">
        <f>IF(ISERROR(VLOOKUP(B449,'Notes écrit'!$A$3:$C$566,3,FALSE)),"ABI",(VLOOKUP(B449,'Notes écrit'!$A$3:$C$566,3,FALSE)))</f>
        <v>6.22</v>
      </c>
      <c r="AI449" s="88">
        <v>6.22</v>
      </c>
      <c r="AJ449" s="93">
        <f t="shared" si="174"/>
        <v>347</v>
      </c>
      <c r="AK449" s="153">
        <f t="shared" si="175"/>
        <v>8.8119999999999994</v>
      </c>
    </row>
    <row r="450" spans="1:42" ht="16.5" customHeight="1" thickBot="1" x14ac:dyDescent="0.3">
      <c r="A450" s="127" t="s">
        <v>376</v>
      </c>
      <c r="B450" s="261">
        <v>22010414</v>
      </c>
      <c r="C450" s="262" t="s">
        <v>609</v>
      </c>
      <c r="D450" s="262" t="s">
        <v>128</v>
      </c>
      <c r="E450" s="96">
        <f>VLOOKUP(B450,[2]END!$A$3:$F$557,6,FALSE)</f>
        <v>18</v>
      </c>
      <c r="F450" s="99">
        <f t="shared" si="172"/>
        <v>18.5</v>
      </c>
      <c r="G450" s="100">
        <f t="shared" si="157"/>
        <v>15</v>
      </c>
      <c r="H450" s="85">
        <f t="shared" si="158"/>
        <v>15</v>
      </c>
      <c r="I450" s="325">
        <f>VLOOKUP(B450,[2]VIT!$A$3:$E$557,5,FALSE)</f>
        <v>3.34</v>
      </c>
      <c r="J450" s="100">
        <f t="shared" si="176"/>
        <v>15</v>
      </c>
      <c r="K450" s="325">
        <f>VLOOKUP(B450,[2]VIT!$A$3:$F$557,6,FALSE)</f>
        <v>7.03</v>
      </c>
      <c r="L450" s="100">
        <f t="shared" si="177"/>
        <v>10</v>
      </c>
      <c r="M450" s="85">
        <f t="shared" si="161"/>
        <v>12.5</v>
      </c>
      <c r="N450" s="107">
        <f>VLOOKUP(B450,[2]DVC!$A$3:$F$557,6,FALSE)</f>
        <v>75.5</v>
      </c>
      <c r="O450" s="288">
        <f>VLOOKUP(B450,'[2]Taille-Poids'!$A$3:$F$557,6,FALSE)</f>
        <v>72</v>
      </c>
      <c r="P450" s="101">
        <f t="shared" si="162"/>
        <v>1.0486111111111112</v>
      </c>
      <c r="Q450" s="100">
        <f t="shared" si="163"/>
        <v>5.5</v>
      </c>
      <c r="R450" s="107">
        <f>VLOOKUP(B450,[2]DV!$A$3:$G$557,7,FALSE)</f>
        <v>39</v>
      </c>
      <c r="S450" s="100">
        <f t="shared" si="164"/>
        <v>3</v>
      </c>
      <c r="T450" s="85">
        <f t="shared" si="165"/>
        <v>8.5</v>
      </c>
      <c r="U450" s="335">
        <f>VLOOKUP(B450,[2]COORD!$A$3:$H$557,8,FALSE)</f>
        <v>25.7</v>
      </c>
      <c r="V450" s="100">
        <f t="shared" si="166"/>
        <v>5</v>
      </c>
      <c r="W450" s="96">
        <f>VLOOKUP(B450,[2]SOUP!$A$3:$E$557,5,FALSE)</f>
        <v>-13</v>
      </c>
      <c r="X450" s="100">
        <f t="shared" si="167"/>
        <v>0.5</v>
      </c>
      <c r="Y450" s="96">
        <f>VLOOKUP(B450,[2]EQU!$A$3:$E$557,5,FALSE)</f>
        <v>10</v>
      </c>
      <c r="Z450" s="100">
        <f t="shared" si="168"/>
        <v>0</v>
      </c>
      <c r="AA450" s="85">
        <f t="shared" si="169"/>
        <v>5.5</v>
      </c>
      <c r="AB450" s="127">
        <f>VLOOKUP(B450,[2]Natation!$A$2:$E$556,5,FALSE)</f>
        <v>52.82</v>
      </c>
      <c r="AC450" s="100">
        <f t="shared" si="170"/>
        <v>4</v>
      </c>
      <c r="AD450" s="86">
        <f t="shared" si="171"/>
        <v>4</v>
      </c>
      <c r="AE450" s="87">
        <f t="shared" si="178"/>
        <v>9.1</v>
      </c>
      <c r="AF450" s="88">
        <v>9.1</v>
      </c>
      <c r="AG450" s="92">
        <f t="shared" si="173"/>
        <v>443</v>
      </c>
      <c r="AH450" s="78">
        <f>IF(ISERROR(VLOOKUP(B450,'Notes écrit'!$A$3:$C$566,3,FALSE)),"ABI",(VLOOKUP(B450,'Notes écrit'!$A$3:$C$566,3,FALSE)))</f>
        <v>8</v>
      </c>
      <c r="AI450" s="88">
        <v>8</v>
      </c>
      <c r="AJ450" s="93">
        <f t="shared" si="174"/>
        <v>158</v>
      </c>
      <c r="AK450" s="153">
        <f t="shared" si="175"/>
        <v>8.44</v>
      </c>
    </row>
    <row r="451" spans="1:42" ht="16.5" customHeight="1" thickBot="1" x14ac:dyDescent="0.3">
      <c r="A451" s="127" t="s">
        <v>376</v>
      </c>
      <c r="B451" s="247">
        <v>22010475</v>
      </c>
      <c r="C451" s="248" t="s">
        <v>541</v>
      </c>
      <c r="D451" s="248" t="s">
        <v>358</v>
      </c>
      <c r="E451" s="326" t="s">
        <v>1147</v>
      </c>
      <c r="F451" s="99" t="str">
        <f t="shared" si="172"/>
        <v>VAL</v>
      </c>
      <c r="G451" s="100" t="str">
        <f t="shared" ref="G451:G514" si="179">IF(F451="COVID","COVID",IF(F451="ABI",0,IF(F451="DSP","DSP",IF(F451="VAL","VAL",(IF(A451="F",VLOOKUP(F451,endurfille,2),VLOOKUP(F451,endurgarçon,2)))))))</f>
        <v>VAL</v>
      </c>
      <c r="H451" s="85" t="str">
        <f t="shared" ref="H451:H514" si="180">IF(G451="VAL","VALIDÉ",G451)</f>
        <v>VALIDÉ</v>
      </c>
      <c r="I451" s="326" t="s">
        <v>1147</v>
      </c>
      <c r="J451" s="100" t="str">
        <f t="shared" ref="J451:J514" si="181">IF(I451="COVID","COVID",IF(I451="ABI",0,IF(I451="DSP","DSP",IF(I451="VAL","VAL",(IF(A451="F",VLOOKUP(I451,VIT20MF,2),VLOOKUP(I451,Vit20MG,2)))))))</f>
        <v>VAL</v>
      </c>
      <c r="K451" s="326" t="s">
        <v>1147</v>
      </c>
      <c r="L451" s="100" t="str">
        <f t="shared" ref="L451:L514" si="182">IF(K451="COVID","COVID",IF(K451="ABI",0,IF(K451="DSP","DSP",IF(K451="VAL","VAL",(IF(A451="F",VLOOKUP(K451,vit50mf,2),VLOOKUP(K451,vit50mg,2)))))))</f>
        <v>VAL</v>
      </c>
      <c r="M451" s="85" t="str">
        <f t="shared" ref="M451:M514" si="183">IF(OR(J451="COVID",L451="COVID"),"COVID",IF(OR(J451="DSP",L451="DSP"),"DSP",IF(L451="VAL","VALIDÉ",(J451+L451)/2)))</f>
        <v>VALIDÉ</v>
      </c>
      <c r="N451" s="326" t="s">
        <v>1147</v>
      </c>
      <c r="O451" s="288" t="str">
        <f>VLOOKUP(B451,'[2]Taille-Poids'!$A$3:$F$557,6,FALSE)</f>
        <v>ABI</v>
      </c>
      <c r="P451" s="101" t="str">
        <f t="shared" ref="P451:P514" si="184">IF(O451="ABI", "POIDS",IF(N451="COVID","COVID",IF(OR(N451="DSP",N451="ABI",N451="VAL",N451=0),0,N451/O451)))</f>
        <v>POIDS</v>
      </c>
      <c r="Q451" s="100">
        <f t="shared" ref="Q451:Q514" si="185">IF(N451="COVID","COVID",IF(N451="DSP","DSP",IF(N451="ABI",0,IF(P451="POIDS",0,IF(N451="VAL","VAL",IF(A451="F",VLOOKUP(P451,forcefille,2),VLOOKUP(P451,forcegarçon,2)))))))</f>
        <v>0</v>
      </c>
      <c r="R451" s="326" t="s">
        <v>1147</v>
      </c>
      <c r="S451" s="100" t="str">
        <f t="shared" ref="S451:S514" si="186">IF(R451="COVID","COVID",IF(R451="ABI",0,IF(R451="DSP","DSP",IF(R451="VAL","VAL",IF(A451="F",VLOOKUP(R451,détfille,2),VLOOKUP(R451,détgarçon,2))))))</f>
        <v>VAL</v>
      </c>
      <c r="T451" s="85" t="str">
        <f t="shared" ref="T451:T514" si="187">IF(OR(Q451="COVID",S451="COVID"),"COVID",IF(OR(Q451="VAL",S451="VAL"),"VALIDÉ",IF(AND(Q451="DSP",S451="DSP"),"DSP",IF(Q451="DSP",S451*2,IF(S451="DSP",Q451*2,(Q451+S451))))))</f>
        <v>VALIDÉ</v>
      </c>
      <c r="U451" s="333" t="s">
        <v>1147</v>
      </c>
      <c r="V451" s="100" t="str">
        <f t="shared" ref="V451:V514" si="188">IF(U451="COVID","COVID",IF(U451="ABI",0,IF(U451="DSP","DSP",IF(U451="VAL","VAL",IF(A451="F",VLOOKUP(U451,coorfille,2),VLOOKUP(U451,coorgarçon,2))))))</f>
        <v>VAL</v>
      </c>
      <c r="W451" s="326" t="s">
        <v>1147</v>
      </c>
      <c r="X451" s="100" t="str">
        <f t="shared" ref="X451:X514" si="189">IF(W451="COVID","COVID",IF(W451="ABI",0,IF(W451="DSP","DSP",IF(W451="VAL","VAL",IF(A451="F",VLOOKUP(W451,SouplesseFille,2),VLOOKUP(W451,SouplesseGarçon,2))))))</f>
        <v>VAL</v>
      </c>
      <c r="Y451" s="326" t="s">
        <v>1147</v>
      </c>
      <c r="Z451" s="100" t="str">
        <f t="shared" ref="Z451:Z514" si="190">IF(Y451="COVID","COVID",IF(Y451="ABI",0,IF(Y451="DSP","DSP",IF(Y451="VAL","VAL",IF(A451="F",VLOOKUP(Y451,eqfille,2),VLOOKUP(Y451,eqgarçon,2))))))</f>
        <v>VAL</v>
      </c>
      <c r="AA451" s="85" t="str">
        <f t="shared" ref="AA451:AA514" si="191">IF(OR(V451="COVID",X451="COVID",Z451="COVID"),"COVID",IF(AND(V451="DSP",X451="DSP",Z451="DSP"),"DSP",IF(AND(V451="DSP",X451="DSP"),Z451*4,IF(AND(V451="DSP",Z451="DSP"),X451*4,IF(AND(X451="DSP",Z451="DSP"),V451*2,IF(V451="DSP",(X451+Z451)*2,IF(X451="DSP",V451+Z451*2,IF(Z451="DSP",V451+X451*2,IF(Z451="VAL","VALIDÉ",V451+X451+Z451)))))))))</f>
        <v>VALIDÉ</v>
      </c>
      <c r="AB451" s="326" t="s">
        <v>1147</v>
      </c>
      <c r="AC451" s="100" t="str">
        <f t="shared" ref="AC451:AC514" si="192">IF(AB451="COVID","COVID",IF(AB451="ABI",0,IF(AB451="DNF",0,IF(AB451="DSP","DSP",IF(AB451="VAL","VAL",(IF(A451="F",VLOOKUP(AB451,nagefille,2),VLOOKUP(AB451,nagegarçon,2))))))))</f>
        <v>VAL</v>
      </c>
      <c r="AD451" s="86" t="str">
        <f t="shared" ref="AD451:AD514" si="193">IF(AC451="VAL","VALIDÉ",AC451)</f>
        <v>VALIDÉ</v>
      </c>
      <c r="AE451" s="87" t="s">
        <v>1147</v>
      </c>
      <c r="AF451" s="88" t="s">
        <v>1147</v>
      </c>
      <c r="AG451" s="92">
        <f t="shared" si="173"/>
        <v>532</v>
      </c>
      <c r="AH451" s="87" t="s">
        <v>1147</v>
      </c>
      <c r="AI451" s="88" t="s">
        <v>195</v>
      </c>
      <c r="AJ451" s="93">
        <f t="shared" si="174"/>
        <v>564</v>
      </c>
      <c r="AK451" s="153" t="s">
        <v>1148</v>
      </c>
    </row>
    <row r="452" spans="1:42" s="110" customFormat="1" ht="16.5" customHeight="1" thickBot="1" x14ac:dyDescent="0.3">
      <c r="A452" s="127" t="s">
        <v>376</v>
      </c>
      <c r="B452" s="247">
        <v>22010527</v>
      </c>
      <c r="C452" s="248" t="s">
        <v>864</v>
      </c>
      <c r="D452" s="248" t="s">
        <v>865</v>
      </c>
      <c r="E452" s="96">
        <f>VLOOKUP(B452,[2]END!$A$3:$F$557,6,FALSE)</f>
        <v>8</v>
      </c>
      <c r="F452" s="99">
        <f t="shared" ref="F452:F515" si="194">IF(E452="COVID", "COVID",IF(E452="ABI","ABI",IF(E452="DSP","DSP",IF(E452="VAL","VAL",(VLOOKUP(E452,tpstest,2))))))</f>
        <v>13.5</v>
      </c>
      <c r="G452" s="100">
        <f t="shared" si="179"/>
        <v>5</v>
      </c>
      <c r="H452" s="85">
        <f t="shared" si="180"/>
        <v>5</v>
      </c>
      <c r="I452" s="325">
        <f>VLOOKUP(B452,[2]VIT!$A$3:$E$557,5,FALSE)</f>
        <v>3.21</v>
      </c>
      <c r="J452" s="100">
        <f t="shared" si="181"/>
        <v>17</v>
      </c>
      <c r="K452" s="325">
        <f>VLOOKUP(B452,[2]VIT!$A$3:$F$557,6,FALSE)</f>
        <v>7.08</v>
      </c>
      <c r="L452" s="100">
        <f t="shared" si="182"/>
        <v>9</v>
      </c>
      <c r="M452" s="85">
        <f t="shared" si="183"/>
        <v>13</v>
      </c>
      <c r="N452" s="107">
        <f>VLOOKUP(B452,[2]DVC!$A$3:$F$557,6,FALSE)</f>
        <v>0</v>
      </c>
      <c r="O452" s="288">
        <f>VLOOKUP(B452,'[2]Taille-Poids'!$A$3:$F$557,6,FALSE)</f>
        <v>87</v>
      </c>
      <c r="P452" s="101">
        <f t="shared" si="184"/>
        <v>0</v>
      </c>
      <c r="Q452" s="100">
        <f t="shared" si="185"/>
        <v>0</v>
      </c>
      <c r="R452" s="107">
        <f>VLOOKUP(B452,[2]DV!$A$3:$G$557,7,FALSE)</f>
        <v>36.9</v>
      </c>
      <c r="S452" s="100">
        <f t="shared" si="186"/>
        <v>2</v>
      </c>
      <c r="T452" s="85">
        <f t="shared" si="187"/>
        <v>2</v>
      </c>
      <c r="U452" s="335">
        <f>VLOOKUP(B452,[2]COORD!$A$3:$H$557,8,FALSE)</f>
        <v>33.409999999999997</v>
      </c>
      <c r="V452" s="100">
        <f t="shared" si="188"/>
        <v>1.25</v>
      </c>
      <c r="W452" s="96">
        <f>VLOOKUP(B452,[2]SOUP!$A$3:$E$557,5,FALSE)</f>
        <v>-11</v>
      </c>
      <c r="X452" s="100">
        <f t="shared" si="189"/>
        <v>0.75</v>
      </c>
      <c r="Y452" s="96">
        <f>VLOOKUP(B452,[2]EQU!$A$3:$E$557,5,FALSE)</f>
        <v>3</v>
      </c>
      <c r="Z452" s="100">
        <f t="shared" si="190"/>
        <v>3.5</v>
      </c>
      <c r="AA452" s="85">
        <f t="shared" si="191"/>
        <v>5.5</v>
      </c>
      <c r="AB452" s="127">
        <f>VLOOKUP(B452,[2]Natation!$A$2:$E$556,5,FALSE)</f>
        <v>53.43</v>
      </c>
      <c r="AC452" s="100">
        <f t="shared" si="192"/>
        <v>4</v>
      </c>
      <c r="AD452" s="86">
        <f t="shared" si="193"/>
        <v>4</v>
      </c>
      <c r="AE452" s="87">
        <f t="shared" ref="AE452:AE483" si="195">IF(OR(H452="COVID",M452="COVID",T452="COVID",AA452="COVID",AD452="COVID"),"COVID",IF(AND(H452="DSP",M452="DSP",T452="DSP",AA452="DSP",AD452="DSP"),"DSP",IF(AND(H452="DSP",M452="DSP",T452="DSP",AA452="DSP"),AD452,IF(AND(H452="DSP",M452="DSP",T452="DSP",AD452="DSP"),AA452,IF(AND(H452="DSP",M452="DSP",AA452="DSP",AD452="DSP"),T452,IF(AND(H452="DSP",T452="DSP",AA452="DSP",AD452="DSP"),M452,IF(AND(M452="DSP",T452="DSP",AA452="DSP",AD452="DSP"),H452,IF(AND(T452="DSP",AA452="DSP",AD452="DSP"),(H452+M452)/2,IF(AND(M452="DSP",AA452="DSP",AD452="DSP"),(H452+T452)/2,IF(AND(H452="DSP",AA452="DSP",AD452="DSP"),(M452+T452)/2,IF(AND(M452="DSP",T452="DSP",AD452="DSP"),(H452+AA452)/2,IF(AND(H452="DSP",T452="DSP",AD452="DSP"),(M452+AA452)/2,IF(AND(H452="DSP",M452="DSP",AD452="DSP"),(T452+AA452)/2,IF(AND(M452="DSP",T452="DSP",AA452="DSP"),(H452+AD452)/2,IF(AND(H452="DSP",T452="DSP",AA452="DSP"),(M452+AD452)/2,IF(AND(H452="DSP",M452="DSP",AA452="DSP"),(T452+AD452)/2,IF(AND(H452="DSP",M452="DSP",T452="DSP"),(AA452+AD452)/2,IF(AND(H452="DSP",M452="DSP"),(T452+AA452+AD452)/3,IF(AND(H452="DSP",T452="DSP"),(M452+AA452+AD452)/3,IF(AND(M452="DSP",T452="DSP"),(H452+AA452+AD452)/3,IF(AND(H452="DSP",AA452="DSP"),(M452+T452+AD452)/3,IF(AND(M452="DSP",AA452="DSP"),(H452+T452+AD452)/3,IF(AND(T452="DSP",AA452="DSP"),(H452+M452+AD452)/3,IF(AND(H452="DSP",AD452="DSP"),(M452+T452+AA452)/3,IF(AND(M452="DSP",AD452="DSP"),(H452+T452+AA452)/3,IF(AND(T452="DSP",AD452="DSP"),(H452+M452+AA452)/3,IF(AND(AA452="DSP",AD452="DSP"),(H452+M452+T452)/3,IF(H452="DSP",(M452+T452+AA452+AD452)/4,IF(M452="DSP",(H452+T452+AA452+AD452)/4,IF(T452="DSP",(H452+M452+AA452+AD452)/4,IF(AA452="DSP",(H452+M452+T452+AD452)/4,IF(AD452="DSP",(H452+M452+T452+AA452)/4,SUM(H452+M452+T452+AA452+AD452)/5))))))))))))))))))))))))))))))))</f>
        <v>5.9</v>
      </c>
      <c r="AF452" s="88">
        <v>5.9</v>
      </c>
      <c r="AG452" s="92">
        <f t="shared" ref="AG452:AG515" si="196">IFERROR(RANK(AF452,$AF$3:$AF$603,0),532)</f>
        <v>522</v>
      </c>
      <c r="AH452" s="78">
        <f>IF(ISERROR(VLOOKUP(B452,'Notes écrit'!$A$3:$C$566,3,FALSE)),"ABI",(VLOOKUP(B452,'Notes écrit'!$A$3:$C$566,3,FALSE)))</f>
        <v>5.33</v>
      </c>
      <c r="AI452" s="88">
        <v>5.33</v>
      </c>
      <c r="AJ452" s="93">
        <f t="shared" ref="AJ452:AJ515" si="197">IFERROR(RANK(AI452,$AI$3:$AI$603,0),564)</f>
        <v>435</v>
      </c>
      <c r="AK452" s="153">
        <f t="shared" si="175"/>
        <v>5.5579999999999998</v>
      </c>
      <c r="AL452" s="26"/>
      <c r="AM452" s="26"/>
      <c r="AN452" s="26"/>
      <c r="AO452" s="26"/>
      <c r="AP452" s="26"/>
    </row>
    <row r="453" spans="1:42" s="110" customFormat="1" ht="16.5" customHeight="1" thickBot="1" x14ac:dyDescent="0.3">
      <c r="A453" s="127" t="s">
        <v>376</v>
      </c>
      <c r="B453" s="259">
        <v>22010540</v>
      </c>
      <c r="C453" s="260" t="s">
        <v>1034</v>
      </c>
      <c r="D453" s="260" t="s">
        <v>1035</v>
      </c>
      <c r="E453" s="325" t="s">
        <v>375</v>
      </c>
      <c r="F453" s="99" t="str">
        <f t="shared" si="194"/>
        <v>DSP</v>
      </c>
      <c r="G453" s="100" t="str">
        <f t="shared" si="179"/>
        <v>DSP</v>
      </c>
      <c r="H453" s="85" t="str">
        <f t="shared" si="180"/>
        <v>DSP</v>
      </c>
      <c r="I453" s="325" t="s">
        <v>375</v>
      </c>
      <c r="J453" s="100" t="str">
        <f t="shared" si="181"/>
        <v>DSP</v>
      </c>
      <c r="K453" s="325" t="s">
        <v>375</v>
      </c>
      <c r="L453" s="100" t="str">
        <f t="shared" si="182"/>
        <v>DSP</v>
      </c>
      <c r="M453" s="85" t="str">
        <f t="shared" si="183"/>
        <v>DSP</v>
      </c>
      <c r="N453" s="107">
        <f>VLOOKUP(B453,[2]DVC!$A$3:$F$557,6,FALSE)</f>
        <v>42.5</v>
      </c>
      <c r="O453" s="288">
        <f>VLOOKUP(B453,'[2]Taille-Poids'!$A$3:$F$557,6,FALSE)</f>
        <v>56</v>
      </c>
      <c r="P453" s="101">
        <f t="shared" si="184"/>
        <v>0.7589285714285714</v>
      </c>
      <c r="Q453" s="100">
        <f t="shared" si="185"/>
        <v>4</v>
      </c>
      <c r="R453" s="107">
        <f>VLOOKUP(B453,[2]DV!$A$3:$G$557,7,FALSE)</f>
        <v>45.6</v>
      </c>
      <c r="S453" s="100">
        <f t="shared" si="186"/>
        <v>4.5</v>
      </c>
      <c r="T453" s="85">
        <f t="shared" si="187"/>
        <v>8.5</v>
      </c>
      <c r="U453" s="325" t="s">
        <v>375</v>
      </c>
      <c r="V453" s="100" t="str">
        <f t="shared" si="188"/>
        <v>DSP</v>
      </c>
      <c r="W453" s="96" t="str">
        <f>VLOOKUP(B453,[2]SOUP!$A$3:$E$557,5,FALSE)</f>
        <v>ABI</v>
      </c>
      <c r="X453" s="100">
        <f t="shared" si="189"/>
        <v>0</v>
      </c>
      <c r="Y453" s="96" t="str">
        <f>VLOOKUP(B453,[2]EQU!$A$3:$E$557,5,FALSE)</f>
        <v>ABI</v>
      </c>
      <c r="Z453" s="100">
        <f t="shared" si="190"/>
        <v>0</v>
      </c>
      <c r="AA453" s="85">
        <f t="shared" si="191"/>
        <v>0</v>
      </c>
      <c r="AB453" s="127">
        <f>VLOOKUP(B453,[2]Natation!$A$2:$E$556,5,FALSE)</f>
        <v>41.04</v>
      </c>
      <c r="AC453" s="100">
        <f t="shared" si="192"/>
        <v>10</v>
      </c>
      <c r="AD453" s="86">
        <f t="shared" si="193"/>
        <v>10</v>
      </c>
      <c r="AE453" s="87">
        <f t="shared" si="195"/>
        <v>6.166666666666667</v>
      </c>
      <c r="AF453" s="88">
        <v>6.166666666666667</v>
      </c>
      <c r="AG453" s="92">
        <f t="shared" si="196"/>
        <v>519</v>
      </c>
      <c r="AH453" s="78">
        <f>IF(ISERROR(VLOOKUP(B453,'Notes écrit'!$A$3:$C$566,3,FALSE)),"ABI",(VLOOKUP(B453,'Notes écrit'!$A$3:$C$566,3,FALSE)))</f>
        <v>8</v>
      </c>
      <c r="AI453" s="88">
        <v>8</v>
      </c>
      <c r="AJ453" s="93">
        <f t="shared" si="197"/>
        <v>158</v>
      </c>
      <c r="AK453" s="153">
        <f t="shared" si="175"/>
        <v>7.2666666666666666</v>
      </c>
      <c r="AL453" s="26"/>
      <c r="AM453" s="26"/>
      <c r="AN453" s="26"/>
      <c r="AO453" s="26"/>
      <c r="AP453" s="26"/>
    </row>
    <row r="454" spans="1:42" ht="16.5" customHeight="1" thickBot="1" x14ac:dyDescent="0.3">
      <c r="A454" s="127" t="s">
        <v>376</v>
      </c>
      <c r="B454" s="251">
        <v>22010546</v>
      </c>
      <c r="C454" s="252" t="s">
        <v>1022</v>
      </c>
      <c r="D454" s="252" t="s">
        <v>1023</v>
      </c>
      <c r="E454" s="96">
        <f>VLOOKUP(B454,[2]END!$A$3:$F$557,6,FALSE)</f>
        <v>13</v>
      </c>
      <c r="F454" s="99">
        <f t="shared" si="194"/>
        <v>16</v>
      </c>
      <c r="G454" s="100">
        <f t="shared" si="179"/>
        <v>10</v>
      </c>
      <c r="H454" s="85">
        <f t="shared" si="180"/>
        <v>10</v>
      </c>
      <c r="I454" s="325">
        <f>VLOOKUP(B454,[2]VIT!$A$3:$E$557,5,FALSE)</f>
        <v>3.02</v>
      </c>
      <c r="J454" s="100">
        <f t="shared" si="181"/>
        <v>20</v>
      </c>
      <c r="K454" s="325">
        <f>VLOOKUP(B454,[2]VIT!$A$3:$F$557,6,FALSE)</f>
        <v>6.46</v>
      </c>
      <c r="L454" s="100">
        <f t="shared" si="182"/>
        <v>14</v>
      </c>
      <c r="M454" s="85">
        <f t="shared" si="183"/>
        <v>17</v>
      </c>
      <c r="N454" s="107">
        <f>VLOOKUP(B454,[2]DVC!$A$3:$F$557,6,FALSE)</f>
        <v>98</v>
      </c>
      <c r="O454" s="288">
        <f>VLOOKUP(B454,'[2]Taille-Poids'!$A$3:$F$557,6,FALSE)</f>
        <v>95</v>
      </c>
      <c r="P454" s="101">
        <f t="shared" si="184"/>
        <v>1.0315789473684212</v>
      </c>
      <c r="Q454" s="100">
        <f t="shared" si="185"/>
        <v>5.5</v>
      </c>
      <c r="R454" s="107">
        <f>VLOOKUP(B454,[2]DV!$A$3:$G$557,7,FALSE)</f>
        <v>49.9</v>
      </c>
      <c r="S454" s="100">
        <f t="shared" si="186"/>
        <v>5.5</v>
      </c>
      <c r="T454" s="85">
        <f t="shared" si="187"/>
        <v>11</v>
      </c>
      <c r="U454" s="289">
        <f>VLOOKUP(B454,[2]COORD!$A$3:$H$557,8,FALSE)</f>
        <v>30.54</v>
      </c>
      <c r="V454" s="100">
        <f t="shared" si="188"/>
        <v>2.5</v>
      </c>
      <c r="W454" s="96">
        <f>VLOOKUP(B454,[2]SOUP!$A$3:$E$557,5,FALSE)</f>
        <v>-6</v>
      </c>
      <c r="X454" s="100">
        <f t="shared" si="189"/>
        <v>1.25</v>
      </c>
      <c r="Y454" s="96">
        <f>VLOOKUP(B454,[2]EQU!$A$3:$E$557,5,FALSE)</f>
        <v>2</v>
      </c>
      <c r="Z454" s="100">
        <f t="shared" si="190"/>
        <v>4</v>
      </c>
      <c r="AA454" s="85">
        <f t="shared" si="191"/>
        <v>7.75</v>
      </c>
      <c r="AB454" s="127">
        <f>VLOOKUP(B454,[2]Natation!$A$2:$E$556,5,FALSE)</f>
        <v>28.92</v>
      </c>
      <c r="AC454" s="100">
        <f t="shared" si="192"/>
        <v>17</v>
      </c>
      <c r="AD454" s="86">
        <f t="shared" si="193"/>
        <v>17</v>
      </c>
      <c r="AE454" s="87">
        <f t="shared" si="195"/>
        <v>12.55</v>
      </c>
      <c r="AF454" s="88">
        <v>12.55</v>
      </c>
      <c r="AG454" s="92">
        <f t="shared" si="196"/>
        <v>106</v>
      </c>
      <c r="AH454" s="78">
        <f>IF(ISERROR(VLOOKUP(B454,'Notes écrit'!$A$3:$C$566,3,FALSE)),"ABI",(VLOOKUP(B454,'Notes écrit'!$A$3:$C$566,3,FALSE)))</f>
        <v>3.56</v>
      </c>
      <c r="AI454" s="88">
        <v>3.56</v>
      </c>
      <c r="AJ454" s="93">
        <f t="shared" si="197"/>
        <v>541</v>
      </c>
      <c r="AK454" s="153">
        <f t="shared" ref="AK454:AK517" si="198">IF(AH454="ABI","DEF",IF(AE454="DSP",AH454,(AF454*0.4+AI454*0.6)))</f>
        <v>7.1560000000000006</v>
      </c>
      <c r="AL454" s="111"/>
      <c r="AM454" s="111"/>
      <c r="AN454" s="111"/>
      <c r="AO454" s="111"/>
      <c r="AP454" s="111"/>
    </row>
    <row r="455" spans="1:42" s="110" customFormat="1" ht="16.5" customHeight="1" thickBot="1" x14ac:dyDescent="0.3">
      <c r="A455" s="127" t="s">
        <v>376</v>
      </c>
      <c r="B455" s="247">
        <v>22010550</v>
      </c>
      <c r="C455" s="248" t="s">
        <v>910</v>
      </c>
      <c r="D455" s="248" t="s">
        <v>168</v>
      </c>
      <c r="E455" s="96">
        <f>VLOOKUP(B455,[2]END!$A$3:$F$557,6,FALSE)</f>
        <v>14</v>
      </c>
      <c r="F455" s="99">
        <f t="shared" si="194"/>
        <v>16.5</v>
      </c>
      <c r="G455" s="100">
        <f t="shared" si="179"/>
        <v>11</v>
      </c>
      <c r="H455" s="85">
        <f t="shared" si="180"/>
        <v>11</v>
      </c>
      <c r="I455" s="325">
        <f>VLOOKUP(B455,[2]VIT!$A$3:$E$557,5,FALSE)</f>
        <v>3.1100000000000003</v>
      </c>
      <c r="J455" s="100">
        <f t="shared" si="181"/>
        <v>18</v>
      </c>
      <c r="K455" s="325">
        <f>VLOOKUP(B455,[2]VIT!$A$3:$F$557,6,FALSE)</f>
        <v>6.66</v>
      </c>
      <c r="L455" s="100">
        <f t="shared" si="182"/>
        <v>12</v>
      </c>
      <c r="M455" s="85">
        <f t="shared" si="183"/>
        <v>15</v>
      </c>
      <c r="N455" s="107">
        <f>VLOOKUP(B455,[2]DVC!$A$3:$F$557,6,FALSE)</f>
        <v>70</v>
      </c>
      <c r="O455" s="288">
        <f>VLOOKUP(B455,'[2]Taille-Poids'!$A$3:$F$557,6,FALSE)</f>
        <v>67</v>
      </c>
      <c r="P455" s="101">
        <f t="shared" si="184"/>
        <v>1.044776119402985</v>
      </c>
      <c r="Q455" s="100">
        <f t="shared" si="185"/>
        <v>5.5</v>
      </c>
      <c r="R455" s="107">
        <f>VLOOKUP(B455,[2]DV!$A$3:$G$557,7,FALSE)</f>
        <v>48.8</v>
      </c>
      <c r="S455" s="100">
        <f t="shared" si="186"/>
        <v>5</v>
      </c>
      <c r="T455" s="85">
        <f t="shared" si="187"/>
        <v>10.5</v>
      </c>
      <c r="U455" s="289">
        <f>VLOOKUP(B455,[2]COORD!$A$3:$H$557,8,FALSE)</f>
        <v>29.66</v>
      </c>
      <c r="V455" s="100">
        <f t="shared" si="188"/>
        <v>3</v>
      </c>
      <c r="W455" s="96">
        <f>VLOOKUP(B455,[2]SOUP!$A$3:$E$557,5,FALSE)</f>
        <v>0</v>
      </c>
      <c r="X455" s="100">
        <f t="shared" si="189"/>
        <v>2.5</v>
      </c>
      <c r="Y455" s="96">
        <f>VLOOKUP(B455,[2]EQU!$A$3:$E$557,5,FALSE)</f>
        <v>4</v>
      </c>
      <c r="Z455" s="100">
        <f t="shared" si="190"/>
        <v>3</v>
      </c>
      <c r="AA455" s="85">
        <f t="shared" si="191"/>
        <v>8.5</v>
      </c>
      <c r="AB455" s="127">
        <f>VLOOKUP(B455,[2]Natation!$A$2:$E$556,5,FALSE)</f>
        <v>31.73</v>
      </c>
      <c r="AC455" s="100">
        <f t="shared" si="192"/>
        <v>15</v>
      </c>
      <c r="AD455" s="86">
        <f t="shared" si="193"/>
        <v>15</v>
      </c>
      <c r="AE455" s="87">
        <f t="shared" si="195"/>
        <v>12</v>
      </c>
      <c r="AF455" s="88">
        <v>12</v>
      </c>
      <c r="AG455" s="92">
        <f t="shared" si="196"/>
        <v>158</v>
      </c>
      <c r="AH455" s="78">
        <f>IF(ISERROR(VLOOKUP(B455,'Notes écrit'!$A$3:$C$566,3,FALSE)),"ABI",(VLOOKUP(B455,'Notes écrit'!$A$3:$C$566,3,FALSE)))</f>
        <v>8</v>
      </c>
      <c r="AI455" s="88">
        <v>8</v>
      </c>
      <c r="AJ455" s="93">
        <f t="shared" si="197"/>
        <v>158</v>
      </c>
      <c r="AK455" s="153">
        <f t="shared" si="198"/>
        <v>9.6000000000000014</v>
      </c>
      <c r="AL455" s="111"/>
      <c r="AM455" s="111"/>
      <c r="AN455" s="111"/>
      <c r="AO455" s="111"/>
      <c r="AP455" s="111"/>
    </row>
    <row r="456" spans="1:42" s="110" customFormat="1" ht="16.5" customHeight="1" thickBot="1" x14ac:dyDescent="0.3">
      <c r="A456" s="127" t="s">
        <v>376</v>
      </c>
      <c r="B456" s="314">
        <v>22010601</v>
      </c>
      <c r="C456" s="248" t="s">
        <v>640</v>
      </c>
      <c r="D456" s="248" t="s">
        <v>165</v>
      </c>
      <c r="E456" s="325" t="s">
        <v>375</v>
      </c>
      <c r="F456" s="99" t="str">
        <f t="shared" si="194"/>
        <v>DSP</v>
      </c>
      <c r="G456" s="100" t="str">
        <f t="shared" si="179"/>
        <v>DSP</v>
      </c>
      <c r="H456" s="85" t="str">
        <f t="shared" si="180"/>
        <v>DSP</v>
      </c>
      <c r="I456" s="325" t="s">
        <v>375</v>
      </c>
      <c r="J456" s="100" t="str">
        <f t="shared" si="181"/>
        <v>DSP</v>
      </c>
      <c r="K456" s="325" t="s">
        <v>375</v>
      </c>
      <c r="L456" s="100" t="str">
        <f t="shared" si="182"/>
        <v>DSP</v>
      </c>
      <c r="M456" s="85" t="str">
        <f t="shared" si="183"/>
        <v>DSP</v>
      </c>
      <c r="N456" s="325" t="s">
        <v>375</v>
      </c>
      <c r="O456" s="288" t="str">
        <f>VLOOKUP(B456,'[2]Taille-Poids'!$A$3:$F$557,6,FALSE)</f>
        <v>ABI</v>
      </c>
      <c r="P456" s="101" t="str">
        <f t="shared" si="184"/>
        <v>POIDS</v>
      </c>
      <c r="Q456" s="100" t="str">
        <f t="shared" si="185"/>
        <v>DSP</v>
      </c>
      <c r="R456" s="325" t="s">
        <v>375</v>
      </c>
      <c r="S456" s="100" t="str">
        <f t="shared" si="186"/>
        <v>DSP</v>
      </c>
      <c r="T456" s="85" t="str">
        <f t="shared" si="187"/>
        <v>DSP</v>
      </c>
      <c r="U456" s="325" t="s">
        <v>375</v>
      </c>
      <c r="V456" s="100" t="str">
        <f t="shared" si="188"/>
        <v>DSP</v>
      </c>
      <c r="W456" s="325" t="s">
        <v>375</v>
      </c>
      <c r="X456" s="100" t="str">
        <f t="shared" si="189"/>
        <v>DSP</v>
      </c>
      <c r="Y456" s="325" t="s">
        <v>375</v>
      </c>
      <c r="Z456" s="100" t="str">
        <f t="shared" si="190"/>
        <v>DSP</v>
      </c>
      <c r="AA456" s="85" t="str">
        <f t="shared" si="191"/>
        <v>DSP</v>
      </c>
      <c r="AB456" s="344">
        <f>VLOOKUP(B456,[2]Natation!$A$2:$E$556,5,FALSE)</f>
        <v>36.19</v>
      </c>
      <c r="AC456" s="100">
        <f t="shared" si="192"/>
        <v>12</v>
      </c>
      <c r="AD456" s="86">
        <f t="shared" si="193"/>
        <v>12</v>
      </c>
      <c r="AE456" s="87">
        <f t="shared" si="195"/>
        <v>12</v>
      </c>
      <c r="AF456" s="88">
        <v>12</v>
      </c>
      <c r="AG456" s="92">
        <f t="shared" si="196"/>
        <v>158</v>
      </c>
      <c r="AH456" s="78">
        <f>IF(ISERROR(VLOOKUP(B456,'Notes écrit'!$A$3:$C$566,3,FALSE)),"ABI",(VLOOKUP(B456,'Notes écrit'!$A$3:$C$566,3,FALSE)))</f>
        <v>14.67</v>
      </c>
      <c r="AI456" s="88">
        <v>14.67</v>
      </c>
      <c r="AJ456" s="93">
        <f t="shared" si="197"/>
        <v>1</v>
      </c>
      <c r="AK456" s="153">
        <f t="shared" si="198"/>
        <v>13.602</v>
      </c>
      <c r="AL456" s="111"/>
      <c r="AM456" s="111"/>
      <c r="AN456" s="111"/>
      <c r="AO456" s="111"/>
      <c r="AP456" s="111"/>
    </row>
    <row r="457" spans="1:42" ht="16.5" customHeight="1" thickBot="1" x14ac:dyDescent="0.3">
      <c r="A457" s="127" t="s">
        <v>376</v>
      </c>
      <c r="B457" s="251">
        <v>22010605</v>
      </c>
      <c r="C457" s="252" t="s">
        <v>793</v>
      </c>
      <c r="D457" s="252" t="s">
        <v>794</v>
      </c>
      <c r="E457" s="96">
        <f>VLOOKUP(B457,[2]END!$A$3:$F$557,6,FALSE)</f>
        <v>15</v>
      </c>
      <c r="F457" s="99">
        <f t="shared" si="194"/>
        <v>17</v>
      </c>
      <c r="G457" s="100">
        <f t="shared" si="179"/>
        <v>12</v>
      </c>
      <c r="H457" s="85">
        <f t="shared" si="180"/>
        <v>12</v>
      </c>
      <c r="I457" s="325">
        <f>VLOOKUP(B457,[2]VIT!$A$3:$E$557,5,FALSE)</f>
        <v>2.9999999999999996</v>
      </c>
      <c r="J457" s="100">
        <f t="shared" si="181"/>
        <v>20</v>
      </c>
      <c r="K457" s="325">
        <f>VLOOKUP(B457,[2]VIT!$A$3:$F$557,6,FALSE)</f>
        <v>6.6</v>
      </c>
      <c r="L457" s="100">
        <f t="shared" si="182"/>
        <v>13</v>
      </c>
      <c r="M457" s="85">
        <f t="shared" si="183"/>
        <v>16.5</v>
      </c>
      <c r="N457" s="107">
        <f>VLOOKUP(B457,[2]DVC!$A$3:$F$557,6,FALSE)</f>
        <v>50</v>
      </c>
      <c r="O457" s="288">
        <f>VLOOKUP(B457,'[2]Taille-Poids'!$A$3:$F$557,6,FALSE)</f>
        <v>62</v>
      </c>
      <c r="P457" s="101">
        <f t="shared" si="184"/>
        <v>0.80645161290322576</v>
      </c>
      <c r="Q457" s="100">
        <f t="shared" si="185"/>
        <v>4.5</v>
      </c>
      <c r="R457" s="107">
        <f>VLOOKUP(B457,[2]DV!$A$3:$G$557,7,FALSE)</f>
        <v>41.2</v>
      </c>
      <c r="S457" s="100">
        <f t="shared" si="186"/>
        <v>3.5</v>
      </c>
      <c r="T457" s="85">
        <f t="shared" si="187"/>
        <v>8</v>
      </c>
      <c r="U457" s="289">
        <f>VLOOKUP(B457,[2]COORD!$A$3:$H$557,8,FALSE)</f>
        <v>29.59</v>
      </c>
      <c r="V457" s="100">
        <f t="shared" si="188"/>
        <v>3</v>
      </c>
      <c r="W457" s="96">
        <f>VLOOKUP(B457,[2]SOUP!$A$3:$E$557,5,FALSE)</f>
        <v>-7</v>
      </c>
      <c r="X457" s="100">
        <f t="shared" si="189"/>
        <v>1.25</v>
      </c>
      <c r="Y457" s="96">
        <f>VLOOKUP(B457,[2]EQU!$A$3:$E$557,5,FALSE)</f>
        <v>3</v>
      </c>
      <c r="Z457" s="100">
        <f t="shared" si="190"/>
        <v>3.5</v>
      </c>
      <c r="AA457" s="85">
        <f t="shared" si="191"/>
        <v>7.75</v>
      </c>
      <c r="AB457" s="127">
        <f>VLOOKUP(B457,[2]Natation!$A$2:$E$556,5,FALSE)</f>
        <v>42.59</v>
      </c>
      <c r="AC457" s="100">
        <f t="shared" si="192"/>
        <v>9</v>
      </c>
      <c r="AD457" s="86">
        <f t="shared" si="193"/>
        <v>9</v>
      </c>
      <c r="AE457" s="87">
        <f t="shared" si="195"/>
        <v>10.65</v>
      </c>
      <c r="AF457" s="88">
        <v>10.65</v>
      </c>
      <c r="AG457" s="92">
        <f t="shared" si="196"/>
        <v>320</v>
      </c>
      <c r="AH457" s="78">
        <f>IF(ISERROR(VLOOKUP(B457,'Notes écrit'!$A$3:$C$566,3,FALSE)),"ABI",(VLOOKUP(B457,'Notes écrit'!$A$3:$C$566,3,FALSE)))</f>
        <v>8</v>
      </c>
      <c r="AI457" s="88">
        <v>8</v>
      </c>
      <c r="AJ457" s="93">
        <f t="shared" si="197"/>
        <v>158</v>
      </c>
      <c r="AK457" s="153">
        <f t="shared" si="198"/>
        <v>9.06</v>
      </c>
      <c r="AL457" s="108"/>
      <c r="AM457" s="108"/>
      <c r="AN457" s="108"/>
      <c r="AO457" s="108"/>
      <c r="AP457" s="108"/>
    </row>
    <row r="458" spans="1:42" ht="16.5" customHeight="1" thickBot="1" x14ac:dyDescent="0.3">
      <c r="A458" s="127" t="s">
        <v>376</v>
      </c>
      <c r="B458" s="253">
        <v>22010613</v>
      </c>
      <c r="C458" s="254" t="s">
        <v>654</v>
      </c>
      <c r="D458" s="254" t="s">
        <v>655</v>
      </c>
      <c r="E458" s="96">
        <f>VLOOKUP(B458,[2]END!$A$3:$F$557,6,FALSE)</f>
        <v>12</v>
      </c>
      <c r="F458" s="99">
        <f t="shared" si="194"/>
        <v>15.5</v>
      </c>
      <c r="G458" s="100">
        <f t="shared" si="179"/>
        <v>9</v>
      </c>
      <c r="H458" s="85">
        <f t="shared" si="180"/>
        <v>9</v>
      </c>
      <c r="I458" s="325">
        <f>VLOOKUP(B458,[2]VIT!$A$3:$E$557,5,FALSE)</f>
        <v>3.11</v>
      </c>
      <c r="J458" s="100">
        <f t="shared" si="181"/>
        <v>18</v>
      </c>
      <c r="K458" s="325">
        <f>VLOOKUP(B458,[2]VIT!$A$3:$F$557,6,FALSE)</f>
        <v>6.84</v>
      </c>
      <c r="L458" s="100">
        <f t="shared" si="182"/>
        <v>11</v>
      </c>
      <c r="M458" s="85">
        <f t="shared" si="183"/>
        <v>14.5</v>
      </c>
      <c r="N458" s="107">
        <f>VLOOKUP(B458,[2]DVC!$A$3:$F$557,6,FALSE)</f>
        <v>39</v>
      </c>
      <c r="O458" s="288">
        <f>VLOOKUP(B458,'[2]Taille-Poids'!$A$3:$F$557,6,FALSE)</f>
        <v>65</v>
      </c>
      <c r="P458" s="101">
        <f t="shared" si="184"/>
        <v>0.6</v>
      </c>
      <c r="Q458" s="100">
        <f t="shared" si="185"/>
        <v>3.5</v>
      </c>
      <c r="R458" s="107">
        <f>VLOOKUP(B458,[2]DV!$A$3:$G$557,7,FALSE)</f>
        <v>44</v>
      </c>
      <c r="S458" s="100">
        <f t="shared" si="186"/>
        <v>4</v>
      </c>
      <c r="T458" s="85">
        <f t="shared" si="187"/>
        <v>7.5</v>
      </c>
      <c r="U458" s="289">
        <f>VLOOKUP(B458,[2]COORD!$A$3:$H$557,8,FALSE)</f>
        <v>31.56</v>
      </c>
      <c r="V458" s="100">
        <f t="shared" si="188"/>
        <v>2</v>
      </c>
      <c r="W458" s="96">
        <f>VLOOKUP(B458,[2]SOUP!$A$3:$E$557,5,FALSE)</f>
        <v>-1</v>
      </c>
      <c r="X458" s="100">
        <f t="shared" si="189"/>
        <v>2.25</v>
      </c>
      <c r="Y458" s="96">
        <f>VLOOKUP(B458,[2]EQU!$A$3:$E$557,5,FALSE)</f>
        <v>4</v>
      </c>
      <c r="Z458" s="100">
        <f t="shared" si="190"/>
        <v>3</v>
      </c>
      <c r="AA458" s="85">
        <f t="shared" si="191"/>
        <v>7.25</v>
      </c>
      <c r="AB458" s="127">
        <f>VLOOKUP(B458,[2]Natation!$A$2:$E$556,5,FALSE)</f>
        <v>33.200000000000003</v>
      </c>
      <c r="AC458" s="100">
        <f t="shared" si="192"/>
        <v>14</v>
      </c>
      <c r="AD458" s="86">
        <f t="shared" si="193"/>
        <v>14</v>
      </c>
      <c r="AE458" s="87">
        <f t="shared" si="195"/>
        <v>10.45</v>
      </c>
      <c r="AF458" s="88">
        <v>10.45</v>
      </c>
      <c r="AG458" s="92">
        <f t="shared" si="196"/>
        <v>352</v>
      </c>
      <c r="AH458" s="78">
        <f>IF(ISERROR(VLOOKUP(B458,'Notes écrit'!$A$3:$C$566,3,FALSE)),"ABI",(VLOOKUP(B458,'Notes écrit'!$A$3:$C$566,3,FALSE)))</f>
        <v>6.22</v>
      </c>
      <c r="AI458" s="88">
        <v>6.22</v>
      </c>
      <c r="AJ458" s="93">
        <f t="shared" si="197"/>
        <v>347</v>
      </c>
      <c r="AK458" s="153">
        <f t="shared" si="198"/>
        <v>7.911999999999999</v>
      </c>
      <c r="AL458" s="108"/>
      <c r="AM458" s="108"/>
      <c r="AN458" s="108"/>
      <c r="AO458" s="108"/>
      <c r="AP458" s="108"/>
    </row>
    <row r="459" spans="1:42" s="108" customFormat="1" ht="16.5" customHeight="1" thickBot="1" x14ac:dyDescent="0.3">
      <c r="A459" s="127" t="s">
        <v>376</v>
      </c>
      <c r="B459" s="247">
        <v>22010627</v>
      </c>
      <c r="C459" s="248" t="s">
        <v>596</v>
      </c>
      <c r="D459" s="248" t="s">
        <v>138</v>
      </c>
      <c r="E459" s="96">
        <f>VLOOKUP(B459,[2]END!$A$3:$F$557,6,FALSE)</f>
        <v>10</v>
      </c>
      <c r="F459" s="99">
        <f t="shared" si="194"/>
        <v>14.5</v>
      </c>
      <c r="G459" s="100">
        <f t="shared" si="179"/>
        <v>7</v>
      </c>
      <c r="H459" s="85">
        <f t="shared" si="180"/>
        <v>7</v>
      </c>
      <c r="I459" s="325">
        <f>VLOOKUP(B459,[2]VIT!$A$3:$E$557,5,FALSE)</f>
        <v>3.64</v>
      </c>
      <c r="J459" s="100">
        <f t="shared" si="181"/>
        <v>10</v>
      </c>
      <c r="K459" s="325">
        <f>VLOOKUP(B459,[2]VIT!$A$3:$F$557,6,FALSE)</f>
        <v>8.02</v>
      </c>
      <c r="L459" s="100">
        <f t="shared" si="182"/>
        <v>2</v>
      </c>
      <c r="M459" s="85">
        <f t="shared" si="183"/>
        <v>6</v>
      </c>
      <c r="N459" s="107">
        <f>VLOOKUP(B459,[2]DVC!$A$3:$F$557,6,FALSE)</f>
        <v>41</v>
      </c>
      <c r="O459" s="288">
        <f>VLOOKUP(B459,'[2]Taille-Poids'!$A$3:$F$557,6,FALSE)</f>
        <v>67</v>
      </c>
      <c r="P459" s="101">
        <f t="shared" si="184"/>
        <v>0.61194029850746268</v>
      </c>
      <c r="Q459" s="100">
        <f t="shared" si="185"/>
        <v>3.5</v>
      </c>
      <c r="R459" s="107">
        <f>VLOOKUP(B459,[2]DV!$A$3:$G$557,7,FALSE)</f>
        <v>30.3</v>
      </c>
      <c r="S459" s="100">
        <f t="shared" si="186"/>
        <v>0.5</v>
      </c>
      <c r="T459" s="85">
        <f t="shared" si="187"/>
        <v>4</v>
      </c>
      <c r="U459" s="335">
        <f>VLOOKUP(B459,[2]COORD!$A$3:$H$557,8,FALSE)</f>
        <v>29.33</v>
      </c>
      <c r="V459" s="100">
        <f t="shared" si="188"/>
        <v>3.25</v>
      </c>
      <c r="W459" s="96">
        <f>VLOOKUP(B459,[2]SOUP!$A$3:$E$557,5,FALSE)</f>
        <v>8</v>
      </c>
      <c r="X459" s="100">
        <f t="shared" si="189"/>
        <v>3.75</v>
      </c>
      <c r="Y459" s="96">
        <f>VLOOKUP(B459,[2]EQU!$A$3:$E$557,5,FALSE)</f>
        <v>2</v>
      </c>
      <c r="Z459" s="100">
        <f t="shared" si="190"/>
        <v>4</v>
      </c>
      <c r="AA459" s="85">
        <f t="shared" si="191"/>
        <v>11</v>
      </c>
      <c r="AB459" s="127">
        <f>VLOOKUP(B459,[2]Natation!$A$2:$E$556,5,FALSE)</f>
        <v>37.03</v>
      </c>
      <c r="AC459" s="100">
        <f t="shared" si="192"/>
        <v>12</v>
      </c>
      <c r="AD459" s="86">
        <f t="shared" si="193"/>
        <v>12</v>
      </c>
      <c r="AE459" s="87">
        <f t="shared" si="195"/>
        <v>8</v>
      </c>
      <c r="AF459" s="88">
        <v>8</v>
      </c>
      <c r="AG459" s="92">
        <f t="shared" si="196"/>
        <v>488</v>
      </c>
      <c r="AH459" s="78">
        <f>IF(ISERROR(VLOOKUP(B459,'Notes écrit'!$A$3:$C$566,3,FALSE)),"ABI",(VLOOKUP(B459,'Notes écrit'!$A$3:$C$566,3,FALSE)))</f>
        <v>4.4400000000000004</v>
      </c>
      <c r="AI459" s="88">
        <v>4.4400000000000004</v>
      </c>
      <c r="AJ459" s="93">
        <f t="shared" si="197"/>
        <v>495</v>
      </c>
      <c r="AK459" s="153">
        <f t="shared" si="198"/>
        <v>5.8640000000000008</v>
      </c>
      <c r="AL459" s="26"/>
      <c r="AM459" s="26"/>
      <c r="AN459" s="26"/>
      <c r="AO459" s="26"/>
      <c r="AP459" s="26"/>
    </row>
    <row r="460" spans="1:42" ht="16.5" customHeight="1" thickBot="1" x14ac:dyDescent="0.3">
      <c r="A460" s="127" t="s">
        <v>376</v>
      </c>
      <c r="B460" s="249">
        <v>22010640</v>
      </c>
      <c r="C460" s="250" t="s">
        <v>784</v>
      </c>
      <c r="D460" s="250" t="s">
        <v>785</v>
      </c>
      <c r="E460" s="96">
        <f>VLOOKUP(B460,[2]END!$A$3:$F$557,6,FALSE)</f>
        <v>15</v>
      </c>
      <c r="F460" s="99">
        <f t="shared" si="194"/>
        <v>17</v>
      </c>
      <c r="G460" s="100">
        <f t="shared" si="179"/>
        <v>12</v>
      </c>
      <c r="H460" s="85">
        <f t="shared" si="180"/>
        <v>12</v>
      </c>
      <c r="I460" s="325">
        <f>VLOOKUP(B460,[2]VIT!$A$3:$E$557,5,FALSE)</f>
        <v>3.26</v>
      </c>
      <c r="J460" s="100">
        <f t="shared" si="181"/>
        <v>16</v>
      </c>
      <c r="K460" s="325">
        <f>VLOOKUP(B460,[2]VIT!$A$3:$F$557,6,FALSE)</f>
        <v>7.1</v>
      </c>
      <c r="L460" s="100">
        <f t="shared" si="182"/>
        <v>9</v>
      </c>
      <c r="M460" s="85">
        <f t="shared" si="183"/>
        <v>12.5</v>
      </c>
      <c r="N460" s="107">
        <f>VLOOKUP(B460,[2]DVC!$A$3:$F$557,6,FALSE)</f>
        <v>45</v>
      </c>
      <c r="O460" s="288">
        <f>VLOOKUP(B460,'[2]Taille-Poids'!$A$3:$F$557,6,FALSE)</f>
        <v>50</v>
      </c>
      <c r="P460" s="101">
        <f t="shared" si="184"/>
        <v>0.9</v>
      </c>
      <c r="Q460" s="100">
        <f t="shared" si="185"/>
        <v>5</v>
      </c>
      <c r="R460" s="107">
        <f>VLOOKUP(B460,[2]DV!$A$3:$G$557,7,FALSE)</f>
        <v>33.1</v>
      </c>
      <c r="S460" s="100">
        <f t="shared" si="186"/>
        <v>1.5</v>
      </c>
      <c r="T460" s="85">
        <f t="shared" si="187"/>
        <v>6.5</v>
      </c>
      <c r="U460" s="289">
        <f>VLOOKUP(B460,[2]COORD!$A$3:$H$557,8,FALSE)</f>
        <v>25.9</v>
      </c>
      <c r="V460" s="100">
        <f t="shared" si="188"/>
        <v>5</v>
      </c>
      <c r="W460" s="96">
        <f>VLOOKUP(B460,[2]SOUP!$A$3:$E$557,5,FALSE)</f>
        <v>-35</v>
      </c>
      <c r="X460" s="100">
        <f t="shared" si="189"/>
        <v>0</v>
      </c>
      <c r="Y460" s="96">
        <f>VLOOKUP(B460,[2]EQU!$A$3:$E$557,5,FALSE)</f>
        <v>6</v>
      </c>
      <c r="Z460" s="100">
        <f t="shared" si="190"/>
        <v>2</v>
      </c>
      <c r="AA460" s="85">
        <f t="shared" si="191"/>
        <v>7</v>
      </c>
      <c r="AB460" s="127">
        <f>VLOOKUP(B460,[2]Natation!$A$2:$E$556,5,FALSE)</f>
        <v>61.98</v>
      </c>
      <c r="AC460" s="100">
        <f t="shared" si="192"/>
        <v>1</v>
      </c>
      <c r="AD460" s="86">
        <f t="shared" si="193"/>
        <v>1</v>
      </c>
      <c r="AE460" s="87">
        <f t="shared" si="195"/>
        <v>7.8</v>
      </c>
      <c r="AF460" s="88">
        <v>7.8</v>
      </c>
      <c r="AG460" s="92">
        <f t="shared" si="196"/>
        <v>492</v>
      </c>
      <c r="AH460" s="78">
        <f>IF(ISERROR(VLOOKUP(B460,'Notes écrit'!$A$3:$C$566,3,FALSE)),"ABI",(VLOOKUP(B460,'Notes écrit'!$A$3:$C$566,3,FALSE)))</f>
        <v>6.67</v>
      </c>
      <c r="AI460" s="88">
        <v>6.67</v>
      </c>
      <c r="AJ460" s="93">
        <f t="shared" si="197"/>
        <v>296</v>
      </c>
      <c r="AK460" s="153">
        <f t="shared" si="198"/>
        <v>7.1219999999999999</v>
      </c>
    </row>
    <row r="461" spans="1:42" ht="16.5" customHeight="1" thickBot="1" x14ac:dyDescent="0.3">
      <c r="A461" s="127" t="s">
        <v>56</v>
      </c>
      <c r="B461" s="251">
        <v>22010652</v>
      </c>
      <c r="C461" s="252" t="s">
        <v>575</v>
      </c>
      <c r="D461" s="252" t="s">
        <v>576</v>
      </c>
      <c r="E461" s="96">
        <f>VLOOKUP(B461,[2]END!$A$3:$F$557,6,FALSE)</f>
        <v>9</v>
      </c>
      <c r="F461" s="99">
        <f t="shared" si="194"/>
        <v>14</v>
      </c>
      <c r="G461" s="100">
        <f t="shared" si="179"/>
        <v>9</v>
      </c>
      <c r="H461" s="85">
        <f t="shared" si="180"/>
        <v>9</v>
      </c>
      <c r="I461" s="325">
        <f>VLOOKUP(B461,[2]VIT!$A$3:$E$557,5,FALSE)</f>
        <v>4.3</v>
      </c>
      <c r="J461" s="100">
        <f t="shared" si="181"/>
        <v>3</v>
      </c>
      <c r="K461" s="325">
        <f>VLOOKUP(B461,[2]VIT!$A$3:$F$557,6,FALSE)</f>
        <v>7.84</v>
      </c>
      <c r="L461" s="100">
        <f t="shared" si="182"/>
        <v>10</v>
      </c>
      <c r="M461" s="85">
        <f t="shared" si="183"/>
        <v>6.5</v>
      </c>
      <c r="N461" s="107">
        <f>VLOOKUP(B461,[2]DVC!$A$3:$F$557,6,FALSE)</f>
        <v>0</v>
      </c>
      <c r="O461" s="288">
        <f>VLOOKUP(B461,'[2]Taille-Poids'!$A$3:$F$557,6,FALSE)</f>
        <v>65</v>
      </c>
      <c r="P461" s="101">
        <f t="shared" si="184"/>
        <v>0</v>
      </c>
      <c r="Q461" s="100">
        <f t="shared" si="185"/>
        <v>0</v>
      </c>
      <c r="R461" s="107">
        <f>VLOOKUP(B461,[2]DV!$A$3:$G$557,7,FALSE)</f>
        <v>24</v>
      </c>
      <c r="S461" s="100">
        <f t="shared" si="186"/>
        <v>3.5</v>
      </c>
      <c r="T461" s="85">
        <f t="shared" si="187"/>
        <v>3.5</v>
      </c>
      <c r="U461" s="289">
        <f>VLOOKUP(B461,[2]COORD!$A$3:$H$557,8,FALSE)</f>
        <v>23.83</v>
      </c>
      <c r="V461" s="100">
        <f t="shared" si="188"/>
        <v>7</v>
      </c>
      <c r="W461" s="96">
        <f>VLOOKUP(B461,[2]SOUP!$A$3:$E$557,5,FALSE)</f>
        <v>0</v>
      </c>
      <c r="X461" s="100">
        <f t="shared" si="189"/>
        <v>2.5</v>
      </c>
      <c r="Y461" s="96">
        <f>VLOOKUP(B461,[2]EQU!$A$3:$E$557,5,FALSE)</f>
        <v>0</v>
      </c>
      <c r="Z461" s="100">
        <f t="shared" si="190"/>
        <v>5</v>
      </c>
      <c r="AA461" s="85">
        <f t="shared" si="191"/>
        <v>14.5</v>
      </c>
      <c r="AB461" s="127">
        <f>VLOOKUP(B461,[2]Natation!$A$2:$E$556,5,FALSE)</f>
        <v>43.39</v>
      </c>
      <c r="AC461" s="100">
        <f t="shared" si="192"/>
        <v>12</v>
      </c>
      <c r="AD461" s="86">
        <f t="shared" si="193"/>
        <v>12</v>
      </c>
      <c r="AE461" s="87">
        <f t="shared" si="195"/>
        <v>9.1</v>
      </c>
      <c r="AF461" s="88">
        <v>9.1</v>
      </c>
      <c r="AG461" s="92">
        <f t="shared" si="196"/>
        <v>443</v>
      </c>
      <c r="AH461" s="78">
        <f>IF(ISERROR(VLOOKUP(B461,'Notes écrit'!$A$3:$C$566,3,FALSE)),"ABI",(VLOOKUP(B461,'Notes écrit'!$A$3:$C$566,3,FALSE)))</f>
        <v>2.67</v>
      </c>
      <c r="AI461" s="88">
        <v>2.67</v>
      </c>
      <c r="AJ461" s="93">
        <f t="shared" si="197"/>
        <v>561</v>
      </c>
      <c r="AK461" s="153">
        <f t="shared" si="198"/>
        <v>5.242</v>
      </c>
    </row>
    <row r="462" spans="1:42" ht="16.5" customHeight="1" thickBot="1" x14ac:dyDescent="0.3">
      <c r="A462" s="127" t="s">
        <v>56</v>
      </c>
      <c r="B462" s="247">
        <v>22010666</v>
      </c>
      <c r="C462" s="248" t="s">
        <v>588</v>
      </c>
      <c r="D462" s="248" t="s">
        <v>241</v>
      </c>
      <c r="E462" s="96">
        <f>VLOOKUP(B462,[2]END!$A$3:$F$557,6,FALSE)</f>
        <v>9</v>
      </c>
      <c r="F462" s="99">
        <f t="shared" si="194"/>
        <v>14</v>
      </c>
      <c r="G462" s="100">
        <f t="shared" si="179"/>
        <v>9</v>
      </c>
      <c r="H462" s="85">
        <f t="shared" si="180"/>
        <v>9</v>
      </c>
      <c r="I462" s="325">
        <f>VLOOKUP(B462,[2]VIT!$A$3:$E$557,5,FALSE)</f>
        <v>3.38</v>
      </c>
      <c r="J462" s="100">
        <f t="shared" si="181"/>
        <v>18</v>
      </c>
      <c r="K462" s="325">
        <f>VLOOKUP(B462,[2]VIT!$A$3:$F$557,6,FALSE)</f>
        <v>7.34</v>
      </c>
      <c r="L462" s="100">
        <f t="shared" si="182"/>
        <v>14</v>
      </c>
      <c r="M462" s="85">
        <f t="shared" si="183"/>
        <v>16</v>
      </c>
      <c r="N462" s="107">
        <f>VLOOKUP(B462,[2]DVC!$A$3:$F$557,6,FALSE)</f>
        <v>32</v>
      </c>
      <c r="O462" s="288">
        <f>VLOOKUP(B462,'[2]Taille-Poids'!$A$3:$F$557,6,FALSE)</f>
        <v>67</v>
      </c>
      <c r="P462" s="101">
        <f t="shared" si="184"/>
        <v>0.47761194029850745</v>
      </c>
      <c r="Q462" s="100">
        <f t="shared" si="185"/>
        <v>4.5</v>
      </c>
      <c r="R462" s="107">
        <f>VLOOKUP(B462,[2]DV!$A$3:$G$557,7,FALSE)</f>
        <v>39.299999999999997</v>
      </c>
      <c r="S462" s="100">
        <f t="shared" si="186"/>
        <v>7</v>
      </c>
      <c r="T462" s="85">
        <f t="shared" si="187"/>
        <v>11.5</v>
      </c>
      <c r="U462" s="289">
        <f>VLOOKUP(B462,[2]COORD!$A$3:$H$557,8,FALSE)</f>
        <v>26.15</v>
      </c>
      <c r="V462" s="100">
        <f t="shared" si="188"/>
        <v>5.75</v>
      </c>
      <c r="W462" s="96">
        <f>VLOOKUP(B462,[2]SOUP!$A$3:$E$557,5,FALSE)</f>
        <v>-5</v>
      </c>
      <c r="X462" s="100">
        <f t="shared" si="189"/>
        <v>1.5</v>
      </c>
      <c r="Y462" s="96">
        <f>VLOOKUP(B462,[2]EQU!$A$3:$E$557,5,FALSE)</f>
        <v>1</v>
      </c>
      <c r="Z462" s="100">
        <f t="shared" si="190"/>
        <v>4.5</v>
      </c>
      <c r="AA462" s="85">
        <f t="shared" si="191"/>
        <v>11.75</v>
      </c>
      <c r="AB462" s="127" t="s">
        <v>375</v>
      </c>
      <c r="AC462" s="100" t="str">
        <f t="shared" si="192"/>
        <v>DSP</v>
      </c>
      <c r="AD462" s="86" t="str">
        <f t="shared" si="193"/>
        <v>DSP</v>
      </c>
      <c r="AE462" s="87">
        <f t="shared" si="195"/>
        <v>12.0625</v>
      </c>
      <c r="AF462" s="88">
        <v>12.0625</v>
      </c>
      <c r="AG462" s="92">
        <f t="shared" si="196"/>
        <v>153</v>
      </c>
      <c r="AH462" s="78">
        <f>IF(ISERROR(VLOOKUP(B462,'Notes écrit'!$A$3:$C$566,3,FALSE)),"ABI",(VLOOKUP(B462,'Notes écrit'!$A$3:$C$566,3,FALSE)))</f>
        <v>4.8899999999999997</v>
      </c>
      <c r="AI462" s="88">
        <v>4.8899999999999997</v>
      </c>
      <c r="AJ462" s="93">
        <f t="shared" si="197"/>
        <v>474</v>
      </c>
      <c r="AK462" s="153">
        <f t="shared" si="198"/>
        <v>7.7590000000000003</v>
      </c>
      <c r="AL462" s="110"/>
      <c r="AM462" s="110"/>
      <c r="AN462" s="110"/>
      <c r="AO462" s="110"/>
      <c r="AP462" s="110"/>
    </row>
    <row r="463" spans="1:42" ht="16.5" customHeight="1" thickBot="1" x14ac:dyDescent="0.3">
      <c r="A463" s="127" t="s">
        <v>56</v>
      </c>
      <c r="B463" s="255">
        <v>22010714</v>
      </c>
      <c r="C463" s="256" t="s">
        <v>803</v>
      </c>
      <c r="D463" s="256" t="s">
        <v>104</v>
      </c>
      <c r="E463" s="96">
        <f>VLOOKUP(B463,[2]END!$A$3:$F$557,6,FALSE)</f>
        <v>9</v>
      </c>
      <c r="F463" s="99">
        <f t="shared" si="194"/>
        <v>14</v>
      </c>
      <c r="G463" s="100">
        <f t="shared" si="179"/>
        <v>9</v>
      </c>
      <c r="H463" s="85">
        <f t="shared" si="180"/>
        <v>9</v>
      </c>
      <c r="I463" s="325">
        <f>VLOOKUP(B463,[2]VIT!$A$3:$E$557,5,FALSE)</f>
        <v>3.49</v>
      </c>
      <c r="J463" s="100">
        <f t="shared" si="181"/>
        <v>17</v>
      </c>
      <c r="K463" s="325">
        <f>VLOOKUP(B463,[2]VIT!$A$3:$F$557,6,FALSE)</f>
        <v>8.07</v>
      </c>
      <c r="L463" s="100">
        <f t="shared" si="182"/>
        <v>8</v>
      </c>
      <c r="M463" s="85">
        <f t="shared" si="183"/>
        <v>12.5</v>
      </c>
      <c r="N463" s="107">
        <f>VLOOKUP(B463,[2]DVC!$A$3:$F$557,6,FALSE)</f>
        <v>39</v>
      </c>
      <c r="O463" s="288">
        <f>VLOOKUP(B463,'[2]Taille-Poids'!$A$3:$F$557,6,FALSE)</f>
        <v>59</v>
      </c>
      <c r="P463" s="101">
        <f t="shared" si="184"/>
        <v>0.66101694915254239</v>
      </c>
      <c r="Q463" s="100">
        <f t="shared" si="185"/>
        <v>6</v>
      </c>
      <c r="R463" s="107">
        <f>VLOOKUP(B463,[2]DV!$A$3:$G$557,7,FALSE)</f>
        <v>32</v>
      </c>
      <c r="S463" s="100">
        <f t="shared" si="186"/>
        <v>5.5</v>
      </c>
      <c r="T463" s="85">
        <f t="shared" si="187"/>
        <v>11.5</v>
      </c>
      <c r="U463" s="289">
        <f>VLOOKUP(B463,[2]COORD!$A$3:$H$557,8,FALSE)</f>
        <v>28.24</v>
      </c>
      <c r="V463" s="100">
        <f t="shared" si="188"/>
        <v>4.75</v>
      </c>
      <c r="W463" s="96">
        <f>VLOOKUP(B463,[2]SOUP!$A$3:$E$557,5,FALSE)</f>
        <v>15</v>
      </c>
      <c r="X463" s="100">
        <f t="shared" si="189"/>
        <v>4.75</v>
      </c>
      <c r="Y463" s="96">
        <f>VLOOKUP(B463,[2]EQU!$A$3:$E$557,5,FALSE)</f>
        <v>3</v>
      </c>
      <c r="Z463" s="100">
        <f t="shared" si="190"/>
        <v>3.5</v>
      </c>
      <c r="AA463" s="85">
        <f t="shared" si="191"/>
        <v>13</v>
      </c>
      <c r="AB463" s="127">
        <f>VLOOKUP(B463,[2]Natation!$A$2:$E$556,5,FALSE)</f>
        <v>40.51</v>
      </c>
      <c r="AC463" s="100">
        <f t="shared" si="192"/>
        <v>13</v>
      </c>
      <c r="AD463" s="86">
        <f t="shared" si="193"/>
        <v>13</v>
      </c>
      <c r="AE463" s="87">
        <f t="shared" si="195"/>
        <v>11.8</v>
      </c>
      <c r="AF463" s="88">
        <v>11.8</v>
      </c>
      <c r="AG463" s="92">
        <f t="shared" si="196"/>
        <v>182</v>
      </c>
      <c r="AH463" s="78">
        <f>IF(ISERROR(VLOOKUP(B463,'Notes écrit'!$A$3:$C$566,3,FALSE)),"ABI",(VLOOKUP(B463,'Notes écrit'!$A$3:$C$566,3,FALSE)))</f>
        <v>8.44</v>
      </c>
      <c r="AI463" s="88">
        <v>8.44</v>
      </c>
      <c r="AJ463" s="93">
        <f t="shared" si="197"/>
        <v>118</v>
      </c>
      <c r="AK463" s="153">
        <f t="shared" si="198"/>
        <v>9.7839999999999989</v>
      </c>
    </row>
    <row r="464" spans="1:42" s="108" customFormat="1" ht="16.5" customHeight="1" thickBot="1" x14ac:dyDescent="0.3">
      <c r="A464" s="127" t="s">
        <v>376</v>
      </c>
      <c r="B464" s="253">
        <v>22010720</v>
      </c>
      <c r="C464" s="254" t="s">
        <v>653</v>
      </c>
      <c r="D464" s="254" t="s">
        <v>300</v>
      </c>
      <c r="E464" s="96">
        <f>VLOOKUP(B464,[2]END!$A$3:$F$557,6,FALSE)</f>
        <v>16</v>
      </c>
      <c r="F464" s="99">
        <f t="shared" si="194"/>
        <v>17.5</v>
      </c>
      <c r="G464" s="100">
        <f t="shared" si="179"/>
        <v>13</v>
      </c>
      <c r="H464" s="85">
        <f t="shared" si="180"/>
        <v>13</v>
      </c>
      <c r="I464" s="325">
        <f>VLOOKUP(B464,[2]VIT!$A$3:$E$557,5,FALSE)</f>
        <v>3.2699999999999996</v>
      </c>
      <c r="J464" s="100">
        <f t="shared" si="181"/>
        <v>16</v>
      </c>
      <c r="K464" s="325">
        <f>VLOOKUP(B464,[2]VIT!$A$3:$F$557,6,FALSE)</f>
        <v>7.3</v>
      </c>
      <c r="L464" s="100">
        <f t="shared" si="182"/>
        <v>8</v>
      </c>
      <c r="M464" s="85">
        <f t="shared" si="183"/>
        <v>12</v>
      </c>
      <c r="N464" s="107">
        <f>VLOOKUP(B464,[2]DVC!$A$3:$F$557,6,FALSE)</f>
        <v>46</v>
      </c>
      <c r="O464" s="288">
        <f>VLOOKUP(B464,'[2]Taille-Poids'!$A$3:$F$557,6,FALSE)</f>
        <v>65</v>
      </c>
      <c r="P464" s="101">
        <f t="shared" si="184"/>
        <v>0.70769230769230773</v>
      </c>
      <c r="Q464" s="100">
        <f t="shared" si="185"/>
        <v>4</v>
      </c>
      <c r="R464" s="107">
        <f>VLOOKUP(B464,[2]DV!$A$3:$G$557,7,FALSE)</f>
        <v>27.8</v>
      </c>
      <c r="S464" s="100">
        <f t="shared" si="186"/>
        <v>0</v>
      </c>
      <c r="T464" s="85">
        <f t="shared" si="187"/>
        <v>4</v>
      </c>
      <c r="U464" s="289">
        <f>VLOOKUP(B464,[2]COORD!$A$3:$H$557,8,FALSE)</f>
        <v>26.06</v>
      </c>
      <c r="V464" s="100">
        <f t="shared" si="188"/>
        <v>4.75</v>
      </c>
      <c r="W464" s="96">
        <f>VLOOKUP(B464,[2]SOUP!$A$3:$E$557,5,FALSE)</f>
        <v>-3</v>
      </c>
      <c r="X464" s="100">
        <f t="shared" si="189"/>
        <v>1.75</v>
      </c>
      <c r="Y464" s="96">
        <f>VLOOKUP(B464,[2]EQU!$A$3:$E$557,5,FALSE)</f>
        <v>8</v>
      </c>
      <c r="Z464" s="100">
        <f t="shared" si="190"/>
        <v>1</v>
      </c>
      <c r="AA464" s="85">
        <f t="shared" si="191"/>
        <v>7.5</v>
      </c>
      <c r="AB464" s="127">
        <f>VLOOKUP(B464,[2]Natation!$A$2:$E$556,5,FALSE)</f>
        <v>50.2</v>
      </c>
      <c r="AC464" s="100">
        <f t="shared" si="192"/>
        <v>5</v>
      </c>
      <c r="AD464" s="86">
        <f t="shared" si="193"/>
        <v>5</v>
      </c>
      <c r="AE464" s="87">
        <f t="shared" si="195"/>
        <v>8.3000000000000007</v>
      </c>
      <c r="AF464" s="88">
        <v>8.3000000000000007</v>
      </c>
      <c r="AG464" s="92">
        <f t="shared" si="196"/>
        <v>478</v>
      </c>
      <c r="AH464" s="78">
        <f>IF(ISERROR(VLOOKUP(B464,'Notes écrit'!$A$3:$C$566,3,FALSE)),"ABI",(VLOOKUP(B464,'Notes écrit'!$A$3:$C$566,3,FALSE)))</f>
        <v>4.8899999999999997</v>
      </c>
      <c r="AI464" s="88">
        <v>4.8899999999999997</v>
      </c>
      <c r="AJ464" s="93">
        <f t="shared" si="197"/>
        <v>474</v>
      </c>
      <c r="AK464" s="153">
        <f t="shared" si="198"/>
        <v>6.2539999999999996</v>
      </c>
      <c r="AL464" s="26"/>
      <c r="AM464" s="26"/>
      <c r="AN464" s="26"/>
      <c r="AO464" s="26"/>
      <c r="AP464" s="26"/>
    </row>
    <row r="465" spans="1:42" ht="16.5" customHeight="1" thickBot="1" x14ac:dyDescent="0.3">
      <c r="A465" s="127" t="s">
        <v>56</v>
      </c>
      <c r="B465" s="251">
        <v>22010734</v>
      </c>
      <c r="C465" s="252" t="s">
        <v>672</v>
      </c>
      <c r="D465" s="252" t="s">
        <v>283</v>
      </c>
      <c r="E465" s="96">
        <f>VLOOKUP(B465,[2]END!$A$3:$F$557,6,FALSE)</f>
        <v>12</v>
      </c>
      <c r="F465" s="99">
        <f t="shared" si="194"/>
        <v>15.5</v>
      </c>
      <c r="G465" s="100">
        <f t="shared" si="179"/>
        <v>12</v>
      </c>
      <c r="H465" s="85">
        <f t="shared" si="180"/>
        <v>12</v>
      </c>
      <c r="I465" s="325">
        <f>VLOOKUP(B465,[2]VIT!$A$3:$E$557,5,FALSE)</f>
        <v>4.16</v>
      </c>
      <c r="J465" s="100">
        <f t="shared" si="181"/>
        <v>5</v>
      </c>
      <c r="K465" s="325">
        <f>VLOOKUP(B465,[2]VIT!$A$3:$F$557,6,FALSE)</f>
        <v>7.58</v>
      </c>
      <c r="L465" s="100">
        <f t="shared" si="182"/>
        <v>12</v>
      </c>
      <c r="M465" s="85">
        <f t="shared" si="183"/>
        <v>8.5</v>
      </c>
      <c r="N465" s="107">
        <f>VLOOKUP(B465,[2]DVC!$A$3:$F$557,6,FALSE)</f>
        <v>35.5</v>
      </c>
      <c r="O465" s="288">
        <f>VLOOKUP(B465,'[2]Taille-Poids'!$A$3:$F$557,6,FALSE)</f>
        <v>61</v>
      </c>
      <c r="P465" s="101">
        <f t="shared" si="184"/>
        <v>0.58196721311475408</v>
      </c>
      <c r="Q465" s="100">
        <f t="shared" si="185"/>
        <v>5.5</v>
      </c>
      <c r="R465" s="107">
        <f>VLOOKUP(B465,[2]DV!$A$3:$G$557,7,FALSE)</f>
        <v>31</v>
      </c>
      <c r="S465" s="100">
        <f t="shared" si="186"/>
        <v>5</v>
      </c>
      <c r="T465" s="85">
        <f t="shared" si="187"/>
        <v>10.5</v>
      </c>
      <c r="U465" s="289">
        <f>VLOOKUP(B465,[2]COORD!$A$3:$H$557,8,FALSE)</f>
        <v>26.73</v>
      </c>
      <c r="V465" s="100">
        <f t="shared" si="188"/>
        <v>5.5</v>
      </c>
      <c r="W465" s="96">
        <f>VLOOKUP(B465,[2]SOUP!$A$3:$E$557,5,FALSE)</f>
        <v>0</v>
      </c>
      <c r="X465" s="100">
        <f t="shared" si="189"/>
        <v>2.5</v>
      </c>
      <c r="Y465" s="96">
        <f>VLOOKUP(B465,[2]EQU!$A$3:$E$557,5,FALSE)</f>
        <v>3</v>
      </c>
      <c r="Z465" s="100">
        <f t="shared" si="190"/>
        <v>3.5</v>
      </c>
      <c r="AA465" s="85">
        <f t="shared" si="191"/>
        <v>11.5</v>
      </c>
      <c r="AB465" s="127">
        <f>VLOOKUP(B465,[2]Natation!$A$2:$E$556,5,FALSE)</f>
        <v>55.34</v>
      </c>
      <c r="AC465" s="100">
        <f t="shared" si="192"/>
        <v>6</v>
      </c>
      <c r="AD465" s="86">
        <f t="shared" si="193"/>
        <v>6</v>
      </c>
      <c r="AE465" s="87">
        <f t="shared" si="195"/>
        <v>9.6999999999999993</v>
      </c>
      <c r="AF465" s="88">
        <v>9.6999999999999993</v>
      </c>
      <c r="AG465" s="92">
        <f t="shared" si="196"/>
        <v>412</v>
      </c>
      <c r="AH465" s="78">
        <f>IF(ISERROR(VLOOKUP(B465,'Notes écrit'!$A$3:$C$566,3,FALSE)),"ABI",(VLOOKUP(B465,'Notes écrit'!$A$3:$C$566,3,FALSE)))</f>
        <v>4.8899999999999997</v>
      </c>
      <c r="AI465" s="88">
        <v>4.8899999999999997</v>
      </c>
      <c r="AJ465" s="93">
        <f t="shared" si="197"/>
        <v>474</v>
      </c>
      <c r="AK465" s="153">
        <f t="shared" si="198"/>
        <v>6.8140000000000001</v>
      </c>
      <c r="AL465" s="109"/>
      <c r="AM465" s="109"/>
      <c r="AN465" s="109"/>
      <c r="AO465" s="109"/>
      <c r="AP465" s="109"/>
    </row>
    <row r="466" spans="1:42" ht="16.5" customHeight="1" thickBot="1" x14ac:dyDescent="0.3">
      <c r="A466" s="127" t="s">
        <v>376</v>
      </c>
      <c r="B466" s="247">
        <v>22010780</v>
      </c>
      <c r="C466" s="248" t="s">
        <v>1026</v>
      </c>
      <c r="D466" s="248" t="s">
        <v>1027</v>
      </c>
      <c r="E466" s="325">
        <f>VLOOKUP(B466,[2]END!$A$3:$F$557,6,FALSE)</f>
        <v>19</v>
      </c>
      <c r="F466" s="99">
        <f t="shared" si="194"/>
        <v>19</v>
      </c>
      <c r="G466" s="100">
        <f t="shared" si="179"/>
        <v>16</v>
      </c>
      <c r="H466" s="85">
        <f t="shared" si="180"/>
        <v>16</v>
      </c>
      <c r="I466" s="325">
        <f>VLOOKUP(B466,[2]VIT!$A$3:$E$557,5,FALSE)</f>
        <v>3.1</v>
      </c>
      <c r="J466" s="100">
        <f t="shared" si="181"/>
        <v>19</v>
      </c>
      <c r="K466" s="325">
        <f>VLOOKUP(B466,[2]VIT!$A$3:$F$557,6,FALSE)</f>
        <v>6.61</v>
      </c>
      <c r="L466" s="100">
        <f t="shared" si="182"/>
        <v>13</v>
      </c>
      <c r="M466" s="85">
        <f t="shared" si="183"/>
        <v>16</v>
      </c>
      <c r="N466" s="328">
        <f>VLOOKUP(B466,[2]DVC!$A$3:$F$557,6,FALSE)</f>
        <v>71</v>
      </c>
      <c r="O466" s="288">
        <f>VLOOKUP(B466,'[2]Taille-Poids'!$A$3:$F$557,6,FALSE)</f>
        <v>59</v>
      </c>
      <c r="P466" s="101">
        <f t="shared" si="184"/>
        <v>1.2033898305084745</v>
      </c>
      <c r="Q466" s="100">
        <f t="shared" si="185"/>
        <v>6.5</v>
      </c>
      <c r="R466" s="328">
        <f>VLOOKUP(B466,[2]DV!$A$3:$G$557,7,FALSE)</f>
        <v>50.2</v>
      </c>
      <c r="S466" s="100">
        <f t="shared" si="186"/>
        <v>5.5</v>
      </c>
      <c r="T466" s="85">
        <f t="shared" si="187"/>
        <v>12</v>
      </c>
      <c r="U466" s="332">
        <f>VLOOKUP(B466,[2]COORD!$A$3:$H$557,8,FALSE)</f>
        <v>23.66</v>
      </c>
      <c r="V466" s="100">
        <f t="shared" si="188"/>
        <v>6</v>
      </c>
      <c r="W466" s="325">
        <f>VLOOKUP(B466,[2]SOUP!$A$3:$E$557,5,FALSE)</f>
        <v>-4</v>
      </c>
      <c r="X466" s="100">
        <f t="shared" si="189"/>
        <v>1.5</v>
      </c>
      <c r="Y466" s="325">
        <f>VLOOKUP(B466,[2]EQU!$A$3:$E$557,5,FALSE)</f>
        <v>3</v>
      </c>
      <c r="Z466" s="100">
        <f t="shared" si="190"/>
        <v>3.5</v>
      </c>
      <c r="AA466" s="85">
        <f t="shared" si="191"/>
        <v>11</v>
      </c>
      <c r="AB466" s="344">
        <f>VLOOKUP(B466,[2]Natation!$A$2:$E$556,5,FALSE)</f>
        <v>43.63</v>
      </c>
      <c r="AC466" s="100">
        <f t="shared" si="192"/>
        <v>8</v>
      </c>
      <c r="AD466" s="86">
        <f t="shared" si="193"/>
        <v>8</v>
      </c>
      <c r="AE466" s="87">
        <f t="shared" si="195"/>
        <v>12.6</v>
      </c>
      <c r="AF466" s="88">
        <v>12.6</v>
      </c>
      <c r="AG466" s="92">
        <f t="shared" si="196"/>
        <v>98</v>
      </c>
      <c r="AH466" s="78">
        <f>IF(ISERROR(VLOOKUP(B466,'Notes écrit'!$A$3:$C$566,3,FALSE)),"ABI",(VLOOKUP(B466,'Notes écrit'!$A$3:$C$566,3,FALSE)))</f>
        <v>9.7799999999999994</v>
      </c>
      <c r="AI466" s="88">
        <v>9.7799999999999994</v>
      </c>
      <c r="AJ466" s="93">
        <f t="shared" si="197"/>
        <v>38</v>
      </c>
      <c r="AK466" s="153">
        <f t="shared" si="198"/>
        <v>10.907999999999999</v>
      </c>
      <c r="AL466" s="109"/>
      <c r="AM466" s="109"/>
      <c r="AN466" s="109"/>
      <c r="AO466" s="109"/>
      <c r="AP466" s="109"/>
    </row>
    <row r="467" spans="1:42" s="110" customFormat="1" ht="16.5" customHeight="1" thickBot="1" x14ac:dyDescent="0.3">
      <c r="A467" s="127" t="s">
        <v>376</v>
      </c>
      <c r="B467" s="253">
        <v>22010816</v>
      </c>
      <c r="C467" s="254" t="s">
        <v>985</v>
      </c>
      <c r="D467" s="254" t="s">
        <v>178</v>
      </c>
      <c r="E467" s="96">
        <f>VLOOKUP(B467,[2]END!$A$3:$F$557,6,FALSE)</f>
        <v>14</v>
      </c>
      <c r="F467" s="99">
        <f t="shared" si="194"/>
        <v>16.5</v>
      </c>
      <c r="G467" s="100">
        <f t="shared" si="179"/>
        <v>11</v>
      </c>
      <c r="H467" s="85">
        <f t="shared" si="180"/>
        <v>11</v>
      </c>
      <c r="I467" s="325">
        <f>VLOOKUP(B467,[2]VIT!$A$3:$E$557,5,FALSE)</f>
        <v>3</v>
      </c>
      <c r="J467" s="100">
        <f t="shared" si="181"/>
        <v>20</v>
      </c>
      <c r="K467" s="325">
        <f>VLOOKUP(B467,[2]VIT!$A$3:$F$557,6,FALSE)</f>
        <v>6.52</v>
      </c>
      <c r="L467" s="100">
        <f t="shared" si="182"/>
        <v>13</v>
      </c>
      <c r="M467" s="85">
        <f t="shared" si="183"/>
        <v>16.5</v>
      </c>
      <c r="N467" s="107">
        <f>VLOOKUP(B467,[2]DVC!$A$3:$F$557,6,FALSE)</f>
        <v>75.5</v>
      </c>
      <c r="O467" s="288">
        <f>VLOOKUP(B467,'[2]Taille-Poids'!$A$3:$F$557,6,FALSE)</f>
        <v>71</v>
      </c>
      <c r="P467" s="101">
        <f t="shared" si="184"/>
        <v>1.0633802816901408</v>
      </c>
      <c r="Q467" s="100">
        <f t="shared" si="185"/>
        <v>5.5</v>
      </c>
      <c r="R467" s="107">
        <f>VLOOKUP(B467,[2]DV!$A$3:$G$557,7,FALSE)</f>
        <v>39.299999999999997</v>
      </c>
      <c r="S467" s="100">
        <f t="shared" si="186"/>
        <v>3</v>
      </c>
      <c r="T467" s="85">
        <f t="shared" si="187"/>
        <v>8.5</v>
      </c>
      <c r="U467" s="289">
        <f>VLOOKUP(B467,[2]COORD!$A$3:$H$557,8,FALSE)</f>
        <v>27.11</v>
      </c>
      <c r="V467" s="100">
        <f t="shared" si="188"/>
        <v>4.25</v>
      </c>
      <c r="W467" s="96">
        <f>VLOOKUP(B467,[2]SOUP!$A$3:$E$557,5,FALSE)</f>
        <v>-7</v>
      </c>
      <c r="X467" s="100">
        <f t="shared" si="189"/>
        <v>1.25</v>
      </c>
      <c r="Y467" s="96">
        <f>VLOOKUP(B467,[2]EQU!$A$3:$E$557,5,FALSE)</f>
        <v>6</v>
      </c>
      <c r="Z467" s="100">
        <f t="shared" si="190"/>
        <v>2</v>
      </c>
      <c r="AA467" s="85">
        <f t="shared" si="191"/>
        <v>7.5</v>
      </c>
      <c r="AB467" s="127">
        <f>VLOOKUP(B467,[2]Natation!$A$2:$E$556,5,FALSE)</f>
        <v>33.159999999999997</v>
      </c>
      <c r="AC467" s="100">
        <f t="shared" si="192"/>
        <v>14</v>
      </c>
      <c r="AD467" s="86">
        <f t="shared" si="193"/>
        <v>14</v>
      </c>
      <c r="AE467" s="87">
        <f t="shared" si="195"/>
        <v>11.5</v>
      </c>
      <c r="AF467" s="88">
        <v>11.5</v>
      </c>
      <c r="AG467" s="92">
        <f t="shared" si="196"/>
        <v>211</v>
      </c>
      <c r="AH467" s="78">
        <f>IF(ISERROR(VLOOKUP(B467,'Notes écrit'!$A$3:$C$566,3,FALSE)),"ABI",(VLOOKUP(B467,'Notes écrit'!$A$3:$C$566,3,FALSE)))</f>
        <v>7.11</v>
      </c>
      <c r="AI467" s="88">
        <v>7.11</v>
      </c>
      <c r="AJ467" s="93">
        <f t="shared" si="197"/>
        <v>241</v>
      </c>
      <c r="AK467" s="153">
        <f t="shared" si="198"/>
        <v>8.8659999999999997</v>
      </c>
      <c r="AL467" s="26"/>
      <c r="AM467" s="26"/>
      <c r="AN467" s="26"/>
      <c r="AO467" s="26"/>
      <c r="AP467" s="26"/>
    </row>
    <row r="468" spans="1:42" s="110" customFormat="1" ht="16.5" customHeight="1" thickBot="1" x14ac:dyDescent="0.3">
      <c r="A468" s="127" t="s">
        <v>376</v>
      </c>
      <c r="B468" s="261">
        <v>22010830</v>
      </c>
      <c r="C468" s="262" t="s">
        <v>684</v>
      </c>
      <c r="D468" s="262" t="s">
        <v>685</v>
      </c>
      <c r="E468" s="96">
        <f>VLOOKUP(B468,[2]END!$A$3:$F$557,6,FALSE)</f>
        <v>22</v>
      </c>
      <c r="F468" s="99">
        <f t="shared" si="194"/>
        <v>20.5</v>
      </c>
      <c r="G468" s="100">
        <f t="shared" si="179"/>
        <v>19</v>
      </c>
      <c r="H468" s="85">
        <f t="shared" si="180"/>
        <v>19</v>
      </c>
      <c r="I468" s="325">
        <f>VLOOKUP(B468,[2]VIT!$A$3:$E$557,5,FALSE)</f>
        <v>3.18</v>
      </c>
      <c r="J468" s="100">
        <f t="shared" si="181"/>
        <v>17</v>
      </c>
      <c r="K468" s="325">
        <f>VLOOKUP(B468,[2]VIT!$A$3:$F$557,6,FALSE)</f>
        <v>7.79</v>
      </c>
      <c r="L468" s="100">
        <f t="shared" si="182"/>
        <v>4</v>
      </c>
      <c r="M468" s="85">
        <f t="shared" si="183"/>
        <v>10.5</v>
      </c>
      <c r="N468" s="107">
        <f>VLOOKUP(B468,[2]DVC!$A$3:$F$557,6,FALSE)</f>
        <v>84.5</v>
      </c>
      <c r="O468" s="288">
        <f>VLOOKUP(B468,'[2]Taille-Poids'!$A$3:$F$557,6,FALSE)</f>
        <v>78</v>
      </c>
      <c r="P468" s="101">
        <f t="shared" si="184"/>
        <v>1.0833333333333333</v>
      </c>
      <c r="Q468" s="100">
        <f t="shared" si="185"/>
        <v>5.5</v>
      </c>
      <c r="R468" s="107">
        <f>VLOOKUP(B468,[2]DV!$A$3:$G$557,7,FALSE)</f>
        <v>39.4</v>
      </c>
      <c r="S468" s="100">
        <f t="shared" si="186"/>
        <v>3</v>
      </c>
      <c r="T468" s="85">
        <f t="shared" si="187"/>
        <v>8.5</v>
      </c>
      <c r="U468" s="289">
        <f>VLOOKUP(B468,[2]COORD!$A$3:$H$557,8,FALSE)</f>
        <v>27.18</v>
      </c>
      <c r="V468" s="100">
        <f t="shared" si="188"/>
        <v>4.25</v>
      </c>
      <c r="W468" s="96">
        <f>VLOOKUP(B468,[2]SOUP!$A$3:$E$557,5,FALSE)</f>
        <v>-14</v>
      </c>
      <c r="X468" s="100">
        <f t="shared" si="189"/>
        <v>0.25</v>
      </c>
      <c r="Y468" s="96">
        <f>VLOOKUP(B468,[2]EQU!$A$3:$E$557,5,FALSE)</f>
        <v>7</v>
      </c>
      <c r="Z468" s="100">
        <f t="shared" si="190"/>
        <v>1.5</v>
      </c>
      <c r="AA468" s="85">
        <f t="shared" si="191"/>
        <v>6</v>
      </c>
      <c r="AB468" s="127">
        <f>VLOOKUP(B468,[2]Natation!$A$2:$E$556,5,FALSE)</f>
        <v>33.119999999999997</v>
      </c>
      <c r="AC468" s="100">
        <f t="shared" si="192"/>
        <v>14</v>
      </c>
      <c r="AD468" s="86">
        <f t="shared" si="193"/>
        <v>14</v>
      </c>
      <c r="AE468" s="87">
        <f t="shared" si="195"/>
        <v>11.6</v>
      </c>
      <c r="AF468" s="88">
        <v>11.6</v>
      </c>
      <c r="AG468" s="92">
        <f t="shared" si="196"/>
        <v>199</v>
      </c>
      <c r="AH468" s="78">
        <f>IF(ISERROR(VLOOKUP(B468,'Notes écrit'!$A$3:$C$566,3,FALSE)),"ABI",(VLOOKUP(B468,'Notes écrit'!$A$3:$C$566,3,FALSE)))</f>
        <v>5.33</v>
      </c>
      <c r="AI468" s="88">
        <v>5.33</v>
      </c>
      <c r="AJ468" s="93">
        <f t="shared" si="197"/>
        <v>435</v>
      </c>
      <c r="AK468" s="153">
        <f t="shared" si="198"/>
        <v>7.8379999999999992</v>
      </c>
    </row>
    <row r="469" spans="1:42" s="111" customFormat="1" ht="16.5" customHeight="1" thickBot="1" x14ac:dyDescent="0.3">
      <c r="A469" s="127" t="s">
        <v>376</v>
      </c>
      <c r="B469" s="247">
        <v>22010898</v>
      </c>
      <c r="C469" s="248" t="s">
        <v>1114</v>
      </c>
      <c r="D469" s="248" t="s">
        <v>134</v>
      </c>
      <c r="E469" s="96">
        <f>VLOOKUP(B469,[2]END!$A$3:$F$557,6,FALSE)</f>
        <v>14</v>
      </c>
      <c r="F469" s="99">
        <f t="shared" si="194"/>
        <v>16.5</v>
      </c>
      <c r="G469" s="100">
        <f t="shared" si="179"/>
        <v>11</v>
      </c>
      <c r="H469" s="85">
        <f t="shared" si="180"/>
        <v>11</v>
      </c>
      <c r="I469" s="325">
        <f>VLOOKUP(B469,[2]VIT!$A$3:$E$557,5,FALSE)</f>
        <v>3.1</v>
      </c>
      <c r="J469" s="100">
        <f t="shared" si="181"/>
        <v>19</v>
      </c>
      <c r="K469" s="325">
        <f>VLOOKUP(B469,[2]VIT!$A$3:$F$557,6,FALSE)</f>
        <v>6.81</v>
      </c>
      <c r="L469" s="100">
        <f t="shared" si="182"/>
        <v>11</v>
      </c>
      <c r="M469" s="85">
        <f t="shared" si="183"/>
        <v>15</v>
      </c>
      <c r="N469" s="107">
        <f>VLOOKUP(B469,[2]DVC!$A$3:$F$557,6,FALSE)</f>
        <v>55</v>
      </c>
      <c r="O469" s="288">
        <f>VLOOKUP(B469,'[2]Taille-Poids'!$A$3:$F$557,6,FALSE)</f>
        <v>75</v>
      </c>
      <c r="P469" s="101">
        <f t="shared" si="184"/>
        <v>0.73333333333333328</v>
      </c>
      <c r="Q469" s="100">
        <f t="shared" si="185"/>
        <v>4</v>
      </c>
      <c r="R469" s="107">
        <f>VLOOKUP(B469,[2]DV!$A$3:$G$557,7,FALSE)</f>
        <v>48.3</v>
      </c>
      <c r="S469" s="100">
        <f t="shared" si="186"/>
        <v>5</v>
      </c>
      <c r="T469" s="85">
        <f t="shared" si="187"/>
        <v>9</v>
      </c>
      <c r="U469" s="289">
        <f>VLOOKUP(B469,[2]COORD!$A$3:$H$557,8,FALSE)</f>
        <v>25.96</v>
      </c>
      <c r="V469" s="100">
        <f t="shared" si="188"/>
        <v>5</v>
      </c>
      <c r="W469" s="96">
        <f>VLOOKUP(B469,[2]SOUP!$A$3:$E$557,5,FALSE)</f>
        <v>-9</v>
      </c>
      <c r="X469" s="100">
        <f t="shared" si="189"/>
        <v>1</v>
      </c>
      <c r="Y469" s="96">
        <f>VLOOKUP(B469,[2]EQU!$A$3:$E$557,5,FALSE)</f>
        <v>2</v>
      </c>
      <c r="Z469" s="100">
        <f t="shared" si="190"/>
        <v>4</v>
      </c>
      <c r="AA469" s="85">
        <f t="shared" si="191"/>
        <v>10</v>
      </c>
      <c r="AB469" s="127">
        <f>VLOOKUP(B469,[2]Natation!$A$2:$E$556,5,FALSE)</f>
        <v>36.32</v>
      </c>
      <c r="AC469" s="100">
        <f t="shared" si="192"/>
        <v>12</v>
      </c>
      <c r="AD469" s="86">
        <f t="shared" si="193"/>
        <v>12</v>
      </c>
      <c r="AE469" s="87">
        <f t="shared" si="195"/>
        <v>11.4</v>
      </c>
      <c r="AF469" s="88">
        <v>11.4</v>
      </c>
      <c r="AG469" s="92">
        <f t="shared" si="196"/>
        <v>228</v>
      </c>
      <c r="AH469" s="78">
        <f>IF(ISERROR(VLOOKUP(B469,'Notes écrit'!$A$3:$C$566,3,FALSE)),"ABI",(VLOOKUP(B469,'Notes écrit'!$A$3:$C$566,3,FALSE)))</f>
        <v>7.11</v>
      </c>
      <c r="AI469" s="88">
        <v>7.11</v>
      </c>
      <c r="AJ469" s="93">
        <f t="shared" si="197"/>
        <v>241</v>
      </c>
      <c r="AK469" s="153">
        <f t="shared" si="198"/>
        <v>8.8260000000000005</v>
      </c>
      <c r="AL469" s="26"/>
      <c r="AM469" s="26"/>
      <c r="AN469" s="26"/>
      <c r="AO469" s="26"/>
      <c r="AP469" s="26"/>
    </row>
    <row r="470" spans="1:42" ht="16.5" customHeight="1" thickBot="1" x14ac:dyDescent="0.3">
      <c r="A470" s="127" t="s">
        <v>376</v>
      </c>
      <c r="B470" s="247">
        <v>22010909</v>
      </c>
      <c r="C470" s="248" t="s">
        <v>273</v>
      </c>
      <c r="D470" s="248" t="s">
        <v>720</v>
      </c>
      <c r="E470" s="96" t="str">
        <f>VLOOKUP(B470,[2]END!$A$3:$F$557,6,FALSE)</f>
        <v>ABI</v>
      </c>
      <c r="F470" s="99" t="str">
        <f t="shared" si="194"/>
        <v>ABI</v>
      </c>
      <c r="G470" s="100">
        <f t="shared" si="179"/>
        <v>0</v>
      </c>
      <c r="H470" s="85">
        <f t="shared" si="180"/>
        <v>0</v>
      </c>
      <c r="I470" s="96" t="str">
        <f>VLOOKUP(B470,[2]VIT!$A$3:$E$557,5,FALSE)</f>
        <v>ABI</v>
      </c>
      <c r="J470" s="100">
        <f t="shared" si="181"/>
        <v>0</v>
      </c>
      <c r="K470" s="96" t="str">
        <f>VLOOKUP(B470,[2]VIT!$A$3:$F$557,6,FALSE)</f>
        <v>ABI</v>
      </c>
      <c r="L470" s="100">
        <f t="shared" si="182"/>
        <v>0</v>
      </c>
      <c r="M470" s="85">
        <f t="shared" si="183"/>
        <v>0</v>
      </c>
      <c r="N470" s="107" t="str">
        <f>VLOOKUP(B470,[2]DVC!$A$3:$F$557,6,FALSE)</f>
        <v>ABI</v>
      </c>
      <c r="O470" s="288" t="str">
        <f>VLOOKUP(B470,'[2]Taille-Poids'!$A$3:$F$557,6,FALSE)</f>
        <v>ABI</v>
      </c>
      <c r="P470" s="101" t="str">
        <f t="shared" si="184"/>
        <v>POIDS</v>
      </c>
      <c r="Q470" s="100">
        <f t="shared" si="185"/>
        <v>0</v>
      </c>
      <c r="R470" s="107" t="str">
        <f>VLOOKUP(B470,[2]DV!$A$3:$G$557,7,FALSE)</f>
        <v>ABI</v>
      </c>
      <c r="S470" s="100">
        <f t="shared" si="186"/>
        <v>0</v>
      </c>
      <c r="T470" s="85">
        <f t="shared" si="187"/>
        <v>0</v>
      </c>
      <c r="U470" s="289" t="str">
        <f>VLOOKUP(B470,[2]COORD!$A$3:$H$557,8,FALSE)</f>
        <v>ABI</v>
      </c>
      <c r="V470" s="100">
        <f t="shared" si="188"/>
        <v>0</v>
      </c>
      <c r="W470" s="96" t="str">
        <f>VLOOKUP(B470,[2]SOUP!$A$3:$E$557,5,FALSE)</f>
        <v>ABI</v>
      </c>
      <c r="X470" s="100">
        <f t="shared" si="189"/>
        <v>0</v>
      </c>
      <c r="Y470" s="96" t="str">
        <f>VLOOKUP(B470,[2]EQU!$A$3:$E$557,5,FALSE)</f>
        <v>ABI</v>
      </c>
      <c r="Z470" s="100">
        <f t="shared" si="190"/>
        <v>0</v>
      </c>
      <c r="AA470" s="85">
        <f t="shared" si="191"/>
        <v>0</v>
      </c>
      <c r="AB470" s="127" t="str">
        <f>VLOOKUP(B470,[2]Natation!$A$2:$E$556,5,FALSE)</f>
        <v>ABI</v>
      </c>
      <c r="AC470" s="100">
        <f t="shared" si="192"/>
        <v>0</v>
      </c>
      <c r="AD470" s="86">
        <f t="shared" si="193"/>
        <v>0</v>
      </c>
      <c r="AE470" s="87">
        <f t="shared" si="195"/>
        <v>0</v>
      </c>
      <c r="AF470" s="88">
        <v>0</v>
      </c>
      <c r="AG470" s="92">
        <f t="shared" si="196"/>
        <v>532</v>
      </c>
      <c r="AH470" s="78" t="str">
        <f>IF(ISERROR(VLOOKUP(B470,'Notes écrit'!$A$3:$C$566,3,FALSE)),"ABI",(VLOOKUP(B470,'Notes écrit'!$A$3:$C$566,3,FALSE)))</f>
        <v>ABI</v>
      </c>
      <c r="AI470" s="88" t="s">
        <v>195</v>
      </c>
      <c r="AJ470" s="93">
        <f t="shared" si="197"/>
        <v>564</v>
      </c>
      <c r="AK470" s="153" t="str">
        <f t="shared" si="198"/>
        <v>DEF</v>
      </c>
    </row>
    <row r="471" spans="1:42" ht="16.5" customHeight="1" thickBot="1" x14ac:dyDescent="0.3">
      <c r="A471" s="127" t="s">
        <v>376</v>
      </c>
      <c r="B471" s="255">
        <v>22010942</v>
      </c>
      <c r="C471" s="256" t="s">
        <v>1052</v>
      </c>
      <c r="D471" s="256" t="s">
        <v>97</v>
      </c>
      <c r="E471" s="96">
        <f>VLOOKUP(B471,[2]END!$A$3:$F$557,6,FALSE)</f>
        <v>17</v>
      </c>
      <c r="F471" s="99">
        <f t="shared" si="194"/>
        <v>18</v>
      </c>
      <c r="G471" s="100">
        <f t="shared" si="179"/>
        <v>14</v>
      </c>
      <c r="H471" s="85">
        <f t="shared" si="180"/>
        <v>14</v>
      </c>
      <c r="I471" s="325">
        <f>VLOOKUP(B471,[2]VIT!$A$3:$E$557,5,FALSE)</f>
        <v>3.2600000000000002</v>
      </c>
      <c r="J471" s="100">
        <f t="shared" si="181"/>
        <v>16</v>
      </c>
      <c r="K471" s="325">
        <f>VLOOKUP(B471,[2]VIT!$A$3:$F$557,6,FALSE)</f>
        <v>6.95</v>
      </c>
      <c r="L471" s="100">
        <f t="shared" si="182"/>
        <v>10</v>
      </c>
      <c r="M471" s="85">
        <f t="shared" si="183"/>
        <v>13</v>
      </c>
      <c r="N471" s="107">
        <f>VLOOKUP(B471,[2]DVC!$A$3:$F$557,6,FALSE)</f>
        <v>70</v>
      </c>
      <c r="O471" s="288">
        <f>VLOOKUP(B471,'[2]Taille-Poids'!$A$3:$F$557,6,FALSE)</f>
        <v>71</v>
      </c>
      <c r="P471" s="101">
        <f t="shared" si="184"/>
        <v>0.9859154929577465</v>
      </c>
      <c r="Q471" s="100">
        <f t="shared" si="185"/>
        <v>5</v>
      </c>
      <c r="R471" s="107">
        <f>VLOOKUP(B471,[2]DV!$A$3:$G$557,7,FALSE)</f>
        <v>37.799999999999997</v>
      </c>
      <c r="S471" s="100">
        <f t="shared" si="186"/>
        <v>2.5</v>
      </c>
      <c r="T471" s="85">
        <f t="shared" si="187"/>
        <v>7.5</v>
      </c>
      <c r="U471" s="289">
        <f>VLOOKUP(B471,[2]COORD!$A$3:$H$557,8,FALSE)</f>
        <v>27.37</v>
      </c>
      <c r="V471" s="100">
        <f t="shared" si="188"/>
        <v>4.25</v>
      </c>
      <c r="W471" s="96">
        <f>VLOOKUP(B471,[2]SOUP!$A$3:$E$557,5,FALSE)</f>
        <v>0</v>
      </c>
      <c r="X471" s="100">
        <f t="shared" si="189"/>
        <v>2.5</v>
      </c>
      <c r="Y471" s="96">
        <f>VLOOKUP(B471,[2]EQU!$A$3:$E$557,5,FALSE)</f>
        <v>4</v>
      </c>
      <c r="Z471" s="100">
        <f t="shared" si="190"/>
        <v>3</v>
      </c>
      <c r="AA471" s="85">
        <f t="shared" si="191"/>
        <v>9.75</v>
      </c>
      <c r="AB471" s="127">
        <f>VLOOKUP(B471,[2]Natation!$A$2:$E$556,5,FALSE)</f>
        <v>38.36</v>
      </c>
      <c r="AC471" s="100">
        <f t="shared" si="192"/>
        <v>11</v>
      </c>
      <c r="AD471" s="86">
        <f t="shared" si="193"/>
        <v>11</v>
      </c>
      <c r="AE471" s="87">
        <f t="shared" si="195"/>
        <v>11.05</v>
      </c>
      <c r="AF471" s="88">
        <v>11.05</v>
      </c>
      <c r="AG471" s="92">
        <f t="shared" si="196"/>
        <v>276</v>
      </c>
      <c r="AH471" s="78">
        <f>IF(ISERROR(VLOOKUP(B471,'Notes écrit'!$A$3:$C$566,3,FALSE)),"ABI",(VLOOKUP(B471,'Notes écrit'!$A$3:$C$566,3,FALSE)))</f>
        <v>5.33</v>
      </c>
      <c r="AI471" s="88">
        <v>5.33</v>
      </c>
      <c r="AJ471" s="93">
        <f t="shared" si="197"/>
        <v>435</v>
      </c>
      <c r="AK471" s="153">
        <f t="shared" si="198"/>
        <v>7.6180000000000003</v>
      </c>
    </row>
    <row r="472" spans="1:42" ht="16.5" customHeight="1" thickBot="1" x14ac:dyDescent="0.3">
      <c r="A472" s="127" t="s">
        <v>376</v>
      </c>
      <c r="B472" s="259">
        <v>22010980</v>
      </c>
      <c r="C472" s="260" t="s">
        <v>1039</v>
      </c>
      <c r="D472" s="260" t="s">
        <v>106</v>
      </c>
      <c r="E472" s="96">
        <f>VLOOKUP(B472,[2]END!$A$3:$F$557,6,FALSE)</f>
        <v>14</v>
      </c>
      <c r="F472" s="99">
        <f t="shared" si="194"/>
        <v>16.5</v>
      </c>
      <c r="G472" s="100">
        <f t="shared" si="179"/>
        <v>11</v>
      </c>
      <c r="H472" s="85">
        <f t="shared" si="180"/>
        <v>11</v>
      </c>
      <c r="I472" s="325">
        <f>VLOOKUP(B472,[2]VIT!$A$3:$E$557,5,FALSE)</f>
        <v>2.9499999999999997</v>
      </c>
      <c r="J472" s="100">
        <f t="shared" si="181"/>
        <v>20</v>
      </c>
      <c r="K472" s="325">
        <f>VLOOKUP(B472,[2]VIT!$A$3:$F$557,6,FALSE)</f>
        <v>6.31</v>
      </c>
      <c r="L472" s="100">
        <f t="shared" si="182"/>
        <v>15</v>
      </c>
      <c r="M472" s="85">
        <f t="shared" si="183"/>
        <v>17.5</v>
      </c>
      <c r="N472" s="107">
        <f>VLOOKUP(B472,[2]DVC!$A$3:$F$557,6,FALSE)</f>
        <v>46</v>
      </c>
      <c r="O472" s="288">
        <f>VLOOKUP(B472,'[2]Taille-Poids'!$A$3:$F$557,6,FALSE)</f>
        <v>62</v>
      </c>
      <c r="P472" s="101">
        <f t="shared" si="184"/>
        <v>0.74193548387096775</v>
      </c>
      <c r="Q472" s="100">
        <f t="shared" si="185"/>
        <v>4</v>
      </c>
      <c r="R472" s="107">
        <f>VLOOKUP(B472,[2]DV!$A$3:$G$557,7,FALSE)</f>
        <v>51.3</v>
      </c>
      <c r="S472" s="100">
        <f t="shared" si="186"/>
        <v>6</v>
      </c>
      <c r="T472" s="85">
        <f t="shared" si="187"/>
        <v>10</v>
      </c>
      <c r="U472" s="289">
        <f>VLOOKUP(B472,[2]COORD!$A$3:$H$557,8,FALSE)</f>
        <v>25.73</v>
      </c>
      <c r="V472" s="100">
        <f t="shared" si="188"/>
        <v>5</v>
      </c>
      <c r="W472" s="96">
        <f>VLOOKUP(B472,[2]SOUP!$A$3:$E$557,5,FALSE)</f>
        <v>-1</v>
      </c>
      <c r="X472" s="100">
        <f t="shared" si="189"/>
        <v>2.25</v>
      </c>
      <c r="Y472" s="96">
        <f>VLOOKUP(B472,[2]EQU!$A$3:$E$557,5,FALSE)</f>
        <v>6</v>
      </c>
      <c r="Z472" s="100">
        <f t="shared" si="190"/>
        <v>2</v>
      </c>
      <c r="AA472" s="85">
        <f t="shared" si="191"/>
        <v>9.25</v>
      </c>
      <c r="AB472" s="127" t="str">
        <f>VLOOKUP(B472,[2]Natation!$A$2:$E$556,5,FALSE)</f>
        <v>DNF</v>
      </c>
      <c r="AC472" s="100">
        <f t="shared" si="192"/>
        <v>0</v>
      </c>
      <c r="AD472" s="86">
        <f t="shared" si="193"/>
        <v>0</v>
      </c>
      <c r="AE472" s="87">
        <f t="shared" si="195"/>
        <v>9.5500000000000007</v>
      </c>
      <c r="AF472" s="88">
        <v>9.5500000000000007</v>
      </c>
      <c r="AG472" s="92">
        <f t="shared" si="196"/>
        <v>424</v>
      </c>
      <c r="AH472" s="78">
        <f>IF(ISERROR(VLOOKUP(B472,'Notes écrit'!$A$3:$C$566,3,FALSE)),"ABI",(VLOOKUP(B472,'Notes écrit'!$A$3:$C$566,3,FALSE)))</f>
        <v>7.11</v>
      </c>
      <c r="AI472" s="88">
        <v>7.11</v>
      </c>
      <c r="AJ472" s="93">
        <f t="shared" si="197"/>
        <v>241</v>
      </c>
      <c r="AK472" s="153">
        <f t="shared" si="198"/>
        <v>8.0860000000000003</v>
      </c>
    </row>
    <row r="473" spans="1:42" ht="16.5" customHeight="1" thickBot="1" x14ac:dyDescent="0.3">
      <c r="A473" s="127" t="s">
        <v>56</v>
      </c>
      <c r="B473" s="255">
        <v>22010985</v>
      </c>
      <c r="C473" s="256" t="s">
        <v>1137</v>
      </c>
      <c r="D473" s="256" t="s">
        <v>893</v>
      </c>
      <c r="E473" s="96" t="str">
        <f>VLOOKUP(B473,[2]END!$A$3:$F$557,6,FALSE)</f>
        <v>ABI</v>
      </c>
      <c r="F473" s="99" t="str">
        <f t="shared" si="194"/>
        <v>ABI</v>
      </c>
      <c r="G473" s="100">
        <f t="shared" si="179"/>
        <v>0</v>
      </c>
      <c r="H473" s="85">
        <f t="shared" si="180"/>
        <v>0</v>
      </c>
      <c r="I473" s="96" t="str">
        <f>VLOOKUP(B473,[2]VIT!$A$3:$E$557,5,FALSE)</f>
        <v>ABI</v>
      </c>
      <c r="J473" s="100">
        <f t="shared" si="181"/>
        <v>0</v>
      </c>
      <c r="K473" s="96" t="str">
        <f>VLOOKUP(B473,[2]VIT!$A$3:$F$557,6,FALSE)</f>
        <v>ABI</v>
      </c>
      <c r="L473" s="100">
        <f t="shared" si="182"/>
        <v>0</v>
      </c>
      <c r="M473" s="85">
        <f t="shared" si="183"/>
        <v>0</v>
      </c>
      <c r="N473" s="107" t="str">
        <f>VLOOKUP(B473,[2]DVC!$A$3:$F$557,6,FALSE)</f>
        <v>ABI</v>
      </c>
      <c r="O473" s="288" t="str">
        <f>VLOOKUP(B473,'[2]Taille-Poids'!$A$3:$F$557,6,FALSE)</f>
        <v>ABI</v>
      </c>
      <c r="P473" s="101" t="str">
        <f t="shared" si="184"/>
        <v>POIDS</v>
      </c>
      <c r="Q473" s="100">
        <f t="shared" si="185"/>
        <v>0</v>
      </c>
      <c r="R473" s="107" t="str">
        <f>VLOOKUP(B473,[2]DV!$A$3:$G$557,7,FALSE)</f>
        <v>ABI</v>
      </c>
      <c r="S473" s="100">
        <f t="shared" si="186"/>
        <v>0</v>
      </c>
      <c r="T473" s="85">
        <f t="shared" si="187"/>
        <v>0</v>
      </c>
      <c r="U473" s="289" t="str">
        <f>VLOOKUP(B473,[2]COORD!$A$3:$H$557,8,FALSE)</f>
        <v>ABI</v>
      </c>
      <c r="V473" s="100">
        <f t="shared" si="188"/>
        <v>0</v>
      </c>
      <c r="W473" s="96" t="str">
        <f>VLOOKUP(B473,[2]SOUP!$A$3:$E$557,5,FALSE)</f>
        <v>ABI</v>
      </c>
      <c r="X473" s="100">
        <f t="shared" si="189"/>
        <v>0</v>
      </c>
      <c r="Y473" s="96" t="str">
        <f>VLOOKUP(B473,[2]EQU!$A$3:$E$557,5,FALSE)</f>
        <v>ABI</v>
      </c>
      <c r="Z473" s="100">
        <f t="shared" si="190"/>
        <v>0</v>
      </c>
      <c r="AA473" s="85">
        <f t="shared" si="191"/>
        <v>0</v>
      </c>
      <c r="AB473" s="127" t="str">
        <f>VLOOKUP(B473,[2]Natation!$A$2:$E$556,5,FALSE)</f>
        <v>ABI</v>
      </c>
      <c r="AC473" s="100">
        <f t="shared" si="192"/>
        <v>0</v>
      </c>
      <c r="AD473" s="86">
        <f t="shared" si="193"/>
        <v>0</v>
      </c>
      <c r="AE473" s="87">
        <f t="shared" si="195"/>
        <v>0</v>
      </c>
      <c r="AF473" s="88">
        <v>0</v>
      </c>
      <c r="AG473" s="92">
        <f t="shared" si="196"/>
        <v>532</v>
      </c>
      <c r="AH473" s="78" t="str">
        <f>IF(ISERROR(VLOOKUP(B473,'Notes écrit'!$A$3:$C$566,3,FALSE)),"ABI",(VLOOKUP(B473,'Notes écrit'!$A$3:$C$566,3,FALSE)))</f>
        <v>ABI</v>
      </c>
      <c r="AI473" s="88" t="s">
        <v>195</v>
      </c>
      <c r="AJ473" s="93">
        <f t="shared" si="197"/>
        <v>564</v>
      </c>
      <c r="AK473" s="153" t="str">
        <f t="shared" si="198"/>
        <v>DEF</v>
      </c>
    </row>
    <row r="474" spans="1:42" s="109" customFormat="1" ht="16.5" customHeight="1" thickBot="1" x14ac:dyDescent="0.3">
      <c r="A474" s="127" t="s">
        <v>56</v>
      </c>
      <c r="B474" s="249">
        <v>22010995</v>
      </c>
      <c r="C474" s="250" t="s">
        <v>786</v>
      </c>
      <c r="D474" s="250" t="s">
        <v>102</v>
      </c>
      <c r="E474" s="96">
        <f>VLOOKUP(B474,[2]END!$A$3:$F$557,6,FALSE)</f>
        <v>11</v>
      </c>
      <c r="F474" s="99">
        <f t="shared" si="194"/>
        <v>15</v>
      </c>
      <c r="G474" s="100">
        <f t="shared" si="179"/>
        <v>11</v>
      </c>
      <c r="H474" s="85">
        <f t="shared" si="180"/>
        <v>11</v>
      </c>
      <c r="I474" s="325">
        <f>VLOOKUP(B474,[2]VIT!$A$3:$E$557,5,FALSE)</f>
        <v>3.5700000000000003</v>
      </c>
      <c r="J474" s="100">
        <f t="shared" si="181"/>
        <v>15</v>
      </c>
      <c r="K474" s="325">
        <f>VLOOKUP(B474,[2]VIT!$A$3:$F$557,6,FALSE)</f>
        <v>8.08</v>
      </c>
      <c r="L474" s="100">
        <f t="shared" si="182"/>
        <v>8</v>
      </c>
      <c r="M474" s="85">
        <f t="shared" si="183"/>
        <v>11.5</v>
      </c>
      <c r="N474" s="107">
        <f>VLOOKUP(B474,[2]DVC!$A$3:$F$557,6,FALSE)</f>
        <v>27.5</v>
      </c>
      <c r="O474" s="288">
        <f>VLOOKUP(B474,'[2]Taille-Poids'!$A$3:$F$557,6,FALSE)</f>
        <v>59</v>
      </c>
      <c r="P474" s="101">
        <f t="shared" si="184"/>
        <v>0.46610169491525422</v>
      </c>
      <c r="Q474" s="100">
        <f t="shared" si="185"/>
        <v>4.5</v>
      </c>
      <c r="R474" s="107">
        <f>VLOOKUP(B474,[2]DV!$A$3:$G$557,7,FALSE)</f>
        <v>27.3</v>
      </c>
      <c r="S474" s="100">
        <f t="shared" si="186"/>
        <v>4</v>
      </c>
      <c r="T474" s="85">
        <f t="shared" si="187"/>
        <v>8.5</v>
      </c>
      <c r="U474" s="289">
        <f>VLOOKUP(B474,[2]COORD!$A$3:$H$557,8,FALSE)</f>
        <v>27.56</v>
      </c>
      <c r="V474" s="100">
        <f t="shared" si="188"/>
        <v>5</v>
      </c>
      <c r="W474" s="96">
        <f>VLOOKUP(B474,[2]SOUP!$A$3:$E$557,5,FALSE)</f>
        <v>-6</v>
      </c>
      <c r="X474" s="100">
        <f t="shared" si="189"/>
        <v>1.25</v>
      </c>
      <c r="Y474" s="96">
        <f>VLOOKUP(B474,[2]EQU!$A$3:$E$557,5,FALSE)</f>
        <v>4</v>
      </c>
      <c r="Z474" s="100">
        <f t="shared" si="190"/>
        <v>3</v>
      </c>
      <c r="AA474" s="85">
        <f t="shared" si="191"/>
        <v>9.25</v>
      </c>
      <c r="AB474" s="127">
        <f>VLOOKUP(B474,[2]Natation!$A$2:$E$556,5,FALSE)</f>
        <v>38.24</v>
      </c>
      <c r="AC474" s="100">
        <f t="shared" si="192"/>
        <v>15</v>
      </c>
      <c r="AD474" s="86">
        <f t="shared" si="193"/>
        <v>15</v>
      </c>
      <c r="AE474" s="87">
        <f t="shared" si="195"/>
        <v>11.05</v>
      </c>
      <c r="AF474" s="88">
        <v>11.05</v>
      </c>
      <c r="AG474" s="92">
        <f t="shared" si="196"/>
        <v>276</v>
      </c>
      <c r="AH474" s="78">
        <f>IF(ISERROR(VLOOKUP(B474,'Notes écrit'!$A$3:$C$566,3,FALSE)),"ABI",(VLOOKUP(B474,'Notes écrit'!$A$3:$C$566,3,FALSE)))</f>
        <v>8.89</v>
      </c>
      <c r="AI474" s="88">
        <v>8.89</v>
      </c>
      <c r="AJ474" s="93">
        <f t="shared" si="197"/>
        <v>86</v>
      </c>
      <c r="AK474" s="153">
        <f t="shared" si="198"/>
        <v>9.7540000000000013</v>
      </c>
      <c r="AL474" s="26"/>
      <c r="AM474" s="26"/>
      <c r="AN474" s="26"/>
      <c r="AO474" s="26"/>
      <c r="AP474" s="26"/>
    </row>
    <row r="475" spans="1:42" ht="16.5" customHeight="1" thickBot="1" x14ac:dyDescent="0.3">
      <c r="A475" s="127" t="s">
        <v>376</v>
      </c>
      <c r="B475" s="247">
        <v>22011094</v>
      </c>
      <c r="C475" s="248" t="s">
        <v>557</v>
      </c>
      <c r="D475" s="248" t="s">
        <v>558</v>
      </c>
      <c r="E475" s="96" t="str">
        <f>VLOOKUP(B475,[2]END!$A$3:$F$557,6,FALSE)</f>
        <v>ABI</v>
      </c>
      <c r="F475" s="99" t="str">
        <f t="shared" si="194"/>
        <v>ABI</v>
      </c>
      <c r="G475" s="100">
        <f t="shared" si="179"/>
        <v>0</v>
      </c>
      <c r="H475" s="85">
        <f t="shared" si="180"/>
        <v>0</v>
      </c>
      <c r="I475" s="96" t="str">
        <f>VLOOKUP(B475,[2]VIT!$A$3:$E$557,5,FALSE)</f>
        <v>ABI</v>
      </c>
      <c r="J475" s="100">
        <f t="shared" si="181"/>
        <v>0</v>
      </c>
      <c r="K475" s="96" t="str">
        <f>VLOOKUP(B475,[2]VIT!$A$3:$F$557,6,FALSE)</f>
        <v>ABI</v>
      </c>
      <c r="L475" s="100">
        <f t="shared" si="182"/>
        <v>0</v>
      </c>
      <c r="M475" s="85">
        <f t="shared" si="183"/>
        <v>0</v>
      </c>
      <c r="N475" s="107" t="str">
        <f>VLOOKUP(B475,[2]DVC!$A$3:$F$557,6,FALSE)</f>
        <v>ABI</v>
      </c>
      <c r="O475" s="288" t="str">
        <f>VLOOKUP(B475,'[2]Taille-Poids'!$A$3:$F$557,6,FALSE)</f>
        <v>ABI</v>
      </c>
      <c r="P475" s="101" t="str">
        <f t="shared" si="184"/>
        <v>POIDS</v>
      </c>
      <c r="Q475" s="100">
        <f t="shared" si="185"/>
        <v>0</v>
      </c>
      <c r="R475" s="107" t="str">
        <f>VLOOKUP(B475,[2]DV!$A$3:$G$557,7,FALSE)</f>
        <v>ABI</v>
      </c>
      <c r="S475" s="100">
        <f t="shared" si="186"/>
        <v>0</v>
      </c>
      <c r="T475" s="85">
        <f t="shared" si="187"/>
        <v>0</v>
      </c>
      <c r="U475" s="289" t="str">
        <f>VLOOKUP(B475,[2]COORD!$A$3:$H$557,8,FALSE)</f>
        <v>ABI</v>
      </c>
      <c r="V475" s="100">
        <f t="shared" si="188"/>
        <v>0</v>
      </c>
      <c r="W475" s="96" t="str">
        <f>VLOOKUP(B475,[2]SOUP!$A$3:$E$557,5,FALSE)</f>
        <v>ABI</v>
      </c>
      <c r="X475" s="100">
        <f t="shared" si="189"/>
        <v>0</v>
      </c>
      <c r="Y475" s="96" t="str">
        <f>VLOOKUP(B475,[2]EQU!$A$3:$E$557,5,FALSE)</f>
        <v>ABI</v>
      </c>
      <c r="Z475" s="100">
        <f t="shared" si="190"/>
        <v>0</v>
      </c>
      <c r="AA475" s="85">
        <f t="shared" si="191"/>
        <v>0</v>
      </c>
      <c r="AB475" s="127" t="str">
        <f>VLOOKUP(B475,[2]Natation!$A$2:$E$556,5,FALSE)</f>
        <v>ABI</v>
      </c>
      <c r="AC475" s="100">
        <f t="shared" si="192"/>
        <v>0</v>
      </c>
      <c r="AD475" s="86">
        <f t="shared" si="193"/>
        <v>0</v>
      </c>
      <c r="AE475" s="87">
        <f t="shared" si="195"/>
        <v>0</v>
      </c>
      <c r="AF475" s="88">
        <v>0</v>
      </c>
      <c r="AG475" s="92">
        <f t="shared" si="196"/>
        <v>532</v>
      </c>
      <c r="AH475" s="78">
        <f>IF(ISERROR(VLOOKUP(B475,'Notes écrit'!$A$3:$C$566,3,FALSE)),"ABI",(VLOOKUP(B475,'Notes écrit'!$A$3:$C$566,3,FALSE)))</f>
        <v>7.11</v>
      </c>
      <c r="AI475" s="88">
        <v>7.11</v>
      </c>
      <c r="AJ475" s="93">
        <f t="shared" si="197"/>
        <v>241</v>
      </c>
      <c r="AK475" s="153">
        <f t="shared" si="198"/>
        <v>4.266</v>
      </c>
    </row>
    <row r="476" spans="1:42" ht="16.5" customHeight="1" thickBot="1" x14ac:dyDescent="0.3">
      <c r="A476" s="127" t="s">
        <v>56</v>
      </c>
      <c r="B476" s="257">
        <v>22011096</v>
      </c>
      <c r="C476" s="258" t="s">
        <v>883</v>
      </c>
      <c r="D476" s="258" t="s">
        <v>884</v>
      </c>
      <c r="E476" s="96">
        <f>VLOOKUP(B476,[2]END!$A$3:$F$557,6,FALSE)</f>
        <v>10</v>
      </c>
      <c r="F476" s="99">
        <f t="shared" si="194"/>
        <v>14.5</v>
      </c>
      <c r="G476" s="100">
        <f t="shared" si="179"/>
        <v>10</v>
      </c>
      <c r="H476" s="85">
        <f t="shared" si="180"/>
        <v>10</v>
      </c>
      <c r="I476" s="325">
        <f>VLOOKUP(B476,[2]VIT!$A$3:$E$557,5,FALSE)</f>
        <v>3.46</v>
      </c>
      <c r="J476" s="100">
        <f t="shared" si="181"/>
        <v>17</v>
      </c>
      <c r="K476" s="325">
        <f>VLOOKUP(B476,[2]VIT!$A$3:$F$557,6,FALSE)</f>
        <v>7.52</v>
      </c>
      <c r="L476" s="100">
        <f t="shared" si="182"/>
        <v>12</v>
      </c>
      <c r="M476" s="85">
        <f t="shared" si="183"/>
        <v>14.5</v>
      </c>
      <c r="N476" s="107">
        <f>VLOOKUP(B476,[2]DVC!$A$3:$F$557,6,FALSE)</f>
        <v>35</v>
      </c>
      <c r="O476" s="288">
        <f>VLOOKUP(B476,'[2]Taille-Poids'!$A$3:$F$557,6,FALSE)</f>
        <v>74</v>
      </c>
      <c r="P476" s="101">
        <f t="shared" si="184"/>
        <v>0.47297297297297297</v>
      </c>
      <c r="Q476" s="100">
        <f t="shared" si="185"/>
        <v>4.5</v>
      </c>
      <c r="R476" s="107">
        <f>VLOOKUP(B476,[2]DV!$A$3:$G$557,7,FALSE)</f>
        <v>31.1</v>
      </c>
      <c r="S476" s="100">
        <f t="shared" si="186"/>
        <v>5</v>
      </c>
      <c r="T476" s="85">
        <f t="shared" si="187"/>
        <v>9.5</v>
      </c>
      <c r="U476" s="289">
        <f>VLOOKUP(B476,[2]COORD!$A$3:$H$557,8,FALSE)</f>
        <v>34.909999999999997</v>
      </c>
      <c r="V476" s="100">
        <f t="shared" si="188"/>
        <v>1.5</v>
      </c>
      <c r="W476" s="96">
        <f>VLOOKUP(B476,[2]SOUP!$A$3:$E$557,5,FALSE)</f>
        <v>-3</v>
      </c>
      <c r="X476" s="100">
        <f t="shared" si="189"/>
        <v>1.75</v>
      </c>
      <c r="Y476" s="96">
        <f>VLOOKUP(B476,[2]EQU!$A$3:$E$557,5,FALSE)</f>
        <v>2</v>
      </c>
      <c r="Z476" s="100">
        <f t="shared" si="190"/>
        <v>4</v>
      </c>
      <c r="AA476" s="85">
        <f t="shared" si="191"/>
        <v>7.25</v>
      </c>
      <c r="AB476" s="127" t="str">
        <f>VLOOKUP(B476,[2]Natation!$A$2:$E$556,5,FALSE)</f>
        <v>ABI</v>
      </c>
      <c r="AC476" s="100">
        <f t="shared" si="192"/>
        <v>0</v>
      </c>
      <c r="AD476" s="86">
        <f t="shared" si="193"/>
        <v>0</v>
      </c>
      <c r="AE476" s="87">
        <f t="shared" si="195"/>
        <v>8.25</v>
      </c>
      <c r="AF476" s="88">
        <v>8.25</v>
      </c>
      <c r="AG476" s="92">
        <f t="shared" si="196"/>
        <v>480</v>
      </c>
      <c r="AH476" s="78">
        <f>IF(ISERROR(VLOOKUP(B476,'Notes écrit'!$A$3:$C$566,3,FALSE)),"ABI",(VLOOKUP(B476,'Notes écrit'!$A$3:$C$566,3,FALSE)))</f>
        <v>7.56</v>
      </c>
      <c r="AI476" s="88">
        <v>7.56</v>
      </c>
      <c r="AJ476" s="93">
        <f t="shared" si="197"/>
        <v>204</v>
      </c>
      <c r="AK476" s="153">
        <f t="shared" si="198"/>
        <v>7.8360000000000003</v>
      </c>
      <c r="AL476" s="110"/>
      <c r="AM476" s="110"/>
      <c r="AN476" s="110"/>
      <c r="AO476" s="110"/>
      <c r="AP476" s="110"/>
    </row>
    <row r="477" spans="1:42" ht="16.5" customHeight="1" thickBot="1" x14ac:dyDescent="0.3">
      <c r="A477" s="127" t="s">
        <v>56</v>
      </c>
      <c r="B477" s="247">
        <v>22011103</v>
      </c>
      <c r="C477" s="248" t="s">
        <v>702</v>
      </c>
      <c r="D477" s="248" t="s">
        <v>703</v>
      </c>
      <c r="E477" s="96">
        <f>VLOOKUP(B477,[2]END!$A$3:$F$557,6,FALSE)</f>
        <v>10</v>
      </c>
      <c r="F477" s="99">
        <f t="shared" si="194"/>
        <v>14.5</v>
      </c>
      <c r="G477" s="100">
        <f t="shared" si="179"/>
        <v>10</v>
      </c>
      <c r="H477" s="85">
        <f t="shared" si="180"/>
        <v>10</v>
      </c>
      <c r="I477" s="325">
        <f>VLOOKUP(B477,[2]VIT!$A$3:$E$557,5,FALSE)</f>
        <v>3.58</v>
      </c>
      <c r="J477" s="100">
        <f t="shared" si="181"/>
        <v>15</v>
      </c>
      <c r="K477" s="325">
        <f>VLOOKUP(B477,[2]VIT!$A$3:$F$557,6,FALSE)</f>
        <v>7.95</v>
      </c>
      <c r="L477" s="100">
        <f t="shared" si="182"/>
        <v>9</v>
      </c>
      <c r="M477" s="85">
        <f t="shared" si="183"/>
        <v>12</v>
      </c>
      <c r="N477" s="107">
        <f>VLOOKUP(B477,[2]DVC!$A$3:$F$557,6,FALSE)</f>
        <v>34</v>
      </c>
      <c r="O477" s="288">
        <f>VLOOKUP(B477,'[2]Taille-Poids'!$A$3:$F$557,6,FALSE)</f>
        <v>64</v>
      </c>
      <c r="P477" s="101">
        <f t="shared" si="184"/>
        <v>0.53125</v>
      </c>
      <c r="Q477" s="100">
        <f t="shared" si="185"/>
        <v>5</v>
      </c>
      <c r="R477" s="107">
        <f>VLOOKUP(B477,[2]DV!$A$3:$G$557,7,FALSE)</f>
        <v>29</v>
      </c>
      <c r="S477" s="100">
        <f t="shared" si="186"/>
        <v>4.5</v>
      </c>
      <c r="T477" s="85">
        <f t="shared" si="187"/>
        <v>9.5</v>
      </c>
      <c r="U477" s="289">
        <f>VLOOKUP(B477,[2]COORD!$A$3:$H$557,8,FALSE)</f>
        <v>34.85</v>
      </c>
      <c r="V477" s="100">
        <f t="shared" si="188"/>
        <v>1.5</v>
      </c>
      <c r="W477" s="96">
        <f>VLOOKUP(B477,[2]SOUP!$A$3:$E$557,5,FALSE)</f>
        <v>-1</v>
      </c>
      <c r="X477" s="100">
        <f t="shared" si="189"/>
        <v>2.25</v>
      </c>
      <c r="Y477" s="96">
        <f>VLOOKUP(B477,[2]EQU!$A$3:$E$557,5,FALSE)</f>
        <v>7</v>
      </c>
      <c r="Z477" s="100">
        <f t="shared" si="190"/>
        <v>1.5</v>
      </c>
      <c r="AA477" s="85">
        <f t="shared" si="191"/>
        <v>5.25</v>
      </c>
      <c r="AB477" s="127">
        <f>VLOOKUP(B477,[2]Natation!$A$2:$E$556,5,FALSE)</f>
        <v>35.01</v>
      </c>
      <c r="AC477" s="100">
        <f t="shared" si="192"/>
        <v>17</v>
      </c>
      <c r="AD477" s="86">
        <f t="shared" si="193"/>
        <v>17</v>
      </c>
      <c r="AE477" s="87">
        <f t="shared" si="195"/>
        <v>10.75</v>
      </c>
      <c r="AF477" s="88">
        <v>10.75</v>
      </c>
      <c r="AG477" s="92">
        <f t="shared" si="196"/>
        <v>306</v>
      </c>
      <c r="AH477" s="78">
        <f>IF(ISERROR(VLOOKUP(B477,'Notes écrit'!$A$3:$C$566,3,FALSE)),"ABI",(VLOOKUP(B477,'Notes écrit'!$A$3:$C$566,3,FALSE)))</f>
        <v>7.11</v>
      </c>
      <c r="AI477" s="88">
        <v>7.11</v>
      </c>
      <c r="AJ477" s="93">
        <f t="shared" si="197"/>
        <v>241</v>
      </c>
      <c r="AK477" s="153">
        <f t="shared" si="198"/>
        <v>8.5659999999999989</v>
      </c>
    </row>
    <row r="478" spans="1:42" ht="16.5" customHeight="1" thickBot="1" x14ac:dyDescent="0.3">
      <c r="A478" s="127" t="s">
        <v>376</v>
      </c>
      <c r="B478" s="263">
        <v>22011107</v>
      </c>
      <c r="C478" s="264" t="s">
        <v>1119</v>
      </c>
      <c r="D478" s="264" t="s">
        <v>1120</v>
      </c>
      <c r="E478" s="96">
        <f>VLOOKUP(B478,[2]END!$A$3:$F$557,6,FALSE)</f>
        <v>15</v>
      </c>
      <c r="F478" s="99">
        <f t="shared" si="194"/>
        <v>17</v>
      </c>
      <c r="G478" s="100">
        <f t="shared" si="179"/>
        <v>12</v>
      </c>
      <c r="H478" s="85">
        <f t="shared" si="180"/>
        <v>12</v>
      </c>
      <c r="I478" s="325">
        <f>VLOOKUP(B478,[2]VIT!$A$3:$E$557,5,FALSE)</f>
        <v>3.3400000000000003</v>
      </c>
      <c r="J478" s="100">
        <f t="shared" si="181"/>
        <v>15</v>
      </c>
      <c r="K478" s="325">
        <f>VLOOKUP(B478,[2]VIT!$A$3:$F$557,6,FALSE)</f>
        <v>7.28</v>
      </c>
      <c r="L478" s="100">
        <f t="shared" si="182"/>
        <v>8</v>
      </c>
      <c r="M478" s="85">
        <f t="shared" si="183"/>
        <v>11.5</v>
      </c>
      <c r="N478" s="107">
        <f>VLOOKUP(B478,[2]DVC!$A$3:$F$557,6,FALSE)</f>
        <v>54</v>
      </c>
      <c r="O478" s="288">
        <f>VLOOKUP(B478,'[2]Taille-Poids'!$A$3:$F$557,6,FALSE)</f>
        <v>81</v>
      </c>
      <c r="P478" s="101">
        <f t="shared" si="184"/>
        <v>0.66666666666666663</v>
      </c>
      <c r="Q478" s="100">
        <f t="shared" si="185"/>
        <v>3.5</v>
      </c>
      <c r="R478" s="107">
        <f>VLOOKUP(B478,[2]DV!$A$3:$G$557,7,FALSE)</f>
        <v>31.6</v>
      </c>
      <c r="S478" s="100">
        <f t="shared" si="186"/>
        <v>1</v>
      </c>
      <c r="T478" s="85">
        <f t="shared" si="187"/>
        <v>4.5</v>
      </c>
      <c r="U478" s="289">
        <f>VLOOKUP(B478,[2]COORD!$A$3:$H$557,8,FALSE)</f>
        <v>32.25</v>
      </c>
      <c r="V478" s="100">
        <f t="shared" si="188"/>
        <v>1.75</v>
      </c>
      <c r="W478" s="96">
        <f>VLOOKUP(B478,[2]SOUP!$A$3:$E$557,5,FALSE)</f>
        <v>1</v>
      </c>
      <c r="X478" s="100">
        <f t="shared" si="189"/>
        <v>2.75</v>
      </c>
      <c r="Y478" s="96">
        <f>VLOOKUP(B478,[2]EQU!$A$3:$E$557,5,FALSE)</f>
        <v>5</v>
      </c>
      <c r="Z478" s="100">
        <f t="shared" si="190"/>
        <v>2.5</v>
      </c>
      <c r="AA478" s="85">
        <f t="shared" si="191"/>
        <v>7</v>
      </c>
      <c r="AB478" s="127">
        <f>VLOOKUP(B478,[2]Natation!$A$2:$E$556,5,FALSE)</f>
        <v>33.479999999999997</v>
      </c>
      <c r="AC478" s="100">
        <f t="shared" si="192"/>
        <v>14</v>
      </c>
      <c r="AD478" s="86">
        <f t="shared" si="193"/>
        <v>14</v>
      </c>
      <c r="AE478" s="87">
        <f t="shared" si="195"/>
        <v>9.8000000000000007</v>
      </c>
      <c r="AF478" s="88">
        <v>9.8000000000000007</v>
      </c>
      <c r="AG478" s="92">
        <f t="shared" si="196"/>
        <v>403</v>
      </c>
      <c r="AH478" s="78">
        <f>IF(ISERROR(VLOOKUP(B478,'Notes écrit'!$A$3:$C$566,3,FALSE)),"ABI",(VLOOKUP(B478,'Notes écrit'!$A$3:$C$566,3,FALSE)))</f>
        <v>7.11</v>
      </c>
      <c r="AI478" s="88">
        <v>7.11</v>
      </c>
      <c r="AJ478" s="93">
        <f t="shared" si="197"/>
        <v>241</v>
      </c>
      <c r="AK478" s="153">
        <f t="shared" si="198"/>
        <v>8.1859999999999999</v>
      </c>
      <c r="AL478" s="109"/>
      <c r="AM478" s="109"/>
      <c r="AN478" s="109"/>
      <c r="AO478" s="109"/>
      <c r="AP478" s="109"/>
    </row>
    <row r="479" spans="1:42" ht="16.5" customHeight="1" thickBot="1" x14ac:dyDescent="0.3">
      <c r="A479" s="127" t="s">
        <v>376</v>
      </c>
      <c r="B479" s="257">
        <v>22011110</v>
      </c>
      <c r="C479" s="258" t="s">
        <v>835</v>
      </c>
      <c r="D479" s="258" t="s">
        <v>836</v>
      </c>
      <c r="E479" s="96">
        <f>VLOOKUP(B479,[2]END!$A$3:$F$557,6,FALSE)</f>
        <v>17</v>
      </c>
      <c r="F479" s="99">
        <f t="shared" si="194"/>
        <v>18</v>
      </c>
      <c r="G479" s="100">
        <f t="shared" si="179"/>
        <v>14</v>
      </c>
      <c r="H479" s="85">
        <f t="shared" si="180"/>
        <v>14</v>
      </c>
      <c r="I479" s="325">
        <f>VLOOKUP(B479,[2]VIT!$A$3:$E$557,5,FALSE)</f>
        <v>3.04</v>
      </c>
      <c r="J479" s="100">
        <f t="shared" si="181"/>
        <v>20</v>
      </c>
      <c r="K479" s="325">
        <f>VLOOKUP(B479,[2]VIT!$A$3:$F$557,6,FALSE)</f>
        <v>6.5</v>
      </c>
      <c r="L479" s="100">
        <f t="shared" si="182"/>
        <v>13</v>
      </c>
      <c r="M479" s="85">
        <f t="shared" si="183"/>
        <v>16.5</v>
      </c>
      <c r="N479" s="107">
        <f>VLOOKUP(B479,[2]DVC!$A$3:$F$557,6,FALSE)</f>
        <v>85</v>
      </c>
      <c r="O479" s="288">
        <f>VLOOKUP(B479,'[2]Taille-Poids'!$A$3:$F$557,6,FALSE)</f>
        <v>85</v>
      </c>
      <c r="P479" s="101">
        <f t="shared" si="184"/>
        <v>1</v>
      </c>
      <c r="Q479" s="100">
        <f t="shared" si="185"/>
        <v>5.5</v>
      </c>
      <c r="R479" s="107">
        <f>VLOOKUP(B479,[2]DV!$A$3:$G$557,7,FALSE)</f>
        <v>49.4</v>
      </c>
      <c r="S479" s="100">
        <f t="shared" si="186"/>
        <v>5.5</v>
      </c>
      <c r="T479" s="85">
        <f t="shared" si="187"/>
        <v>11</v>
      </c>
      <c r="U479" s="335">
        <f>VLOOKUP(B479,[2]COORD!$A$3:$H$557,8,FALSE)</f>
        <v>25.1</v>
      </c>
      <c r="V479" s="100">
        <f t="shared" si="188"/>
        <v>5.25</v>
      </c>
      <c r="W479" s="96">
        <f>VLOOKUP(B479,[2]SOUP!$A$3:$E$557,5,FALSE)</f>
        <v>-9</v>
      </c>
      <c r="X479" s="100">
        <f t="shared" si="189"/>
        <v>1</v>
      </c>
      <c r="Y479" s="96">
        <f>VLOOKUP(B479,[2]EQU!$A$3:$E$557,5,FALSE)</f>
        <v>1</v>
      </c>
      <c r="Z479" s="100">
        <f t="shared" si="190"/>
        <v>4.5</v>
      </c>
      <c r="AA479" s="85">
        <f t="shared" si="191"/>
        <v>10.75</v>
      </c>
      <c r="AB479" s="127">
        <f>VLOOKUP(B479,[2]Natation!$A$2:$E$556,5,FALSE)</f>
        <v>38</v>
      </c>
      <c r="AC479" s="100">
        <f t="shared" si="192"/>
        <v>11</v>
      </c>
      <c r="AD479" s="86">
        <f t="shared" si="193"/>
        <v>11</v>
      </c>
      <c r="AE479" s="87">
        <f t="shared" si="195"/>
        <v>12.65</v>
      </c>
      <c r="AF479" s="88">
        <v>12.65</v>
      </c>
      <c r="AG479" s="92">
        <f t="shared" si="196"/>
        <v>92</v>
      </c>
      <c r="AH479" s="78">
        <f>IF(ISERROR(VLOOKUP(B479,'Notes écrit'!$A$3:$C$566,3,FALSE)),"ABI",(VLOOKUP(B479,'Notes écrit'!$A$3:$C$566,3,FALSE)))</f>
        <v>8.44</v>
      </c>
      <c r="AI479" s="88">
        <v>8.44</v>
      </c>
      <c r="AJ479" s="93">
        <f t="shared" si="197"/>
        <v>118</v>
      </c>
      <c r="AK479" s="153">
        <f t="shared" si="198"/>
        <v>10.123999999999999</v>
      </c>
    </row>
    <row r="480" spans="1:42" ht="16.5" customHeight="1" thickBot="1" x14ac:dyDescent="0.3">
      <c r="A480" s="127" t="s">
        <v>376</v>
      </c>
      <c r="B480" s="255">
        <v>22011261</v>
      </c>
      <c r="C480" s="256" t="s">
        <v>613</v>
      </c>
      <c r="D480" s="256" t="s">
        <v>93</v>
      </c>
      <c r="E480" s="96">
        <f>VLOOKUP(B480,[2]END!$A$3:$F$557,6,FALSE)</f>
        <v>18</v>
      </c>
      <c r="F480" s="99">
        <f t="shared" si="194"/>
        <v>18.5</v>
      </c>
      <c r="G480" s="100">
        <f t="shared" si="179"/>
        <v>15</v>
      </c>
      <c r="H480" s="85">
        <f t="shared" si="180"/>
        <v>15</v>
      </c>
      <c r="I480" s="325">
        <f>VLOOKUP(B480,[2]VIT!$A$3:$E$557,5,FALSE)</f>
        <v>2.92</v>
      </c>
      <c r="J480" s="100">
        <f t="shared" si="181"/>
        <v>20</v>
      </c>
      <c r="K480" s="325">
        <f>VLOOKUP(B480,[2]VIT!$A$3:$F$557,6,FALSE)</f>
        <v>6.17</v>
      </c>
      <c r="L480" s="100">
        <f t="shared" si="182"/>
        <v>16</v>
      </c>
      <c r="M480" s="85">
        <f t="shared" si="183"/>
        <v>18</v>
      </c>
      <c r="N480" s="107">
        <f>VLOOKUP(B480,[2]DVC!$A$3:$F$557,6,FALSE)</f>
        <v>58</v>
      </c>
      <c r="O480" s="288">
        <f>VLOOKUP(B480,'[2]Taille-Poids'!$A$3:$F$557,6,FALSE)</f>
        <v>67</v>
      </c>
      <c r="P480" s="101">
        <f t="shared" si="184"/>
        <v>0.86567164179104472</v>
      </c>
      <c r="Q480" s="100">
        <f t="shared" si="185"/>
        <v>4.5</v>
      </c>
      <c r="R480" s="107">
        <f>VLOOKUP(B480,[2]DV!$A$3:$G$557,7,FALSE)</f>
        <v>47.3</v>
      </c>
      <c r="S480" s="100">
        <f t="shared" si="186"/>
        <v>5</v>
      </c>
      <c r="T480" s="85">
        <f t="shared" si="187"/>
        <v>9.5</v>
      </c>
      <c r="U480" s="289">
        <f>VLOOKUP(B480,[2]COORD!$A$3:$H$557,8,FALSE)</f>
        <v>24.53</v>
      </c>
      <c r="V480" s="100">
        <f t="shared" si="188"/>
        <v>5.5</v>
      </c>
      <c r="W480" s="96">
        <f>VLOOKUP(B480,[2]SOUP!$A$3:$E$557,5,FALSE)</f>
        <v>0</v>
      </c>
      <c r="X480" s="100">
        <f t="shared" si="189"/>
        <v>2.5</v>
      </c>
      <c r="Y480" s="96">
        <f>VLOOKUP(B480,[2]EQU!$A$3:$E$557,5,FALSE)</f>
        <v>1</v>
      </c>
      <c r="Z480" s="100">
        <f t="shared" si="190"/>
        <v>4.5</v>
      </c>
      <c r="AA480" s="85">
        <f t="shared" si="191"/>
        <v>12.5</v>
      </c>
      <c r="AB480" s="127">
        <f>VLOOKUP(B480,[2]Natation!$A$2:$E$556,5,FALSE)</f>
        <v>69.25</v>
      </c>
      <c r="AC480" s="100">
        <f t="shared" si="192"/>
        <v>1</v>
      </c>
      <c r="AD480" s="86">
        <f t="shared" si="193"/>
        <v>1</v>
      </c>
      <c r="AE480" s="87">
        <f t="shared" si="195"/>
        <v>11.2</v>
      </c>
      <c r="AF480" s="88">
        <v>11.2</v>
      </c>
      <c r="AG480" s="92">
        <f t="shared" si="196"/>
        <v>259</v>
      </c>
      <c r="AH480" s="78">
        <f>IF(ISERROR(VLOOKUP(B480,'Notes écrit'!$A$3:$C$566,3,FALSE)),"ABI",(VLOOKUP(B480,'Notes écrit'!$A$3:$C$566,3,FALSE)))</f>
        <v>5.78</v>
      </c>
      <c r="AI480" s="88">
        <v>5.78</v>
      </c>
      <c r="AJ480" s="93">
        <f t="shared" si="197"/>
        <v>393</v>
      </c>
      <c r="AK480" s="153">
        <f t="shared" si="198"/>
        <v>7.9479999999999995</v>
      </c>
    </row>
    <row r="481" spans="1:42" s="109" customFormat="1" ht="16.5" customHeight="1" thickBot="1" x14ac:dyDescent="0.3">
      <c r="A481" s="127" t="s">
        <v>376</v>
      </c>
      <c r="B481" s="249">
        <v>22011330</v>
      </c>
      <c r="C481" s="250" t="s">
        <v>1030</v>
      </c>
      <c r="D481" s="250" t="s">
        <v>310</v>
      </c>
      <c r="E481" s="96">
        <f>VLOOKUP(B481,[2]END!$A$3:$F$557,6,FALSE)</f>
        <v>18</v>
      </c>
      <c r="F481" s="99">
        <f t="shared" si="194"/>
        <v>18.5</v>
      </c>
      <c r="G481" s="100">
        <f t="shared" si="179"/>
        <v>15</v>
      </c>
      <c r="H481" s="85">
        <f t="shared" si="180"/>
        <v>15</v>
      </c>
      <c r="I481" s="325">
        <f>VLOOKUP(B481,[2]VIT!$A$3:$E$557,5,FALSE)</f>
        <v>2.9700000000000006</v>
      </c>
      <c r="J481" s="100">
        <f t="shared" si="181"/>
        <v>20</v>
      </c>
      <c r="K481" s="325">
        <f>VLOOKUP(B481,[2]VIT!$A$3:$F$557,6,FALSE)</f>
        <v>6.23</v>
      </c>
      <c r="L481" s="100">
        <f t="shared" si="182"/>
        <v>15</v>
      </c>
      <c r="M481" s="85">
        <f t="shared" si="183"/>
        <v>17.5</v>
      </c>
      <c r="N481" s="107">
        <f>VLOOKUP(B481,[2]DVC!$A$3:$F$557,6,FALSE)</f>
        <v>72</v>
      </c>
      <c r="O481" s="288">
        <f>VLOOKUP(B481,'[2]Taille-Poids'!$A$3:$F$557,6,FALSE)</f>
        <v>81</v>
      </c>
      <c r="P481" s="101">
        <f t="shared" si="184"/>
        <v>0.88888888888888884</v>
      </c>
      <c r="Q481" s="100">
        <f t="shared" si="185"/>
        <v>4.5</v>
      </c>
      <c r="R481" s="107">
        <f>VLOOKUP(B481,[2]DV!$A$3:$G$557,7,FALSE)</f>
        <v>41.5</v>
      </c>
      <c r="S481" s="100">
        <f t="shared" si="186"/>
        <v>3.5</v>
      </c>
      <c r="T481" s="85">
        <f t="shared" si="187"/>
        <v>8</v>
      </c>
      <c r="U481" s="289">
        <f>VLOOKUP(B481,[2]COORD!$A$3:$H$557,8,FALSE)</f>
        <v>28.63</v>
      </c>
      <c r="V481" s="100">
        <f t="shared" si="188"/>
        <v>3.5</v>
      </c>
      <c r="W481" s="96">
        <f>VLOOKUP(B481,[2]SOUP!$A$3:$E$557,5,FALSE)</f>
        <v>-29</v>
      </c>
      <c r="X481" s="100">
        <f t="shared" si="189"/>
        <v>0</v>
      </c>
      <c r="Y481" s="96">
        <f>VLOOKUP(B481,[2]EQU!$A$3:$E$557,5,FALSE)</f>
        <v>2</v>
      </c>
      <c r="Z481" s="100">
        <f t="shared" si="190"/>
        <v>4</v>
      </c>
      <c r="AA481" s="85">
        <f t="shared" si="191"/>
        <v>7.5</v>
      </c>
      <c r="AB481" s="127">
        <f>VLOOKUP(B481,[2]Natation!$A$2:$E$556,5,FALSE)</f>
        <v>45.21</v>
      </c>
      <c r="AC481" s="100">
        <f t="shared" si="192"/>
        <v>7</v>
      </c>
      <c r="AD481" s="86">
        <f t="shared" si="193"/>
        <v>7</v>
      </c>
      <c r="AE481" s="87">
        <f t="shared" si="195"/>
        <v>11</v>
      </c>
      <c r="AF481" s="88">
        <v>11</v>
      </c>
      <c r="AG481" s="92">
        <f t="shared" si="196"/>
        <v>281</v>
      </c>
      <c r="AH481" s="78">
        <f>IF(ISERROR(VLOOKUP(B481,'Notes écrit'!$A$3:$C$566,3,FALSE)),"ABI",(VLOOKUP(B481,'Notes écrit'!$A$3:$C$566,3,FALSE)))</f>
        <v>6.67</v>
      </c>
      <c r="AI481" s="88">
        <v>6.67</v>
      </c>
      <c r="AJ481" s="93">
        <f t="shared" si="197"/>
        <v>296</v>
      </c>
      <c r="AK481" s="153">
        <f t="shared" si="198"/>
        <v>8.402000000000001</v>
      </c>
      <c r="AL481" s="26"/>
      <c r="AM481" s="26"/>
      <c r="AN481" s="26"/>
      <c r="AO481" s="26"/>
      <c r="AP481" s="26"/>
    </row>
    <row r="482" spans="1:42" ht="16.5" customHeight="1" thickBot="1" x14ac:dyDescent="0.3">
      <c r="A482" s="127" t="s">
        <v>56</v>
      </c>
      <c r="B482" s="259">
        <v>22011340</v>
      </c>
      <c r="C482" s="260" t="s">
        <v>853</v>
      </c>
      <c r="D482" s="260" t="s">
        <v>854</v>
      </c>
      <c r="E482" s="96">
        <f>VLOOKUP(B482,[2]END!$A$3:$F$557,6,FALSE)</f>
        <v>5</v>
      </c>
      <c r="F482" s="99">
        <f t="shared" si="194"/>
        <v>12</v>
      </c>
      <c r="G482" s="100">
        <f t="shared" si="179"/>
        <v>5</v>
      </c>
      <c r="H482" s="85">
        <f t="shared" si="180"/>
        <v>5</v>
      </c>
      <c r="I482" s="325">
        <f>VLOOKUP(B482,[2]VIT!$A$3:$E$557,5,FALSE)</f>
        <v>3.67</v>
      </c>
      <c r="J482" s="100">
        <f t="shared" si="181"/>
        <v>14</v>
      </c>
      <c r="K482" s="325">
        <f>VLOOKUP(B482,[2]VIT!$A$3:$F$557,6,FALSE)</f>
        <v>8.26</v>
      </c>
      <c r="L482" s="100">
        <f t="shared" si="182"/>
        <v>7</v>
      </c>
      <c r="M482" s="85">
        <f t="shared" si="183"/>
        <v>10.5</v>
      </c>
      <c r="N482" s="107" t="str">
        <f>VLOOKUP(B482,[2]DVC!$A$3:$F$557,6,FALSE)</f>
        <v>ABI</v>
      </c>
      <c r="O482" s="288">
        <f>VLOOKUP(B482,'[2]Taille-Poids'!$A$3:$F$557,6,FALSE)</f>
        <v>57</v>
      </c>
      <c r="P482" s="101">
        <f t="shared" si="184"/>
        <v>0</v>
      </c>
      <c r="Q482" s="100">
        <f t="shared" si="185"/>
        <v>0</v>
      </c>
      <c r="R482" s="107">
        <f>VLOOKUP(B482,[2]DV!$A$3:$G$557,7,FALSE)</f>
        <v>25.9</v>
      </c>
      <c r="S482" s="100">
        <f t="shared" si="186"/>
        <v>3.5</v>
      </c>
      <c r="T482" s="85">
        <f t="shared" si="187"/>
        <v>3.5</v>
      </c>
      <c r="U482" s="335">
        <f>VLOOKUP(B482,[2]COORD!$A$3:$H$557,8,FALSE)</f>
        <v>35.909999999999997</v>
      </c>
      <c r="V482" s="100">
        <f t="shared" si="188"/>
        <v>1</v>
      </c>
      <c r="W482" s="96">
        <f>VLOOKUP(B482,[2]SOUP!$A$3:$E$557,5,FALSE)</f>
        <v>0</v>
      </c>
      <c r="X482" s="100">
        <f t="shared" si="189"/>
        <v>2.5</v>
      </c>
      <c r="Y482" s="96">
        <f>VLOOKUP(B482,[2]EQU!$A$3:$E$557,5,FALSE)</f>
        <v>3</v>
      </c>
      <c r="Z482" s="100">
        <f t="shared" si="190"/>
        <v>3.5</v>
      </c>
      <c r="AA482" s="85">
        <f t="shared" si="191"/>
        <v>7</v>
      </c>
      <c r="AB482" s="127" t="str">
        <f>VLOOKUP(B482,[2]Natation!$A$2:$E$556,5,FALSE)</f>
        <v>ABI</v>
      </c>
      <c r="AC482" s="100">
        <f t="shared" si="192"/>
        <v>0</v>
      </c>
      <c r="AD482" s="86">
        <f t="shared" si="193"/>
        <v>0</v>
      </c>
      <c r="AE482" s="87">
        <f t="shared" si="195"/>
        <v>5.2</v>
      </c>
      <c r="AF482" s="88">
        <v>5.2</v>
      </c>
      <c r="AG482" s="92">
        <f t="shared" si="196"/>
        <v>525</v>
      </c>
      <c r="AH482" s="78">
        <f>IF(ISERROR(VLOOKUP(B482,'Notes écrit'!$A$3:$C$566,3,FALSE)),"ABI",(VLOOKUP(B482,'Notes écrit'!$A$3:$C$566,3,FALSE)))</f>
        <v>5.33</v>
      </c>
      <c r="AI482" s="88">
        <v>5.33</v>
      </c>
      <c r="AJ482" s="93">
        <f t="shared" si="197"/>
        <v>435</v>
      </c>
      <c r="AK482" s="153">
        <f t="shared" si="198"/>
        <v>5.2780000000000005</v>
      </c>
      <c r="AL482" s="109"/>
      <c r="AM482" s="109"/>
      <c r="AN482" s="109"/>
      <c r="AO482" s="109"/>
      <c r="AP482" s="109"/>
    </row>
    <row r="483" spans="1:42" s="109" customFormat="1" ht="16.5" customHeight="1" thickBot="1" x14ac:dyDescent="0.3">
      <c r="A483" s="127" t="s">
        <v>56</v>
      </c>
      <c r="B483" s="251">
        <v>22011348</v>
      </c>
      <c r="C483" s="252" t="s">
        <v>697</v>
      </c>
      <c r="D483" s="252" t="s">
        <v>79</v>
      </c>
      <c r="E483" s="96">
        <f>VLOOKUP(B483,[2]END!$A$3:$F$557,6,FALSE)</f>
        <v>14</v>
      </c>
      <c r="F483" s="99">
        <f t="shared" si="194"/>
        <v>16.5</v>
      </c>
      <c r="G483" s="100">
        <f t="shared" si="179"/>
        <v>14</v>
      </c>
      <c r="H483" s="85">
        <f t="shared" si="180"/>
        <v>14</v>
      </c>
      <c r="I483" s="325">
        <f>VLOOKUP(B483,[2]VIT!$A$3:$E$557,5,FALSE)</f>
        <v>3.94</v>
      </c>
      <c r="J483" s="100">
        <f t="shared" si="181"/>
        <v>9</v>
      </c>
      <c r="K483" s="325">
        <f>VLOOKUP(B483,[2]VIT!$A$3:$F$557,6,FALSE)</f>
        <v>7.38</v>
      </c>
      <c r="L483" s="100">
        <f t="shared" si="182"/>
        <v>13</v>
      </c>
      <c r="M483" s="85">
        <f t="shared" si="183"/>
        <v>11</v>
      </c>
      <c r="N483" s="107">
        <f>VLOOKUP(B483,[2]DVC!$A$3:$F$557,6,FALSE)</f>
        <v>35</v>
      </c>
      <c r="O483" s="288">
        <f>VLOOKUP(B483,'[2]Taille-Poids'!$A$3:$F$557,6,FALSE)</f>
        <v>61</v>
      </c>
      <c r="P483" s="101">
        <f t="shared" si="184"/>
        <v>0.57377049180327866</v>
      </c>
      <c r="Q483" s="100">
        <f t="shared" si="185"/>
        <v>5.5</v>
      </c>
      <c r="R483" s="107">
        <f>VLOOKUP(B483,[2]DV!$A$3:$G$557,7,FALSE)</f>
        <v>34.6</v>
      </c>
      <c r="S483" s="100">
        <f t="shared" si="186"/>
        <v>6</v>
      </c>
      <c r="T483" s="85">
        <f t="shared" si="187"/>
        <v>11.5</v>
      </c>
      <c r="U483" s="289">
        <f>VLOOKUP(B483,[2]COORD!$A$3:$H$557,8,FALSE)</f>
        <v>24.02</v>
      </c>
      <c r="V483" s="100">
        <f t="shared" si="188"/>
        <v>6.75</v>
      </c>
      <c r="W483" s="96">
        <f>VLOOKUP(B483,[2]SOUP!$A$3:$E$557,5,FALSE)</f>
        <v>-9</v>
      </c>
      <c r="X483" s="100">
        <f t="shared" si="189"/>
        <v>1</v>
      </c>
      <c r="Y483" s="96">
        <f>VLOOKUP(B483,[2]EQU!$A$3:$E$557,5,FALSE)</f>
        <v>3</v>
      </c>
      <c r="Z483" s="100">
        <f t="shared" si="190"/>
        <v>3.5</v>
      </c>
      <c r="AA483" s="85">
        <f t="shared" si="191"/>
        <v>11.25</v>
      </c>
      <c r="AB483" s="127">
        <f>VLOOKUP(B483,[2]Natation!$A$2:$E$556,5,FALSE)</f>
        <v>44.68</v>
      </c>
      <c r="AC483" s="100">
        <f t="shared" si="192"/>
        <v>11</v>
      </c>
      <c r="AD483" s="86">
        <f t="shared" si="193"/>
        <v>11</v>
      </c>
      <c r="AE483" s="87">
        <f t="shared" si="195"/>
        <v>11.75</v>
      </c>
      <c r="AF483" s="88">
        <v>11.75</v>
      </c>
      <c r="AG483" s="92">
        <f t="shared" si="196"/>
        <v>185</v>
      </c>
      <c r="AH483" s="78">
        <f>IF(ISERROR(VLOOKUP(B483,'Notes écrit'!$A$3:$C$566,3,FALSE)),"ABI",(VLOOKUP(B483,'Notes écrit'!$A$3:$C$566,3,FALSE)))</f>
        <v>8</v>
      </c>
      <c r="AI483" s="88">
        <v>8</v>
      </c>
      <c r="AJ483" s="93">
        <f t="shared" si="197"/>
        <v>158</v>
      </c>
      <c r="AK483" s="153">
        <f t="shared" si="198"/>
        <v>9.5</v>
      </c>
      <c r="AL483" s="108"/>
      <c r="AM483" s="108"/>
      <c r="AN483" s="108"/>
      <c r="AO483" s="108"/>
      <c r="AP483" s="108"/>
    </row>
    <row r="484" spans="1:42" ht="16.5" customHeight="1" thickBot="1" x14ac:dyDescent="0.3">
      <c r="A484" s="127" t="s">
        <v>56</v>
      </c>
      <c r="B484" s="247">
        <v>22011354</v>
      </c>
      <c r="C484" s="248" t="s">
        <v>858</v>
      </c>
      <c r="D484" s="248" t="s">
        <v>301</v>
      </c>
      <c r="E484" s="96">
        <f>VLOOKUP(B484,[2]END!$A$3:$F$557,6,FALSE)</f>
        <v>14</v>
      </c>
      <c r="F484" s="99">
        <f t="shared" si="194"/>
        <v>16.5</v>
      </c>
      <c r="G484" s="100">
        <f t="shared" si="179"/>
        <v>14</v>
      </c>
      <c r="H484" s="85">
        <f t="shared" si="180"/>
        <v>14</v>
      </c>
      <c r="I484" s="325">
        <f>VLOOKUP(B484,[2]VIT!$A$3:$E$557,5,FALSE)</f>
        <v>3.19</v>
      </c>
      <c r="J484" s="100">
        <f t="shared" si="181"/>
        <v>20</v>
      </c>
      <c r="K484" s="325">
        <f>VLOOKUP(B484,[2]VIT!$A$3:$F$557,6,FALSE)</f>
        <v>6.98</v>
      </c>
      <c r="L484" s="100">
        <f t="shared" si="182"/>
        <v>16</v>
      </c>
      <c r="M484" s="85">
        <f t="shared" si="183"/>
        <v>18</v>
      </c>
      <c r="N484" s="107">
        <f>VLOOKUP(B484,[2]DVC!$A$3:$F$557,6,FALSE)</f>
        <v>88</v>
      </c>
      <c r="O484" s="288">
        <f>VLOOKUP(B484,'[2]Taille-Poids'!$A$3:$F$557,6,FALSE)</f>
        <v>84</v>
      </c>
      <c r="P484" s="101">
        <f t="shared" si="184"/>
        <v>1.0476190476190477</v>
      </c>
      <c r="Q484" s="100">
        <f t="shared" si="185"/>
        <v>8</v>
      </c>
      <c r="R484" s="107">
        <f>VLOOKUP(B484,[2]DV!$A$3:$G$557,7,FALSE)</f>
        <v>36.9</v>
      </c>
      <c r="S484" s="100">
        <f t="shared" si="186"/>
        <v>6.5</v>
      </c>
      <c r="T484" s="85">
        <f t="shared" si="187"/>
        <v>14.5</v>
      </c>
      <c r="U484" s="289">
        <f>VLOOKUP(B484,[2]COORD!$A$3:$H$557,8,FALSE)</f>
        <v>28.75</v>
      </c>
      <c r="V484" s="100">
        <f t="shared" si="188"/>
        <v>4.5</v>
      </c>
      <c r="W484" s="96">
        <f>VLOOKUP(B484,[2]SOUP!$A$3:$E$557,5,FALSE)</f>
        <v>-11</v>
      </c>
      <c r="X484" s="100">
        <f t="shared" si="189"/>
        <v>0.75</v>
      </c>
      <c r="Y484" s="96">
        <f>VLOOKUP(B484,[2]EQU!$A$3:$E$557,5,FALSE)</f>
        <v>4</v>
      </c>
      <c r="Z484" s="100">
        <f t="shared" si="190"/>
        <v>3</v>
      </c>
      <c r="AA484" s="85">
        <f t="shared" si="191"/>
        <v>8.25</v>
      </c>
      <c r="AB484" s="127">
        <f>VLOOKUP(B484,[2]Natation!$A$2:$E$556,5,FALSE)</f>
        <v>39.42</v>
      </c>
      <c r="AC484" s="100">
        <f t="shared" si="192"/>
        <v>14</v>
      </c>
      <c r="AD484" s="86">
        <f t="shared" si="193"/>
        <v>14</v>
      </c>
      <c r="AE484" s="87">
        <f t="shared" ref="AE484:AE515" si="199">IF(OR(H484="COVID",M484="COVID",T484="COVID",AA484="COVID",AD484="COVID"),"COVID",IF(AND(H484="DSP",M484="DSP",T484="DSP",AA484="DSP",AD484="DSP"),"DSP",IF(AND(H484="DSP",M484="DSP",T484="DSP",AA484="DSP"),AD484,IF(AND(H484="DSP",M484="DSP",T484="DSP",AD484="DSP"),AA484,IF(AND(H484="DSP",M484="DSP",AA484="DSP",AD484="DSP"),T484,IF(AND(H484="DSP",T484="DSP",AA484="DSP",AD484="DSP"),M484,IF(AND(M484="DSP",T484="DSP",AA484="DSP",AD484="DSP"),H484,IF(AND(T484="DSP",AA484="DSP",AD484="DSP"),(H484+M484)/2,IF(AND(M484="DSP",AA484="DSP",AD484="DSP"),(H484+T484)/2,IF(AND(H484="DSP",AA484="DSP",AD484="DSP"),(M484+T484)/2,IF(AND(M484="DSP",T484="DSP",AD484="DSP"),(H484+AA484)/2,IF(AND(H484="DSP",T484="DSP",AD484="DSP"),(M484+AA484)/2,IF(AND(H484="DSP",M484="DSP",AD484="DSP"),(T484+AA484)/2,IF(AND(M484="DSP",T484="DSP",AA484="DSP"),(H484+AD484)/2,IF(AND(H484="DSP",T484="DSP",AA484="DSP"),(M484+AD484)/2,IF(AND(H484="DSP",M484="DSP",AA484="DSP"),(T484+AD484)/2,IF(AND(H484="DSP",M484="DSP",T484="DSP"),(AA484+AD484)/2,IF(AND(H484="DSP",M484="DSP"),(T484+AA484+AD484)/3,IF(AND(H484="DSP",T484="DSP"),(M484+AA484+AD484)/3,IF(AND(M484="DSP",T484="DSP"),(H484+AA484+AD484)/3,IF(AND(H484="DSP",AA484="DSP"),(M484+T484+AD484)/3,IF(AND(M484="DSP",AA484="DSP"),(H484+T484+AD484)/3,IF(AND(T484="DSP",AA484="DSP"),(H484+M484+AD484)/3,IF(AND(H484="DSP",AD484="DSP"),(M484+T484+AA484)/3,IF(AND(M484="DSP",AD484="DSP"),(H484+T484+AA484)/3,IF(AND(T484="DSP",AD484="DSP"),(H484+M484+AA484)/3,IF(AND(AA484="DSP",AD484="DSP"),(H484+M484+T484)/3,IF(H484="DSP",(M484+T484+AA484+AD484)/4,IF(M484="DSP",(H484+T484+AA484+AD484)/4,IF(T484="DSP",(H484+M484+AA484+AD484)/4,IF(AA484="DSP",(H484+M484+T484+AD484)/4,IF(AD484="DSP",(H484+M484+T484+AA484)/4,SUM(H484+M484+T484+AA484+AD484)/5))))))))))))))))))))))))))))))))</f>
        <v>13.75</v>
      </c>
      <c r="AF484" s="88">
        <v>13.75</v>
      </c>
      <c r="AG484" s="92">
        <f t="shared" si="196"/>
        <v>38</v>
      </c>
      <c r="AH484" s="78">
        <f>IF(ISERROR(VLOOKUP(B484,'Notes écrit'!$A$3:$C$566,3,FALSE)),"ABI",(VLOOKUP(B484,'Notes écrit'!$A$3:$C$566,3,FALSE)))</f>
        <v>5.78</v>
      </c>
      <c r="AI484" s="88">
        <v>5.78</v>
      </c>
      <c r="AJ484" s="93">
        <f t="shared" si="197"/>
        <v>393</v>
      </c>
      <c r="AK484" s="153">
        <f t="shared" si="198"/>
        <v>8.968</v>
      </c>
    </row>
    <row r="485" spans="1:42" ht="16.5" customHeight="1" thickBot="1" x14ac:dyDescent="0.3">
      <c r="A485" s="127" t="s">
        <v>376</v>
      </c>
      <c r="B485" s="247">
        <v>22011420</v>
      </c>
      <c r="C485" s="248" t="s">
        <v>1141</v>
      </c>
      <c r="D485" s="248" t="s">
        <v>353</v>
      </c>
      <c r="E485" s="96">
        <f>VLOOKUP(B485,[2]END!$A$3:$F$557,6,FALSE)</f>
        <v>13</v>
      </c>
      <c r="F485" s="99">
        <f t="shared" si="194"/>
        <v>16</v>
      </c>
      <c r="G485" s="100">
        <f t="shared" si="179"/>
        <v>10</v>
      </c>
      <c r="H485" s="85">
        <f t="shared" si="180"/>
        <v>10</v>
      </c>
      <c r="I485" s="325">
        <f>VLOOKUP(B485,[2]VIT!$A$3:$E$557,5,FALSE)</f>
        <v>2.95</v>
      </c>
      <c r="J485" s="100">
        <f t="shared" si="181"/>
        <v>20</v>
      </c>
      <c r="K485" s="325">
        <f>VLOOKUP(B485,[2]VIT!$A$3:$F$557,6,FALSE)</f>
        <v>6.47</v>
      </c>
      <c r="L485" s="100">
        <f t="shared" si="182"/>
        <v>14</v>
      </c>
      <c r="M485" s="85">
        <f t="shared" si="183"/>
        <v>17</v>
      </c>
      <c r="N485" s="107">
        <f>VLOOKUP(B485,[2]DVC!$A$3:$F$557,6,FALSE)</f>
        <v>55</v>
      </c>
      <c r="O485" s="288">
        <f>VLOOKUP(B485,'[2]Taille-Poids'!$A$3:$F$557,6,FALSE)</f>
        <v>65</v>
      </c>
      <c r="P485" s="101">
        <f t="shared" si="184"/>
        <v>0.84615384615384615</v>
      </c>
      <c r="Q485" s="100">
        <f t="shared" si="185"/>
        <v>4.5</v>
      </c>
      <c r="R485" s="107">
        <f>VLOOKUP(B485,[2]DV!$A$3:$G$557,7,FALSE)</f>
        <v>40.200000000000003</v>
      </c>
      <c r="S485" s="100">
        <f t="shared" si="186"/>
        <v>3</v>
      </c>
      <c r="T485" s="85">
        <f t="shared" si="187"/>
        <v>7.5</v>
      </c>
      <c r="U485" s="289">
        <f>VLOOKUP(B485,[2]COORD!$A$3:$H$557,8,FALSE)</f>
        <v>27.59</v>
      </c>
      <c r="V485" s="100">
        <f t="shared" si="188"/>
        <v>4</v>
      </c>
      <c r="W485" s="96">
        <f>VLOOKUP(B485,[2]SOUP!$A$3:$E$557,5,FALSE)</f>
        <v>-17</v>
      </c>
      <c r="X485" s="100">
        <f t="shared" si="189"/>
        <v>0</v>
      </c>
      <c r="Y485" s="96">
        <f>VLOOKUP(B485,[2]EQU!$A$3:$E$557,5,FALSE)</f>
        <v>3</v>
      </c>
      <c r="Z485" s="100">
        <f t="shared" si="190"/>
        <v>3.5</v>
      </c>
      <c r="AA485" s="85">
        <f t="shared" si="191"/>
        <v>7.5</v>
      </c>
      <c r="AB485" s="127">
        <f>VLOOKUP(B485,[2]Natation!$A$2:$E$556,5,FALSE)</f>
        <v>50.7</v>
      </c>
      <c r="AC485" s="100">
        <f t="shared" si="192"/>
        <v>5</v>
      </c>
      <c r="AD485" s="86">
        <f t="shared" si="193"/>
        <v>5</v>
      </c>
      <c r="AE485" s="87">
        <f t="shared" si="199"/>
        <v>9.4</v>
      </c>
      <c r="AF485" s="88">
        <v>9.4</v>
      </c>
      <c r="AG485" s="92">
        <f t="shared" si="196"/>
        <v>431</v>
      </c>
      <c r="AH485" s="78">
        <f>IF(ISERROR(VLOOKUP(B485,'Notes écrit'!$A$3:$C$566,3,FALSE)),"ABI",(VLOOKUP(B485,'Notes écrit'!$A$3:$C$566,3,FALSE)))</f>
        <v>9.7799999999999994</v>
      </c>
      <c r="AI485" s="88">
        <v>9.7799999999999994</v>
      </c>
      <c r="AJ485" s="93">
        <f t="shared" si="197"/>
        <v>38</v>
      </c>
      <c r="AK485" s="153">
        <f t="shared" si="198"/>
        <v>9.6280000000000001</v>
      </c>
      <c r="AL485" s="111"/>
      <c r="AM485" s="111"/>
      <c r="AN485" s="111"/>
      <c r="AO485" s="111"/>
      <c r="AP485" s="111"/>
    </row>
    <row r="486" spans="1:42" ht="16.5" customHeight="1" thickBot="1" x14ac:dyDescent="0.3">
      <c r="A486" s="127" t="s">
        <v>376</v>
      </c>
      <c r="B486" s="261">
        <v>22011429</v>
      </c>
      <c r="C486" s="262" t="s">
        <v>611</v>
      </c>
      <c r="D486" s="262" t="s">
        <v>612</v>
      </c>
      <c r="E486" s="96" t="str">
        <f>VLOOKUP(B486,[2]END!$A$3:$F$557,6,FALSE)</f>
        <v>ABI</v>
      </c>
      <c r="F486" s="99" t="str">
        <f t="shared" si="194"/>
        <v>ABI</v>
      </c>
      <c r="G486" s="100">
        <f t="shared" si="179"/>
        <v>0</v>
      </c>
      <c r="H486" s="85">
        <f t="shared" si="180"/>
        <v>0</v>
      </c>
      <c r="I486" s="96" t="str">
        <f>VLOOKUP(B486,[2]VIT!$A$3:$E$557,5,FALSE)</f>
        <v>ABI</v>
      </c>
      <c r="J486" s="100">
        <f t="shared" si="181"/>
        <v>0</v>
      </c>
      <c r="K486" s="96" t="str">
        <f>VLOOKUP(B486,[2]VIT!$A$3:$F$557,6,FALSE)</f>
        <v>ABI</v>
      </c>
      <c r="L486" s="100">
        <f t="shared" si="182"/>
        <v>0</v>
      </c>
      <c r="M486" s="85">
        <f t="shared" si="183"/>
        <v>0</v>
      </c>
      <c r="N486" s="107">
        <f>VLOOKUP(B486,[2]DVC!$A$3:$F$557,6,FALSE)</f>
        <v>81</v>
      </c>
      <c r="O486" s="288">
        <f>VLOOKUP(B486,'[2]Taille-Poids'!$A$3:$F$557,6,FALSE)</f>
        <v>82</v>
      </c>
      <c r="P486" s="101">
        <f t="shared" si="184"/>
        <v>0.98780487804878048</v>
      </c>
      <c r="Q486" s="100">
        <f t="shared" si="185"/>
        <v>5</v>
      </c>
      <c r="R486" s="107">
        <f>VLOOKUP(B486,[2]DV!$A$3:$G$557,7,FALSE)</f>
        <v>39.5</v>
      </c>
      <c r="S486" s="100">
        <f t="shared" si="186"/>
        <v>3</v>
      </c>
      <c r="T486" s="85">
        <f t="shared" si="187"/>
        <v>8</v>
      </c>
      <c r="U486" s="289">
        <f>VLOOKUP(B486,[2]COORD!$A$3:$H$557,8,FALSE)</f>
        <v>29.53</v>
      </c>
      <c r="V486" s="100">
        <f t="shared" si="188"/>
        <v>3</v>
      </c>
      <c r="W486" s="96">
        <f>VLOOKUP(B486,[2]SOUP!$A$3:$E$557,5,FALSE)</f>
        <v>6</v>
      </c>
      <c r="X486" s="100">
        <f t="shared" si="189"/>
        <v>3.5</v>
      </c>
      <c r="Y486" s="96">
        <f>VLOOKUP(B486,[2]EQU!$A$3:$E$557,5,FALSE)</f>
        <v>8</v>
      </c>
      <c r="Z486" s="100">
        <f t="shared" si="190"/>
        <v>1</v>
      </c>
      <c r="AA486" s="85">
        <f t="shared" si="191"/>
        <v>7.5</v>
      </c>
      <c r="AB486" s="127" t="str">
        <f>VLOOKUP(B486,[2]Natation!$A$2:$E$556,5,FALSE)</f>
        <v>ABI</v>
      </c>
      <c r="AC486" s="100">
        <f t="shared" si="192"/>
        <v>0</v>
      </c>
      <c r="AD486" s="86">
        <f t="shared" si="193"/>
        <v>0</v>
      </c>
      <c r="AE486" s="87">
        <f t="shared" si="199"/>
        <v>3.1</v>
      </c>
      <c r="AF486" s="88">
        <v>3.1</v>
      </c>
      <c r="AG486" s="92">
        <f t="shared" si="196"/>
        <v>529</v>
      </c>
      <c r="AH486" s="78">
        <f>IF(ISERROR(VLOOKUP(B486,'Notes écrit'!$A$3:$C$566,3,FALSE)),"ABI",(VLOOKUP(B486,'Notes écrit'!$A$3:$C$566,3,FALSE)))</f>
        <v>6.22</v>
      </c>
      <c r="AI486" s="88">
        <v>6.22</v>
      </c>
      <c r="AJ486" s="93">
        <f t="shared" si="197"/>
        <v>347</v>
      </c>
      <c r="AK486" s="153">
        <f t="shared" si="198"/>
        <v>4.9719999999999995</v>
      </c>
      <c r="AL486" s="110"/>
      <c r="AM486" s="110"/>
      <c r="AN486" s="110"/>
      <c r="AO486" s="110"/>
      <c r="AP486" s="110"/>
    </row>
    <row r="487" spans="1:42" ht="16.5" customHeight="1" thickBot="1" x14ac:dyDescent="0.3">
      <c r="A487" s="127" t="s">
        <v>376</v>
      </c>
      <c r="B487" s="263">
        <v>22011487</v>
      </c>
      <c r="C487" s="264" t="s">
        <v>1101</v>
      </c>
      <c r="D487" s="264" t="s">
        <v>1102</v>
      </c>
      <c r="E487" s="325">
        <f>VLOOKUP(B487,[2]END!$A$3:$F$557,6,FALSE)</f>
        <v>15</v>
      </c>
      <c r="F487" s="99">
        <f t="shared" si="194"/>
        <v>17</v>
      </c>
      <c r="G487" s="100">
        <f t="shared" si="179"/>
        <v>12</v>
      </c>
      <c r="H487" s="85">
        <f t="shared" si="180"/>
        <v>12</v>
      </c>
      <c r="I487" s="325">
        <f>VLOOKUP(B487,[2]VIT!$A$3:$E$557,5,FALSE)</f>
        <v>3.3500000000000005</v>
      </c>
      <c r="J487" s="100">
        <f t="shared" si="181"/>
        <v>14</v>
      </c>
      <c r="K487" s="325">
        <f>VLOOKUP(B487,[2]VIT!$A$3:$F$557,6,FALSE)</f>
        <v>7.23</v>
      </c>
      <c r="L487" s="100">
        <f t="shared" si="182"/>
        <v>8</v>
      </c>
      <c r="M487" s="85">
        <f t="shared" si="183"/>
        <v>11</v>
      </c>
      <c r="N487" s="328">
        <f>VLOOKUP(B487,[2]DVC!$A$3:$F$557,6,FALSE)</f>
        <v>29</v>
      </c>
      <c r="O487" s="288">
        <f>VLOOKUP(B487,'[2]Taille-Poids'!$A$3:$F$557,6,FALSE)</f>
        <v>48</v>
      </c>
      <c r="P487" s="101">
        <f t="shared" si="184"/>
        <v>0.60416666666666663</v>
      </c>
      <c r="Q487" s="100">
        <f t="shared" si="185"/>
        <v>3.5</v>
      </c>
      <c r="R487" s="328">
        <f>VLOOKUP(B487,[2]DV!$A$3:$G$557,7,FALSE)</f>
        <v>36.799999999999997</v>
      </c>
      <c r="S487" s="100">
        <f t="shared" si="186"/>
        <v>2</v>
      </c>
      <c r="T487" s="85">
        <f t="shared" si="187"/>
        <v>5.5</v>
      </c>
      <c r="U487" s="332">
        <f>VLOOKUP(B487,[2]COORD!$A$3:$H$557,8,FALSE)</f>
        <v>29</v>
      </c>
      <c r="V487" s="100">
        <f t="shared" si="188"/>
        <v>3.25</v>
      </c>
      <c r="W487" s="325">
        <f>VLOOKUP(B487,[2]SOUP!$A$3:$E$557,5,FALSE)</f>
        <v>-5</v>
      </c>
      <c r="X487" s="100">
        <f t="shared" si="189"/>
        <v>1.5</v>
      </c>
      <c r="Y487" s="325">
        <f>VLOOKUP(B487,[2]EQU!$A$3:$E$557,5,FALSE)</f>
        <v>3</v>
      </c>
      <c r="Z487" s="100">
        <f t="shared" si="190"/>
        <v>3.5</v>
      </c>
      <c r="AA487" s="85">
        <f t="shared" si="191"/>
        <v>8.25</v>
      </c>
      <c r="AB487" s="344" t="str">
        <f>VLOOKUP(B487,[2]Natation!$A$2:$E$556,5,FALSE)</f>
        <v>ABI</v>
      </c>
      <c r="AC487" s="100">
        <f t="shared" si="192"/>
        <v>0</v>
      </c>
      <c r="AD487" s="86">
        <f t="shared" si="193"/>
        <v>0</v>
      </c>
      <c r="AE487" s="87">
        <f t="shared" si="199"/>
        <v>7.35</v>
      </c>
      <c r="AF487" s="88">
        <v>7.35</v>
      </c>
      <c r="AG487" s="92">
        <f t="shared" si="196"/>
        <v>501</v>
      </c>
      <c r="AH487" s="78">
        <f>IF(ISERROR(VLOOKUP(B487,'Notes écrit'!$A$3:$C$566,3,FALSE)),"ABI",(VLOOKUP(B487,'Notes écrit'!$A$3:$C$566,3,FALSE)))</f>
        <v>5.33</v>
      </c>
      <c r="AI487" s="88">
        <v>5.33</v>
      </c>
      <c r="AJ487" s="93">
        <f t="shared" si="197"/>
        <v>435</v>
      </c>
      <c r="AK487" s="153">
        <f t="shared" si="198"/>
        <v>6.1379999999999999</v>
      </c>
      <c r="AL487" s="110"/>
      <c r="AM487" s="110"/>
      <c r="AN487" s="110"/>
      <c r="AO487" s="110"/>
      <c r="AP487" s="110"/>
    </row>
    <row r="488" spans="1:42" ht="16.5" customHeight="1" thickBot="1" x14ac:dyDescent="0.3">
      <c r="A488" s="127" t="s">
        <v>376</v>
      </c>
      <c r="B488" s="253">
        <v>22011532</v>
      </c>
      <c r="C488" s="254" t="s">
        <v>881</v>
      </c>
      <c r="D488" s="254" t="s">
        <v>86</v>
      </c>
      <c r="E488" s="96">
        <f>VLOOKUP(B488,[2]END!$A$3:$F$557,6,FALSE)</f>
        <v>19</v>
      </c>
      <c r="F488" s="99">
        <f t="shared" si="194"/>
        <v>19</v>
      </c>
      <c r="G488" s="100">
        <f t="shared" si="179"/>
        <v>16</v>
      </c>
      <c r="H488" s="85">
        <f t="shared" si="180"/>
        <v>16</v>
      </c>
      <c r="I488" s="325">
        <f>VLOOKUP(B488,[2]VIT!$A$3:$E$557,5,FALSE)</f>
        <v>3.0100000000000002</v>
      </c>
      <c r="J488" s="100">
        <f t="shared" si="181"/>
        <v>20</v>
      </c>
      <c r="K488" s="325">
        <f>VLOOKUP(B488,[2]VIT!$A$3:$F$557,6,FALSE)</f>
        <v>6.61</v>
      </c>
      <c r="L488" s="100">
        <f t="shared" si="182"/>
        <v>13</v>
      </c>
      <c r="M488" s="85">
        <f t="shared" si="183"/>
        <v>16.5</v>
      </c>
      <c r="N488" s="107">
        <f>VLOOKUP(B488,[2]DVC!$A$3:$F$557,6,FALSE)</f>
        <v>75</v>
      </c>
      <c r="O488" s="288">
        <f>VLOOKUP(B488,'[2]Taille-Poids'!$A$3:$F$557,6,FALSE)</f>
        <v>64</v>
      </c>
      <c r="P488" s="101">
        <f t="shared" si="184"/>
        <v>1.171875</v>
      </c>
      <c r="Q488" s="100">
        <f t="shared" si="185"/>
        <v>6</v>
      </c>
      <c r="R488" s="107">
        <f>VLOOKUP(B488,[2]DV!$A$3:$G$557,7,FALSE)</f>
        <v>52.4</v>
      </c>
      <c r="S488" s="100">
        <f t="shared" si="186"/>
        <v>6</v>
      </c>
      <c r="T488" s="85">
        <f t="shared" si="187"/>
        <v>12</v>
      </c>
      <c r="U488" s="289">
        <f>VLOOKUP(B488,[2]COORD!$A$3:$H$557,8,FALSE)</f>
        <v>25.59</v>
      </c>
      <c r="V488" s="100">
        <f t="shared" si="188"/>
        <v>5</v>
      </c>
      <c r="W488" s="96">
        <f>VLOOKUP(B488,[2]SOUP!$A$3:$E$557,5,FALSE)</f>
        <v>-1</v>
      </c>
      <c r="X488" s="100">
        <f t="shared" si="189"/>
        <v>2.25</v>
      </c>
      <c r="Y488" s="96">
        <f>VLOOKUP(B488,[2]EQU!$A$3:$E$557,5,FALSE)</f>
        <v>0</v>
      </c>
      <c r="Z488" s="100">
        <f t="shared" si="190"/>
        <v>5</v>
      </c>
      <c r="AA488" s="85">
        <f t="shared" si="191"/>
        <v>12.25</v>
      </c>
      <c r="AB488" s="127">
        <f>VLOOKUP(B488,[2]Natation!$A$2:$E$556,5,FALSE)</f>
        <v>49.66</v>
      </c>
      <c r="AC488" s="100">
        <f t="shared" si="192"/>
        <v>5</v>
      </c>
      <c r="AD488" s="86">
        <f t="shared" si="193"/>
        <v>5</v>
      </c>
      <c r="AE488" s="87">
        <f t="shared" si="199"/>
        <v>12.35</v>
      </c>
      <c r="AF488" s="88">
        <v>12.35</v>
      </c>
      <c r="AG488" s="92">
        <f t="shared" si="196"/>
        <v>123</v>
      </c>
      <c r="AH488" s="78">
        <f>IF(ISERROR(VLOOKUP(B488,'Notes écrit'!$A$3:$C$566,3,FALSE)),"ABI",(VLOOKUP(B488,'Notes écrit'!$A$3:$C$566,3,FALSE)))</f>
        <v>7.56</v>
      </c>
      <c r="AI488" s="88">
        <v>7.56</v>
      </c>
      <c r="AJ488" s="93">
        <f t="shared" si="197"/>
        <v>204</v>
      </c>
      <c r="AK488" s="153">
        <f t="shared" si="198"/>
        <v>9.4759999999999991</v>
      </c>
      <c r="AL488" s="108"/>
      <c r="AM488" s="108"/>
      <c r="AN488" s="108"/>
      <c r="AO488" s="108"/>
      <c r="AP488" s="108"/>
    </row>
    <row r="489" spans="1:42" ht="16.5" customHeight="1" thickBot="1" x14ac:dyDescent="0.3">
      <c r="A489" s="127" t="s">
        <v>376</v>
      </c>
      <c r="B489" s="255">
        <v>22011544</v>
      </c>
      <c r="C489" s="256" t="s">
        <v>567</v>
      </c>
      <c r="D489" s="256" t="s">
        <v>168</v>
      </c>
      <c r="E489" s="96">
        <f>VLOOKUP(B489,[2]END!$A$3:$F$557,6,FALSE)</f>
        <v>17</v>
      </c>
      <c r="F489" s="99">
        <f t="shared" si="194"/>
        <v>18</v>
      </c>
      <c r="G489" s="100">
        <f t="shared" si="179"/>
        <v>14</v>
      </c>
      <c r="H489" s="85">
        <f t="shared" si="180"/>
        <v>14</v>
      </c>
      <c r="I489" s="325">
        <f>VLOOKUP(B489,[2]VIT!$A$3:$E$557,5,FALSE)</f>
        <v>3.12</v>
      </c>
      <c r="J489" s="100">
        <f t="shared" si="181"/>
        <v>18</v>
      </c>
      <c r="K489" s="325">
        <f>VLOOKUP(B489,[2]VIT!$A$3:$F$557,6,FALSE)</f>
        <v>6.62</v>
      </c>
      <c r="L489" s="100">
        <f t="shared" si="182"/>
        <v>12</v>
      </c>
      <c r="M489" s="85">
        <f t="shared" si="183"/>
        <v>15</v>
      </c>
      <c r="N489" s="107">
        <f>VLOOKUP(B489,[2]DVC!$A$3:$F$557,6,FALSE)</f>
        <v>58</v>
      </c>
      <c r="O489" s="288">
        <f>VLOOKUP(B489,'[2]Taille-Poids'!$A$3:$F$557,6,FALSE)</f>
        <v>76</v>
      </c>
      <c r="P489" s="101">
        <f t="shared" si="184"/>
        <v>0.76315789473684215</v>
      </c>
      <c r="Q489" s="100">
        <f t="shared" si="185"/>
        <v>4</v>
      </c>
      <c r="R489" s="107">
        <f>VLOOKUP(B489,[2]DV!$A$3:$G$557,7,FALSE)</f>
        <v>39.299999999999997</v>
      </c>
      <c r="S489" s="100">
        <f t="shared" si="186"/>
        <v>3</v>
      </c>
      <c r="T489" s="85">
        <f t="shared" si="187"/>
        <v>7</v>
      </c>
      <c r="U489" s="289">
        <f>VLOOKUP(B489,[2]COORD!$A$3:$H$557,8,FALSE)</f>
        <v>26.79</v>
      </c>
      <c r="V489" s="100">
        <f t="shared" si="188"/>
        <v>4.5</v>
      </c>
      <c r="W489" s="96">
        <f>VLOOKUP(B489,[2]SOUP!$A$3:$E$557,5,FALSE)</f>
        <v>-5</v>
      </c>
      <c r="X489" s="100">
        <f t="shared" si="189"/>
        <v>1.5</v>
      </c>
      <c r="Y489" s="96">
        <f>VLOOKUP(B489,[2]EQU!$A$3:$E$557,5,FALSE)</f>
        <v>2</v>
      </c>
      <c r="Z489" s="100">
        <f t="shared" si="190"/>
        <v>4</v>
      </c>
      <c r="AA489" s="85">
        <f t="shared" si="191"/>
        <v>10</v>
      </c>
      <c r="AB489" s="127">
        <f>VLOOKUP(B489,[2]Natation!$A$2:$E$556,5,FALSE)</f>
        <v>50.46</v>
      </c>
      <c r="AC489" s="100">
        <f t="shared" si="192"/>
        <v>5</v>
      </c>
      <c r="AD489" s="86">
        <f t="shared" si="193"/>
        <v>5</v>
      </c>
      <c r="AE489" s="87">
        <f t="shared" si="199"/>
        <v>10.199999999999999</v>
      </c>
      <c r="AF489" s="88">
        <v>10.199999999999999</v>
      </c>
      <c r="AG489" s="92">
        <f t="shared" si="196"/>
        <v>372</v>
      </c>
      <c r="AH489" s="78">
        <f>IF(ISERROR(VLOOKUP(B489,'Notes écrit'!$A$3:$C$566,3,FALSE)),"ABI",(VLOOKUP(B489,'Notes écrit'!$A$3:$C$566,3,FALSE)))</f>
        <v>6.67</v>
      </c>
      <c r="AI489" s="88">
        <v>6.67</v>
      </c>
      <c r="AJ489" s="93">
        <f t="shared" si="197"/>
        <v>296</v>
      </c>
      <c r="AK489" s="153">
        <f t="shared" si="198"/>
        <v>8.0820000000000007</v>
      </c>
      <c r="AL489" s="110"/>
      <c r="AM489" s="110"/>
      <c r="AN489" s="110"/>
      <c r="AO489" s="110"/>
      <c r="AP489" s="110"/>
    </row>
    <row r="490" spans="1:42" s="108" customFormat="1" ht="16.5" customHeight="1" thickBot="1" x14ac:dyDescent="0.3">
      <c r="A490" s="127" t="s">
        <v>56</v>
      </c>
      <c r="B490" s="247">
        <v>22011612</v>
      </c>
      <c r="C490" s="248" t="s">
        <v>582</v>
      </c>
      <c r="D490" s="248" t="s">
        <v>583</v>
      </c>
      <c r="E490" s="96">
        <f>VLOOKUP(B490,[2]END!$A$3:$F$557,6,FALSE)</f>
        <v>8</v>
      </c>
      <c r="F490" s="99">
        <f t="shared" si="194"/>
        <v>13.5</v>
      </c>
      <c r="G490" s="100">
        <f t="shared" si="179"/>
        <v>8</v>
      </c>
      <c r="H490" s="85">
        <f t="shared" si="180"/>
        <v>8</v>
      </c>
      <c r="I490" s="325">
        <f>VLOOKUP(B490,[2]VIT!$A$3:$E$557,5,FALSE)</f>
        <v>3.34</v>
      </c>
      <c r="J490" s="100">
        <f t="shared" si="181"/>
        <v>19</v>
      </c>
      <c r="K490" s="325">
        <f>VLOOKUP(B490,[2]VIT!$A$3:$F$557,6,FALSE)</f>
        <v>7.44</v>
      </c>
      <c r="L490" s="100">
        <f t="shared" si="182"/>
        <v>13</v>
      </c>
      <c r="M490" s="85">
        <f t="shared" si="183"/>
        <v>16</v>
      </c>
      <c r="N490" s="107">
        <f>VLOOKUP(B490,[2]DVC!$A$3:$F$557,6,FALSE)</f>
        <v>0</v>
      </c>
      <c r="O490" s="288">
        <f>VLOOKUP(B490,'[2]Taille-Poids'!$A$3:$F$557,6,FALSE)</f>
        <v>61</v>
      </c>
      <c r="P490" s="101">
        <f t="shared" si="184"/>
        <v>0</v>
      </c>
      <c r="Q490" s="100">
        <f t="shared" si="185"/>
        <v>0</v>
      </c>
      <c r="R490" s="107">
        <f>VLOOKUP(B490,[2]DV!$A$3:$G$557,7,FALSE)</f>
        <v>28.8</v>
      </c>
      <c r="S490" s="100">
        <f t="shared" si="186"/>
        <v>4.5</v>
      </c>
      <c r="T490" s="85">
        <f t="shared" si="187"/>
        <v>4.5</v>
      </c>
      <c r="U490" s="289">
        <f>VLOOKUP(B490,[2]COORD!$A$3:$H$557,8,FALSE)</f>
        <v>31.08</v>
      </c>
      <c r="V490" s="100">
        <f t="shared" si="188"/>
        <v>3.25</v>
      </c>
      <c r="W490" s="96">
        <f>VLOOKUP(B490,[2]SOUP!$A$3:$E$557,5,FALSE)</f>
        <v>-5</v>
      </c>
      <c r="X490" s="100">
        <f t="shared" si="189"/>
        <v>1.5</v>
      </c>
      <c r="Y490" s="96">
        <f>VLOOKUP(B490,[2]EQU!$A$3:$E$557,5,FALSE)</f>
        <v>2</v>
      </c>
      <c r="Z490" s="100">
        <f t="shared" si="190"/>
        <v>4</v>
      </c>
      <c r="AA490" s="85">
        <f t="shared" si="191"/>
        <v>8.75</v>
      </c>
      <c r="AB490" s="127">
        <f>VLOOKUP(B490,[2]Natation!$A$2:$E$556,5,FALSE)</f>
        <v>59.4</v>
      </c>
      <c r="AC490" s="100">
        <f t="shared" si="192"/>
        <v>5</v>
      </c>
      <c r="AD490" s="86">
        <f t="shared" si="193"/>
        <v>5</v>
      </c>
      <c r="AE490" s="87">
        <f t="shared" si="199"/>
        <v>8.4499999999999993</v>
      </c>
      <c r="AF490" s="88">
        <v>8.4499999999999993</v>
      </c>
      <c r="AG490" s="92">
        <f t="shared" si="196"/>
        <v>474</v>
      </c>
      <c r="AH490" s="78">
        <f>IF(ISERROR(VLOOKUP(B490,'Notes écrit'!$A$3:$C$566,3,FALSE)),"ABI",(VLOOKUP(B490,'Notes écrit'!$A$3:$C$566,3,FALSE)))</f>
        <v>4.4400000000000004</v>
      </c>
      <c r="AI490" s="88">
        <v>4.4400000000000004</v>
      </c>
      <c r="AJ490" s="93">
        <f t="shared" si="197"/>
        <v>495</v>
      </c>
      <c r="AK490" s="153">
        <f t="shared" si="198"/>
        <v>6.0440000000000005</v>
      </c>
      <c r="AL490" s="26"/>
      <c r="AM490" s="26"/>
      <c r="AN490" s="26"/>
      <c r="AO490" s="26"/>
      <c r="AP490" s="26"/>
    </row>
    <row r="491" spans="1:42" ht="16.5" customHeight="1" thickBot="1" x14ac:dyDescent="0.3">
      <c r="A491" s="127" t="s">
        <v>376</v>
      </c>
      <c r="B491" s="263">
        <v>22011646</v>
      </c>
      <c r="C491" s="264" t="s">
        <v>33</v>
      </c>
      <c r="D491" s="264" t="s">
        <v>901</v>
      </c>
      <c r="E491" s="96">
        <f>VLOOKUP(B491,[2]END!$A$3:$F$557,6,FALSE)</f>
        <v>12.5</v>
      </c>
      <c r="F491" s="99">
        <f t="shared" si="194"/>
        <v>15.5</v>
      </c>
      <c r="G491" s="100">
        <f t="shared" si="179"/>
        <v>9</v>
      </c>
      <c r="H491" s="85">
        <f t="shared" si="180"/>
        <v>9</v>
      </c>
      <c r="I491" s="325">
        <f>VLOOKUP(B491,[2]VIT!$A$3:$E$557,5,FALSE)</f>
        <v>3.06</v>
      </c>
      <c r="J491" s="100">
        <f t="shared" si="181"/>
        <v>19</v>
      </c>
      <c r="K491" s="325">
        <f>VLOOKUP(B491,[2]VIT!$A$3:$F$557,6,FALSE)</f>
        <v>6.59</v>
      </c>
      <c r="L491" s="100">
        <f t="shared" si="182"/>
        <v>13</v>
      </c>
      <c r="M491" s="85">
        <f t="shared" si="183"/>
        <v>16</v>
      </c>
      <c r="N491" s="107">
        <f>VLOOKUP(B491,[2]DVC!$A$3:$F$557,6,FALSE)</f>
        <v>53</v>
      </c>
      <c r="O491" s="288">
        <f>VLOOKUP(B491,'[2]Taille-Poids'!$A$3:$F$557,6,FALSE)</f>
        <v>67</v>
      </c>
      <c r="P491" s="101">
        <f t="shared" si="184"/>
        <v>0.79104477611940294</v>
      </c>
      <c r="Q491" s="100">
        <f t="shared" si="185"/>
        <v>4</v>
      </c>
      <c r="R491" s="107">
        <f>VLOOKUP(B491,[2]DV!$A$3:$G$557,7,FALSE)</f>
        <v>43.1</v>
      </c>
      <c r="S491" s="100">
        <f t="shared" si="186"/>
        <v>4</v>
      </c>
      <c r="T491" s="85">
        <f t="shared" si="187"/>
        <v>8</v>
      </c>
      <c r="U491" s="289">
        <f>VLOOKUP(B491,[2]COORD!$A$3:$H$557,8,FALSE)</f>
        <v>29.97</v>
      </c>
      <c r="V491" s="100">
        <f t="shared" si="188"/>
        <v>3</v>
      </c>
      <c r="W491" s="96">
        <f>VLOOKUP(B491,[2]SOUP!$A$3:$E$557,5,FALSE)</f>
        <v>-3</v>
      </c>
      <c r="X491" s="100">
        <f t="shared" si="189"/>
        <v>1.75</v>
      </c>
      <c r="Y491" s="96">
        <f>VLOOKUP(B491,[2]EQU!$A$3:$E$557,5,FALSE)</f>
        <v>5</v>
      </c>
      <c r="Z491" s="100">
        <f t="shared" si="190"/>
        <v>2.5</v>
      </c>
      <c r="AA491" s="85">
        <f t="shared" si="191"/>
        <v>7.25</v>
      </c>
      <c r="AB491" s="127">
        <f>VLOOKUP(B491,[2]Natation!$A$2:$E$556,5,FALSE)</f>
        <v>40.21</v>
      </c>
      <c r="AC491" s="100">
        <f t="shared" si="192"/>
        <v>10</v>
      </c>
      <c r="AD491" s="86">
        <f t="shared" si="193"/>
        <v>10</v>
      </c>
      <c r="AE491" s="87">
        <f t="shared" si="199"/>
        <v>10.050000000000001</v>
      </c>
      <c r="AF491" s="88">
        <v>10.050000000000001</v>
      </c>
      <c r="AG491" s="92">
        <f t="shared" si="196"/>
        <v>383</v>
      </c>
      <c r="AH491" s="78">
        <f>IF(ISERROR(VLOOKUP(B491,'Notes écrit'!$A$3:$C$566,3,FALSE)),"ABI",(VLOOKUP(B491,'Notes écrit'!$A$3:$C$566,3,FALSE)))</f>
        <v>6.22</v>
      </c>
      <c r="AI491" s="88">
        <v>6.22</v>
      </c>
      <c r="AJ491" s="93">
        <f t="shared" si="197"/>
        <v>347</v>
      </c>
      <c r="AK491" s="153">
        <f t="shared" si="198"/>
        <v>7.7520000000000007</v>
      </c>
    </row>
    <row r="492" spans="1:42" ht="16.5" customHeight="1" thickBot="1" x14ac:dyDescent="0.3">
      <c r="A492" s="127" t="s">
        <v>376</v>
      </c>
      <c r="B492" s="253">
        <v>22011696</v>
      </c>
      <c r="C492" s="254" t="s">
        <v>619</v>
      </c>
      <c r="D492" s="254" t="s">
        <v>72</v>
      </c>
      <c r="E492" s="96">
        <f>VLOOKUP(B492,[2]END!$A$3:$F$557,6,FALSE)</f>
        <v>17</v>
      </c>
      <c r="F492" s="99">
        <f t="shared" si="194"/>
        <v>18</v>
      </c>
      <c r="G492" s="100">
        <f t="shared" si="179"/>
        <v>14</v>
      </c>
      <c r="H492" s="85">
        <f t="shared" si="180"/>
        <v>14</v>
      </c>
      <c r="I492" s="325">
        <f>VLOOKUP(B492,[2]VIT!$A$3:$E$557,5,FALSE)</f>
        <v>3.07</v>
      </c>
      <c r="J492" s="100">
        <f t="shared" si="181"/>
        <v>19</v>
      </c>
      <c r="K492" s="325">
        <f>VLOOKUP(B492,[2]VIT!$A$3:$F$557,6,FALSE)</f>
        <v>6.55</v>
      </c>
      <c r="L492" s="100">
        <f t="shared" si="182"/>
        <v>13</v>
      </c>
      <c r="M492" s="85">
        <f t="shared" si="183"/>
        <v>16</v>
      </c>
      <c r="N492" s="107">
        <f>VLOOKUP(B492,[2]DVC!$A$3:$F$557,6,FALSE)</f>
        <v>81</v>
      </c>
      <c r="O492" s="288">
        <f>VLOOKUP(B492,'[2]Taille-Poids'!$A$3:$F$557,6,FALSE)</f>
        <v>69</v>
      </c>
      <c r="P492" s="101">
        <f t="shared" si="184"/>
        <v>1.173913043478261</v>
      </c>
      <c r="Q492" s="100">
        <f t="shared" si="185"/>
        <v>6</v>
      </c>
      <c r="R492" s="107">
        <f>VLOOKUP(B492,[2]DV!$A$3:$G$557,7,FALSE)</f>
        <v>41.5</v>
      </c>
      <c r="S492" s="100">
        <f t="shared" si="186"/>
        <v>3.5</v>
      </c>
      <c r="T492" s="85">
        <f t="shared" si="187"/>
        <v>9.5</v>
      </c>
      <c r="U492" s="289">
        <f>VLOOKUP(B492,[2]COORD!$A$3:$H$557,8,FALSE)</f>
        <v>25.63</v>
      </c>
      <c r="V492" s="100">
        <f t="shared" si="188"/>
        <v>5</v>
      </c>
      <c r="W492" s="96">
        <f>VLOOKUP(B492,[2]SOUP!$A$3:$E$557,5,FALSE)</f>
        <v>0</v>
      </c>
      <c r="X492" s="100">
        <f t="shared" si="189"/>
        <v>2.5</v>
      </c>
      <c r="Y492" s="96">
        <f>VLOOKUP(B492,[2]EQU!$A$3:$E$557,5,FALSE)</f>
        <v>0</v>
      </c>
      <c r="Z492" s="100">
        <f t="shared" si="190"/>
        <v>5</v>
      </c>
      <c r="AA492" s="85">
        <f t="shared" si="191"/>
        <v>12.5</v>
      </c>
      <c r="AB492" s="127">
        <f>VLOOKUP(B492,[2]Natation!$A$2:$E$556,5,FALSE)</f>
        <v>35.9</v>
      </c>
      <c r="AC492" s="100">
        <f t="shared" si="192"/>
        <v>13</v>
      </c>
      <c r="AD492" s="86">
        <f t="shared" si="193"/>
        <v>13</v>
      </c>
      <c r="AE492" s="87">
        <f t="shared" si="199"/>
        <v>13</v>
      </c>
      <c r="AF492" s="88">
        <v>13</v>
      </c>
      <c r="AG492" s="92">
        <f t="shared" si="196"/>
        <v>64</v>
      </c>
      <c r="AH492" s="78">
        <f>IF(ISERROR(VLOOKUP(B492,'Notes écrit'!$A$3:$C$566,3,FALSE)),"ABI",(VLOOKUP(B492,'Notes écrit'!$A$3:$C$566,3,FALSE)))</f>
        <v>13.33</v>
      </c>
      <c r="AI492" s="88">
        <v>13.33</v>
      </c>
      <c r="AJ492" s="93">
        <f t="shared" si="197"/>
        <v>8</v>
      </c>
      <c r="AK492" s="153">
        <f t="shared" si="198"/>
        <v>13.198</v>
      </c>
    </row>
    <row r="493" spans="1:42" ht="16.5" customHeight="1" thickBot="1" x14ac:dyDescent="0.3">
      <c r="A493" s="127" t="s">
        <v>376</v>
      </c>
      <c r="B493" s="247">
        <v>22011719</v>
      </c>
      <c r="C493" s="248" t="s">
        <v>598</v>
      </c>
      <c r="D493" s="248" t="s">
        <v>232</v>
      </c>
      <c r="E493" s="96">
        <f>VLOOKUP(B493,[2]END!$A$3:$F$557,6,FALSE)</f>
        <v>16</v>
      </c>
      <c r="F493" s="99">
        <f t="shared" si="194"/>
        <v>17.5</v>
      </c>
      <c r="G493" s="100">
        <f t="shared" si="179"/>
        <v>13</v>
      </c>
      <c r="H493" s="85">
        <f t="shared" si="180"/>
        <v>13</v>
      </c>
      <c r="I493" s="325">
        <f>VLOOKUP(B493,[2]VIT!$A$3:$E$557,5,FALSE)</f>
        <v>3.23</v>
      </c>
      <c r="J493" s="100">
        <f t="shared" si="181"/>
        <v>16</v>
      </c>
      <c r="K493" s="325">
        <f>VLOOKUP(B493,[2]VIT!$A$3:$F$557,6,FALSE)</f>
        <v>7.07</v>
      </c>
      <c r="L493" s="100">
        <f t="shared" si="182"/>
        <v>9</v>
      </c>
      <c r="M493" s="85">
        <f t="shared" si="183"/>
        <v>12.5</v>
      </c>
      <c r="N493" s="107">
        <f>VLOOKUP(B493,[2]DVC!$A$3:$F$557,6,FALSE)</f>
        <v>51</v>
      </c>
      <c r="O493" s="288">
        <f>VLOOKUP(B493,'[2]Taille-Poids'!$A$3:$F$557,6,FALSE)</f>
        <v>83</v>
      </c>
      <c r="P493" s="101">
        <f t="shared" si="184"/>
        <v>0.61445783132530118</v>
      </c>
      <c r="Q493" s="100">
        <f t="shared" si="185"/>
        <v>3.5</v>
      </c>
      <c r="R493" s="107">
        <f>VLOOKUP(B493,[2]DV!$A$3:$G$557,7,FALSE)</f>
        <v>37.200000000000003</v>
      </c>
      <c r="S493" s="100">
        <f t="shared" si="186"/>
        <v>2.5</v>
      </c>
      <c r="T493" s="85">
        <f t="shared" si="187"/>
        <v>6</v>
      </c>
      <c r="U493" s="289">
        <f>VLOOKUP(B493,[2]COORD!$A$3:$H$557,8,FALSE)</f>
        <v>29.43</v>
      </c>
      <c r="V493" s="100">
        <f t="shared" si="188"/>
        <v>3.25</v>
      </c>
      <c r="W493" s="96">
        <f>VLOOKUP(B493,[2]SOUP!$A$3:$E$557,5,FALSE)</f>
        <v>-9</v>
      </c>
      <c r="X493" s="100">
        <f t="shared" si="189"/>
        <v>1</v>
      </c>
      <c r="Y493" s="96">
        <f>VLOOKUP(B493,[2]EQU!$A$3:$E$557,5,FALSE)</f>
        <v>6</v>
      </c>
      <c r="Z493" s="100">
        <f t="shared" si="190"/>
        <v>2</v>
      </c>
      <c r="AA493" s="85">
        <f t="shared" si="191"/>
        <v>6.25</v>
      </c>
      <c r="AB493" s="127">
        <f>VLOOKUP(B493,[2]Natation!$A$2:$E$556,5,FALSE)</f>
        <v>44.38</v>
      </c>
      <c r="AC493" s="100">
        <f t="shared" si="192"/>
        <v>8</v>
      </c>
      <c r="AD493" s="86">
        <f t="shared" si="193"/>
        <v>8</v>
      </c>
      <c r="AE493" s="87">
        <f t="shared" si="199"/>
        <v>9.15</v>
      </c>
      <c r="AF493" s="88">
        <v>9.15</v>
      </c>
      <c r="AG493" s="92">
        <f t="shared" si="196"/>
        <v>441</v>
      </c>
      <c r="AH493" s="78">
        <f>IF(ISERROR(VLOOKUP(B493,'Notes écrit'!$A$3:$C$566,3,FALSE)),"ABI",(VLOOKUP(B493,'Notes écrit'!$A$3:$C$566,3,FALSE)))</f>
        <v>6.67</v>
      </c>
      <c r="AI493" s="88">
        <v>6.67</v>
      </c>
      <c r="AJ493" s="93">
        <f t="shared" si="197"/>
        <v>296</v>
      </c>
      <c r="AK493" s="153">
        <f t="shared" si="198"/>
        <v>7.6619999999999999</v>
      </c>
      <c r="AL493" s="110"/>
      <c r="AM493" s="110"/>
      <c r="AN493" s="110"/>
      <c r="AO493" s="110"/>
      <c r="AP493" s="110"/>
    </row>
    <row r="494" spans="1:42" ht="16.5" customHeight="1" thickBot="1" x14ac:dyDescent="0.3">
      <c r="A494" s="127" t="s">
        <v>376</v>
      </c>
      <c r="B494" s="251">
        <v>22011752</v>
      </c>
      <c r="C494" s="252" t="s">
        <v>626</v>
      </c>
      <c r="D494" s="252" t="s">
        <v>167</v>
      </c>
      <c r="E494" s="96">
        <f>VLOOKUP(B494,[2]END!$A$3:$F$557,6,FALSE)</f>
        <v>16</v>
      </c>
      <c r="F494" s="99">
        <f t="shared" si="194"/>
        <v>17.5</v>
      </c>
      <c r="G494" s="100">
        <f t="shared" si="179"/>
        <v>13</v>
      </c>
      <c r="H494" s="85">
        <f t="shared" si="180"/>
        <v>13</v>
      </c>
      <c r="I494" s="325">
        <f>VLOOKUP(B494,[2]VIT!$A$3:$E$557,5,FALSE)</f>
        <v>3.21</v>
      </c>
      <c r="J494" s="100">
        <f t="shared" si="181"/>
        <v>17</v>
      </c>
      <c r="K494" s="325">
        <f>VLOOKUP(B494,[2]VIT!$A$3:$F$557,6,FALSE)</f>
        <v>6.04</v>
      </c>
      <c r="L494" s="100">
        <f t="shared" si="182"/>
        <v>17</v>
      </c>
      <c r="M494" s="85">
        <f t="shared" si="183"/>
        <v>17</v>
      </c>
      <c r="N494" s="107">
        <f>VLOOKUP(B494,[2]DVC!$A$3:$F$557,6,FALSE)</f>
        <v>76</v>
      </c>
      <c r="O494" s="288">
        <f>VLOOKUP(B494,'[2]Taille-Poids'!$A$3:$F$557,6,FALSE)</f>
        <v>74</v>
      </c>
      <c r="P494" s="101">
        <f t="shared" si="184"/>
        <v>1.027027027027027</v>
      </c>
      <c r="Q494" s="100">
        <f t="shared" si="185"/>
        <v>5.5</v>
      </c>
      <c r="R494" s="107">
        <f>VLOOKUP(B494,[2]DV!$A$3:$G$557,7,FALSE)</f>
        <v>58.2</v>
      </c>
      <c r="S494" s="100">
        <f t="shared" si="186"/>
        <v>7.5</v>
      </c>
      <c r="T494" s="85">
        <f t="shared" si="187"/>
        <v>13</v>
      </c>
      <c r="U494" s="335">
        <f>VLOOKUP(B494,[2]COORD!$A$3:$H$557,8,FALSE)</f>
        <v>23.56</v>
      </c>
      <c r="V494" s="100">
        <f t="shared" si="188"/>
        <v>6</v>
      </c>
      <c r="W494" s="96">
        <f>VLOOKUP(B494,[2]SOUP!$A$3:$E$557,5,FALSE)</f>
        <v>-12</v>
      </c>
      <c r="X494" s="100">
        <f t="shared" si="189"/>
        <v>0.5</v>
      </c>
      <c r="Y494" s="96">
        <f>VLOOKUP(B494,[2]EQU!$A$3:$E$557,5,FALSE)</f>
        <v>5</v>
      </c>
      <c r="Z494" s="100">
        <f t="shared" si="190"/>
        <v>2.5</v>
      </c>
      <c r="AA494" s="85">
        <f t="shared" si="191"/>
        <v>9</v>
      </c>
      <c r="AB494" s="127">
        <f>VLOOKUP(B494,[2]Natation!$A$2:$E$556,5,FALSE)</f>
        <v>39.82</v>
      </c>
      <c r="AC494" s="100">
        <f t="shared" si="192"/>
        <v>10</v>
      </c>
      <c r="AD494" s="86">
        <f t="shared" si="193"/>
        <v>10</v>
      </c>
      <c r="AE494" s="87">
        <f t="shared" si="199"/>
        <v>12.4</v>
      </c>
      <c r="AF494" s="88">
        <v>12.4</v>
      </c>
      <c r="AG494" s="92">
        <f t="shared" si="196"/>
        <v>120</v>
      </c>
      <c r="AH494" s="78">
        <f>IF(ISERROR(VLOOKUP(B494,'Notes écrit'!$A$3:$C$566,3,FALSE)),"ABI",(VLOOKUP(B494,'Notes écrit'!$A$3:$C$566,3,FALSE)))</f>
        <v>6.22</v>
      </c>
      <c r="AI494" s="88">
        <v>6.22</v>
      </c>
      <c r="AJ494" s="93">
        <f t="shared" si="197"/>
        <v>347</v>
      </c>
      <c r="AK494" s="153">
        <f t="shared" si="198"/>
        <v>8.6920000000000002</v>
      </c>
    </row>
    <row r="495" spans="1:42" ht="16.5" customHeight="1" thickBot="1" x14ac:dyDescent="0.3">
      <c r="A495" s="127" t="s">
        <v>376</v>
      </c>
      <c r="B495" s="265">
        <v>22011756</v>
      </c>
      <c r="C495" s="266" t="s">
        <v>778</v>
      </c>
      <c r="D495" s="267" t="s">
        <v>94</v>
      </c>
      <c r="E495" s="96">
        <f>VLOOKUP(B495,[2]END!$A$3:$F$557,6,FALSE)</f>
        <v>15</v>
      </c>
      <c r="F495" s="99">
        <f t="shared" si="194"/>
        <v>17</v>
      </c>
      <c r="G495" s="100">
        <f t="shared" si="179"/>
        <v>12</v>
      </c>
      <c r="H495" s="85">
        <f t="shared" si="180"/>
        <v>12</v>
      </c>
      <c r="I495" s="325">
        <f>VLOOKUP(B495,[2]VIT!$A$3:$E$557,5,FALSE)</f>
        <v>3.1</v>
      </c>
      <c r="J495" s="100">
        <f t="shared" si="181"/>
        <v>19</v>
      </c>
      <c r="K495" s="325">
        <f>VLOOKUP(B495,[2]VIT!$A$3:$F$557,6,FALSE)</f>
        <v>6.58</v>
      </c>
      <c r="L495" s="100">
        <f t="shared" si="182"/>
        <v>13</v>
      </c>
      <c r="M495" s="85">
        <f t="shared" si="183"/>
        <v>16</v>
      </c>
      <c r="N495" s="107">
        <f>VLOOKUP(B495,[2]DVC!$A$3:$F$557,6,FALSE)</f>
        <v>35</v>
      </c>
      <c r="O495" s="288">
        <f>VLOOKUP(B495,'[2]Taille-Poids'!$A$3:$F$557,6,FALSE)</f>
        <v>64</v>
      </c>
      <c r="P495" s="101">
        <f t="shared" si="184"/>
        <v>0.546875</v>
      </c>
      <c r="Q495" s="100">
        <f t="shared" si="185"/>
        <v>3</v>
      </c>
      <c r="R495" s="107">
        <f>VLOOKUP(B495,[2]DV!$A$3:$G$557,7,FALSE)</f>
        <v>40.5</v>
      </c>
      <c r="S495" s="100">
        <f t="shared" si="186"/>
        <v>3</v>
      </c>
      <c r="T495" s="85">
        <f t="shared" si="187"/>
        <v>6</v>
      </c>
      <c r="U495" s="289">
        <f>VLOOKUP(B495,[2]COORD!$A$3:$H$557,8,FALSE)</f>
        <v>27</v>
      </c>
      <c r="V495" s="100">
        <f t="shared" si="188"/>
        <v>4.25</v>
      </c>
      <c r="W495" s="96">
        <f>VLOOKUP(B495,[2]SOUP!$A$3:$E$557,5,FALSE)</f>
        <v>-27.5</v>
      </c>
      <c r="X495" s="100">
        <f t="shared" si="189"/>
        <v>0</v>
      </c>
      <c r="Y495" s="96">
        <f>VLOOKUP(B495,[2]EQU!$A$3:$E$557,5,FALSE)</f>
        <v>5</v>
      </c>
      <c r="Z495" s="100">
        <f t="shared" si="190"/>
        <v>2.5</v>
      </c>
      <c r="AA495" s="85">
        <f t="shared" si="191"/>
        <v>6.75</v>
      </c>
      <c r="AB495" s="127">
        <f>VLOOKUP(B495,[2]Natation!$A$2:$E$556,5,FALSE)</f>
        <v>55.16</v>
      </c>
      <c r="AC495" s="100">
        <f t="shared" si="192"/>
        <v>3</v>
      </c>
      <c r="AD495" s="86">
        <f t="shared" si="193"/>
        <v>3</v>
      </c>
      <c r="AE495" s="87">
        <f t="shared" si="199"/>
        <v>8.75</v>
      </c>
      <c r="AF495" s="88">
        <v>8.75</v>
      </c>
      <c r="AG495" s="92">
        <f t="shared" si="196"/>
        <v>463</v>
      </c>
      <c r="AH495" s="78">
        <f>IF(ISERROR(VLOOKUP(B495,'Notes écrit'!$A$3:$C$566,3,FALSE)),"ABI",(VLOOKUP(B495,'Notes écrit'!$A$3:$C$566,3,FALSE)))</f>
        <v>6.22</v>
      </c>
      <c r="AI495" s="88">
        <v>6.22</v>
      </c>
      <c r="AJ495" s="93">
        <f t="shared" si="197"/>
        <v>347</v>
      </c>
      <c r="AK495" s="153">
        <f t="shared" si="198"/>
        <v>7.2319999999999993</v>
      </c>
    </row>
    <row r="496" spans="1:42" s="110" customFormat="1" ht="16.5" customHeight="1" thickBot="1" x14ac:dyDescent="0.3">
      <c r="A496" s="127" t="s">
        <v>376</v>
      </c>
      <c r="B496" s="263">
        <v>22011757</v>
      </c>
      <c r="C496" s="264" t="s">
        <v>94</v>
      </c>
      <c r="D496" s="264" t="s">
        <v>145</v>
      </c>
      <c r="E496" s="96">
        <f>VLOOKUP(B496,[2]END!$A$3:$F$557,6,FALSE)</f>
        <v>16</v>
      </c>
      <c r="F496" s="99">
        <f t="shared" si="194"/>
        <v>17.5</v>
      </c>
      <c r="G496" s="100">
        <f t="shared" si="179"/>
        <v>13</v>
      </c>
      <c r="H496" s="85">
        <f t="shared" si="180"/>
        <v>13</v>
      </c>
      <c r="I496" s="325">
        <f>VLOOKUP(B496,[2]VIT!$A$3:$E$557,5,FALSE)</f>
        <v>2.9</v>
      </c>
      <c r="J496" s="100">
        <f t="shared" si="181"/>
        <v>20</v>
      </c>
      <c r="K496" s="325">
        <f>VLOOKUP(B496,[2]VIT!$A$3:$F$557,6,FALSE)</f>
        <v>6.26</v>
      </c>
      <c r="L496" s="100">
        <f t="shared" si="182"/>
        <v>15</v>
      </c>
      <c r="M496" s="85">
        <f t="shared" si="183"/>
        <v>17.5</v>
      </c>
      <c r="N496" s="107">
        <f>VLOOKUP(B496,[2]DVC!$A$3:$F$557,6,FALSE)</f>
        <v>64</v>
      </c>
      <c r="O496" s="288">
        <f>VLOOKUP(B496,'[2]Taille-Poids'!$A$3:$F$557,6,FALSE)</f>
        <v>58</v>
      </c>
      <c r="P496" s="101">
        <f t="shared" si="184"/>
        <v>1.103448275862069</v>
      </c>
      <c r="Q496" s="100">
        <f t="shared" si="185"/>
        <v>6</v>
      </c>
      <c r="R496" s="107">
        <f>VLOOKUP(B496,[2]DV!$A$3:$G$557,7,FALSE)</f>
        <v>42.8</v>
      </c>
      <c r="S496" s="100">
        <f t="shared" si="186"/>
        <v>3.5</v>
      </c>
      <c r="T496" s="85">
        <f t="shared" si="187"/>
        <v>9.5</v>
      </c>
      <c r="U496" s="335">
        <f>VLOOKUP(B496,[2]COORD!$A$3:$H$557,8,FALSE)</f>
        <v>28.17</v>
      </c>
      <c r="V496" s="100">
        <f t="shared" si="188"/>
        <v>3.75</v>
      </c>
      <c r="W496" s="96">
        <f>VLOOKUP(B496,[2]SOUP!$A$3:$E$557,5,FALSE)</f>
        <v>-8</v>
      </c>
      <c r="X496" s="100">
        <f t="shared" si="189"/>
        <v>1</v>
      </c>
      <c r="Y496" s="96">
        <f>VLOOKUP(B496,[2]EQU!$A$3:$E$557,5,FALSE)</f>
        <v>3</v>
      </c>
      <c r="Z496" s="100">
        <f t="shared" si="190"/>
        <v>3.5</v>
      </c>
      <c r="AA496" s="85">
        <f t="shared" si="191"/>
        <v>8.25</v>
      </c>
      <c r="AB496" s="127">
        <f>VLOOKUP(B496,[2]Natation!$A$2:$E$556,5,FALSE)</f>
        <v>37</v>
      </c>
      <c r="AC496" s="100">
        <f t="shared" si="192"/>
        <v>12</v>
      </c>
      <c r="AD496" s="86">
        <f t="shared" si="193"/>
        <v>12</v>
      </c>
      <c r="AE496" s="87">
        <f t="shared" si="199"/>
        <v>12.05</v>
      </c>
      <c r="AF496" s="88">
        <v>12.05</v>
      </c>
      <c r="AG496" s="92">
        <f t="shared" si="196"/>
        <v>155</v>
      </c>
      <c r="AH496" s="78">
        <f>IF(ISERROR(VLOOKUP(B496,'Notes écrit'!$A$3:$C$566,3,FALSE)),"ABI",(VLOOKUP(B496,'Notes écrit'!$A$3:$C$566,3,FALSE)))</f>
        <v>6.67</v>
      </c>
      <c r="AI496" s="88">
        <v>6.67</v>
      </c>
      <c r="AJ496" s="93">
        <f t="shared" si="197"/>
        <v>296</v>
      </c>
      <c r="AK496" s="153">
        <f t="shared" si="198"/>
        <v>8.8219999999999992</v>
      </c>
    </row>
    <row r="497" spans="1:42" s="113" customFormat="1" ht="16.5" customHeight="1" thickBot="1" x14ac:dyDescent="0.3">
      <c r="A497" s="127" t="s">
        <v>376</v>
      </c>
      <c r="B497" s="259">
        <v>22011767</v>
      </c>
      <c r="C497" s="260" t="s">
        <v>1069</v>
      </c>
      <c r="D497" s="260" t="s">
        <v>1070</v>
      </c>
      <c r="E497" s="96">
        <f>VLOOKUP(B497,[2]END!$A$3:$F$557,6,FALSE)</f>
        <v>16</v>
      </c>
      <c r="F497" s="99">
        <f t="shared" si="194"/>
        <v>17.5</v>
      </c>
      <c r="G497" s="100">
        <f t="shared" si="179"/>
        <v>13</v>
      </c>
      <c r="H497" s="85">
        <f t="shared" si="180"/>
        <v>13</v>
      </c>
      <c r="I497" s="325">
        <f>VLOOKUP(B497,[2]VIT!$A$3:$E$557,5,FALSE)</f>
        <v>2.96</v>
      </c>
      <c r="J497" s="100">
        <f t="shared" si="181"/>
        <v>20</v>
      </c>
      <c r="K497" s="325">
        <f>VLOOKUP(B497,[2]VIT!$A$3:$F$557,6,FALSE)</f>
        <v>6.26</v>
      </c>
      <c r="L497" s="100">
        <f t="shared" si="182"/>
        <v>15</v>
      </c>
      <c r="M497" s="85">
        <f t="shared" si="183"/>
        <v>17.5</v>
      </c>
      <c r="N497" s="107">
        <f>VLOOKUP(B497,[2]DVC!$A$3:$F$557,6,FALSE)</f>
        <v>57</v>
      </c>
      <c r="O497" s="288">
        <f>VLOOKUP(B497,'[2]Taille-Poids'!$A$3:$F$557,6,FALSE)</f>
        <v>64</v>
      </c>
      <c r="P497" s="101">
        <f t="shared" si="184"/>
        <v>0.890625</v>
      </c>
      <c r="Q497" s="100">
        <f t="shared" si="185"/>
        <v>4.5</v>
      </c>
      <c r="R497" s="107">
        <f>VLOOKUP(B497,[2]DV!$A$3:$G$557,7,FALSE)</f>
        <v>48</v>
      </c>
      <c r="S497" s="100">
        <f t="shared" si="186"/>
        <v>5</v>
      </c>
      <c r="T497" s="85">
        <f t="shared" si="187"/>
        <v>9.5</v>
      </c>
      <c r="U497" s="289">
        <f>VLOOKUP(B497,[2]COORD!$A$3:$H$557,8,FALSE)</f>
        <v>29.93</v>
      </c>
      <c r="V497" s="100">
        <f t="shared" si="188"/>
        <v>3</v>
      </c>
      <c r="W497" s="96">
        <f>VLOOKUP(B497,[2]SOUP!$A$3:$E$557,5,FALSE)</f>
        <v>-15</v>
      </c>
      <c r="X497" s="100">
        <f t="shared" si="189"/>
        <v>0.25</v>
      </c>
      <c r="Y497" s="96">
        <f>VLOOKUP(B497,[2]EQU!$A$3:$E$557,5,FALSE)</f>
        <v>4</v>
      </c>
      <c r="Z497" s="100">
        <f t="shared" si="190"/>
        <v>3</v>
      </c>
      <c r="AA497" s="85">
        <f t="shared" si="191"/>
        <v>6.25</v>
      </c>
      <c r="AB497" s="127" t="s">
        <v>195</v>
      </c>
      <c r="AC497" s="100">
        <f t="shared" si="192"/>
        <v>0</v>
      </c>
      <c r="AD497" s="86">
        <f t="shared" si="193"/>
        <v>0</v>
      </c>
      <c r="AE497" s="87">
        <f t="shared" si="199"/>
        <v>9.25</v>
      </c>
      <c r="AF497" s="88">
        <v>9.25</v>
      </c>
      <c r="AG497" s="92">
        <f t="shared" si="196"/>
        <v>437</v>
      </c>
      <c r="AH497" s="78">
        <f>IF(ISERROR(VLOOKUP(B497,'Notes écrit'!$A$3:$C$566,3,FALSE)),"ABI",(VLOOKUP(B497,'Notes écrit'!$A$3:$C$566,3,FALSE)))</f>
        <v>8</v>
      </c>
      <c r="AI497" s="88">
        <v>8</v>
      </c>
      <c r="AJ497" s="93">
        <f t="shared" si="197"/>
        <v>158</v>
      </c>
      <c r="AK497" s="153">
        <f t="shared" si="198"/>
        <v>8.5</v>
      </c>
      <c r="AL497" s="26"/>
      <c r="AM497" s="26"/>
      <c r="AN497" s="26"/>
      <c r="AO497" s="26"/>
      <c r="AP497" s="26"/>
    </row>
    <row r="498" spans="1:42" ht="16.5" customHeight="1" thickBot="1" x14ac:dyDescent="0.3">
      <c r="A498" s="127" t="s">
        <v>56</v>
      </c>
      <c r="B498" s="263">
        <v>22011927</v>
      </c>
      <c r="C498" s="264" t="s">
        <v>1087</v>
      </c>
      <c r="D498" s="264" t="s">
        <v>1049</v>
      </c>
      <c r="E498" s="96">
        <f>VLOOKUP(B498,[2]END!$A$3:$F$557,6,FALSE)</f>
        <v>10</v>
      </c>
      <c r="F498" s="99">
        <f t="shared" si="194"/>
        <v>14.5</v>
      </c>
      <c r="G498" s="100">
        <f t="shared" si="179"/>
        <v>10</v>
      </c>
      <c r="H498" s="85">
        <f t="shared" si="180"/>
        <v>10</v>
      </c>
      <c r="I498" s="325">
        <f>VLOOKUP(B498,[2]VIT!$A$3:$E$557,5,FALSE)</f>
        <v>3.6</v>
      </c>
      <c r="J498" s="100">
        <f t="shared" si="181"/>
        <v>15</v>
      </c>
      <c r="K498" s="325">
        <f>VLOOKUP(B498,[2]VIT!$A$3:$F$557,6,FALSE)</f>
        <v>7.99</v>
      </c>
      <c r="L498" s="100">
        <f t="shared" si="182"/>
        <v>9</v>
      </c>
      <c r="M498" s="85">
        <f t="shared" si="183"/>
        <v>12</v>
      </c>
      <c r="N498" s="107">
        <f>VLOOKUP(B498,[2]DVC!$A$3:$F$557,6,FALSE)</f>
        <v>34</v>
      </c>
      <c r="O498" s="288">
        <f>VLOOKUP(B498,'[2]Taille-Poids'!$A$3:$F$557,6,FALSE)</f>
        <v>53</v>
      </c>
      <c r="P498" s="101">
        <f t="shared" si="184"/>
        <v>0.64150943396226412</v>
      </c>
      <c r="Q498" s="100">
        <f t="shared" si="185"/>
        <v>6</v>
      </c>
      <c r="R498" s="107">
        <f>VLOOKUP(B498,[2]DV!$A$3:$G$557,7,FALSE)</f>
        <v>27.7</v>
      </c>
      <c r="S498" s="100">
        <f t="shared" si="186"/>
        <v>4</v>
      </c>
      <c r="T498" s="85">
        <f t="shared" si="187"/>
        <v>10</v>
      </c>
      <c r="U498" s="289">
        <f>VLOOKUP(B498,[2]COORD!$A$3:$H$557,8,FALSE)</f>
        <v>39.049999999999997</v>
      </c>
      <c r="V498" s="100">
        <f t="shared" si="188"/>
        <v>0.25</v>
      </c>
      <c r="W498" s="96">
        <f>VLOOKUP(B498,[2]SOUP!$A$3:$E$557,5,FALSE)</f>
        <v>8</v>
      </c>
      <c r="X498" s="100">
        <f t="shared" si="189"/>
        <v>3.75</v>
      </c>
      <c r="Y498" s="96">
        <f>VLOOKUP(B498,[2]EQU!$A$3:$E$557,5,FALSE)</f>
        <v>4</v>
      </c>
      <c r="Z498" s="100">
        <f t="shared" si="190"/>
        <v>3</v>
      </c>
      <c r="AA498" s="85">
        <f t="shared" si="191"/>
        <v>7</v>
      </c>
      <c r="AB498" s="127">
        <f>VLOOKUP(B498,[2]Natation!$A$2:$E$556,5,FALSE)</f>
        <v>74.8</v>
      </c>
      <c r="AC498" s="100">
        <f t="shared" si="192"/>
        <v>1</v>
      </c>
      <c r="AD498" s="86">
        <f t="shared" si="193"/>
        <v>1</v>
      </c>
      <c r="AE498" s="87">
        <f t="shared" si="199"/>
        <v>8</v>
      </c>
      <c r="AF498" s="88">
        <v>8</v>
      </c>
      <c r="AG498" s="92">
        <f t="shared" si="196"/>
        <v>488</v>
      </c>
      <c r="AH498" s="78">
        <f>IF(ISERROR(VLOOKUP(B498,'Notes écrit'!$A$3:$C$566,3,FALSE)),"ABI",(VLOOKUP(B498,'Notes écrit'!$A$3:$C$566,3,FALSE)))</f>
        <v>8.44</v>
      </c>
      <c r="AI498" s="88">
        <v>8.44</v>
      </c>
      <c r="AJ498" s="93">
        <f t="shared" si="197"/>
        <v>118</v>
      </c>
      <c r="AK498" s="153">
        <f t="shared" si="198"/>
        <v>8.2639999999999993</v>
      </c>
      <c r="AL498" s="110"/>
      <c r="AM498" s="110"/>
      <c r="AN498" s="110"/>
      <c r="AO498" s="110"/>
      <c r="AP498" s="110"/>
    </row>
    <row r="499" spans="1:42" ht="16.5" customHeight="1" thickBot="1" x14ac:dyDescent="0.3">
      <c r="A499" s="127" t="s">
        <v>376</v>
      </c>
      <c r="B499" s="255">
        <v>22011960</v>
      </c>
      <c r="C499" s="256" t="s">
        <v>681</v>
      </c>
      <c r="D499" s="256" t="s">
        <v>118</v>
      </c>
      <c r="E499" s="96">
        <f>VLOOKUP(B499,[2]END!$A$3:$F$557,6,FALSE)</f>
        <v>17</v>
      </c>
      <c r="F499" s="99">
        <f t="shared" si="194"/>
        <v>18</v>
      </c>
      <c r="G499" s="100">
        <f t="shared" si="179"/>
        <v>14</v>
      </c>
      <c r="H499" s="85">
        <f t="shared" si="180"/>
        <v>14</v>
      </c>
      <c r="I499" s="325">
        <f>VLOOKUP(B499,[2]VIT!$A$3:$E$557,5,FALSE)</f>
        <v>2.94</v>
      </c>
      <c r="J499" s="100">
        <f t="shared" si="181"/>
        <v>20</v>
      </c>
      <c r="K499" s="325">
        <f>VLOOKUP(B499,[2]VIT!$A$3:$F$557,6,FALSE)</f>
        <v>6.35</v>
      </c>
      <c r="L499" s="100">
        <f t="shared" si="182"/>
        <v>14</v>
      </c>
      <c r="M499" s="85">
        <f t="shared" si="183"/>
        <v>17</v>
      </c>
      <c r="N499" s="107">
        <f>VLOOKUP(B499,[2]DVC!$A$3:$F$557,6,FALSE)</f>
        <v>80</v>
      </c>
      <c r="O499" s="288">
        <f>VLOOKUP(B499,'[2]Taille-Poids'!$A$3:$F$557,6,FALSE)</f>
        <v>75</v>
      </c>
      <c r="P499" s="101">
        <f t="shared" si="184"/>
        <v>1.0666666666666667</v>
      </c>
      <c r="Q499" s="100">
        <f t="shared" si="185"/>
        <v>5.5</v>
      </c>
      <c r="R499" s="107">
        <f>VLOOKUP(B499,[2]DV!$A$3:$G$557,7,FALSE)</f>
        <v>45.9</v>
      </c>
      <c r="S499" s="100">
        <f t="shared" si="186"/>
        <v>4.5</v>
      </c>
      <c r="T499" s="85">
        <f t="shared" si="187"/>
        <v>10</v>
      </c>
      <c r="U499" s="289">
        <f>VLOOKUP(B499,[2]COORD!$A$3:$H$557,8,FALSE)</f>
        <v>29.46</v>
      </c>
      <c r="V499" s="100">
        <f t="shared" si="188"/>
        <v>3.25</v>
      </c>
      <c r="W499" s="96">
        <f>VLOOKUP(B499,[2]SOUP!$A$3:$E$557,5,FALSE)</f>
        <v>4</v>
      </c>
      <c r="X499" s="100">
        <f t="shared" si="189"/>
        <v>3.25</v>
      </c>
      <c r="Y499" s="96">
        <f>VLOOKUP(B499,[2]EQU!$A$3:$E$557,5,FALSE)</f>
        <v>1</v>
      </c>
      <c r="Z499" s="100">
        <f t="shared" si="190"/>
        <v>4.5</v>
      </c>
      <c r="AA499" s="85">
        <f t="shared" si="191"/>
        <v>11</v>
      </c>
      <c r="AB499" s="127">
        <f>VLOOKUP(B499,[2]Natation!$A$2:$E$556,5,FALSE)</f>
        <v>32.950000000000003</v>
      </c>
      <c r="AC499" s="100">
        <f t="shared" si="192"/>
        <v>15</v>
      </c>
      <c r="AD499" s="86">
        <f t="shared" si="193"/>
        <v>15</v>
      </c>
      <c r="AE499" s="87">
        <f t="shared" si="199"/>
        <v>13.4</v>
      </c>
      <c r="AF499" s="88">
        <v>13.4</v>
      </c>
      <c r="AG499" s="92">
        <f t="shared" si="196"/>
        <v>48</v>
      </c>
      <c r="AH499" s="78">
        <f>IF(ISERROR(VLOOKUP(B499,'Notes écrit'!$A$3:$C$566,3,FALSE)),"ABI",(VLOOKUP(B499,'Notes écrit'!$A$3:$C$566,3,FALSE)))</f>
        <v>4.8899999999999997</v>
      </c>
      <c r="AI499" s="88">
        <v>4.8899999999999997</v>
      </c>
      <c r="AJ499" s="93">
        <f t="shared" si="197"/>
        <v>474</v>
      </c>
      <c r="AK499" s="153">
        <f t="shared" si="198"/>
        <v>8.2940000000000005</v>
      </c>
      <c r="AL499" s="108"/>
      <c r="AM499" s="108"/>
      <c r="AN499" s="108"/>
      <c r="AO499" s="108"/>
      <c r="AP499" s="108"/>
    </row>
    <row r="500" spans="1:42" ht="16.5" customHeight="1" thickBot="1" x14ac:dyDescent="0.3">
      <c r="A500" s="127" t="s">
        <v>376</v>
      </c>
      <c r="B500" s="251">
        <v>22011967</v>
      </c>
      <c r="C500" s="252" t="s">
        <v>744</v>
      </c>
      <c r="D500" s="252" t="s">
        <v>75</v>
      </c>
      <c r="E500" s="96">
        <f>VLOOKUP(B500,[2]END!$A$3:$F$557,6,FALSE)</f>
        <v>18</v>
      </c>
      <c r="F500" s="99">
        <f t="shared" si="194"/>
        <v>18.5</v>
      </c>
      <c r="G500" s="100">
        <f t="shared" si="179"/>
        <v>15</v>
      </c>
      <c r="H500" s="85">
        <f t="shared" si="180"/>
        <v>15</v>
      </c>
      <c r="I500" s="325">
        <f>VLOOKUP(B500,[2]VIT!$A$3:$E$557,5,FALSE)</f>
        <v>3.06</v>
      </c>
      <c r="J500" s="100">
        <f t="shared" si="181"/>
        <v>19</v>
      </c>
      <c r="K500" s="325">
        <f>VLOOKUP(B500,[2]VIT!$A$3:$F$557,6,FALSE)</f>
        <v>6.64</v>
      </c>
      <c r="L500" s="100">
        <f t="shared" si="182"/>
        <v>12</v>
      </c>
      <c r="M500" s="85">
        <f t="shared" si="183"/>
        <v>15.5</v>
      </c>
      <c r="N500" s="107">
        <f>VLOOKUP(B500,[2]DVC!$A$3:$F$557,6,FALSE)</f>
        <v>51</v>
      </c>
      <c r="O500" s="288">
        <f>VLOOKUP(B500,'[2]Taille-Poids'!$A$3:$F$557,6,FALSE)</f>
        <v>66</v>
      </c>
      <c r="P500" s="101">
        <f t="shared" si="184"/>
        <v>0.77272727272727271</v>
      </c>
      <c r="Q500" s="100">
        <f t="shared" si="185"/>
        <v>4</v>
      </c>
      <c r="R500" s="107">
        <f>VLOOKUP(B500,[2]DV!$A$3:$G$557,7,FALSE)</f>
        <v>42.2</v>
      </c>
      <c r="S500" s="100">
        <f t="shared" si="186"/>
        <v>3.5</v>
      </c>
      <c r="T500" s="85">
        <f t="shared" si="187"/>
        <v>7.5</v>
      </c>
      <c r="U500" s="289">
        <f>VLOOKUP(B500,[2]COORD!$A$3:$H$557,8,FALSE)</f>
        <v>25.67</v>
      </c>
      <c r="V500" s="100">
        <f t="shared" si="188"/>
        <v>5</v>
      </c>
      <c r="W500" s="96">
        <f>VLOOKUP(B500,[2]SOUP!$A$3:$E$557,5,FALSE)</f>
        <v>4</v>
      </c>
      <c r="X500" s="100">
        <f t="shared" si="189"/>
        <v>3.25</v>
      </c>
      <c r="Y500" s="96">
        <f>VLOOKUP(B500,[2]EQU!$A$3:$E$557,5,FALSE)</f>
        <v>0</v>
      </c>
      <c r="Z500" s="100">
        <f t="shared" si="190"/>
        <v>5</v>
      </c>
      <c r="AA500" s="85">
        <f t="shared" si="191"/>
        <v>13.25</v>
      </c>
      <c r="AB500" s="127">
        <f>VLOOKUP(B500,[2]Natation!$A$2:$E$556,5,FALSE)</f>
        <v>37.57</v>
      </c>
      <c r="AC500" s="100">
        <f t="shared" si="192"/>
        <v>12</v>
      </c>
      <c r="AD500" s="86">
        <f t="shared" si="193"/>
        <v>12</v>
      </c>
      <c r="AE500" s="87">
        <f t="shared" si="199"/>
        <v>12.65</v>
      </c>
      <c r="AF500" s="88">
        <v>12.65</v>
      </c>
      <c r="AG500" s="92">
        <f t="shared" si="196"/>
        <v>92</v>
      </c>
      <c r="AH500" s="78">
        <f>IF(ISERROR(VLOOKUP(B500,'Notes écrit'!$A$3:$C$566,3,FALSE)),"ABI",(VLOOKUP(B500,'Notes écrit'!$A$3:$C$566,3,FALSE)))</f>
        <v>5.78</v>
      </c>
      <c r="AI500" s="88">
        <v>5.78</v>
      </c>
      <c r="AJ500" s="93">
        <f t="shared" si="197"/>
        <v>393</v>
      </c>
      <c r="AK500" s="153">
        <f t="shared" si="198"/>
        <v>8.5280000000000005</v>
      </c>
      <c r="AL500" s="110"/>
      <c r="AM500" s="110"/>
      <c r="AN500" s="110"/>
      <c r="AO500" s="110"/>
      <c r="AP500" s="110"/>
    </row>
    <row r="501" spans="1:42" s="111" customFormat="1" ht="16.5" customHeight="1" thickBot="1" x14ac:dyDescent="0.3">
      <c r="A501" s="127" t="s">
        <v>376</v>
      </c>
      <c r="B501" s="251">
        <v>22012004</v>
      </c>
      <c r="C501" s="252" t="s">
        <v>939</v>
      </c>
      <c r="D501" s="252" t="s">
        <v>134</v>
      </c>
      <c r="E501" s="96">
        <f>VLOOKUP(B501,[2]END!$A$3:$F$557,6,FALSE)</f>
        <v>17</v>
      </c>
      <c r="F501" s="99">
        <f t="shared" si="194"/>
        <v>18</v>
      </c>
      <c r="G501" s="100">
        <f t="shared" si="179"/>
        <v>14</v>
      </c>
      <c r="H501" s="85">
        <f t="shared" si="180"/>
        <v>14</v>
      </c>
      <c r="I501" s="325">
        <f>VLOOKUP(B501,[2]VIT!$A$3:$E$557,5,FALSE)</f>
        <v>2.97</v>
      </c>
      <c r="J501" s="100">
        <f t="shared" si="181"/>
        <v>20</v>
      </c>
      <c r="K501" s="325">
        <f>VLOOKUP(B501,[2]VIT!$A$3:$F$557,6,FALSE)</f>
        <v>6.43</v>
      </c>
      <c r="L501" s="100">
        <f t="shared" si="182"/>
        <v>14</v>
      </c>
      <c r="M501" s="85">
        <f t="shared" si="183"/>
        <v>17</v>
      </c>
      <c r="N501" s="107">
        <f>VLOOKUP(B501,[2]DVC!$A$3:$F$557,6,FALSE)</f>
        <v>88</v>
      </c>
      <c r="O501" s="288">
        <f>VLOOKUP(B501,'[2]Taille-Poids'!$A$3:$F$557,6,FALSE)</f>
        <v>73</v>
      </c>
      <c r="P501" s="101">
        <f t="shared" si="184"/>
        <v>1.2054794520547945</v>
      </c>
      <c r="Q501" s="100">
        <f t="shared" si="185"/>
        <v>6.5</v>
      </c>
      <c r="R501" s="107">
        <f>VLOOKUP(B501,[2]DV!$A$3:$G$557,7,FALSE)</f>
        <v>42.1</v>
      </c>
      <c r="S501" s="100">
        <f t="shared" si="186"/>
        <v>3.5</v>
      </c>
      <c r="T501" s="85">
        <f t="shared" si="187"/>
        <v>10</v>
      </c>
      <c r="U501" s="289">
        <f>VLOOKUP(B501,[2]COORD!$A$3:$H$557,8,FALSE)</f>
        <v>24.86</v>
      </c>
      <c r="V501" s="100">
        <f t="shared" si="188"/>
        <v>5.5</v>
      </c>
      <c r="W501" s="96">
        <f>VLOOKUP(B501,[2]SOUP!$A$3:$E$557,5,FALSE)</f>
        <v>-2</v>
      </c>
      <c r="X501" s="100">
        <f t="shared" si="189"/>
        <v>2</v>
      </c>
      <c r="Y501" s="96">
        <f>VLOOKUP(B501,[2]EQU!$A$3:$E$557,5,FALSE)</f>
        <v>3</v>
      </c>
      <c r="Z501" s="100">
        <f t="shared" si="190"/>
        <v>3.5</v>
      </c>
      <c r="AA501" s="85">
        <f t="shared" si="191"/>
        <v>11</v>
      </c>
      <c r="AB501" s="127">
        <f>VLOOKUP(B501,[2]Natation!$A$2:$E$556,5,FALSE)</f>
        <v>29</v>
      </c>
      <c r="AC501" s="100">
        <f t="shared" si="192"/>
        <v>17</v>
      </c>
      <c r="AD501" s="86">
        <f t="shared" si="193"/>
        <v>17</v>
      </c>
      <c r="AE501" s="87">
        <f t="shared" si="199"/>
        <v>13.8</v>
      </c>
      <c r="AF501" s="88">
        <v>13.8</v>
      </c>
      <c r="AG501" s="92">
        <f t="shared" si="196"/>
        <v>35</v>
      </c>
      <c r="AH501" s="78">
        <f>IF(ISERROR(VLOOKUP(B501,'Notes écrit'!$A$3:$C$566,3,FALSE)),"ABI",(VLOOKUP(B501,'Notes écrit'!$A$3:$C$566,3,FALSE)))</f>
        <v>9.7799999999999994</v>
      </c>
      <c r="AI501" s="88">
        <v>9.7799999999999994</v>
      </c>
      <c r="AJ501" s="93">
        <f t="shared" si="197"/>
        <v>38</v>
      </c>
      <c r="AK501" s="153">
        <f t="shared" si="198"/>
        <v>11.388</v>
      </c>
      <c r="AL501" s="26"/>
      <c r="AM501" s="26"/>
      <c r="AN501" s="26"/>
      <c r="AO501" s="26"/>
      <c r="AP501" s="26"/>
    </row>
    <row r="502" spans="1:42" ht="16.5" customHeight="1" thickBot="1" x14ac:dyDescent="0.3">
      <c r="A502" s="127" t="s">
        <v>376</v>
      </c>
      <c r="B502" s="263">
        <v>22012023</v>
      </c>
      <c r="C502" s="264" t="s">
        <v>821</v>
      </c>
      <c r="D502" s="264" t="s">
        <v>822</v>
      </c>
      <c r="E502" s="96" t="str">
        <f>VLOOKUP(B502,[2]END!$A$3:$F$557,6,FALSE)</f>
        <v>ABI</v>
      </c>
      <c r="F502" s="99" t="str">
        <f t="shared" si="194"/>
        <v>ABI</v>
      </c>
      <c r="G502" s="100">
        <f t="shared" si="179"/>
        <v>0</v>
      </c>
      <c r="H502" s="85">
        <f t="shared" si="180"/>
        <v>0</v>
      </c>
      <c r="I502" s="96" t="str">
        <f>VLOOKUP(B502,[2]VIT!$A$3:$E$557,5,FALSE)</f>
        <v>ABI</v>
      </c>
      <c r="J502" s="100">
        <f t="shared" si="181"/>
        <v>0</v>
      </c>
      <c r="K502" s="96" t="str">
        <f>VLOOKUP(B502,[2]VIT!$A$3:$F$557,6,FALSE)</f>
        <v>ABI</v>
      </c>
      <c r="L502" s="100">
        <f t="shared" si="182"/>
        <v>0</v>
      </c>
      <c r="M502" s="85">
        <f t="shared" si="183"/>
        <v>0</v>
      </c>
      <c r="N502" s="107" t="str">
        <f>VLOOKUP(B502,[2]DVC!$A$3:$F$557,6,FALSE)</f>
        <v>ABI</v>
      </c>
      <c r="O502" s="288" t="str">
        <f>VLOOKUP(B502,'[2]Taille-Poids'!$A$3:$F$557,6,FALSE)</f>
        <v>ABI</v>
      </c>
      <c r="P502" s="101" t="str">
        <f t="shared" si="184"/>
        <v>POIDS</v>
      </c>
      <c r="Q502" s="100">
        <f t="shared" si="185"/>
        <v>0</v>
      </c>
      <c r="R502" s="107" t="str">
        <f>VLOOKUP(B502,[2]DV!$A$3:$G$557,7,FALSE)</f>
        <v>ABI</v>
      </c>
      <c r="S502" s="100">
        <f t="shared" si="186"/>
        <v>0</v>
      </c>
      <c r="T502" s="85">
        <f t="shared" si="187"/>
        <v>0</v>
      </c>
      <c r="U502" s="289" t="str">
        <f>VLOOKUP(B502,[2]COORD!$A$3:$H$557,8,FALSE)</f>
        <v>ABI</v>
      </c>
      <c r="V502" s="100">
        <f t="shared" si="188"/>
        <v>0</v>
      </c>
      <c r="W502" s="96" t="str">
        <f>VLOOKUP(B502,[2]SOUP!$A$3:$E$557,5,FALSE)</f>
        <v>ABI</v>
      </c>
      <c r="X502" s="100">
        <f t="shared" si="189"/>
        <v>0</v>
      </c>
      <c r="Y502" s="96" t="str">
        <f>VLOOKUP(B502,[2]EQU!$A$3:$E$557,5,FALSE)</f>
        <v>ABI</v>
      </c>
      <c r="Z502" s="100">
        <f t="shared" si="190"/>
        <v>0</v>
      </c>
      <c r="AA502" s="85">
        <f t="shared" si="191"/>
        <v>0</v>
      </c>
      <c r="AB502" s="127" t="str">
        <f>VLOOKUP(B502,[2]Natation!$A$2:$E$556,5,FALSE)</f>
        <v>ABI</v>
      </c>
      <c r="AC502" s="100">
        <f t="shared" si="192"/>
        <v>0</v>
      </c>
      <c r="AD502" s="86">
        <f t="shared" si="193"/>
        <v>0</v>
      </c>
      <c r="AE502" s="87">
        <f t="shared" si="199"/>
        <v>0</v>
      </c>
      <c r="AF502" s="88">
        <v>0</v>
      </c>
      <c r="AG502" s="92">
        <f t="shared" si="196"/>
        <v>532</v>
      </c>
      <c r="AH502" s="78" t="str">
        <f>IF(ISERROR(VLOOKUP(B502,'Notes écrit'!$A$3:$C$566,3,FALSE)),"ABI",(VLOOKUP(B502,'Notes écrit'!$A$3:$C$566,3,FALSE)))</f>
        <v>ABI</v>
      </c>
      <c r="AI502" s="88" t="s">
        <v>195</v>
      </c>
      <c r="AJ502" s="93">
        <f t="shared" si="197"/>
        <v>564</v>
      </c>
      <c r="AK502" s="153" t="str">
        <f t="shared" si="198"/>
        <v>DEF</v>
      </c>
    </row>
    <row r="503" spans="1:42" s="111" customFormat="1" ht="16.5" customHeight="1" thickBot="1" x14ac:dyDescent="0.3">
      <c r="A503" s="127" t="s">
        <v>376</v>
      </c>
      <c r="B503" s="247">
        <v>22012158</v>
      </c>
      <c r="C503" s="248" t="s">
        <v>564</v>
      </c>
      <c r="D503" s="248" t="s">
        <v>132</v>
      </c>
      <c r="E503" s="96">
        <f>VLOOKUP(B503,[2]END!$A$3:$F$557,6,FALSE)</f>
        <v>11</v>
      </c>
      <c r="F503" s="99">
        <f t="shared" si="194"/>
        <v>15</v>
      </c>
      <c r="G503" s="100">
        <f t="shared" si="179"/>
        <v>8</v>
      </c>
      <c r="H503" s="85">
        <f t="shared" si="180"/>
        <v>8</v>
      </c>
      <c r="I503" s="325">
        <f>VLOOKUP(B503,[2]VIT!$A$3:$E$557,5,FALSE)</f>
        <v>3.17</v>
      </c>
      <c r="J503" s="100">
        <f t="shared" si="181"/>
        <v>17</v>
      </c>
      <c r="K503" s="325">
        <f>VLOOKUP(B503,[2]VIT!$A$3:$F$557,6,FALSE)</f>
        <v>6.51</v>
      </c>
      <c r="L503" s="100">
        <f t="shared" si="182"/>
        <v>13</v>
      </c>
      <c r="M503" s="85">
        <f t="shared" si="183"/>
        <v>15</v>
      </c>
      <c r="N503" s="107">
        <f>VLOOKUP(B503,[2]DVC!$A$3:$F$557,6,FALSE)</f>
        <v>46</v>
      </c>
      <c r="O503" s="288">
        <f>VLOOKUP(B503,'[2]Taille-Poids'!$A$3:$F$557,6,FALSE)</f>
        <v>79</v>
      </c>
      <c r="P503" s="101">
        <f t="shared" si="184"/>
        <v>0.58227848101265822</v>
      </c>
      <c r="Q503" s="100">
        <f t="shared" si="185"/>
        <v>3</v>
      </c>
      <c r="R503" s="107">
        <f>VLOOKUP(B503,[2]DV!$A$3:$G$557,7,FALSE)</f>
        <v>49.1</v>
      </c>
      <c r="S503" s="100">
        <f t="shared" si="186"/>
        <v>5.5</v>
      </c>
      <c r="T503" s="85">
        <f t="shared" si="187"/>
        <v>8.5</v>
      </c>
      <c r="U503" s="289">
        <f>VLOOKUP(B503,[2]COORD!$A$3:$H$557,8,FALSE)</f>
        <v>28.64</v>
      </c>
      <c r="V503" s="100">
        <f t="shared" si="188"/>
        <v>3.5</v>
      </c>
      <c r="W503" s="96">
        <f>VLOOKUP(B503,[2]SOUP!$A$3:$E$557,5,FALSE)</f>
        <v>-10</v>
      </c>
      <c r="X503" s="100">
        <f t="shared" si="189"/>
        <v>0.75</v>
      </c>
      <c r="Y503" s="96">
        <f>VLOOKUP(B503,[2]EQU!$A$3:$E$557,5,FALSE)</f>
        <v>3</v>
      </c>
      <c r="Z503" s="100">
        <f t="shared" si="190"/>
        <v>3.5</v>
      </c>
      <c r="AA503" s="85">
        <f t="shared" si="191"/>
        <v>7.75</v>
      </c>
      <c r="AB503" s="127">
        <f>VLOOKUP(B503,[2]Natation!$A$2:$E$556,5,FALSE)</f>
        <v>42.52</v>
      </c>
      <c r="AC503" s="100">
        <f t="shared" si="192"/>
        <v>9</v>
      </c>
      <c r="AD503" s="86">
        <f t="shared" si="193"/>
        <v>9</v>
      </c>
      <c r="AE503" s="87">
        <f t="shared" si="199"/>
        <v>9.65</v>
      </c>
      <c r="AF503" s="88">
        <v>9.65</v>
      </c>
      <c r="AG503" s="92">
        <f t="shared" si="196"/>
        <v>418</v>
      </c>
      <c r="AH503" s="78">
        <f>IF(ISERROR(VLOOKUP(B503,'Notes écrit'!$A$3:$C$566,3,FALSE)),"ABI",(VLOOKUP(B503,'Notes écrit'!$A$3:$C$566,3,FALSE)))</f>
        <v>7.56</v>
      </c>
      <c r="AI503" s="88">
        <v>7.56</v>
      </c>
      <c r="AJ503" s="93">
        <f t="shared" si="197"/>
        <v>204</v>
      </c>
      <c r="AK503" s="153">
        <f t="shared" si="198"/>
        <v>8.3960000000000008</v>
      </c>
      <c r="AL503" s="109"/>
      <c r="AM503" s="109"/>
      <c r="AN503" s="109"/>
      <c r="AO503" s="109"/>
      <c r="AP503" s="109"/>
    </row>
    <row r="504" spans="1:42" ht="16.5" customHeight="1" thickBot="1" x14ac:dyDescent="0.3">
      <c r="A504" s="127" t="s">
        <v>376</v>
      </c>
      <c r="B504" s="259">
        <v>22012193</v>
      </c>
      <c r="C504" s="260" t="s">
        <v>1025</v>
      </c>
      <c r="D504" s="260" t="s">
        <v>31</v>
      </c>
      <c r="E504" s="96">
        <f>VLOOKUP(B504,[2]END!$A$3:$F$557,6,FALSE)</f>
        <v>14</v>
      </c>
      <c r="F504" s="99">
        <f t="shared" si="194"/>
        <v>16.5</v>
      </c>
      <c r="G504" s="100">
        <f t="shared" si="179"/>
        <v>11</v>
      </c>
      <c r="H504" s="85">
        <f t="shared" si="180"/>
        <v>11</v>
      </c>
      <c r="I504" s="325">
        <f>VLOOKUP(B504,[2]VIT!$A$3:$E$557,5,FALSE)</f>
        <v>3.1099999999999994</v>
      </c>
      <c r="J504" s="100">
        <f t="shared" si="181"/>
        <v>19</v>
      </c>
      <c r="K504" s="325">
        <f>VLOOKUP(B504,[2]VIT!$A$3:$F$557,6,FALSE)</f>
        <v>6.77</v>
      </c>
      <c r="L504" s="100">
        <f t="shared" si="182"/>
        <v>11</v>
      </c>
      <c r="M504" s="85">
        <f t="shared" si="183"/>
        <v>15</v>
      </c>
      <c r="N504" s="107">
        <f>VLOOKUP(B504,[2]DVC!$A$3:$F$557,6,FALSE)</f>
        <v>52</v>
      </c>
      <c r="O504" s="288">
        <f>VLOOKUP(B504,'[2]Taille-Poids'!$A$3:$F$557,6,FALSE)</f>
        <v>74</v>
      </c>
      <c r="P504" s="101">
        <f t="shared" si="184"/>
        <v>0.70270270270270274</v>
      </c>
      <c r="Q504" s="100">
        <f t="shared" si="185"/>
        <v>4</v>
      </c>
      <c r="R504" s="107">
        <f>VLOOKUP(B504,[2]DV!$A$3:$G$557,7,FALSE)</f>
        <v>48.5</v>
      </c>
      <c r="S504" s="100">
        <f t="shared" si="186"/>
        <v>5</v>
      </c>
      <c r="T504" s="85">
        <f t="shared" si="187"/>
        <v>9</v>
      </c>
      <c r="U504" s="289">
        <f>VLOOKUP(B504,[2]COORD!$A$3:$H$557,8,FALSE)</f>
        <v>25.65</v>
      </c>
      <c r="V504" s="100">
        <f t="shared" si="188"/>
        <v>5</v>
      </c>
      <c r="W504" s="96">
        <f>VLOOKUP(B504,[2]SOUP!$A$3:$E$557,5,FALSE)</f>
        <v>-6</v>
      </c>
      <c r="X504" s="100">
        <f t="shared" si="189"/>
        <v>1.25</v>
      </c>
      <c r="Y504" s="96">
        <f>VLOOKUP(B504,[2]EQU!$A$3:$E$557,5,FALSE)</f>
        <v>6</v>
      </c>
      <c r="Z504" s="100">
        <f t="shared" si="190"/>
        <v>2</v>
      </c>
      <c r="AA504" s="85">
        <f t="shared" si="191"/>
        <v>8.25</v>
      </c>
      <c r="AB504" s="127">
        <f>VLOOKUP(B504,[2]Natation!$A$2:$E$556,5,FALSE)</f>
        <v>31.32</v>
      </c>
      <c r="AC504" s="100">
        <f t="shared" si="192"/>
        <v>16</v>
      </c>
      <c r="AD504" s="86">
        <f t="shared" si="193"/>
        <v>16</v>
      </c>
      <c r="AE504" s="87">
        <f t="shared" si="199"/>
        <v>11.85</v>
      </c>
      <c r="AF504" s="88">
        <v>11.85</v>
      </c>
      <c r="AG504" s="92">
        <f t="shared" si="196"/>
        <v>176</v>
      </c>
      <c r="AH504" s="78">
        <f>IF(ISERROR(VLOOKUP(B504,'Notes écrit'!$A$3:$C$566,3,FALSE)),"ABI",(VLOOKUP(B504,'Notes écrit'!$A$3:$C$566,3,FALSE)))</f>
        <v>9.7799999999999994</v>
      </c>
      <c r="AI504" s="88">
        <v>9.7799999999999994</v>
      </c>
      <c r="AJ504" s="93">
        <f t="shared" si="197"/>
        <v>38</v>
      </c>
      <c r="AK504" s="153">
        <f t="shared" si="198"/>
        <v>10.608000000000001</v>
      </c>
      <c r="AL504" s="110"/>
      <c r="AM504" s="110"/>
      <c r="AN504" s="110"/>
      <c r="AO504" s="110"/>
      <c r="AP504" s="110"/>
    </row>
    <row r="505" spans="1:42" s="108" customFormat="1" ht="16.5" customHeight="1" thickBot="1" x14ac:dyDescent="0.3">
      <c r="A505" s="127" t="s">
        <v>56</v>
      </c>
      <c r="B505" s="247">
        <v>22012195</v>
      </c>
      <c r="C505" s="248" t="s">
        <v>731</v>
      </c>
      <c r="D505" s="248" t="s">
        <v>297</v>
      </c>
      <c r="E505" s="96">
        <f>VLOOKUP(B505,[2]END!$A$3:$F$557,6,FALSE)</f>
        <v>15</v>
      </c>
      <c r="F505" s="99">
        <f t="shared" si="194"/>
        <v>17</v>
      </c>
      <c r="G505" s="100">
        <f t="shared" si="179"/>
        <v>15</v>
      </c>
      <c r="H505" s="85">
        <f t="shared" si="180"/>
        <v>15</v>
      </c>
      <c r="I505" s="325">
        <f>VLOOKUP(B505,[2]VIT!$A$3:$E$557,5,FALSE)</f>
        <v>3.64</v>
      </c>
      <c r="J505" s="100">
        <f t="shared" si="181"/>
        <v>14</v>
      </c>
      <c r="K505" s="325">
        <f>VLOOKUP(B505,[2]VIT!$A$3:$F$557,6,FALSE)</f>
        <v>7.84</v>
      </c>
      <c r="L505" s="100">
        <f t="shared" si="182"/>
        <v>10</v>
      </c>
      <c r="M505" s="85">
        <f t="shared" si="183"/>
        <v>12</v>
      </c>
      <c r="N505" s="107">
        <f>VLOOKUP(B505,[2]DVC!$A$3:$F$557,6,FALSE)</f>
        <v>30</v>
      </c>
      <c r="O505" s="288">
        <f>VLOOKUP(B505,'[2]Taille-Poids'!$A$3:$F$557,6,FALSE)</f>
        <v>48</v>
      </c>
      <c r="P505" s="101">
        <f t="shared" si="184"/>
        <v>0.625</v>
      </c>
      <c r="Q505" s="100">
        <f t="shared" si="185"/>
        <v>6</v>
      </c>
      <c r="R505" s="107">
        <f>VLOOKUP(B505,[2]DV!$A$3:$G$557,7,FALSE)</f>
        <v>28.7</v>
      </c>
      <c r="S505" s="100">
        <f t="shared" si="186"/>
        <v>4.5</v>
      </c>
      <c r="T505" s="85">
        <f t="shared" si="187"/>
        <v>10.5</v>
      </c>
      <c r="U505" s="289">
        <f>VLOOKUP(B505,[2]COORD!$A$3:$H$557,8,FALSE)</f>
        <v>30.68</v>
      </c>
      <c r="V505" s="100">
        <f t="shared" si="188"/>
        <v>3.5</v>
      </c>
      <c r="W505" s="96">
        <f>VLOOKUP(B505,[2]SOUP!$A$3:$E$557,5,FALSE)</f>
        <v>-5</v>
      </c>
      <c r="X505" s="100">
        <f t="shared" si="189"/>
        <v>1.5</v>
      </c>
      <c r="Y505" s="96">
        <f>VLOOKUP(B505,[2]EQU!$A$3:$E$557,5,FALSE)</f>
        <v>3</v>
      </c>
      <c r="Z505" s="100">
        <f t="shared" si="190"/>
        <v>3.5</v>
      </c>
      <c r="AA505" s="85">
        <f t="shared" si="191"/>
        <v>8.5</v>
      </c>
      <c r="AB505" s="127">
        <f>VLOOKUP(B505,[2]Natation!$A$2:$E$556,5,FALSE)</f>
        <v>69.900000000000006</v>
      </c>
      <c r="AC505" s="100">
        <f t="shared" si="192"/>
        <v>1</v>
      </c>
      <c r="AD505" s="86">
        <f t="shared" si="193"/>
        <v>1</v>
      </c>
      <c r="AE505" s="87">
        <f t="shared" si="199"/>
        <v>9.4</v>
      </c>
      <c r="AF505" s="88">
        <v>9.4</v>
      </c>
      <c r="AG505" s="92">
        <f t="shared" si="196"/>
        <v>431</v>
      </c>
      <c r="AH505" s="78">
        <f>IF(ISERROR(VLOOKUP(B505,'Notes écrit'!$A$3:$C$566,3,FALSE)),"ABI",(VLOOKUP(B505,'Notes écrit'!$A$3:$C$566,3,FALSE)))</f>
        <v>8.89</v>
      </c>
      <c r="AI505" s="88">
        <v>8.89</v>
      </c>
      <c r="AJ505" s="93">
        <f t="shared" si="197"/>
        <v>86</v>
      </c>
      <c r="AK505" s="153">
        <f t="shared" si="198"/>
        <v>9.0940000000000012</v>
      </c>
      <c r="AL505" s="26"/>
      <c r="AM505" s="26"/>
      <c r="AN505" s="26"/>
      <c r="AO505" s="26"/>
      <c r="AP505" s="26"/>
    </row>
    <row r="506" spans="1:42" ht="16.5" customHeight="1" thickBot="1" x14ac:dyDescent="0.3">
      <c r="A506" s="127" t="s">
        <v>376</v>
      </c>
      <c r="B506" s="247">
        <v>22012221</v>
      </c>
      <c r="C506" s="248" t="s">
        <v>1099</v>
      </c>
      <c r="D506" s="248" t="s">
        <v>1100</v>
      </c>
      <c r="E506" s="96">
        <f>VLOOKUP(B506,[2]END!$A$3:$F$557,6,FALSE)</f>
        <v>19</v>
      </c>
      <c r="F506" s="99">
        <f t="shared" si="194"/>
        <v>19</v>
      </c>
      <c r="G506" s="100">
        <f t="shared" si="179"/>
        <v>16</v>
      </c>
      <c r="H506" s="85">
        <f t="shared" si="180"/>
        <v>16</v>
      </c>
      <c r="I506" s="325">
        <f>VLOOKUP(B506,[2]VIT!$A$3:$E$557,5,FALSE)</f>
        <v>3.04</v>
      </c>
      <c r="J506" s="100">
        <f t="shared" si="181"/>
        <v>20</v>
      </c>
      <c r="K506" s="325">
        <f>VLOOKUP(B506,[2]VIT!$A$3:$F$557,6,FALSE)</f>
        <v>6.34</v>
      </c>
      <c r="L506" s="100">
        <f t="shared" si="182"/>
        <v>14</v>
      </c>
      <c r="M506" s="85">
        <f t="shared" si="183"/>
        <v>17</v>
      </c>
      <c r="N506" s="107">
        <f>VLOOKUP(B506,[2]DVC!$A$3:$F$557,6,FALSE)</f>
        <v>105</v>
      </c>
      <c r="O506" s="288">
        <f>VLOOKUP(B506,'[2]Taille-Poids'!$A$3:$F$557,6,FALSE)</f>
        <v>82</v>
      </c>
      <c r="P506" s="101">
        <f t="shared" si="184"/>
        <v>1.2804878048780488</v>
      </c>
      <c r="Q506" s="100">
        <f t="shared" si="185"/>
        <v>6.5</v>
      </c>
      <c r="R506" s="107">
        <f>VLOOKUP(B506,[2]DV!$A$3:$G$557,7,FALSE)</f>
        <v>45.5</v>
      </c>
      <c r="S506" s="100">
        <f t="shared" si="186"/>
        <v>4.5</v>
      </c>
      <c r="T506" s="85">
        <f t="shared" si="187"/>
        <v>11</v>
      </c>
      <c r="U506" s="289">
        <f>VLOOKUP(B506,[2]COORD!$A$3:$H$557,8,FALSE)</f>
        <v>24.87</v>
      </c>
      <c r="V506" s="100">
        <f t="shared" si="188"/>
        <v>5.5</v>
      </c>
      <c r="W506" s="96">
        <f>VLOOKUP(B506,[2]SOUP!$A$3:$E$557,5,FALSE)</f>
        <v>2</v>
      </c>
      <c r="X506" s="100">
        <f t="shared" si="189"/>
        <v>3</v>
      </c>
      <c r="Y506" s="96">
        <f>VLOOKUP(B506,[2]EQU!$A$3:$E$557,5,FALSE)</f>
        <v>1</v>
      </c>
      <c r="Z506" s="100">
        <f t="shared" si="190"/>
        <v>4.5</v>
      </c>
      <c r="AA506" s="85">
        <f t="shared" si="191"/>
        <v>13</v>
      </c>
      <c r="AB506" s="127">
        <f>VLOOKUP(B506,[2]Natation!$A$2:$E$556,5,FALSE)</f>
        <v>37.520000000000003</v>
      </c>
      <c r="AC506" s="100">
        <f t="shared" si="192"/>
        <v>12</v>
      </c>
      <c r="AD506" s="86">
        <f t="shared" si="193"/>
        <v>12</v>
      </c>
      <c r="AE506" s="87">
        <f t="shared" si="199"/>
        <v>13.8</v>
      </c>
      <c r="AF506" s="88">
        <v>13.8</v>
      </c>
      <c r="AG506" s="92">
        <f t="shared" si="196"/>
        <v>35</v>
      </c>
      <c r="AH506" s="78">
        <f>IF(ISERROR(VLOOKUP(B506,'Notes écrit'!$A$3:$C$566,3,FALSE)),"ABI",(VLOOKUP(B506,'Notes écrit'!$A$3:$C$566,3,FALSE)))</f>
        <v>7.56</v>
      </c>
      <c r="AI506" s="88">
        <v>7.56</v>
      </c>
      <c r="AJ506" s="93">
        <f t="shared" si="197"/>
        <v>204</v>
      </c>
      <c r="AK506" s="153">
        <f t="shared" si="198"/>
        <v>10.056000000000001</v>
      </c>
    </row>
    <row r="507" spans="1:42" ht="16.5" customHeight="1" thickBot="1" x14ac:dyDescent="0.3">
      <c r="A507" s="127" t="s">
        <v>56</v>
      </c>
      <c r="B507" s="255">
        <v>22012236</v>
      </c>
      <c r="C507" s="256" t="s">
        <v>559</v>
      </c>
      <c r="D507" s="256" t="s">
        <v>560</v>
      </c>
      <c r="E507" s="325">
        <f>VLOOKUP(B507,[2]END!$A$3:$F$557,6,FALSE)</f>
        <v>16</v>
      </c>
      <c r="F507" s="99">
        <f t="shared" si="194"/>
        <v>17.5</v>
      </c>
      <c r="G507" s="100">
        <f t="shared" si="179"/>
        <v>16</v>
      </c>
      <c r="H507" s="85">
        <f t="shared" si="180"/>
        <v>16</v>
      </c>
      <c r="I507" s="325">
        <f>VLOOKUP(B507,[2]VIT!$A$3:$E$557,5,FALSE)</f>
        <v>3.48</v>
      </c>
      <c r="J507" s="100">
        <f t="shared" si="181"/>
        <v>17</v>
      </c>
      <c r="K507" s="325">
        <f>VLOOKUP(B507,[2]VIT!$A$3:$F$557,6,FALSE)</f>
        <v>7.59</v>
      </c>
      <c r="L507" s="100">
        <f t="shared" si="182"/>
        <v>12</v>
      </c>
      <c r="M507" s="85">
        <f t="shared" si="183"/>
        <v>14.5</v>
      </c>
      <c r="N507" s="328">
        <f>VLOOKUP(B507,[2]DVC!$A$3:$F$557,6,FALSE)</f>
        <v>36</v>
      </c>
      <c r="O507" s="288">
        <f>VLOOKUP(B507,'[2]Taille-Poids'!$A$3:$F$557,6,FALSE)</f>
        <v>57</v>
      </c>
      <c r="P507" s="101">
        <f t="shared" si="184"/>
        <v>0.63157894736842102</v>
      </c>
      <c r="Q507" s="100">
        <f t="shared" si="185"/>
        <v>6</v>
      </c>
      <c r="R507" s="328">
        <f>VLOOKUP(B507,[2]DV!$A$3:$G$557,7,FALSE)</f>
        <v>28.2</v>
      </c>
      <c r="S507" s="100">
        <f t="shared" si="186"/>
        <v>4.5</v>
      </c>
      <c r="T507" s="85">
        <f t="shared" si="187"/>
        <v>10.5</v>
      </c>
      <c r="U507" s="332">
        <f>VLOOKUP(B507,[2]COORD!$A$3:$H$557,8,FALSE)</f>
        <v>26.55</v>
      </c>
      <c r="V507" s="100">
        <f t="shared" si="188"/>
        <v>5.5</v>
      </c>
      <c r="W507" s="325">
        <f>VLOOKUP(B507,[2]SOUP!$A$3:$E$557,5,FALSE)</f>
        <v>-7</v>
      </c>
      <c r="X507" s="100">
        <f t="shared" si="189"/>
        <v>1.25</v>
      </c>
      <c r="Y507" s="325">
        <f>VLOOKUP(B507,[2]EQU!$A$3:$E$557,5,FALSE)</f>
        <v>1</v>
      </c>
      <c r="Z507" s="100">
        <f t="shared" si="190"/>
        <v>4.5</v>
      </c>
      <c r="AA507" s="85">
        <f t="shared" si="191"/>
        <v>11.25</v>
      </c>
      <c r="AB507" s="344">
        <f>VLOOKUP(B507,[2]Natation!$A$2:$E$556,5,FALSE)</f>
        <v>60.28</v>
      </c>
      <c r="AC507" s="100">
        <f t="shared" si="192"/>
        <v>4</v>
      </c>
      <c r="AD507" s="86">
        <f t="shared" si="193"/>
        <v>4</v>
      </c>
      <c r="AE507" s="87">
        <f t="shared" si="199"/>
        <v>11.25</v>
      </c>
      <c r="AF507" s="88">
        <v>11.25</v>
      </c>
      <c r="AG507" s="92">
        <f t="shared" si="196"/>
        <v>251</v>
      </c>
      <c r="AH507" s="78">
        <f>IF(ISERROR(VLOOKUP(B507,'Notes écrit'!$A$3:$C$566,3,FALSE)),"ABI",(VLOOKUP(B507,'Notes écrit'!$A$3:$C$566,3,FALSE)))</f>
        <v>7.11</v>
      </c>
      <c r="AI507" s="88">
        <v>7.11</v>
      </c>
      <c r="AJ507" s="93">
        <f t="shared" si="197"/>
        <v>241</v>
      </c>
      <c r="AK507" s="153">
        <f t="shared" si="198"/>
        <v>8.766</v>
      </c>
    </row>
    <row r="508" spans="1:42" ht="16.5" customHeight="1" thickBot="1" x14ac:dyDescent="0.3">
      <c r="A508" s="127" t="s">
        <v>376</v>
      </c>
      <c r="B508" s="249">
        <v>22012299</v>
      </c>
      <c r="C508" s="250" t="s">
        <v>661</v>
      </c>
      <c r="D508" s="250" t="s">
        <v>662</v>
      </c>
      <c r="E508" s="96">
        <f>VLOOKUP(B508,[2]END!$A$3:$F$557,6,FALSE)</f>
        <v>14</v>
      </c>
      <c r="F508" s="99">
        <f t="shared" si="194"/>
        <v>16.5</v>
      </c>
      <c r="G508" s="100">
        <f t="shared" si="179"/>
        <v>11</v>
      </c>
      <c r="H508" s="85">
        <f t="shared" si="180"/>
        <v>11</v>
      </c>
      <c r="I508" s="325">
        <f>VLOOKUP(B508,[2]VIT!$A$3:$E$557,5,FALSE)</f>
        <v>3.09</v>
      </c>
      <c r="J508" s="100">
        <f t="shared" si="181"/>
        <v>19</v>
      </c>
      <c r="K508" s="325">
        <f>VLOOKUP(B508,[2]VIT!$A$3:$F$557,6,FALSE)</f>
        <v>6.69</v>
      </c>
      <c r="L508" s="100">
        <f t="shared" si="182"/>
        <v>12</v>
      </c>
      <c r="M508" s="85">
        <f t="shared" si="183"/>
        <v>15.5</v>
      </c>
      <c r="N508" s="107">
        <f>VLOOKUP(B508,[2]DVC!$A$3:$F$557,6,FALSE)</f>
        <v>46</v>
      </c>
      <c r="O508" s="288">
        <f>VLOOKUP(B508,'[2]Taille-Poids'!$A$3:$F$557,6,FALSE)</f>
        <v>68</v>
      </c>
      <c r="P508" s="101">
        <f t="shared" si="184"/>
        <v>0.67647058823529416</v>
      </c>
      <c r="Q508" s="100">
        <f t="shared" si="185"/>
        <v>3.5</v>
      </c>
      <c r="R508" s="107">
        <f>VLOOKUP(B508,[2]DV!$A$3:$G$557,7,FALSE)</f>
        <v>50.5</v>
      </c>
      <c r="S508" s="100">
        <f t="shared" si="186"/>
        <v>5.5</v>
      </c>
      <c r="T508" s="85">
        <f t="shared" si="187"/>
        <v>9</v>
      </c>
      <c r="U508" s="289">
        <f>VLOOKUP(B508,[2]COORD!$A$3:$H$557,8,FALSE)</f>
        <v>25.33</v>
      </c>
      <c r="V508" s="100">
        <f t="shared" si="188"/>
        <v>5.25</v>
      </c>
      <c r="W508" s="96">
        <f>VLOOKUP(B508,[2]SOUP!$A$3:$E$557,5,FALSE)</f>
        <v>-25</v>
      </c>
      <c r="X508" s="100">
        <f t="shared" si="189"/>
        <v>0</v>
      </c>
      <c r="Y508" s="96">
        <f>VLOOKUP(B508,[2]EQU!$A$3:$E$557,5,FALSE)</f>
        <v>5</v>
      </c>
      <c r="Z508" s="100">
        <f t="shared" si="190"/>
        <v>2.5</v>
      </c>
      <c r="AA508" s="85">
        <f t="shared" si="191"/>
        <v>7.75</v>
      </c>
      <c r="AB508" s="127" t="str">
        <f>VLOOKUP(B508,[2]Natation!$A$2:$E$556,5,FALSE)</f>
        <v>ABI</v>
      </c>
      <c r="AC508" s="100">
        <f t="shared" si="192"/>
        <v>0</v>
      </c>
      <c r="AD508" s="86">
        <f t="shared" si="193"/>
        <v>0</v>
      </c>
      <c r="AE508" s="87">
        <f t="shared" si="199"/>
        <v>8.65</v>
      </c>
      <c r="AF508" s="88">
        <v>8.65</v>
      </c>
      <c r="AG508" s="92">
        <f t="shared" si="196"/>
        <v>467</v>
      </c>
      <c r="AH508" s="78">
        <f>IF(ISERROR(VLOOKUP(B508,'Notes écrit'!$A$3:$C$566,3,FALSE)),"ABI",(VLOOKUP(B508,'Notes écrit'!$A$3:$C$566,3,FALSE)))</f>
        <v>4.8899999999999997</v>
      </c>
      <c r="AI508" s="88">
        <v>4.8899999999999997</v>
      </c>
      <c r="AJ508" s="93">
        <f t="shared" si="197"/>
        <v>474</v>
      </c>
      <c r="AK508" s="153">
        <f t="shared" si="198"/>
        <v>6.3940000000000001</v>
      </c>
    </row>
    <row r="509" spans="1:42" ht="16.5" customHeight="1" thickBot="1" x14ac:dyDescent="0.3">
      <c r="A509" s="127" t="s">
        <v>376</v>
      </c>
      <c r="B509" s="249">
        <v>22012358</v>
      </c>
      <c r="C509" s="250" t="s">
        <v>949</v>
      </c>
      <c r="D509" s="250" t="s">
        <v>822</v>
      </c>
      <c r="E509" s="96" t="str">
        <f>VLOOKUP(B509,[2]END!$A$3:$F$557,6,FALSE)</f>
        <v>ABI</v>
      </c>
      <c r="F509" s="99" t="str">
        <f t="shared" si="194"/>
        <v>ABI</v>
      </c>
      <c r="G509" s="100">
        <f t="shared" si="179"/>
        <v>0</v>
      </c>
      <c r="H509" s="85">
        <f t="shared" si="180"/>
        <v>0</v>
      </c>
      <c r="I509" s="96" t="str">
        <f>VLOOKUP(B509,[2]VIT!$A$3:$E$557,5,FALSE)</f>
        <v>ABI</v>
      </c>
      <c r="J509" s="100">
        <f t="shared" si="181"/>
        <v>0</v>
      </c>
      <c r="K509" s="96" t="str">
        <f>VLOOKUP(B509,[2]VIT!$A$3:$F$557,6,FALSE)</f>
        <v>ABI</v>
      </c>
      <c r="L509" s="100">
        <f t="shared" si="182"/>
        <v>0</v>
      </c>
      <c r="M509" s="85">
        <f t="shared" si="183"/>
        <v>0</v>
      </c>
      <c r="N509" s="107" t="str">
        <f>VLOOKUP(B509,[2]DVC!$A$3:$F$557,6,FALSE)</f>
        <v>ABI</v>
      </c>
      <c r="O509" s="288" t="str">
        <f>VLOOKUP(B509,'[2]Taille-Poids'!$A$3:$F$557,6,FALSE)</f>
        <v>ABI</v>
      </c>
      <c r="P509" s="101" t="str">
        <f t="shared" si="184"/>
        <v>POIDS</v>
      </c>
      <c r="Q509" s="100">
        <f t="shared" si="185"/>
        <v>0</v>
      </c>
      <c r="R509" s="107" t="str">
        <f>VLOOKUP(B509,[2]DV!$A$3:$G$557,7,FALSE)</f>
        <v>ABI</v>
      </c>
      <c r="S509" s="100">
        <f t="shared" si="186"/>
        <v>0</v>
      </c>
      <c r="T509" s="85">
        <f t="shared" si="187"/>
        <v>0</v>
      </c>
      <c r="U509" s="289" t="str">
        <f>VLOOKUP(B509,[2]COORD!$A$3:$H$557,8,FALSE)</f>
        <v>ABI</v>
      </c>
      <c r="V509" s="100">
        <f t="shared" si="188"/>
        <v>0</v>
      </c>
      <c r="W509" s="96" t="str">
        <f>VLOOKUP(B509,[2]SOUP!$A$3:$E$557,5,FALSE)</f>
        <v>ABI</v>
      </c>
      <c r="X509" s="100">
        <f t="shared" si="189"/>
        <v>0</v>
      </c>
      <c r="Y509" s="96" t="str">
        <f>VLOOKUP(B509,[2]EQU!$A$3:$E$557,5,FALSE)</f>
        <v>ABI</v>
      </c>
      <c r="Z509" s="100">
        <f t="shared" si="190"/>
        <v>0</v>
      </c>
      <c r="AA509" s="85">
        <f t="shared" si="191"/>
        <v>0</v>
      </c>
      <c r="AB509" s="127" t="str">
        <f>VLOOKUP(B509,[2]Natation!$A$2:$E$556,5,FALSE)</f>
        <v>ABI</v>
      </c>
      <c r="AC509" s="100">
        <f t="shared" si="192"/>
        <v>0</v>
      </c>
      <c r="AD509" s="86">
        <f t="shared" si="193"/>
        <v>0</v>
      </c>
      <c r="AE509" s="87">
        <f t="shared" si="199"/>
        <v>0</v>
      </c>
      <c r="AF509" s="88">
        <v>0</v>
      </c>
      <c r="AG509" s="92">
        <f t="shared" si="196"/>
        <v>532</v>
      </c>
      <c r="AH509" s="78" t="str">
        <f>IF(ISERROR(VLOOKUP(B509,'Notes écrit'!$A$3:$C$566,3,FALSE)),"ABI",(VLOOKUP(B509,'Notes écrit'!$A$3:$C$566,3,FALSE)))</f>
        <v>ABI</v>
      </c>
      <c r="AI509" s="88" t="s">
        <v>195</v>
      </c>
      <c r="AJ509" s="93">
        <f t="shared" si="197"/>
        <v>564</v>
      </c>
      <c r="AK509" s="153" t="str">
        <f t="shared" si="198"/>
        <v>DEF</v>
      </c>
      <c r="AL509" s="110"/>
      <c r="AM509" s="110"/>
      <c r="AN509" s="110"/>
      <c r="AO509" s="110"/>
      <c r="AP509" s="110"/>
    </row>
    <row r="510" spans="1:42" s="112" customFormat="1" ht="16.5" customHeight="1" thickBot="1" x14ac:dyDescent="0.3">
      <c r="A510" s="127" t="s">
        <v>56</v>
      </c>
      <c r="B510" s="249">
        <v>22012369</v>
      </c>
      <c r="C510" s="250" t="s">
        <v>926</v>
      </c>
      <c r="D510" s="250" t="s">
        <v>723</v>
      </c>
      <c r="E510" s="96">
        <f>VLOOKUP(B510,[2]END!$A$3:$F$557,6,FALSE)</f>
        <v>9</v>
      </c>
      <c r="F510" s="99">
        <f t="shared" si="194"/>
        <v>14</v>
      </c>
      <c r="G510" s="100">
        <f t="shared" si="179"/>
        <v>9</v>
      </c>
      <c r="H510" s="85">
        <f t="shared" si="180"/>
        <v>9</v>
      </c>
      <c r="I510" s="325">
        <f>VLOOKUP(B510,[2]VIT!$A$3:$E$557,5,FALSE)</f>
        <v>3.46</v>
      </c>
      <c r="J510" s="100">
        <f t="shared" si="181"/>
        <v>17</v>
      </c>
      <c r="K510" s="325">
        <f>VLOOKUP(B510,[2]VIT!$A$3:$F$557,6,FALSE)</f>
        <v>7.67</v>
      </c>
      <c r="L510" s="100">
        <f t="shared" si="182"/>
        <v>11</v>
      </c>
      <c r="M510" s="85">
        <f t="shared" si="183"/>
        <v>14</v>
      </c>
      <c r="N510" s="107">
        <f>VLOOKUP(B510,[2]DVC!$A$3:$F$557,6,FALSE)</f>
        <v>41</v>
      </c>
      <c r="O510" s="288">
        <f>VLOOKUP(B510,'[2]Taille-Poids'!$A$3:$F$557,6,FALSE)</f>
        <v>59</v>
      </c>
      <c r="P510" s="101">
        <f t="shared" si="184"/>
        <v>0.69491525423728817</v>
      </c>
      <c r="Q510" s="100">
        <f t="shared" si="185"/>
        <v>6</v>
      </c>
      <c r="R510" s="107">
        <f>VLOOKUP(B510,[2]DV!$A$3:$G$557,7,FALSE)</f>
        <v>36.4</v>
      </c>
      <c r="S510" s="100">
        <f t="shared" si="186"/>
        <v>6.5</v>
      </c>
      <c r="T510" s="85">
        <f t="shared" si="187"/>
        <v>12.5</v>
      </c>
      <c r="U510" s="335">
        <f>VLOOKUP(B510,[2]COORD!$A$3:$H$557,8,FALSE)</f>
        <v>28.29</v>
      </c>
      <c r="V510" s="100">
        <f t="shared" si="188"/>
        <v>4.75</v>
      </c>
      <c r="W510" s="96">
        <f>VLOOKUP(B510,[2]SOUP!$A$3:$E$557,5,FALSE)</f>
        <v>18</v>
      </c>
      <c r="X510" s="100">
        <f t="shared" si="189"/>
        <v>5</v>
      </c>
      <c r="Y510" s="96">
        <f>VLOOKUP(B510,[2]EQU!$A$3:$E$557,5,FALSE)</f>
        <v>2</v>
      </c>
      <c r="Z510" s="100">
        <f t="shared" si="190"/>
        <v>4</v>
      </c>
      <c r="AA510" s="85">
        <f t="shared" si="191"/>
        <v>13.75</v>
      </c>
      <c r="AB510" s="127">
        <f>VLOOKUP(B510,[2]Natation!$A$2:$E$556,5,FALSE)</f>
        <v>57.4</v>
      </c>
      <c r="AC510" s="100">
        <f t="shared" si="192"/>
        <v>6</v>
      </c>
      <c r="AD510" s="86">
        <f t="shared" si="193"/>
        <v>6</v>
      </c>
      <c r="AE510" s="87">
        <f t="shared" si="199"/>
        <v>11.05</v>
      </c>
      <c r="AF510" s="88">
        <v>11.05</v>
      </c>
      <c r="AG510" s="92">
        <f t="shared" si="196"/>
        <v>276</v>
      </c>
      <c r="AH510" s="78">
        <f>IF(ISERROR(VLOOKUP(B510,'Notes écrit'!$A$3:$C$566,3,FALSE)),"ABI",(VLOOKUP(B510,'Notes écrit'!$A$3:$C$566,3,FALSE)))</f>
        <v>8.44</v>
      </c>
      <c r="AI510" s="88">
        <v>8.44</v>
      </c>
      <c r="AJ510" s="93">
        <f t="shared" si="197"/>
        <v>118</v>
      </c>
      <c r="AK510" s="153">
        <f t="shared" si="198"/>
        <v>9.484</v>
      </c>
      <c r="AL510" s="108"/>
      <c r="AM510" s="108"/>
      <c r="AN510" s="108"/>
      <c r="AO510" s="108"/>
      <c r="AP510" s="108"/>
    </row>
    <row r="511" spans="1:42" ht="16.5" customHeight="1" thickBot="1" x14ac:dyDescent="0.3">
      <c r="A511" s="127" t="s">
        <v>56</v>
      </c>
      <c r="B511" s="263">
        <v>22012386</v>
      </c>
      <c r="C511" s="264" t="s">
        <v>149</v>
      </c>
      <c r="D511" s="264" t="s">
        <v>937</v>
      </c>
      <c r="E511" s="96">
        <f>VLOOKUP(B511,[2]END!$A$3:$F$557,6,FALSE)</f>
        <v>10</v>
      </c>
      <c r="F511" s="99">
        <f t="shared" si="194"/>
        <v>14.5</v>
      </c>
      <c r="G511" s="100">
        <f t="shared" si="179"/>
        <v>10</v>
      </c>
      <c r="H511" s="85">
        <f t="shared" si="180"/>
        <v>10</v>
      </c>
      <c r="I511" s="325">
        <f>VLOOKUP(B511,[2]VIT!$A$3:$E$557,5,FALSE)</f>
        <v>3.75</v>
      </c>
      <c r="J511" s="100">
        <f t="shared" si="181"/>
        <v>12</v>
      </c>
      <c r="K511" s="325">
        <f>VLOOKUP(B511,[2]VIT!$A$3:$F$557,6,FALSE)</f>
        <v>8.44</v>
      </c>
      <c r="L511" s="100">
        <f t="shared" si="182"/>
        <v>6</v>
      </c>
      <c r="M511" s="85">
        <f t="shared" si="183"/>
        <v>9</v>
      </c>
      <c r="N511" s="107">
        <f>VLOOKUP(B511,[2]DVC!$A$3:$F$557,6,FALSE)</f>
        <v>25</v>
      </c>
      <c r="O511" s="288">
        <f>VLOOKUP(B511,'[2]Taille-Poids'!$A$3:$F$557,6,FALSE)</f>
        <v>55</v>
      </c>
      <c r="P511" s="101">
        <f t="shared" si="184"/>
        <v>0.45454545454545453</v>
      </c>
      <c r="Q511" s="100">
        <f t="shared" si="185"/>
        <v>4.5</v>
      </c>
      <c r="R511" s="107">
        <f>VLOOKUP(B511,[2]DV!$A$3:$G$557,7,FALSE)</f>
        <v>23.5</v>
      </c>
      <c r="S511" s="100">
        <f t="shared" si="186"/>
        <v>3</v>
      </c>
      <c r="T511" s="85">
        <f t="shared" si="187"/>
        <v>7.5</v>
      </c>
      <c r="U511" s="289">
        <f>VLOOKUP(B511,[2]COORD!$A$3:$H$557,8,FALSE)</f>
        <v>28.56</v>
      </c>
      <c r="V511" s="100">
        <f t="shared" si="188"/>
        <v>4.5</v>
      </c>
      <c r="W511" s="96">
        <f>VLOOKUP(B511,[2]SOUP!$A$3:$E$557,5,FALSE)</f>
        <v>-29</v>
      </c>
      <c r="X511" s="100">
        <f t="shared" si="189"/>
        <v>0</v>
      </c>
      <c r="Y511" s="96">
        <f>VLOOKUP(B511,[2]EQU!$A$3:$E$557,5,FALSE)</f>
        <v>6</v>
      </c>
      <c r="Z511" s="100">
        <f t="shared" si="190"/>
        <v>2</v>
      </c>
      <c r="AA511" s="85">
        <f t="shared" si="191"/>
        <v>6.5</v>
      </c>
      <c r="AB511" s="127">
        <f>VLOOKUP(B511,[2]Natation!$A$2:$E$556,5,FALSE)</f>
        <v>43.1</v>
      </c>
      <c r="AC511" s="100">
        <f t="shared" si="192"/>
        <v>12</v>
      </c>
      <c r="AD511" s="86">
        <f t="shared" si="193"/>
        <v>12</v>
      </c>
      <c r="AE511" s="87">
        <f t="shared" si="199"/>
        <v>9</v>
      </c>
      <c r="AF511" s="88">
        <v>9</v>
      </c>
      <c r="AG511" s="92">
        <f t="shared" si="196"/>
        <v>453</v>
      </c>
      <c r="AH511" s="78">
        <f>IF(ISERROR(VLOOKUP(B511,'Notes écrit'!$A$3:$C$566,3,FALSE)),"ABI",(VLOOKUP(B511,'Notes écrit'!$A$3:$C$566,3,FALSE)))</f>
        <v>4.8899999999999997</v>
      </c>
      <c r="AI511" s="88">
        <v>4.8899999999999997</v>
      </c>
      <c r="AJ511" s="93">
        <f t="shared" si="197"/>
        <v>474</v>
      </c>
      <c r="AK511" s="153">
        <f t="shared" si="198"/>
        <v>6.5339999999999998</v>
      </c>
      <c r="AL511" s="110"/>
      <c r="AM511" s="110"/>
      <c r="AN511" s="110"/>
      <c r="AO511" s="110"/>
      <c r="AP511" s="110"/>
    </row>
    <row r="512" spans="1:42" ht="16.5" customHeight="1" thickBot="1" x14ac:dyDescent="0.3">
      <c r="A512" s="127" t="s">
        <v>376</v>
      </c>
      <c r="B512" s="259">
        <v>22012423</v>
      </c>
      <c r="C512" s="260" t="s">
        <v>242</v>
      </c>
      <c r="D512" s="260" t="s">
        <v>176</v>
      </c>
      <c r="E512" s="96">
        <f>VLOOKUP(B512,[2]END!$A$3:$F$557,6,FALSE)</f>
        <v>19</v>
      </c>
      <c r="F512" s="99">
        <f t="shared" si="194"/>
        <v>19</v>
      </c>
      <c r="G512" s="100">
        <f t="shared" si="179"/>
        <v>16</v>
      </c>
      <c r="H512" s="85">
        <f t="shared" si="180"/>
        <v>16</v>
      </c>
      <c r="I512" s="325">
        <f>VLOOKUP(B512,[2]VIT!$A$3:$E$557,5,FALSE)</f>
        <v>3.1199999999999997</v>
      </c>
      <c r="J512" s="100">
        <f t="shared" si="181"/>
        <v>18</v>
      </c>
      <c r="K512" s="325">
        <f>VLOOKUP(B512,[2]VIT!$A$3:$F$557,6,FALSE)</f>
        <v>6.8</v>
      </c>
      <c r="L512" s="100">
        <f t="shared" si="182"/>
        <v>11</v>
      </c>
      <c r="M512" s="85">
        <f t="shared" si="183"/>
        <v>14.5</v>
      </c>
      <c r="N512" s="107">
        <f>VLOOKUP(B512,[2]DVC!$A$3:$F$557,6,FALSE)</f>
        <v>77</v>
      </c>
      <c r="O512" s="288">
        <f>VLOOKUP(B512,'[2]Taille-Poids'!$A$3:$F$557,6,FALSE)</f>
        <v>68</v>
      </c>
      <c r="P512" s="101">
        <f t="shared" si="184"/>
        <v>1.1323529411764706</v>
      </c>
      <c r="Q512" s="100">
        <f t="shared" si="185"/>
        <v>6</v>
      </c>
      <c r="R512" s="107">
        <f>VLOOKUP(B512,[2]DV!$A$3:$G$557,7,FALSE)</f>
        <v>36</v>
      </c>
      <c r="S512" s="100">
        <f t="shared" si="186"/>
        <v>2</v>
      </c>
      <c r="T512" s="85">
        <f t="shared" si="187"/>
        <v>8</v>
      </c>
      <c r="U512" s="335">
        <f>VLOOKUP(B512,[2]COORD!$A$3:$H$557,8,FALSE)</f>
        <v>27.49</v>
      </c>
      <c r="V512" s="100">
        <f t="shared" si="188"/>
        <v>4.25</v>
      </c>
      <c r="W512" s="96">
        <f>VLOOKUP(B512,[2]SOUP!$A$3:$E$557,5,FALSE)</f>
        <v>-1</v>
      </c>
      <c r="X512" s="100">
        <f t="shared" si="189"/>
        <v>2.25</v>
      </c>
      <c r="Y512" s="96">
        <f>VLOOKUP(B512,[2]EQU!$A$3:$E$557,5,FALSE)</f>
        <v>2</v>
      </c>
      <c r="Z512" s="100">
        <f t="shared" si="190"/>
        <v>4</v>
      </c>
      <c r="AA512" s="85">
        <f t="shared" si="191"/>
        <v>10.5</v>
      </c>
      <c r="AB512" s="127">
        <f>VLOOKUP(B512,[2]Natation!$A$2:$E$556,5,FALSE)</f>
        <v>53.12</v>
      </c>
      <c r="AC512" s="100">
        <f t="shared" si="192"/>
        <v>4</v>
      </c>
      <c r="AD512" s="86">
        <f t="shared" si="193"/>
        <v>4</v>
      </c>
      <c r="AE512" s="87">
        <f t="shared" si="199"/>
        <v>10.6</v>
      </c>
      <c r="AF512" s="88">
        <v>10.6</v>
      </c>
      <c r="AG512" s="92">
        <f t="shared" si="196"/>
        <v>325</v>
      </c>
      <c r="AH512" s="78">
        <f>IF(ISERROR(VLOOKUP(B512,'Notes écrit'!$A$3:$C$566,3,FALSE)),"ABI",(VLOOKUP(B512,'Notes écrit'!$A$3:$C$566,3,FALSE)))</f>
        <v>8</v>
      </c>
      <c r="AI512" s="88">
        <v>8</v>
      </c>
      <c r="AJ512" s="93">
        <f t="shared" si="197"/>
        <v>158</v>
      </c>
      <c r="AK512" s="153">
        <f t="shared" si="198"/>
        <v>9.0399999999999991</v>
      </c>
      <c r="AL512" s="111"/>
      <c r="AM512" s="111"/>
      <c r="AN512" s="111"/>
      <c r="AO512" s="111"/>
      <c r="AP512" s="111"/>
    </row>
    <row r="513" spans="1:42" ht="16.5" customHeight="1" thickBot="1" x14ac:dyDescent="0.3">
      <c r="A513" s="127" t="s">
        <v>56</v>
      </c>
      <c r="B513" s="257">
        <v>22012435</v>
      </c>
      <c r="C513" s="258" t="s">
        <v>546</v>
      </c>
      <c r="D513" s="258" t="s">
        <v>547</v>
      </c>
      <c r="E513" s="96">
        <f>VLOOKUP(B513,[2]END!$A$3:$F$557,6,FALSE)</f>
        <v>9</v>
      </c>
      <c r="F513" s="99">
        <f t="shared" si="194"/>
        <v>14</v>
      </c>
      <c r="G513" s="100">
        <f t="shared" si="179"/>
        <v>9</v>
      </c>
      <c r="H513" s="85">
        <f t="shared" si="180"/>
        <v>9</v>
      </c>
      <c r="I513" s="325">
        <f>VLOOKUP(B513,[2]VIT!$A$3:$E$557,5,FALSE)</f>
        <v>3.4400000000000004</v>
      </c>
      <c r="J513" s="100">
        <f t="shared" si="181"/>
        <v>17</v>
      </c>
      <c r="K513" s="325">
        <f>VLOOKUP(B513,[2]VIT!$A$3:$F$557,6,FALSE)</f>
        <v>7.7</v>
      </c>
      <c r="L513" s="100">
        <f t="shared" si="182"/>
        <v>11</v>
      </c>
      <c r="M513" s="85">
        <f t="shared" si="183"/>
        <v>14</v>
      </c>
      <c r="N513" s="107">
        <f>VLOOKUP(B513,[2]DVC!$A$3:$F$557,6,FALSE)</f>
        <v>25</v>
      </c>
      <c r="O513" s="288">
        <f>VLOOKUP(B513,'[2]Taille-Poids'!$A$3:$F$557,6,FALSE)</f>
        <v>51</v>
      </c>
      <c r="P513" s="101">
        <f t="shared" si="184"/>
        <v>0.49019607843137253</v>
      </c>
      <c r="Q513" s="100">
        <f t="shared" si="185"/>
        <v>4.5</v>
      </c>
      <c r="R513" s="107">
        <f>VLOOKUP(B513,[2]DV!$A$3:$G$557,7,FALSE)</f>
        <v>35.200000000000003</v>
      </c>
      <c r="S513" s="100">
        <f t="shared" si="186"/>
        <v>6</v>
      </c>
      <c r="T513" s="85">
        <f t="shared" si="187"/>
        <v>10.5</v>
      </c>
      <c r="U513" s="289">
        <f>VLOOKUP(B513,[2]COORD!$A$3:$H$557,8,FALSE)</f>
        <v>28.09</v>
      </c>
      <c r="V513" s="100">
        <f t="shared" si="188"/>
        <v>4.75</v>
      </c>
      <c r="W513" s="96">
        <f>VLOOKUP(B513,[2]SOUP!$A$3:$E$557,5,FALSE)</f>
        <v>3</v>
      </c>
      <c r="X513" s="100">
        <f t="shared" si="189"/>
        <v>3.25</v>
      </c>
      <c r="Y513" s="96">
        <f>VLOOKUP(B513,[2]EQU!$A$3:$E$557,5,FALSE)</f>
        <v>5</v>
      </c>
      <c r="Z513" s="100">
        <f t="shared" si="190"/>
        <v>2.5</v>
      </c>
      <c r="AA513" s="85">
        <f t="shared" si="191"/>
        <v>10.5</v>
      </c>
      <c r="AB513" s="127">
        <f>VLOOKUP(B513,[2]Natation!$A$2:$E$556,5,FALSE)</f>
        <v>55.22</v>
      </c>
      <c r="AC513" s="100">
        <f t="shared" si="192"/>
        <v>6</v>
      </c>
      <c r="AD513" s="86">
        <f t="shared" si="193"/>
        <v>6</v>
      </c>
      <c r="AE513" s="87">
        <f t="shared" si="199"/>
        <v>10</v>
      </c>
      <c r="AF513" s="88">
        <v>10</v>
      </c>
      <c r="AG513" s="92">
        <f t="shared" si="196"/>
        <v>386</v>
      </c>
      <c r="AH513" s="78">
        <f>IF(ISERROR(VLOOKUP(B513,'Notes écrit'!$A$3:$C$566,3,FALSE)),"ABI",(VLOOKUP(B513,'Notes écrit'!$A$3:$C$566,3,FALSE)))</f>
        <v>4.4400000000000004</v>
      </c>
      <c r="AI513" s="88">
        <v>4.4400000000000004</v>
      </c>
      <c r="AJ513" s="93">
        <f t="shared" si="197"/>
        <v>495</v>
      </c>
      <c r="AK513" s="153">
        <f t="shared" si="198"/>
        <v>6.6639999999999997</v>
      </c>
      <c r="AL513" s="108"/>
      <c r="AM513" s="108"/>
      <c r="AN513" s="108"/>
      <c r="AO513" s="108"/>
      <c r="AP513" s="108"/>
    </row>
    <row r="514" spans="1:42" ht="16.5" customHeight="1" thickBot="1" x14ac:dyDescent="0.3">
      <c r="A514" s="127" t="s">
        <v>56</v>
      </c>
      <c r="B514" s="249">
        <v>22012504</v>
      </c>
      <c r="C514" s="250" t="s">
        <v>326</v>
      </c>
      <c r="D514" s="250" t="s">
        <v>914</v>
      </c>
      <c r="E514" s="96">
        <f>VLOOKUP(B514,[2]END!$A$3:$F$557,6,FALSE)</f>
        <v>14</v>
      </c>
      <c r="F514" s="99">
        <f t="shared" si="194"/>
        <v>16.5</v>
      </c>
      <c r="G514" s="100">
        <f t="shared" si="179"/>
        <v>14</v>
      </c>
      <c r="H514" s="85">
        <f t="shared" si="180"/>
        <v>14</v>
      </c>
      <c r="I514" s="325">
        <f>VLOOKUP(B514,[2]VIT!$A$3:$E$557,5,FALSE)</f>
        <v>3.79</v>
      </c>
      <c r="J514" s="100">
        <f t="shared" si="181"/>
        <v>12</v>
      </c>
      <c r="K514" s="325">
        <f>VLOOKUP(B514,[2]VIT!$A$3:$F$557,6,FALSE)</f>
        <v>8.23</v>
      </c>
      <c r="L514" s="100">
        <f t="shared" si="182"/>
        <v>7</v>
      </c>
      <c r="M514" s="85">
        <f t="shared" si="183"/>
        <v>9.5</v>
      </c>
      <c r="N514" s="107">
        <f>VLOOKUP(B514,[2]DVC!$A$3:$F$557,6,FALSE)</f>
        <v>34</v>
      </c>
      <c r="O514" s="288">
        <f>VLOOKUP(B514,'[2]Taille-Poids'!$A$3:$F$557,6,FALSE)</f>
        <v>60</v>
      </c>
      <c r="P514" s="101">
        <f t="shared" si="184"/>
        <v>0.56666666666666665</v>
      </c>
      <c r="Q514" s="100">
        <f t="shared" si="185"/>
        <v>5.5</v>
      </c>
      <c r="R514" s="107">
        <f>VLOOKUP(B514,[2]DV!$A$3:$G$557,7,FALSE)</f>
        <v>31.8</v>
      </c>
      <c r="S514" s="100">
        <f t="shared" si="186"/>
        <v>5</v>
      </c>
      <c r="T514" s="85">
        <f t="shared" si="187"/>
        <v>10.5</v>
      </c>
      <c r="U514" s="289">
        <f>VLOOKUP(B514,[2]COORD!$A$3:$H$557,8,FALSE)</f>
        <v>31.62</v>
      </c>
      <c r="V514" s="100">
        <f t="shared" si="188"/>
        <v>3</v>
      </c>
      <c r="W514" s="96">
        <f>VLOOKUP(B514,[2]SOUP!$A$3:$E$557,5,FALSE)</f>
        <v>-1</v>
      </c>
      <c r="X514" s="100">
        <f t="shared" si="189"/>
        <v>2.25</v>
      </c>
      <c r="Y514" s="96">
        <f>VLOOKUP(B514,[2]EQU!$A$3:$E$557,5,FALSE)</f>
        <v>6</v>
      </c>
      <c r="Z514" s="100">
        <f t="shared" si="190"/>
        <v>2</v>
      </c>
      <c r="AA514" s="85">
        <f t="shared" si="191"/>
        <v>7.25</v>
      </c>
      <c r="AB514" s="127">
        <f>VLOOKUP(B514,[2]Natation!$A$2:$E$556,5,FALSE)</f>
        <v>36.47</v>
      </c>
      <c r="AC514" s="100">
        <f t="shared" si="192"/>
        <v>16</v>
      </c>
      <c r="AD514" s="86">
        <f t="shared" si="193"/>
        <v>16</v>
      </c>
      <c r="AE514" s="87">
        <f t="shared" si="199"/>
        <v>11.45</v>
      </c>
      <c r="AF514" s="88">
        <v>11.45</v>
      </c>
      <c r="AG514" s="92">
        <f t="shared" si="196"/>
        <v>221</v>
      </c>
      <c r="AH514" s="78">
        <f>IF(ISERROR(VLOOKUP(B514,'Notes écrit'!$A$3:$C$566,3,FALSE)),"ABI",(VLOOKUP(B514,'Notes écrit'!$A$3:$C$566,3,FALSE)))</f>
        <v>4.4400000000000004</v>
      </c>
      <c r="AI514" s="88">
        <v>4.4400000000000004</v>
      </c>
      <c r="AJ514" s="93">
        <f t="shared" si="197"/>
        <v>495</v>
      </c>
      <c r="AK514" s="153">
        <f t="shared" si="198"/>
        <v>7.2439999999999998</v>
      </c>
    </row>
    <row r="515" spans="1:42" ht="16.5" customHeight="1" thickBot="1" x14ac:dyDescent="0.3">
      <c r="A515" s="127" t="s">
        <v>376</v>
      </c>
      <c r="B515" s="251">
        <v>22012585</v>
      </c>
      <c r="C515" s="252" t="s">
        <v>885</v>
      </c>
      <c r="D515" s="252" t="s">
        <v>886</v>
      </c>
      <c r="E515" s="96">
        <f>VLOOKUP(B515,[2]END!$A$3:$F$557,6,FALSE)</f>
        <v>16</v>
      </c>
      <c r="F515" s="99">
        <f t="shared" si="194"/>
        <v>17.5</v>
      </c>
      <c r="G515" s="100">
        <f t="shared" ref="G515:G578" si="200">IF(F515="COVID","COVID",IF(F515="ABI",0,IF(F515="DSP","DSP",IF(F515="VAL","VAL",(IF(A515="F",VLOOKUP(F515,endurfille,2),VLOOKUP(F515,endurgarçon,2)))))))</f>
        <v>13</v>
      </c>
      <c r="H515" s="85">
        <f t="shared" ref="H515:H578" si="201">IF(G515="VAL","VALIDÉ",G515)</f>
        <v>13</v>
      </c>
      <c r="I515" s="325">
        <f>VLOOKUP(B515,[2]VIT!$A$3:$E$557,5,FALSE)</f>
        <v>2.93</v>
      </c>
      <c r="J515" s="100">
        <f t="shared" ref="J515:J517" si="202">IF(I515="COVID","COVID",IF(I515="ABI",0,IF(I515="DSP","DSP",IF(I515="VAL","VAL",(IF(A515="F",VLOOKUP(I515,VIT20MF,2),VLOOKUP(I515,Vit20MG,2)))))))</f>
        <v>20</v>
      </c>
      <c r="K515" s="325">
        <f>VLOOKUP(B515,[2]VIT!$A$3:$F$557,6,FALSE)</f>
        <v>6.2</v>
      </c>
      <c r="L515" s="100">
        <f t="shared" ref="L515:L517" si="203">IF(K515="COVID","COVID",IF(K515="ABI",0,IF(K515="DSP","DSP",IF(K515="VAL","VAL",(IF(A515="F",VLOOKUP(K515,vit50mf,2),VLOOKUP(K515,vit50mg,2)))))))</f>
        <v>15</v>
      </c>
      <c r="M515" s="85">
        <f t="shared" ref="M515:M578" si="204">IF(OR(J515="COVID",L515="COVID"),"COVID",IF(OR(J515="DSP",L515="DSP"),"DSP",IF(L515="VAL","VALIDÉ",(J515+L515)/2)))</f>
        <v>17.5</v>
      </c>
      <c r="N515" s="107">
        <f>VLOOKUP(B515,[2]DVC!$A$3:$F$557,6,FALSE)</f>
        <v>70</v>
      </c>
      <c r="O515" s="288">
        <f>VLOOKUP(B515,'[2]Taille-Poids'!$A$3:$F$557,6,FALSE)</f>
        <v>74</v>
      </c>
      <c r="P515" s="101">
        <f t="shared" ref="P515:P578" si="205">IF(O515="ABI", "POIDS",IF(N515="COVID","COVID",IF(OR(N515="DSP",N515="ABI",N515="VAL",N515=0),0,N515/O515)))</f>
        <v>0.94594594594594594</v>
      </c>
      <c r="Q515" s="100">
        <f t="shared" ref="Q515:Q578" si="206">IF(N515="COVID","COVID",IF(N515="DSP","DSP",IF(N515="ABI",0,IF(P515="POIDS",0,IF(N515="VAL","VAL",IF(A515="F",VLOOKUP(P515,forcefille,2),VLOOKUP(P515,forcegarçon,2)))))))</f>
        <v>5</v>
      </c>
      <c r="R515" s="107">
        <f>VLOOKUP(B515,[2]DV!$A$3:$G$557,7,FALSE)</f>
        <v>46.4</v>
      </c>
      <c r="S515" s="100">
        <f t="shared" ref="S515:S578" si="207">IF(R515="COVID","COVID",IF(R515="ABI",0,IF(R515="DSP","DSP",IF(R515="VAL","VAL",IF(A515="F",VLOOKUP(R515,détfille,2),VLOOKUP(R515,détgarçon,2))))))</f>
        <v>4.5</v>
      </c>
      <c r="T515" s="85">
        <f t="shared" ref="T515:T578" si="208">IF(OR(Q515="COVID",S515="COVID"),"COVID",IF(OR(Q515="VAL",S515="VAL"),"VALIDÉ",IF(AND(Q515="DSP",S515="DSP"),"DSP",IF(Q515="DSP",S515*2,IF(S515="DSP",Q515*2,(Q515+S515))))))</f>
        <v>9.5</v>
      </c>
      <c r="U515" s="289">
        <f>VLOOKUP(B515,[2]COORD!$A$3:$H$557,8,FALSE)</f>
        <v>27</v>
      </c>
      <c r="V515" s="100">
        <f t="shared" ref="V515:V578" si="209">IF(U515="COVID","COVID",IF(U515="ABI",0,IF(U515="DSP","DSP",IF(U515="VAL","VAL",IF(A515="F",VLOOKUP(U515,coorfille,2),VLOOKUP(U515,coorgarçon,2))))))</f>
        <v>4.25</v>
      </c>
      <c r="W515" s="96">
        <f>VLOOKUP(B515,[2]SOUP!$A$3:$E$557,5,FALSE)</f>
        <v>-21</v>
      </c>
      <c r="X515" s="100">
        <f t="shared" ref="X515:X578" si="210">IF(W515="COVID","COVID",IF(W515="ABI",0,IF(W515="DSP","DSP",IF(W515="VAL","VAL",IF(A515="F",VLOOKUP(W515,SouplesseFille,2),VLOOKUP(W515,SouplesseGarçon,2))))))</f>
        <v>0</v>
      </c>
      <c r="Y515" s="96">
        <f>VLOOKUP(B515,[2]EQU!$A$3:$E$557,5,FALSE)</f>
        <v>3</v>
      </c>
      <c r="Z515" s="100">
        <f t="shared" ref="Z515:Z578" si="211">IF(Y515="COVID","COVID",IF(Y515="ABI",0,IF(Y515="DSP","DSP",IF(Y515="VAL","VAL",IF(A515="F",VLOOKUP(Y515,eqfille,2),VLOOKUP(Y515,eqgarçon,2))))))</f>
        <v>3.5</v>
      </c>
      <c r="AA515" s="85">
        <f t="shared" ref="AA515:AA578" si="212">IF(OR(V515="COVID",X515="COVID",Z515="COVID"),"COVID",IF(AND(V515="DSP",X515="DSP",Z515="DSP"),"DSP",IF(AND(V515="DSP",X515="DSP"),Z515*4,IF(AND(V515="DSP",Z515="DSP"),X515*4,IF(AND(X515="DSP",Z515="DSP"),V515*2,IF(V515="DSP",(X515+Z515)*2,IF(X515="DSP",V515+Z515*2,IF(Z515="DSP",V515+X515*2,IF(Z515="VAL","VALIDÉ",V515+X515+Z515)))))))))</f>
        <v>7.75</v>
      </c>
      <c r="AB515" s="127">
        <f>VLOOKUP(B515,[2]Natation!$A$2:$E$556,5,FALSE)</f>
        <v>31.09</v>
      </c>
      <c r="AC515" s="100">
        <f t="shared" ref="AC515:AC578" si="213">IF(AB515="COVID","COVID",IF(AB515="ABI",0,IF(AB515="DNF",0,IF(AB515="DSP","DSP",IF(AB515="VAL","VAL",(IF(A515="F",VLOOKUP(AB515,nagefille,2),VLOOKUP(AB515,nagegarçon,2))))))))</f>
        <v>16</v>
      </c>
      <c r="AD515" s="86">
        <f t="shared" ref="AD515:AD578" si="214">IF(AC515="VAL","VALIDÉ",AC515)</f>
        <v>16</v>
      </c>
      <c r="AE515" s="87">
        <f t="shared" si="199"/>
        <v>12.75</v>
      </c>
      <c r="AF515" s="88">
        <v>12.75</v>
      </c>
      <c r="AG515" s="92">
        <f t="shared" si="196"/>
        <v>86</v>
      </c>
      <c r="AH515" s="78">
        <f>IF(ISERROR(VLOOKUP(B515,'Notes écrit'!$A$3:$C$566,3,FALSE)),"ABI",(VLOOKUP(B515,'Notes écrit'!$A$3:$C$566,3,FALSE)))</f>
        <v>7.11</v>
      </c>
      <c r="AI515" s="88">
        <v>7.11</v>
      </c>
      <c r="AJ515" s="93">
        <f t="shared" si="197"/>
        <v>241</v>
      </c>
      <c r="AK515" s="153">
        <f t="shared" si="198"/>
        <v>9.3659999999999997</v>
      </c>
    </row>
    <row r="516" spans="1:42" ht="16.5" customHeight="1" thickBot="1" x14ac:dyDescent="0.3">
      <c r="A516" s="127" t="s">
        <v>56</v>
      </c>
      <c r="B516" s="259">
        <v>22012724</v>
      </c>
      <c r="C516" s="260" t="s">
        <v>943</v>
      </c>
      <c r="D516" s="260" t="s">
        <v>944</v>
      </c>
      <c r="E516" s="96">
        <f>VLOOKUP(B516,[2]END!$A$3:$F$557,6,FALSE)</f>
        <v>8</v>
      </c>
      <c r="F516" s="99">
        <f t="shared" ref="F516:F579" si="215">IF(E516="COVID", "COVID",IF(E516="ABI","ABI",IF(E516="DSP","DSP",IF(E516="VAL","VAL",(VLOOKUP(E516,tpstest,2))))))</f>
        <v>13.5</v>
      </c>
      <c r="G516" s="100">
        <f t="shared" si="200"/>
        <v>8</v>
      </c>
      <c r="H516" s="85">
        <f t="shared" si="201"/>
        <v>8</v>
      </c>
      <c r="I516" s="325">
        <f>VLOOKUP(B516,[2]VIT!$A$3:$E$557,5,FALSE)</f>
        <v>3.7300000000000004</v>
      </c>
      <c r="J516" s="100">
        <f t="shared" si="202"/>
        <v>13</v>
      </c>
      <c r="K516" s="325">
        <f>VLOOKUP(B516,[2]VIT!$A$3:$F$557,6,FALSE)</f>
        <v>8.2200000000000006</v>
      </c>
      <c r="L516" s="100">
        <f t="shared" si="203"/>
        <v>7</v>
      </c>
      <c r="M516" s="85">
        <f t="shared" si="204"/>
        <v>10</v>
      </c>
      <c r="N516" s="107">
        <f>VLOOKUP(B516,[2]DVC!$A$3:$F$557,6,FALSE)</f>
        <v>42</v>
      </c>
      <c r="O516" s="288">
        <f>VLOOKUP(B516,'[2]Taille-Poids'!$A$3:$F$557,6,FALSE)</f>
        <v>81</v>
      </c>
      <c r="P516" s="101">
        <f t="shared" si="205"/>
        <v>0.51851851851851849</v>
      </c>
      <c r="Q516" s="100">
        <f t="shared" si="206"/>
        <v>5</v>
      </c>
      <c r="R516" s="107">
        <f>VLOOKUP(B516,[2]DV!$A$3:$G$557,7,FALSE)</f>
        <v>26.2</v>
      </c>
      <c r="S516" s="100">
        <f t="shared" si="207"/>
        <v>4</v>
      </c>
      <c r="T516" s="85">
        <f t="shared" si="208"/>
        <v>9</v>
      </c>
      <c r="U516" s="289">
        <f>VLOOKUP(B516,[2]COORD!$A$3:$H$557,8,FALSE)</f>
        <v>28.83</v>
      </c>
      <c r="V516" s="100">
        <f t="shared" si="209"/>
        <v>4.5</v>
      </c>
      <c r="W516" s="96">
        <f>VLOOKUP(B516,[2]SOUP!$A$3:$E$557,5,FALSE)</f>
        <v>-4</v>
      </c>
      <c r="X516" s="100">
        <f t="shared" si="210"/>
        <v>1.5</v>
      </c>
      <c r="Y516" s="96">
        <f>VLOOKUP(B516,[2]EQU!$A$3:$E$557,5,FALSE)</f>
        <v>5</v>
      </c>
      <c r="Z516" s="100">
        <f t="shared" si="211"/>
        <v>2.5</v>
      </c>
      <c r="AA516" s="85">
        <f t="shared" si="212"/>
        <v>8.5</v>
      </c>
      <c r="AB516" s="127">
        <f>VLOOKUP(B516,[2]Natation!$A$2:$E$556,5,FALSE)</f>
        <v>53.78</v>
      </c>
      <c r="AC516" s="100">
        <f t="shared" si="213"/>
        <v>7</v>
      </c>
      <c r="AD516" s="86">
        <f t="shared" si="214"/>
        <v>7</v>
      </c>
      <c r="AE516" s="87">
        <f t="shared" ref="AE516:AE547" si="216">IF(OR(H516="COVID",M516="COVID",T516="COVID",AA516="COVID",AD516="COVID"),"COVID",IF(AND(H516="DSP",M516="DSP",T516="DSP",AA516="DSP",AD516="DSP"),"DSP",IF(AND(H516="DSP",M516="DSP",T516="DSP",AA516="DSP"),AD516,IF(AND(H516="DSP",M516="DSP",T516="DSP",AD516="DSP"),AA516,IF(AND(H516="DSP",M516="DSP",AA516="DSP",AD516="DSP"),T516,IF(AND(H516="DSP",T516="DSP",AA516="DSP",AD516="DSP"),M516,IF(AND(M516="DSP",T516="DSP",AA516="DSP",AD516="DSP"),H516,IF(AND(T516="DSP",AA516="DSP",AD516="DSP"),(H516+M516)/2,IF(AND(M516="DSP",AA516="DSP",AD516="DSP"),(H516+T516)/2,IF(AND(H516="DSP",AA516="DSP",AD516="DSP"),(M516+T516)/2,IF(AND(M516="DSP",T516="DSP",AD516="DSP"),(H516+AA516)/2,IF(AND(H516="DSP",T516="DSP",AD516="DSP"),(M516+AA516)/2,IF(AND(H516="DSP",M516="DSP",AD516="DSP"),(T516+AA516)/2,IF(AND(M516="DSP",T516="DSP",AA516="DSP"),(H516+AD516)/2,IF(AND(H516="DSP",T516="DSP",AA516="DSP"),(M516+AD516)/2,IF(AND(H516="DSP",M516="DSP",AA516="DSP"),(T516+AD516)/2,IF(AND(H516="DSP",M516="DSP",T516="DSP"),(AA516+AD516)/2,IF(AND(H516="DSP",M516="DSP"),(T516+AA516+AD516)/3,IF(AND(H516="DSP",T516="DSP"),(M516+AA516+AD516)/3,IF(AND(M516="DSP",T516="DSP"),(H516+AA516+AD516)/3,IF(AND(H516="DSP",AA516="DSP"),(M516+T516+AD516)/3,IF(AND(M516="DSP",AA516="DSP"),(H516+T516+AD516)/3,IF(AND(T516="DSP",AA516="DSP"),(H516+M516+AD516)/3,IF(AND(H516="DSP",AD516="DSP"),(M516+T516+AA516)/3,IF(AND(M516="DSP",AD516="DSP"),(H516+T516+AA516)/3,IF(AND(T516="DSP",AD516="DSP"),(H516+M516+AA516)/3,IF(AND(AA516="DSP",AD516="DSP"),(H516+M516+T516)/3,IF(H516="DSP",(M516+T516+AA516+AD516)/4,IF(M516="DSP",(H516+T516+AA516+AD516)/4,IF(T516="DSP",(H516+M516+AA516+AD516)/4,IF(AA516="DSP",(H516+M516+T516+AD516)/4,IF(AD516="DSP",(H516+M516+T516+AA516)/4,SUM(H516+M516+T516+AA516+AD516)/5))))))))))))))))))))))))))))))))</f>
        <v>8.5</v>
      </c>
      <c r="AF516" s="88">
        <v>8.5</v>
      </c>
      <c r="AG516" s="92">
        <f t="shared" ref="AG516:AG579" si="217">IFERROR(RANK(AF516,$AF$3:$AF$603,0),532)</f>
        <v>471</v>
      </c>
      <c r="AH516" s="78">
        <f>IF(ISERROR(VLOOKUP(B516,'Notes écrit'!$A$3:$C$566,3,FALSE)),"ABI",(VLOOKUP(B516,'Notes écrit'!$A$3:$C$566,3,FALSE)))</f>
        <v>4</v>
      </c>
      <c r="AI516" s="88">
        <v>4</v>
      </c>
      <c r="AJ516" s="93">
        <f t="shared" ref="AJ516:AJ579" si="218">IFERROR(RANK(AI516,$AI$3:$AI$603,0),564)</f>
        <v>527</v>
      </c>
      <c r="AK516" s="153">
        <f t="shared" si="198"/>
        <v>5.8000000000000007</v>
      </c>
    </row>
    <row r="517" spans="1:42" ht="16.5" customHeight="1" thickBot="1" x14ac:dyDescent="0.3">
      <c r="A517" s="127" t="s">
        <v>56</v>
      </c>
      <c r="B517" s="247">
        <v>22012748</v>
      </c>
      <c r="C517" s="248" t="s">
        <v>1048</v>
      </c>
      <c r="D517" s="248" t="s">
        <v>1049</v>
      </c>
      <c r="E517" s="96">
        <f>VLOOKUP(B517,[2]END!$A$3:$F$557,6,FALSE)</f>
        <v>10</v>
      </c>
      <c r="F517" s="99">
        <f t="shared" si="215"/>
        <v>14.5</v>
      </c>
      <c r="G517" s="100">
        <f t="shared" si="200"/>
        <v>10</v>
      </c>
      <c r="H517" s="85">
        <f t="shared" si="201"/>
        <v>10</v>
      </c>
      <c r="I517" s="325">
        <f>VLOOKUP(B517,[2]VIT!$A$3:$E$557,5,FALSE)</f>
        <v>3.69</v>
      </c>
      <c r="J517" s="100">
        <f t="shared" si="202"/>
        <v>13</v>
      </c>
      <c r="K517" s="325">
        <f>VLOOKUP(B517,[2]VIT!$A$3:$F$557,6,FALSE)</f>
        <v>8.2799999999999994</v>
      </c>
      <c r="L517" s="100">
        <f t="shared" si="203"/>
        <v>7</v>
      </c>
      <c r="M517" s="85">
        <f t="shared" si="204"/>
        <v>10</v>
      </c>
      <c r="N517" s="107">
        <f>VLOOKUP(B517,[2]DVC!$A$3:$F$557,6,FALSE)</f>
        <v>30</v>
      </c>
      <c r="O517" s="288">
        <f>VLOOKUP(B517,'[2]Taille-Poids'!$A$3:$F$557,6,FALSE)</f>
        <v>45</v>
      </c>
      <c r="P517" s="101">
        <f t="shared" si="205"/>
        <v>0.66666666666666663</v>
      </c>
      <c r="Q517" s="100">
        <f t="shared" si="206"/>
        <v>6</v>
      </c>
      <c r="R517" s="107">
        <f>VLOOKUP(B517,[2]DV!$A$3:$G$557,7,FALSE)</f>
        <v>25.3</v>
      </c>
      <c r="S517" s="100">
        <f t="shared" si="207"/>
        <v>3.5</v>
      </c>
      <c r="T517" s="85">
        <f t="shared" si="208"/>
        <v>9.5</v>
      </c>
      <c r="U517" s="289">
        <f>VLOOKUP(B517,[2]COORD!$A$3:$H$557,8,FALSE)</f>
        <v>30.01</v>
      </c>
      <c r="V517" s="100">
        <f t="shared" si="209"/>
        <v>3.75</v>
      </c>
      <c r="W517" s="96">
        <f>VLOOKUP(B517,[2]SOUP!$A$3:$E$557,5,FALSE)</f>
        <v>3</v>
      </c>
      <c r="X517" s="100">
        <f t="shared" si="210"/>
        <v>3.25</v>
      </c>
      <c r="Y517" s="96">
        <f>VLOOKUP(B517,[2]EQU!$A$3:$E$557,5,FALSE)</f>
        <v>1</v>
      </c>
      <c r="Z517" s="100">
        <f t="shared" si="211"/>
        <v>4.5</v>
      </c>
      <c r="AA517" s="85">
        <f t="shared" si="212"/>
        <v>11.5</v>
      </c>
      <c r="AB517" s="127">
        <f>VLOOKUP(B517,[2]Natation!$A$2:$E$556,5,FALSE)</f>
        <v>45.45</v>
      </c>
      <c r="AC517" s="100">
        <f t="shared" si="213"/>
        <v>11</v>
      </c>
      <c r="AD517" s="86">
        <f t="shared" si="214"/>
        <v>11</v>
      </c>
      <c r="AE517" s="87">
        <f t="shared" si="216"/>
        <v>10.4</v>
      </c>
      <c r="AF517" s="88">
        <v>10.4</v>
      </c>
      <c r="AG517" s="92">
        <f t="shared" si="217"/>
        <v>356</v>
      </c>
      <c r="AH517" s="78">
        <f>IF(ISERROR(VLOOKUP(B517,'Notes écrit'!$A$3:$C$566,3,FALSE)),"ABI",(VLOOKUP(B517,'Notes écrit'!$A$3:$C$566,3,FALSE)))</f>
        <v>9.33</v>
      </c>
      <c r="AI517" s="88">
        <v>9.33</v>
      </c>
      <c r="AJ517" s="93">
        <f t="shared" si="218"/>
        <v>56</v>
      </c>
      <c r="AK517" s="153">
        <f t="shared" si="198"/>
        <v>9.7579999999999991</v>
      </c>
      <c r="AL517" s="111"/>
      <c r="AM517" s="111"/>
      <c r="AN517" s="111"/>
      <c r="AO517" s="111"/>
      <c r="AP517" s="111"/>
    </row>
    <row r="518" spans="1:42" ht="16.5" customHeight="1" thickBot="1" x14ac:dyDescent="0.3">
      <c r="A518" s="127" t="s">
        <v>376</v>
      </c>
      <c r="B518" s="247">
        <v>22012782</v>
      </c>
      <c r="C518" s="248" t="s">
        <v>591</v>
      </c>
      <c r="D518" s="248" t="s">
        <v>142</v>
      </c>
      <c r="E518" s="96" t="s">
        <v>375</v>
      </c>
      <c r="F518" s="99" t="str">
        <f t="shared" si="215"/>
        <v>DSP</v>
      </c>
      <c r="G518" s="100" t="str">
        <f t="shared" si="200"/>
        <v>DSP</v>
      </c>
      <c r="H518" s="85" t="str">
        <f t="shared" si="201"/>
        <v>DSP</v>
      </c>
      <c r="I518" s="96" t="s">
        <v>375</v>
      </c>
      <c r="J518" s="100" t="str">
        <f t="shared" ref="J518:J578" si="219">IF(I518="COVID","COVID",IF(I518="ABI",0,IF(I518="DSP","DSP",IF(I518="VAL","VAL",(IF(A518="F",VLOOKUP(I518,VIT20MF,2),VLOOKUP(I518,Vit20MG,2)))))))</f>
        <v>DSP</v>
      </c>
      <c r="K518" s="96" t="s">
        <v>375</v>
      </c>
      <c r="L518" s="100" t="str">
        <f t="shared" ref="L518:L578" si="220">IF(K518="COVID","COVID",IF(K518="ABI",0,IF(K518="DSP","DSP",IF(K518="VAL","VAL",(IF(A518="F",VLOOKUP(K518,vit50mf,2),VLOOKUP(K518,vit50mg,2)))))))</f>
        <v>DSP</v>
      </c>
      <c r="M518" s="85" t="str">
        <f t="shared" si="204"/>
        <v>DSP</v>
      </c>
      <c r="N518" s="107" t="s">
        <v>375</v>
      </c>
      <c r="O518" s="288">
        <f>VLOOKUP(B518,'[2]Taille-Poids'!$A$3:$F$557,6,FALSE)</f>
        <v>62</v>
      </c>
      <c r="P518" s="101">
        <f t="shared" si="205"/>
        <v>0</v>
      </c>
      <c r="Q518" s="100" t="str">
        <f t="shared" si="206"/>
        <v>DSP</v>
      </c>
      <c r="R518" s="107" t="s">
        <v>375</v>
      </c>
      <c r="S518" s="100" t="str">
        <f t="shared" si="207"/>
        <v>DSP</v>
      </c>
      <c r="T518" s="85" t="str">
        <f t="shared" si="208"/>
        <v>DSP</v>
      </c>
      <c r="U518" s="289" t="s">
        <v>375</v>
      </c>
      <c r="V518" s="100" t="str">
        <f t="shared" si="209"/>
        <v>DSP</v>
      </c>
      <c r="W518" s="96" t="s">
        <v>375</v>
      </c>
      <c r="X518" s="100" t="str">
        <f t="shared" si="210"/>
        <v>DSP</v>
      </c>
      <c r="Y518" s="96" t="s">
        <v>375</v>
      </c>
      <c r="Z518" s="100" t="str">
        <f t="shared" si="211"/>
        <v>DSP</v>
      </c>
      <c r="AA518" s="85" t="str">
        <f t="shared" si="212"/>
        <v>DSP</v>
      </c>
      <c r="AB518" s="127" t="s">
        <v>375</v>
      </c>
      <c r="AC518" s="100" t="str">
        <f t="shared" si="213"/>
        <v>DSP</v>
      </c>
      <c r="AD518" s="86" t="str">
        <f t="shared" si="214"/>
        <v>DSP</v>
      </c>
      <c r="AE518" s="87" t="str">
        <f t="shared" si="216"/>
        <v>DSP</v>
      </c>
      <c r="AF518" s="88" t="s">
        <v>375</v>
      </c>
      <c r="AG518" s="92">
        <f t="shared" si="217"/>
        <v>532</v>
      </c>
      <c r="AH518" s="78">
        <f>IF(ISERROR(VLOOKUP(B518,'Notes écrit'!$A$3:$C$566,3,FALSE)),"ABI",(VLOOKUP(B518,'Notes écrit'!$A$3:$C$566,3,FALSE)))</f>
        <v>6.67</v>
      </c>
      <c r="AI518" s="88">
        <v>6.67</v>
      </c>
      <c r="AJ518" s="93">
        <f t="shared" si="218"/>
        <v>296</v>
      </c>
      <c r="AK518" s="153">
        <f t="shared" ref="AK518:AK581" si="221">IF(AH518="ABI","DEF",IF(AE518="DSP",AH518,(AF518*0.4+AI518*0.6)))</f>
        <v>6.67</v>
      </c>
    </row>
    <row r="519" spans="1:42" s="109" customFormat="1" ht="16.5" customHeight="1" thickBot="1" x14ac:dyDescent="0.3">
      <c r="A519" s="127" t="s">
        <v>376</v>
      </c>
      <c r="B519" s="251">
        <v>22012822</v>
      </c>
      <c r="C519" s="252" t="s">
        <v>757</v>
      </c>
      <c r="D519" s="252" t="s">
        <v>112</v>
      </c>
      <c r="E519" s="96">
        <f>VLOOKUP(B519,[2]END!$A$3:$F$557,6,FALSE)</f>
        <v>19</v>
      </c>
      <c r="F519" s="99">
        <f t="shared" si="215"/>
        <v>19</v>
      </c>
      <c r="G519" s="100">
        <f t="shared" si="200"/>
        <v>16</v>
      </c>
      <c r="H519" s="85">
        <f t="shared" si="201"/>
        <v>16</v>
      </c>
      <c r="I519" s="325">
        <f>VLOOKUP(B519,[2]VIT!$A$3:$E$557,5,FALSE)</f>
        <v>3.35</v>
      </c>
      <c r="J519" s="100">
        <f t="shared" si="219"/>
        <v>14</v>
      </c>
      <c r="K519" s="325">
        <f>VLOOKUP(B519,[2]VIT!$A$3:$F$557,6,FALSE)</f>
        <v>6.35</v>
      </c>
      <c r="L519" s="100">
        <f t="shared" si="220"/>
        <v>14</v>
      </c>
      <c r="M519" s="85">
        <f t="shared" si="204"/>
        <v>14</v>
      </c>
      <c r="N519" s="107">
        <f>VLOOKUP(B519,[2]DVC!$A$3:$F$557,6,FALSE)</f>
        <v>51</v>
      </c>
      <c r="O519" s="288">
        <f>VLOOKUP(B519,'[2]Taille-Poids'!$A$3:$F$557,6,FALSE)</f>
        <v>75</v>
      </c>
      <c r="P519" s="101">
        <f t="shared" si="205"/>
        <v>0.68</v>
      </c>
      <c r="Q519" s="100">
        <f t="shared" si="206"/>
        <v>3.5</v>
      </c>
      <c r="R519" s="107">
        <f>VLOOKUP(B519,[2]DV!$A$3:$G$557,7,FALSE)</f>
        <v>42.8</v>
      </c>
      <c r="S519" s="100">
        <f t="shared" si="207"/>
        <v>3.5</v>
      </c>
      <c r="T519" s="85">
        <f t="shared" si="208"/>
        <v>7</v>
      </c>
      <c r="U519" s="289">
        <f>VLOOKUP(B519,[2]COORD!$A$3:$H$557,8,FALSE)</f>
        <v>32.99</v>
      </c>
      <c r="V519" s="100">
        <f t="shared" si="209"/>
        <v>1.5</v>
      </c>
      <c r="W519" s="96">
        <f>VLOOKUP(B519,[2]SOUP!$A$3:$E$557,5,FALSE)</f>
        <v>-8</v>
      </c>
      <c r="X519" s="100">
        <f t="shared" si="210"/>
        <v>1</v>
      </c>
      <c r="Y519" s="96">
        <f>VLOOKUP(B519,[2]EQU!$A$3:$E$557,5,FALSE)</f>
        <v>0</v>
      </c>
      <c r="Z519" s="100">
        <f t="shared" si="211"/>
        <v>5</v>
      </c>
      <c r="AA519" s="85">
        <f t="shared" si="212"/>
        <v>7.5</v>
      </c>
      <c r="AB519" s="127">
        <f>VLOOKUP(B519,[2]Natation!$A$2:$E$556,5,FALSE)</f>
        <v>34.869999999999997</v>
      </c>
      <c r="AC519" s="100">
        <f t="shared" si="213"/>
        <v>13</v>
      </c>
      <c r="AD519" s="86">
        <f t="shared" si="214"/>
        <v>13</v>
      </c>
      <c r="AE519" s="87">
        <f t="shared" si="216"/>
        <v>11.5</v>
      </c>
      <c r="AF519" s="88">
        <v>11.5</v>
      </c>
      <c r="AG519" s="92">
        <f t="shared" si="217"/>
        <v>211</v>
      </c>
      <c r="AH519" s="78">
        <f>IF(ISERROR(VLOOKUP(B519,'Notes écrit'!$A$3:$C$566,3,FALSE)),"ABI",(VLOOKUP(B519,'Notes écrit'!$A$3:$C$566,3,FALSE)))</f>
        <v>8</v>
      </c>
      <c r="AI519" s="88">
        <v>8</v>
      </c>
      <c r="AJ519" s="93">
        <f t="shared" si="218"/>
        <v>158</v>
      </c>
      <c r="AK519" s="153">
        <f t="shared" si="221"/>
        <v>9.4</v>
      </c>
    </row>
    <row r="520" spans="1:42" s="108" customFormat="1" ht="16.5" customHeight="1" thickBot="1" x14ac:dyDescent="0.3">
      <c r="A520" s="127" t="s">
        <v>376</v>
      </c>
      <c r="B520" s="257">
        <v>22012823</v>
      </c>
      <c r="C520" s="258" t="s">
        <v>1117</v>
      </c>
      <c r="D520" s="258" t="s">
        <v>1118</v>
      </c>
      <c r="E520" s="96">
        <f>VLOOKUP(B520,[2]END!$A$3:$F$557,6,FALSE)</f>
        <v>12</v>
      </c>
      <c r="F520" s="99">
        <f t="shared" si="215"/>
        <v>15.5</v>
      </c>
      <c r="G520" s="100">
        <f t="shared" si="200"/>
        <v>9</v>
      </c>
      <c r="H520" s="85">
        <f t="shared" si="201"/>
        <v>9</v>
      </c>
      <c r="I520" s="325">
        <f>VLOOKUP(B520,[2]VIT!$A$3:$E$557,5,FALSE)</f>
        <v>3.36</v>
      </c>
      <c r="J520" s="100">
        <f t="shared" si="219"/>
        <v>14</v>
      </c>
      <c r="K520" s="325">
        <f>VLOOKUP(B520,[2]VIT!$A$3:$F$557,6,FALSE)</f>
        <v>7.61</v>
      </c>
      <c r="L520" s="100">
        <f t="shared" si="220"/>
        <v>5</v>
      </c>
      <c r="M520" s="85">
        <f t="shared" si="204"/>
        <v>9.5</v>
      </c>
      <c r="N520" s="107">
        <f>VLOOKUP(B520,[2]DVC!$A$3:$F$557,6,FALSE)</f>
        <v>63</v>
      </c>
      <c r="O520" s="288">
        <f>VLOOKUP(B520,'[2]Taille-Poids'!$A$3:$F$557,6,FALSE)</f>
        <v>90</v>
      </c>
      <c r="P520" s="101">
        <f t="shared" si="205"/>
        <v>0.7</v>
      </c>
      <c r="Q520" s="100">
        <f t="shared" si="206"/>
        <v>4</v>
      </c>
      <c r="R520" s="107">
        <f>VLOOKUP(B520,[2]DV!$A$3:$G$557,7,FALSE)</f>
        <v>31.1</v>
      </c>
      <c r="S520" s="100">
        <f t="shared" si="207"/>
        <v>1</v>
      </c>
      <c r="T520" s="85">
        <f t="shared" si="208"/>
        <v>5</v>
      </c>
      <c r="U520" s="289">
        <f>VLOOKUP(B520,[2]COORD!$A$3:$H$557,8,FALSE)</f>
        <v>31.47</v>
      </c>
      <c r="V520" s="100">
        <f t="shared" si="209"/>
        <v>2.25</v>
      </c>
      <c r="W520" s="96">
        <f>VLOOKUP(B520,[2]SOUP!$A$3:$E$557,5,FALSE)</f>
        <v>0</v>
      </c>
      <c r="X520" s="100">
        <f t="shared" si="210"/>
        <v>2.5</v>
      </c>
      <c r="Y520" s="96">
        <f>VLOOKUP(B520,[2]EQU!$A$3:$E$557,5,FALSE)</f>
        <v>5</v>
      </c>
      <c r="Z520" s="100">
        <f t="shared" si="211"/>
        <v>2.5</v>
      </c>
      <c r="AA520" s="85">
        <f t="shared" si="212"/>
        <v>7.25</v>
      </c>
      <c r="AB520" s="127">
        <f>VLOOKUP(B520,[2]Natation!$A$2:$E$556,5,FALSE)</f>
        <v>44.34</v>
      </c>
      <c r="AC520" s="100">
        <f t="shared" si="213"/>
        <v>8</v>
      </c>
      <c r="AD520" s="86">
        <f t="shared" si="214"/>
        <v>8</v>
      </c>
      <c r="AE520" s="87">
        <f t="shared" si="216"/>
        <v>7.75</v>
      </c>
      <c r="AF520" s="88">
        <v>7.75</v>
      </c>
      <c r="AG520" s="92">
        <f t="shared" si="217"/>
        <v>494</v>
      </c>
      <c r="AH520" s="78">
        <f>IF(ISERROR(VLOOKUP(B520,'Notes écrit'!$A$3:$C$566,3,FALSE)),"ABI",(VLOOKUP(B520,'Notes écrit'!$A$3:$C$566,3,FALSE)))</f>
        <v>4.4400000000000004</v>
      </c>
      <c r="AI520" s="88">
        <v>4.4400000000000004</v>
      </c>
      <c r="AJ520" s="93">
        <f t="shared" si="218"/>
        <v>495</v>
      </c>
      <c r="AK520" s="153">
        <f t="shared" si="221"/>
        <v>5.7640000000000002</v>
      </c>
      <c r="AL520" s="26"/>
      <c r="AM520" s="26"/>
      <c r="AN520" s="26"/>
      <c r="AO520" s="26"/>
      <c r="AP520" s="26"/>
    </row>
    <row r="521" spans="1:42" ht="16.5" customHeight="1" thickBot="1" x14ac:dyDescent="0.3">
      <c r="A521" s="127" t="s">
        <v>56</v>
      </c>
      <c r="B521" s="247">
        <v>22012825</v>
      </c>
      <c r="C521" s="248" t="s">
        <v>875</v>
      </c>
      <c r="D521" s="248" t="s">
        <v>876</v>
      </c>
      <c r="E521" s="96">
        <f>VLOOKUP(B521,[2]END!$A$3:$F$557,6,FALSE)</f>
        <v>15</v>
      </c>
      <c r="F521" s="99">
        <f t="shared" si="215"/>
        <v>17</v>
      </c>
      <c r="G521" s="100">
        <f t="shared" si="200"/>
        <v>15</v>
      </c>
      <c r="H521" s="85">
        <f t="shared" si="201"/>
        <v>15</v>
      </c>
      <c r="I521" s="325">
        <f>VLOOKUP(B521,[2]VIT!$A$3:$E$557,5,FALSE)</f>
        <v>3.28</v>
      </c>
      <c r="J521" s="100">
        <f t="shared" si="219"/>
        <v>20</v>
      </c>
      <c r="K521" s="325">
        <f>VLOOKUP(B521,[2]VIT!$A$3:$F$557,6,FALSE)</f>
        <v>6.99</v>
      </c>
      <c r="L521" s="100">
        <f t="shared" si="220"/>
        <v>16</v>
      </c>
      <c r="M521" s="85">
        <f t="shared" si="204"/>
        <v>18</v>
      </c>
      <c r="N521" s="107">
        <f>VLOOKUP(B521,[2]DVC!$A$3:$F$557,6,FALSE)</f>
        <v>40</v>
      </c>
      <c r="O521" s="288">
        <f>VLOOKUP(B521,'[2]Taille-Poids'!$A$3:$F$557,6,FALSE)</f>
        <v>63</v>
      </c>
      <c r="P521" s="101">
        <f t="shared" si="205"/>
        <v>0.63492063492063489</v>
      </c>
      <c r="Q521" s="100">
        <f t="shared" si="206"/>
        <v>6</v>
      </c>
      <c r="R521" s="107">
        <f>VLOOKUP(B521,[2]DV!$A$3:$G$557,7,FALSE)</f>
        <v>34.700000000000003</v>
      </c>
      <c r="S521" s="100">
        <f t="shared" si="207"/>
        <v>6</v>
      </c>
      <c r="T521" s="85">
        <f t="shared" si="208"/>
        <v>12</v>
      </c>
      <c r="U521" s="335">
        <f>VLOOKUP(B521,[2]COORD!$A$3:$H$557,8,FALSE)</f>
        <v>25.97</v>
      </c>
      <c r="V521" s="100">
        <f t="shared" si="209"/>
        <v>6</v>
      </c>
      <c r="W521" s="96">
        <f>VLOOKUP(B521,[2]SOUP!$A$3:$E$557,5,FALSE)</f>
        <v>5</v>
      </c>
      <c r="X521" s="100">
        <f t="shared" si="210"/>
        <v>3.5</v>
      </c>
      <c r="Y521" s="96">
        <f>VLOOKUP(B521,[2]EQU!$A$3:$E$557,5,FALSE)</f>
        <v>2</v>
      </c>
      <c r="Z521" s="100">
        <f t="shared" si="211"/>
        <v>4</v>
      </c>
      <c r="AA521" s="85">
        <f t="shared" si="212"/>
        <v>13.5</v>
      </c>
      <c r="AB521" s="127">
        <f>VLOOKUP(B521,[2]Natation!$A$2:$E$556,5,FALSE)</f>
        <v>41.48</v>
      </c>
      <c r="AC521" s="100">
        <f t="shared" si="213"/>
        <v>13</v>
      </c>
      <c r="AD521" s="86">
        <f t="shared" si="214"/>
        <v>13</v>
      </c>
      <c r="AE521" s="87">
        <f t="shared" si="216"/>
        <v>14.3</v>
      </c>
      <c r="AF521" s="88">
        <v>14.3</v>
      </c>
      <c r="AG521" s="92">
        <f t="shared" si="217"/>
        <v>16</v>
      </c>
      <c r="AH521" s="78">
        <f>IF(ISERROR(VLOOKUP(B521,'Notes écrit'!$A$3:$C$566,3,FALSE)),"ABI",(VLOOKUP(B521,'Notes écrit'!$A$3:$C$566,3,FALSE)))</f>
        <v>9.33</v>
      </c>
      <c r="AI521" s="88">
        <v>9.33</v>
      </c>
      <c r="AJ521" s="93">
        <f t="shared" si="218"/>
        <v>56</v>
      </c>
      <c r="AK521" s="153">
        <f t="shared" si="221"/>
        <v>11.318000000000001</v>
      </c>
    </row>
    <row r="522" spans="1:42" ht="16.5" customHeight="1" thickBot="1" x14ac:dyDescent="0.3">
      <c r="A522" s="127" t="s">
        <v>56</v>
      </c>
      <c r="B522" s="247">
        <v>22012861</v>
      </c>
      <c r="C522" s="248" t="s">
        <v>772</v>
      </c>
      <c r="D522" s="248" t="s">
        <v>773</v>
      </c>
      <c r="E522" s="96">
        <f>VLOOKUP(B522,[2]END!$A$3:$F$557,6,FALSE)</f>
        <v>9</v>
      </c>
      <c r="F522" s="99">
        <f t="shared" si="215"/>
        <v>14</v>
      </c>
      <c r="G522" s="100">
        <f t="shared" si="200"/>
        <v>9</v>
      </c>
      <c r="H522" s="85">
        <f t="shared" si="201"/>
        <v>9</v>
      </c>
      <c r="I522" s="325">
        <f>VLOOKUP(B522,[2]VIT!$A$3:$E$557,5,FALSE)</f>
        <v>3.9</v>
      </c>
      <c r="J522" s="100">
        <f t="shared" si="219"/>
        <v>10</v>
      </c>
      <c r="K522" s="325">
        <f>VLOOKUP(B522,[2]VIT!$A$3:$F$557,6,FALSE)</f>
        <v>8.7899999999999991</v>
      </c>
      <c r="L522" s="100">
        <f t="shared" si="220"/>
        <v>3</v>
      </c>
      <c r="M522" s="85">
        <f t="shared" si="204"/>
        <v>6.5</v>
      </c>
      <c r="N522" s="107">
        <f>VLOOKUP(B522,[2]DVC!$A$3:$F$557,6,FALSE)</f>
        <v>35</v>
      </c>
      <c r="O522" s="288">
        <f>VLOOKUP(B522,'[2]Taille-Poids'!$A$3:$F$557,6,FALSE)</f>
        <v>65</v>
      </c>
      <c r="P522" s="101">
        <f t="shared" si="205"/>
        <v>0.53846153846153844</v>
      </c>
      <c r="Q522" s="100">
        <f t="shared" si="206"/>
        <v>5</v>
      </c>
      <c r="R522" s="107">
        <f>VLOOKUP(B522,[2]DV!$A$3:$G$557,7,FALSE)</f>
        <v>24.5</v>
      </c>
      <c r="S522" s="100">
        <f t="shared" si="207"/>
        <v>3.5</v>
      </c>
      <c r="T522" s="85">
        <f t="shared" si="208"/>
        <v>8.5</v>
      </c>
      <c r="U522" s="289">
        <f>VLOOKUP(B522,[2]COORD!$A$3:$H$557,8,FALSE)</f>
        <v>37.369999999999997</v>
      </c>
      <c r="V522" s="100">
        <f t="shared" si="209"/>
        <v>0.25</v>
      </c>
      <c r="W522" s="96">
        <f>VLOOKUP(B522,[2]SOUP!$A$3:$E$557,5,FALSE)</f>
        <v>13</v>
      </c>
      <c r="X522" s="100">
        <f t="shared" si="210"/>
        <v>4.5</v>
      </c>
      <c r="Y522" s="96">
        <f>VLOOKUP(B522,[2]EQU!$A$3:$E$557,5,FALSE)</f>
        <v>0</v>
      </c>
      <c r="Z522" s="100">
        <f t="shared" si="211"/>
        <v>5</v>
      </c>
      <c r="AA522" s="85">
        <f t="shared" si="212"/>
        <v>9.75</v>
      </c>
      <c r="AB522" s="127">
        <f>VLOOKUP(B522,[2]Natation!$A$2:$E$556,5,FALSE)</f>
        <v>36.39</v>
      </c>
      <c r="AC522" s="100">
        <f t="shared" si="213"/>
        <v>16</v>
      </c>
      <c r="AD522" s="86">
        <f t="shared" si="214"/>
        <v>16</v>
      </c>
      <c r="AE522" s="87">
        <f t="shared" si="216"/>
        <v>9.9499999999999993</v>
      </c>
      <c r="AF522" s="88">
        <v>9.9499999999999993</v>
      </c>
      <c r="AG522" s="92">
        <f t="shared" si="217"/>
        <v>392</v>
      </c>
      <c r="AH522" s="78">
        <f>IF(ISERROR(VLOOKUP(B522,'Notes écrit'!$A$3:$C$566,3,FALSE)),"ABI",(VLOOKUP(B522,'Notes écrit'!$A$3:$C$566,3,FALSE)))</f>
        <v>7.11</v>
      </c>
      <c r="AI522" s="88">
        <v>7.11</v>
      </c>
      <c r="AJ522" s="93">
        <f t="shared" si="218"/>
        <v>241</v>
      </c>
      <c r="AK522" s="153">
        <f t="shared" si="221"/>
        <v>8.2460000000000004</v>
      </c>
    </row>
    <row r="523" spans="1:42" ht="16.5" customHeight="1" thickBot="1" x14ac:dyDescent="0.3">
      <c r="A523" s="127" t="s">
        <v>56</v>
      </c>
      <c r="B523" s="257">
        <v>22012904</v>
      </c>
      <c r="C523" s="258" t="s">
        <v>637</v>
      </c>
      <c r="D523" s="258" t="s">
        <v>638</v>
      </c>
      <c r="E523" s="96">
        <f>VLOOKUP(B523,[2]END!$A$3:$F$557,6,FALSE)</f>
        <v>10</v>
      </c>
      <c r="F523" s="99">
        <f t="shared" si="215"/>
        <v>14.5</v>
      </c>
      <c r="G523" s="100">
        <f t="shared" si="200"/>
        <v>10</v>
      </c>
      <c r="H523" s="85">
        <f t="shared" si="201"/>
        <v>10</v>
      </c>
      <c r="I523" s="325">
        <f>VLOOKUP(B523,[2]VIT!$A$3:$E$557,5,FALSE)</f>
        <v>3.5</v>
      </c>
      <c r="J523" s="100">
        <f t="shared" si="219"/>
        <v>16</v>
      </c>
      <c r="K523" s="325">
        <f>VLOOKUP(B523,[2]VIT!$A$3:$F$557,6,FALSE)</f>
        <v>7.81</v>
      </c>
      <c r="L523" s="100">
        <f t="shared" si="220"/>
        <v>10</v>
      </c>
      <c r="M523" s="85">
        <f t="shared" si="204"/>
        <v>13</v>
      </c>
      <c r="N523" s="107">
        <f>VLOOKUP(B523,[2]DVC!$A$3:$F$557,6,FALSE)</f>
        <v>35</v>
      </c>
      <c r="O523" s="288">
        <f>VLOOKUP(B523,'[2]Taille-Poids'!$A$3:$F$557,6,FALSE)</f>
        <v>48</v>
      </c>
      <c r="P523" s="101">
        <f t="shared" si="205"/>
        <v>0.72916666666666663</v>
      </c>
      <c r="Q523" s="100">
        <f t="shared" si="206"/>
        <v>6.5</v>
      </c>
      <c r="R523" s="107">
        <f>VLOOKUP(B523,[2]DV!$A$3:$G$557,7,FALSE)</f>
        <v>30.6</v>
      </c>
      <c r="S523" s="100">
        <f t="shared" si="207"/>
        <v>5</v>
      </c>
      <c r="T523" s="85">
        <f t="shared" si="208"/>
        <v>11.5</v>
      </c>
      <c r="U523" s="289">
        <f>VLOOKUP(B523,[2]COORD!$A$3:$H$557,8,FALSE)</f>
        <v>28.94</v>
      </c>
      <c r="V523" s="100">
        <f t="shared" si="209"/>
        <v>4.5</v>
      </c>
      <c r="W523" s="96">
        <f>VLOOKUP(B523,[2]SOUP!$A$3:$E$557,5,FALSE)</f>
        <v>4</v>
      </c>
      <c r="X523" s="100">
        <f t="shared" si="210"/>
        <v>3.25</v>
      </c>
      <c r="Y523" s="96">
        <f>VLOOKUP(B523,[2]EQU!$A$3:$E$557,5,FALSE)</f>
        <v>1</v>
      </c>
      <c r="Z523" s="100">
        <f t="shared" si="211"/>
        <v>4.5</v>
      </c>
      <c r="AA523" s="85">
        <f t="shared" si="212"/>
        <v>12.25</v>
      </c>
      <c r="AB523" s="127">
        <f>VLOOKUP(B523,[2]Natation!$A$2:$E$556,5,FALSE)</f>
        <v>47.34</v>
      </c>
      <c r="AC523" s="100">
        <f t="shared" si="213"/>
        <v>10</v>
      </c>
      <c r="AD523" s="86">
        <f t="shared" si="214"/>
        <v>10</v>
      </c>
      <c r="AE523" s="87">
        <f t="shared" si="216"/>
        <v>11.35</v>
      </c>
      <c r="AF523" s="88">
        <v>11.35</v>
      </c>
      <c r="AG523" s="92">
        <f t="shared" si="217"/>
        <v>235</v>
      </c>
      <c r="AH523" s="78">
        <f>IF(ISERROR(VLOOKUP(B523,'Notes écrit'!$A$3:$C$566,3,FALSE)),"ABI",(VLOOKUP(B523,'Notes écrit'!$A$3:$C$566,3,FALSE)))</f>
        <v>11.56</v>
      </c>
      <c r="AI523" s="88">
        <v>11.56</v>
      </c>
      <c r="AJ523" s="93">
        <f t="shared" si="218"/>
        <v>16</v>
      </c>
      <c r="AK523" s="153">
        <f t="shared" si="221"/>
        <v>11.475999999999999</v>
      </c>
      <c r="AL523" s="111"/>
      <c r="AM523" s="111"/>
      <c r="AN523" s="111"/>
      <c r="AO523" s="111"/>
      <c r="AP523" s="111"/>
    </row>
    <row r="524" spans="1:42" ht="16.5" customHeight="1" thickBot="1" x14ac:dyDescent="0.3">
      <c r="A524" s="127" t="s">
        <v>56</v>
      </c>
      <c r="B524" s="253">
        <v>22012960</v>
      </c>
      <c r="C524" s="254" t="s">
        <v>924</v>
      </c>
      <c r="D524" s="254" t="s">
        <v>925</v>
      </c>
      <c r="E524" s="96">
        <f>VLOOKUP(B524,[2]END!$A$3:$F$557,6,FALSE)</f>
        <v>9</v>
      </c>
      <c r="F524" s="99">
        <f t="shared" si="215"/>
        <v>14</v>
      </c>
      <c r="G524" s="100">
        <f t="shared" si="200"/>
        <v>9</v>
      </c>
      <c r="H524" s="85">
        <f t="shared" si="201"/>
        <v>9</v>
      </c>
      <c r="I524" s="325">
        <f>VLOOKUP(B524,[2]VIT!$A$3:$E$557,5,FALSE)</f>
        <v>3.71</v>
      </c>
      <c r="J524" s="100">
        <f t="shared" si="219"/>
        <v>13</v>
      </c>
      <c r="K524" s="325">
        <f>VLOOKUP(B524,[2]VIT!$A$3:$F$557,6,FALSE)</f>
        <v>8.23</v>
      </c>
      <c r="L524" s="100">
        <f t="shared" si="220"/>
        <v>7</v>
      </c>
      <c r="M524" s="85">
        <f t="shared" si="204"/>
        <v>10</v>
      </c>
      <c r="N524" s="107">
        <f>VLOOKUP(B524,[2]DVC!$A$3:$F$557,6,FALSE)</f>
        <v>29</v>
      </c>
      <c r="O524" s="288">
        <f>VLOOKUP(B524,'[2]Taille-Poids'!$A$3:$F$557,6,FALSE)</f>
        <v>58</v>
      </c>
      <c r="P524" s="101">
        <f t="shared" si="205"/>
        <v>0.5</v>
      </c>
      <c r="Q524" s="100">
        <f t="shared" si="206"/>
        <v>5</v>
      </c>
      <c r="R524" s="107">
        <f>VLOOKUP(B524,[2]DV!$A$3:$G$557,7,FALSE)</f>
        <v>22.4</v>
      </c>
      <c r="S524" s="100">
        <f t="shared" si="207"/>
        <v>3</v>
      </c>
      <c r="T524" s="85">
        <f t="shared" si="208"/>
        <v>8</v>
      </c>
      <c r="U524" s="289">
        <f>VLOOKUP(B524,[2]COORD!$A$3:$H$557,8,FALSE)</f>
        <v>33.950000000000003</v>
      </c>
      <c r="V524" s="100">
        <f t="shared" si="209"/>
        <v>2</v>
      </c>
      <c r="W524" s="96">
        <f>VLOOKUP(B524,[2]SOUP!$A$3:$E$557,5,FALSE)</f>
        <v>-7</v>
      </c>
      <c r="X524" s="100">
        <f t="shared" si="210"/>
        <v>1.25</v>
      </c>
      <c r="Y524" s="96">
        <f>VLOOKUP(B524,[2]EQU!$A$3:$E$557,5,FALSE)</f>
        <v>7</v>
      </c>
      <c r="Z524" s="100">
        <f t="shared" si="211"/>
        <v>1.5</v>
      </c>
      <c r="AA524" s="85">
        <f t="shared" si="212"/>
        <v>4.75</v>
      </c>
      <c r="AB524" s="127">
        <f>VLOOKUP(B524,[2]Natation!$A$2:$E$556,5,FALSE)</f>
        <v>61.66</v>
      </c>
      <c r="AC524" s="100">
        <f t="shared" si="213"/>
        <v>4</v>
      </c>
      <c r="AD524" s="86">
        <f t="shared" si="214"/>
        <v>4</v>
      </c>
      <c r="AE524" s="87">
        <f t="shared" si="216"/>
        <v>7.15</v>
      </c>
      <c r="AF524" s="88">
        <v>7.15</v>
      </c>
      <c r="AG524" s="92">
        <f t="shared" si="217"/>
        <v>505</v>
      </c>
      <c r="AH524" s="78">
        <f>IF(ISERROR(VLOOKUP(B524,'Notes écrit'!$A$3:$C$566,3,FALSE)),"ABI",(VLOOKUP(B524,'Notes écrit'!$A$3:$C$566,3,FALSE)))</f>
        <v>3.11</v>
      </c>
      <c r="AI524" s="88">
        <v>3.11</v>
      </c>
      <c r="AJ524" s="93">
        <f t="shared" si="218"/>
        <v>555</v>
      </c>
      <c r="AK524" s="153">
        <f t="shared" si="221"/>
        <v>4.726</v>
      </c>
    </row>
    <row r="525" spans="1:42" ht="16.5" customHeight="1" thickBot="1" x14ac:dyDescent="0.3">
      <c r="A525" s="127" t="s">
        <v>376</v>
      </c>
      <c r="B525" s="247">
        <v>22012962</v>
      </c>
      <c r="C525" s="248" t="s">
        <v>984</v>
      </c>
      <c r="D525" s="248" t="s">
        <v>233</v>
      </c>
      <c r="E525" s="96" t="s">
        <v>375</v>
      </c>
      <c r="F525" s="99" t="str">
        <f t="shared" si="215"/>
        <v>DSP</v>
      </c>
      <c r="G525" s="100" t="str">
        <f t="shared" si="200"/>
        <v>DSP</v>
      </c>
      <c r="H525" s="85" t="str">
        <f t="shared" si="201"/>
        <v>DSP</v>
      </c>
      <c r="I525" s="96" t="s">
        <v>375</v>
      </c>
      <c r="J525" s="100" t="str">
        <f t="shared" si="219"/>
        <v>DSP</v>
      </c>
      <c r="K525" s="96" t="s">
        <v>375</v>
      </c>
      <c r="L525" s="100" t="str">
        <f t="shared" si="220"/>
        <v>DSP</v>
      </c>
      <c r="M525" s="85" t="str">
        <f t="shared" si="204"/>
        <v>DSP</v>
      </c>
      <c r="N525" s="96" t="s">
        <v>375</v>
      </c>
      <c r="O525" s="288" t="str">
        <f>VLOOKUP(B525,'[2]Taille-Poids'!$A$3:$F$557,6,FALSE)</f>
        <v>ABI</v>
      </c>
      <c r="P525" s="101" t="str">
        <f t="shared" si="205"/>
        <v>POIDS</v>
      </c>
      <c r="Q525" s="100" t="str">
        <f t="shared" si="206"/>
        <v>DSP</v>
      </c>
      <c r="R525" s="96" t="s">
        <v>375</v>
      </c>
      <c r="S525" s="100" t="str">
        <f t="shared" si="207"/>
        <v>DSP</v>
      </c>
      <c r="T525" s="85" t="str">
        <f t="shared" si="208"/>
        <v>DSP</v>
      </c>
      <c r="U525" s="337" t="s">
        <v>375</v>
      </c>
      <c r="V525" s="100" t="str">
        <f t="shared" si="209"/>
        <v>DSP</v>
      </c>
      <c r="W525" s="96" t="s">
        <v>375</v>
      </c>
      <c r="X525" s="100" t="str">
        <f t="shared" si="210"/>
        <v>DSP</v>
      </c>
      <c r="Y525" s="96" t="s">
        <v>375</v>
      </c>
      <c r="Z525" s="100" t="str">
        <f t="shared" si="211"/>
        <v>DSP</v>
      </c>
      <c r="AA525" s="85" t="str">
        <f t="shared" si="212"/>
        <v>DSP</v>
      </c>
      <c r="AB525" s="96" t="s">
        <v>375</v>
      </c>
      <c r="AC525" s="100" t="str">
        <f t="shared" si="213"/>
        <v>DSP</v>
      </c>
      <c r="AD525" s="86" t="str">
        <f t="shared" si="214"/>
        <v>DSP</v>
      </c>
      <c r="AE525" s="87" t="str">
        <f t="shared" si="216"/>
        <v>DSP</v>
      </c>
      <c r="AF525" s="88" t="s">
        <v>375</v>
      </c>
      <c r="AG525" s="92">
        <f t="shared" si="217"/>
        <v>532</v>
      </c>
      <c r="AH525" s="78">
        <f>IF(ISERROR(VLOOKUP(B525,'Notes écrit'!$A$3:$C$566,3,FALSE)),"ABI",(VLOOKUP(B525,'Notes écrit'!$A$3:$C$566,3,FALSE)))</f>
        <v>5.33</v>
      </c>
      <c r="AI525" s="88">
        <v>5.33</v>
      </c>
      <c r="AJ525" s="93">
        <f t="shared" si="218"/>
        <v>435</v>
      </c>
      <c r="AK525" s="153">
        <f t="shared" si="221"/>
        <v>5.33</v>
      </c>
    </row>
    <row r="526" spans="1:42" ht="16.5" customHeight="1" thickBot="1" x14ac:dyDescent="0.3">
      <c r="A526" s="127" t="s">
        <v>376</v>
      </c>
      <c r="B526" s="251">
        <v>22013061</v>
      </c>
      <c r="C526" s="252" t="s">
        <v>866</v>
      </c>
      <c r="D526" s="252" t="s">
        <v>31</v>
      </c>
      <c r="E526" s="96">
        <f>VLOOKUP(B526,[2]END!$A$3:$F$557,6,FALSE)</f>
        <v>22</v>
      </c>
      <c r="F526" s="99">
        <f t="shared" si="215"/>
        <v>20.5</v>
      </c>
      <c r="G526" s="100">
        <f t="shared" si="200"/>
        <v>19</v>
      </c>
      <c r="H526" s="85">
        <f t="shared" si="201"/>
        <v>19</v>
      </c>
      <c r="I526" s="325">
        <f>VLOOKUP(B526,[2]VIT!$A$3:$E$557,5,FALSE)</f>
        <v>3.0100000000000002</v>
      </c>
      <c r="J526" s="100">
        <f t="shared" si="219"/>
        <v>20</v>
      </c>
      <c r="K526" s="325">
        <f>VLOOKUP(B526,[2]VIT!$A$3:$F$557,6,FALSE)</f>
        <v>6.33</v>
      </c>
      <c r="L526" s="100">
        <f t="shared" si="220"/>
        <v>15</v>
      </c>
      <c r="M526" s="85">
        <f t="shared" si="204"/>
        <v>17.5</v>
      </c>
      <c r="N526" s="107">
        <f>VLOOKUP(B526,[2]DVC!$A$3:$F$557,6,FALSE)</f>
        <v>87</v>
      </c>
      <c r="O526" s="288">
        <f>VLOOKUP(B526,'[2]Taille-Poids'!$A$3:$F$557,6,FALSE)</f>
        <v>61</v>
      </c>
      <c r="P526" s="101">
        <f t="shared" si="205"/>
        <v>1.4262295081967213</v>
      </c>
      <c r="Q526" s="100">
        <f t="shared" si="206"/>
        <v>7.5</v>
      </c>
      <c r="R526" s="107">
        <f>VLOOKUP(B526,[2]DV!$A$3:$G$557,7,FALSE)</f>
        <v>47.3</v>
      </c>
      <c r="S526" s="100">
        <f t="shared" si="207"/>
        <v>5</v>
      </c>
      <c r="T526" s="85">
        <f t="shared" si="208"/>
        <v>12.5</v>
      </c>
      <c r="U526" s="289">
        <f>VLOOKUP(B526,[2]COORD!$A$3:$H$557,8,FALSE)</f>
        <v>26.17</v>
      </c>
      <c r="V526" s="100">
        <f t="shared" si="209"/>
        <v>4.75</v>
      </c>
      <c r="W526" s="96">
        <f>VLOOKUP(B526,[2]SOUP!$A$3:$E$557,5,FALSE)</f>
        <v>0</v>
      </c>
      <c r="X526" s="100">
        <f t="shared" si="210"/>
        <v>2.5</v>
      </c>
      <c r="Y526" s="96">
        <f>VLOOKUP(B526,[2]EQU!$A$3:$E$557,5,FALSE)</f>
        <v>2</v>
      </c>
      <c r="Z526" s="100">
        <f t="shared" si="211"/>
        <v>4</v>
      </c>
      <c r="AA526" s="85">
        <f t="shared" si="212"/>
        <v>11.25</v>
      </c>
      <c r="AB526" s="127">
        <f>VLOOKUP(B526,[2]Natation!$A$2:$E$556,5,FALSE)</f>
        <v>34.200000000000003</v>
      </c>
      <c r="AC526" s="100">
        <f t="shared" si="213"/>
        <v>14</v>
      </c>
      <c r="AD526" s="86">
        <f t="shared" si="214"/>
        <v>14</v>
      </c>
      <c r="AE526" s="87">
        <f t="shared" si="216"/>
        <v>14.85</v>
      </c>
      <c r="AF526" s="88">
        <v>14.85</v>
      </c>
      <c r="AG526" s="92">
        <f t="shared" si="217"/>
        <v>6</v>
      </c>
      <c r="AH526" s="78">
        <f>IF(ISERROR(VLOOKUP(B526,'Notes écrit'!$A$3:$C$566,3,FALSE)),"ABI",(VLOOKUP(B526,'Notes écrit'!$A$3:$C$566,3,FALSE)))</f>
        <v>8.89</v>
      </c>
      <c r="AI526" s="88">
        <v>8.89</v>
      </c>
      <c r="AJ526" s="93">
        <f t="shared" si="218"/>
        <v>86</v>
      </c>
      <c r="AK526" s="153">
        <f t="shared" si="221"/>
        <v>11.274000000000001</v>
      </c>
    </row>
    <row r="527" spans="1:42" s="111" customFormat="1" ht="16.5" customHeight="1" thickBot="1" x14ac:dyDescent="0.3">
      <c r="A527" s="127" t="s">
        <v>376</v>
      </c>
      <c r="B527" s="247">
        <v>22013088</v>
      </c>
      <c r="C527" s="248" t="s">
        <v>553</v>
      </c>
      <c r="D527" s="248" t="s">
        <v>77</v>
      </c>
      <c r="E527" s="96" t="str">
        <f>VLOOKUP(B527,[2]END!$A$3:$F$557,6,FALSE)</f>
        <v>ABI</v>
      </c>
      <c r="F527" s="99" t="str">
        <f t="shared" si="215"/>
        <v>ABI</v>
      </c>
      <c r="G527" s="100">
        <f t="shared" si="200"/>
        <v>0</v>
      </c>
      <c r="H527" s="85">
        <f t="shared" si="201"/>
        <v>0</v>
      </c>
      <c r="I527" s="96" t="str">
        <f>VLOOKUP(B527,[2]VIT!$A$3:$E$557,5,FALSE)</f>
        <v>ABI</v>
      </c>
      <c r="J527" s="100">
        <f t="shared" si="219"/>
        <v>0</v>
      </c>
      <c r="K527" s="96" t="str">
        <f>VLOOKUP(B527,[2]VIT!$A$3:$F$557,6,FALSE)</f>
        <v>ABI</v>
      </c>
      <c r="L527" s="100">
        <f t="shared" si="220"/>
        <v>0</v>
      </c>
      <c r="M527" s="85">
        <f t="shared" si="204"/>
        <v>0</v>
      </c>
      <c r="N527" s="107" t="str">
        <f>VLOOKUP(B527,[2]DVC!$A$3:$F$557,6,FALSE)</f>
        <v>ABI</v>
      </c>
      <c r="O527" s="288" t="str">
        <f>VLOOKUP(B527,'[2]Taille-Poids'!$A$3:$F$557,6,FALSE)</f>
        <v>ABI</v>
      </c>
      <c r="P527" s="101" t="str">
        <f t="shared" si="205"/>
        <v>POIDS</v>
      </c>
      <c r="Q527" s="100">
        <f t="shared" si="206"/>
        <v>0</v>
      </c>
      <c r="R527" s="107" t="str">
        <f>VLOOKUP(B527,[2]DV!$A$3:$G$557,7,FALSE)</f>
        <v>ABI</v>
      </c>
      <c r="S527" s="100">
        <f t="shared" si="207"/>
        <v>0</v>
      </c>
      <c r="T527" s="85">
        <f t="shared" si="208"/>
        <v>0</v>
      </c>
      <c r="U527" s="289" t="str">
        <f>VLOOKUP(B527,[2]COORD!$A$3:$H$557,8,FALSE)</f>
        <v>ABI</v>
      </c>
      <c r="V527" s="100">
        <f t="shared" si="209"/>
        <v>0</v>
      </c>
      <c r="W527" s="96" t="str">
        <f>VLOOKUP(B527,[2]SOUP!$A$3:$E$557,5,FALSE)</f>
        <v>ABI</v>
      </c>
      <c r="X527" s="100">
        <f t="shared" si="210"/>
        <v>0</v>
      </c>
      <c r="Y527" s="96" t="str">
        <f>VLOOKUP(B527,[2]EQU!$A$3:$E$557,5,FALSE)</f>
        <v>ABI</v>
      </c>
      <c r="Z527" s="100">
        <f t="shared" si="211"/>
        <v>0</v>
      </c>
      <c r="AA527" s="85">
        <f t="shared" si="212"/>
        <v>0</v>
      </c>
      <c r="AB527" s="127" t="str">
        <f>VLOOKUP(B527,[2]Natation!$A$2:$E$556,5,FALSE)</f>
        <v>ABI</v>
      </c>
      <c r="AC527" s="100">
        <f t="shared" si="213"/>
        <v>0</v>
      </c>
      <c r="AD527" s="86">
        <f t="shared" si="214"/>
        <v>0</v>
      </c>
      <c r="AE527" s="87">
        <f t="shared" si="216"/>
        <v>0</v>
      </c>
      <c r="AF527" s="88">
        <v>0</v>
      </c>
      <c r="AG527" s="92">
        <f t="shared" si="217"/>
        <v>532</v>
      </c>
      <c r="AH527" s="78" t="str">
        <f>IF(ISERROR(VLOOKUP(B527,'Notes écrit'!$A$3:$C$566,3,FALSE)),"ABI",(VLOOKUP(B527,'Notes écrit'!$A$3:$C$566,3,FALSE)))</f>
        <v>ABI</v>
      </c>
      <c r="AI527" s="88" t="s">
        <v>195</v>
      </c>
      <c r="AJ527" s="93">
        <f t="shared" si="218"/>
        <v>564</v>
      </c>
      <c r="AK527" s="153" t="str">
        <f t="shared" si="221"/>
        <v>DEF</v>
      </c>
    </row>
    <row r="528" spans="1:42" s="108" customFormat="1" ht="16.5" customHeight="1" thickBot="1" x14ac:dyDescent="0.3">
      <c r="A528" s="127" t="s">
        <v>376</v>
      </c>
      <c r="B528" s="259">
        <v>22013089</v>
      </c>
      <c r="C528" s="260" t="s">
        <v>889</v>
      </c>
      <c r="D528" s="260" t="s">
        <v>300</v>
      </c>
      <c r="E528" s="96" t="s">
        <v>375</v>
      </c>
      <c r="F528" s="99" t="str">
        <f t="shared" si="215"/>
        <v>DSP</v>
      </c>
      <c r="G528" s="100" t="str">
        <f t="shared" si="200"/>
        <v>DSP</v>
      </c>
      <c r="H528" s="85" t="str">
        <f t="shared" si="201"/>
        <v>DSP</v>
      </c>
      <c r="I528" s="96" t="s">
        <v>375</v>
      </c>
      <c r="J528" s="100" t="str">
        <f t="shared" si="219"/>
        <v>DSP</v>
      </c>
      <c r="K528" s="96" t="s">
        <v>375</v>
      </c>
      <c r="L528" s="100" t="str">
        <f t="shared" si="220"/>
        <v>DSP</v>
      </c>
      <c r="M528" s="85" t="str">
        <f t="shared" si="204"/>
        <v>DSP</v>
      </c>
      <c r="N528" s="107">
        <f>VLOOKUP(B528,[2]DVC!$A$3:$F$557,6,FALSE)</f>
        <v>93</v>
      </c>
      <c r="O528" s="288">
        <f>VLOOKUP(B528,'[2]Taille-Poids'!$A$3:$F$557,6,FALSE)</f>
        <v>75</v>
      </c>
      <c r="P528" s="101">
        <f t="shared" si="205"/>
        <v>1.24</v>
      </c>
      <c r="Q528" s="100">
        <f t="shared" si="206"/>
        <v>6.5</v>
      </c>
      <c r="R528" s="107" t="s">
        <v>375</v>
      </c>
      <c r="S528" s="100" t="str">
        <f t="shared" si="207"/>
        <v>DSP</v>
      </c>
      <c r="T528" s="85">
        <f t="shared" si="208"/>
        <v>13</v>
      </c>
      <c r="U528" s="289" t="s">
        <v>375</v>
      </c>
      <c r="V528" s="100" t="str">
        <f t="shared" si="209"/>
        <v>DSP</v>
      </c>
      <c r="W528" s="96">
        <f>VLOOKUP(B528,[2]SOUP!$A$3:$E$557,5,FALSE)</f>
        <v>-2</v>
      </c>
      <c r="X528" s="100">
        <f t="shared" si="210"/>
        <v>2</v>
      </c>
      <c r="Y528" s="96">
        <f>VLOOKUP(B528,[2]EQU!$A$3:$E$557,5,FALSE)</f>
        <v>3</v>
      </c>
      <c r="Z528" s="100">
        <f t="shared" si="211"/>
        <v>3.5</v>
      </c>
      <c r="AA528" s="85">
        <f t="shared" si="212"/>
        <v>11</v>
      </c>
      <c r="AB528" s="127">
        <f>VLOOKUP(B528,[2]Natation!$A$2:$E$556,5,FALSE)</f>
        <v>40.369999999999997</v>
      </c>
      <c r="AC528" s="100">
        <f t="shared" si="213"/>
        <v>10</v>
      </c>
      <c r="AD528" s="86">
        <f t="shared" si="214"/>
        <v>10</v>
      </c>
      <c r="AE528" s="87">
        <f t="shared" si="216"/>
        <v>11.333333333333334</v>
      </c>
      <c r="AF528" s="88">
        <v>11.333333333333334</v>
      </c>
      <c r="AG528" s="92">
        <f t="shared" si="217"/>
        <v>242</v>
      </c>
      <c r="AH528" s="78">
        <f>IF(ISERROR(VLOOKUP(B528,'Notes écrit'!$A$3:$C$566,3,FALSE)),"ABI",(VLOOKUP(B528,'Notes écrit'!$A$3:$C$566,3,FALSE)))</f>
        <v>6.67</v>
      </c>
      <c r="AI528" s="88">
        <v>6.67</v>
      </c>
      <c r="AJ528" s="93">
        <f t="shared" si="218"/>
        <v>296</v>
      </c>
      <c r="AK528" s="153">
        <f t="shared" si="221"/>
        <v>8.5353333333333339</v>
      </c>
    </row>
    <row r="529" spans="1:42" ht="16.5" customHeight="1" thickBot="1" x14ac:dyDescent="0.3">
      <c r="A529" s="127" t="s">
        <v>56</v>
      </c>
      <c r="B529" s="313">
        <v>22013112</v>
      </c>
      <c r="C529" s="250" t="s">
        <v>641</v>
      </c>
      <c r="D529" s="250" t="s">
        <v>79</v>
      </c>
      <c r="E529" s="96">
        <f>VLOOKUP(B529,[2]END!$A$3:$F$557,6,FALSE)</f>
        <v>12</v>
      </c>
      <c r="F529" s="99">
        <f t="shared" si="215"/>
        <v>15.5</v>
      </c>
      <c r="G529" s="100">
        <f t="shared" si="200"/>
        <v>12</v>
      </c>
      <c r="H529" s="85">
        <f t="shared" si="201"/>
        <v>12</v>
      </c>
      <c r="I529" s="325">
        <f>VLOOKUP(B529,[2]VIT!$A$3:$E$557,5,FALSE)</f>
        <v>3.39</v>
      </c>
      <c r="J529" s="100">
        <f t="shared" si="219"/>
        <v>18</v>
      </c>
      <c r="K529" s="325">
        <f>VLOOKUP(B529,[2]VIT!$A$3:$F$557,6,FALSE)</f>
        <v>7.34</v>
      </c>
      <c r="L529" s="100">
        <f t="shared" si="220"/>
        <v>14</v>
      </c>
      <c r="M529" s="85">
        <f t="shared" si="204"/>
        <v>16</v>
      </c>
      <c r="N529" s="107">
        <f>VLOOKUP(B529,[2]DVC!$A$3:$F$557,6,FALSE)</f>
        <v>33</v>
      </c>
      <c r="O529" s="288">
        <f>VLOOKUP(B529,'[2]Taille-Poids'!$A$3:$F$557,6,FALSE)</f>
        <v>54</v>
      </c>
      <c r="P529" s="101">
        <f t="shared" si="205"/>
        <v>0.61111111111111116</v>
      </c>
      <c r="Q529" s="100">
        <f t="shared" si="206"/>
        <v>6</v>
      </c>
      <c r="R529" s="107">
        <f>VLOOKUP(B529,[2]DV!$A$3:$G$557,7,FALSE)</f>
        <v>26.4</v>
      </c>
      <c r="S529" s="100">
        <f t="shared" si="207"/>
        <v>4</v>
      </c>
      <c r="T529" s="85">
        <f t="shared" si="208"/>
        <v>10</v>
      </c>
      <c r="U529" s="289">
        <f>VLOOKUP(B529,[2]COORD!$A$3:$H$557,8,FALSE)</f>
        <v>33.590000000000003</v>
      </c>
      <c r="V529" s="100">
        <f t="shared" si="209"/>
        <v>2</v>
      </c>
      <c r="W529" s="96">
        <f>VLOOKUP(B529,[2]SOUP!$A$3:$E$557,5,FALSE)</f>
        <v>-4</v>
      </c>
      <c r="X529" s="100">
        <f t="shared" si="210"/>
        <v>1.5</v>
      </c>
      <c r="Y529" s="96">
        <f>VLOOKUP(B529,[2]EQU!$A$3:$E$557,5,FALSE)</f>
        <v>3</v>
      </c>
      <c r="Z529" s="100">
        <f t="shared" si="211"/>
        <v>3.5</v>
      </c>
      <c r="AA529" s="85">
        <f t="shared" si="212"/>
        <v>7</v>
      </c>
      <c r="AB529" s="127">
        <f>VLOOKUP(B529,[2]Natation!$A$2:$E$556,5,FALSE)</f>
        <v>45.8</v>
      </c>
      <c r="AC529" s="100">
        <f t="shared" si="213"/>
        <v>11</v>
      </c>
      <c r="AD529" s="86">
        <f t="shared" si="214"/>
        <v>11</v>
      </c>
      <c r="AE529" s="87">
        <f t="shared" si="216"/>
        <v>11.2</v>
      </c>
      <c r="AF529" s="88">
        <v>11.2</v>
      </c>
      <c r="AG529" s="92">
        <f t="shared" si="217"/>
        <v>259</v>
      </c>
      <c r="AH529" s="78">
        <f>IF(ISERROR(VLOOKUP(B529,'Notes écrit'!$A$3:$C$566,3,FALSE)),"ABI",(VLOOKUP(B529,'Notes écrit'!$A$3:$C$566,3,FALSE)))</f>
        <v>6.67</v>
      </c>
      <c r="AI529" s="88">
        <v>6.67</v>
      </c>
      <c r="AJ529" s="93">
        <f t="shared" si="218"/>
        <v>296</v>
      </c>
      <c r="AK529" s="153">
        <f t="shared" si="221"/>
        <v>8.4819999999999993</v>
      </c>
      <c r="AL529" s="110"/>
      <c r="AM529" s="110"/>
      <c r="AN529" s="110"/>
      <c r="AO529" s="110"/>
      <c r="AP529" s="110"/>
    </row>
    <row r="530" spans="1:42" s="110" customFormat="1" ht="16.5" customHeight="1" thickBot="1" x14ac:dyDescent="0.3">
      <c r="A530" s="127" t="s">
        <v>56</v>
      </c>
      <c r="B530" s="247">
        <v>22013186</v>
      </c>
      <c r="C530" s="248" t="s">
        <v>35</v>
      </c>
      <c r="D530" s="248" t="s">
        <v>978</v>
      </c>
      <c r="E530" s="96">
        <f>VLOOKUP(B530,[2]END!$A$3:$F$557,6,FALSE)</f>
        <v>9</v>
      </c>
      <c r="F530" s="99">
        <f t="shared" si="215"/>
        <v>14</v>
      </c>
      <c r="G530" s="100">
        <f t="shared" si="200"/>
        <v>9</v>
      </c>
      <c r="H530" s="85">
        <f t="shared" si="201"/>
        <v>9</v>
      </c>
      <c r="I530" s="325">
        <f>VLOOKUP(B530,[2]VIT!$A$3:$E$557,5,FALSE)</f>
        <v>3.74</v>
      </c>
      <c r="J530" s="100">
        <f t="shared" si="219"/>
        <v>12</v>
      </c>
      <c r="K530" s="325">
        <f>VLOOKUP(B530,[2]VIT!$A$3:$F$557,6,FALSE)</f>
        <v>8.52</v>
      </c>
      <c r="L530" s="100">
        <f t="shared" si="220"/>
        <v>5</v>
      </c>
      <c r="M530" s="85">
        <f t="shared" si="204"/>
        <v>8.5</v>
      </c>
      <c r="N530" s="107">
        <f>VLOOKUP(B530,[2]DVC!$A$3:$F$557,6,FALSE)</f>
        <v>30</v>
      </c>
      <c r="O530" s="288">
        <f>VLOOKUP(B530,'[2]Taille-Poids'!$A$3:$F$557,6,FALSE)</f>
        <v>47</v>
      </c>
      <c r="P530" s="101">
        <f t="shared" si="205"/>
        <v>0.63829787234042556</v>
      </c>
      <c r="Q530" s="100">
        <f t="shared" si="206"/>
        <v>6</v>
      </c>
      <c r="R530" s="107">
        <f>VLOOKUP(B530,[2]DV!$A$3:$G$557,7,FALSE)</f>
        <v>25.9</v>
      </c>
      <c r="S530" s="100">
        <f t="shared" si="207"/>
        <v>3.5</v>
      </c>
      <c r="T530" s="85">
        <f t="shared" si="208"/>
        <v>9.5</v>
      </c>
      <c r="U530" s="335">
        <f>VLOOKUP(B530,[2]COORD!$A$3:$H$557,8,FALSE)</f>
        <v>28.96</v>
      </c>
      <c r="V530" s="100">
        <f t="shared" si="209"/>
        <v>4.5</v>
      </c>
      <c r="W530" s="96">
        <f>VLOOKUP(B530,[2]SOUP!$A$3:$E$557,5,FALSE)</f>
        <v>14</v>
      </c>
      <c r="X530" s="100">
        <f t="shared" si="210"/>
        <v>4.5</v>
      </c>
      <c r="Y530" s="96">
        <f>VLOOKUP(B530,[2]EQU!$A$3:$E$557,5,FALSE)</f>
        <v>3</v>
      </c>
      <c r="Z530" s="100">
        <f t="shared" si="211"/>
        <v>3.5</v>
      </c>
      <c r="AA530" s="85">
        <f t="shared" si="212"/>
        <v>12.5</v>
      </c>
      <c r="AB530" s="127">
        <f>VLOOKUP(B530,[2]Natation!$A$2:$E$556,5,FALSE)</f>
        <v>33.44</v>
      </c>
      <c r="AC530" s="100">
        <f t="shared" si="213"/>
        <v>18</v>
      </c>
      <c r="AD530" s="86">
        <f t="shared" si="214"/>
        <v>18</v>
      </c>
      <c r="AE530" s="87">
        <f t="shared" si="216"/>
        <v>11.5</v>
      </c>
      <c r="AF530" s="88">
        <v>11.5</v>
      </c>
      <c r="AG530" s="92">
        <f t="shared" si="217"/>
        <v>211</v>
      </c>
      <c r="AH530" s="78">
        <f>IF(ISERROR(VLOOKUP(B530,'Notes écrit'!$A$3:$C$566,3,FALSE)),"ABI",(VLOOKUP(B530,'Notes écrit'!$A$3:$C$566,3,FALSE)))</f>
        <v>6.67</v>
      </c>
      <c r="AI530" s="88">
        <v>6.67</v>
      </c>
      <c r="AJ530" s="93">
        <f t="shared" si="218"/>
        <v>296</v>
      </c>
      <c r="AK530" s="153">
        <f t="shared" si="221"/>
        <v>8.6020000000000003</v>
      </c>
    </row>
    <row r="531" spans="1:42" s="109" customFormat="1" ht="16.5" customHeight="1" thickBot="1" x14ac:dyDescent="0.3">
      <c r="A531" s="127" t="s">
        <v>376</v>
      </c>
      <c r="B531" s="263">
        <v>22013222</v>
      </c>
      <c r="C531" s="264" t="s">
        <v>566</v>
      </c>
      <c r="D531" s="264" t="s">
        <v>31</v>
      </c>
      <c r="E531" s="96">
        <f>VLOOKUP(B531,[2]END!$A$3:$F$557,6,FALSE)</f>
        <v>23</v>
      </c>
      <c r="F531" s="99">
        <f t="shared" si="215"/>
        <v>21</v>
      </c>
      <c r="G531" s="100">
        <f t="shared" si="200"/>
        <v>20</v>
      </c>
      <c r="H531" s="85">
        <f t="shared" si="201"/>
        <v>20</v>
      </c>
      <c r="I531" s="325">
        <f>VLOOKUP(B531,[2]VIT!$A$3:$E$557,5,FALSE)</f>
        <v>3.07</v>
      </c>
      <c r="J531" s="100">
        <f t="shared" si="219"/>
        <v>19</v>
      </c>
      <c r="K531" s="325">
        <f>VLOOKUP(B531,[2]VIT!$A$3:$F$557,6,FALSE)</f>
        <v>6.52</v>
      </c>
      <c r="L531" s="100">
        <f t="shared" si="220"/>
        <v>13</v>
      </c>
      <c r="M531" s="85">
        <f t="shared" si="204"/>
        <v>16</v>
      </c>
      <c r="N531" s="107">
        <f>VLOOKUP(B531,[2]DVC!$A$3:$F$557,6,FALSE)</f>
        <v>55</v>
      </c>
      <c r="O531" s="288">
        <f>VLOOKUP(B531,'[2]Taille-Poids'!$A$3:$F$557,6,FALSE)</f>
        <v>61</v>
      </c>
      <c r="P531" s="101">
        <f t="shared" si="205"/>
        <v>0.90163934426229508</v>
      </c>
      <c r="Q531" s="100">
        <f t="shared" si="206"/>
        <v>5</v>
      </c>
      <c r="R531" s="107">
        <f>VLOOKUP(B531,[2]DV!$A$3:$G$557,7,FALSE)</f>
        <v>44.1</v>
      </c>
      <c r="S531" s="100">
        <f t="shared" si="207"/>
        <v>4</v>
      </c>
      <c r="T531" s="85">
        <f t="shared" si="208"/>
        <v>9</v>
      </c>
      <c r="U531" s="289">
        <f>VLOOKUP(B531,[2]COORD!$A$3:$H$557,8,FALSE)</f>
        <v>24.18</v>
      </c>
      <c r="V531" s="100">
        <f t="shared" si="209"/>
        <v>5.75</v>
      </c>
      <c r="W531" s="96">
        <f>VLOOKUP(B531,[2]SOUP!$A$3:$E$557,5,FALSE)</f>
        <v>3</v>
      </c>
      <c r="X531" s="100">
        <f t="shared" si="210"/>
        <v>3.25</v>
      </c>
      <c r="Y531" s="96">
        <f>VLOOKUP(B531,[2]EQU!$A$3:$E$557,5,FALSE)</f>
        <v>1</v>
      </c>
      <c r="Z531" s="100">
        <f t="shared" si="211"/>
        <v>4.5</v>
      </c>
      <c r="AA531" s="85">
        <f t="shared" si="212"/>
        <v>13.5</v>
      </c>
      <c r="AB531" s="127">
        <f>VLOOKUP(B531,[2]Natation!$A$2:$E$556,5,FALSE)</f>
        <v>29.03</v>
      </c>
      <c r="AC531" s="100">
        <f t="shared" si="213"/>
        <v>17</v>
      </c>
      <c r="AD531" s="86">
        <f t="shared" si="214"/>
        <v>17</v>
      </c>
      <c r="AE531" s="87">
        <f t="shared" si="216"/>
        <v>15.1</v>
      </c>
      <c r="AF531" s="88">
        <v>15.1</v>
      </c>
      <c r="AG531" s="92">
        <f t="shared" si="217"/>
        <v>5</v>
      </c>
      <c r="AH531" s="78">
        <f>IF(ISERROR(VLOOKUP(B531,'Notes écrit'!$A$3:$C$566,3,FALSE)),"ABI",(VLOOKUP(B531,'Notes écrit'!$A$3:$C$566,3,FALSE)))</f>
        <v>8.44</v>
      </c>
      <c r="AI531" s="88">
        <v>8.44</v>
      </c>
      <c r="AJ531" s="93">
        <f t="shared" si="218"/>
        <v>118</v>
      </c>
      <c r="AK531" s="153">
        <f t="shared" si="221"/>
        <v>11.103999999999999</v>
      </c>
      <c r="AL531" s="26"/>
      <c r="AM531" s="26"/>
      <c r="AN531" s="26"/>
      <c r="AO531" s="26"/>
      <c r="AP531" s="26"/>
    </row>
    <row r="532" spans="1:42" s="108" customFormat="1" ht="17.25" thickBot="1" x14ac:dyDescent="0.3">
      <c r="A532" s="127" t="s">
        <v>376</v>
      </c>
      <c r="B532" s="261">
        <v>22013263</v>
      </c>
      <c r="C532" s="262" t="s">
        <v>847</v>
      </c>
      <c r="D532" s="262" t="s">
        <v>152</v>
      </c>
      <c r="E532" s="96">
        <f>VLOOKUP(B532,[2]END!$A$3:$F$557,6,FALSE)</f>
        <v>13</v>
      </c>
      <c r="F532" s="99">
        <f t="shared" si="215"/>
        <v>16</v>
      </c>
      <c r="G532" s="100">
        <f t="shared" si="200"/>
        <v>10</v>
      </c>
      <c r="H532" s="85">
        <f t="shared" si="201"/>
        <v>10</v>
      </c>
      <c r="I532" s="325">
        <f>VLOOKUP(B532,[2]VIT!$A$3:$E$557,5,FALSE)</f>
        <v>3.13</v>
      </c>
      <c r="J532" s="100">
        <f t="shared" si="219"/>
        <v>18</v>
      </c>
      <c r="K532" s="325">
        <f>VLOOKUP(B532,[2]VIT!$A$3:$F$557,6,FALSE)</f>
        <v>6.54</v>
      </c>
      <c r="L532" s="100">
        <f t="shared" si="220"/>
        <v>13</v>
      </c>
      <c r="M532" s="85">
        <f t="shared" si="204"/>
        <v>15.5</v>
      </c>
      <c r="N532" s="107">
        <f>VLOOKUP(B532,[2]DVC!$A$3:$F$557,6,FALSE)</f>
        <v>77</v>
      </c>
      <c r="O532" s="288">
        <f>VLOOKUP(B532,'[2]Taille-Poids'!$A$3:$F$557,6,FALSE)</f>
        <v>85</v>
      </c>
      <c r="P532" s="101">
        <f t="shared" si="205"/>
        <v>0.90588235294117647</v>
      </c>
      <c r="Q532" s="100">
        <f t="shared" si="206"/>
        <v>5</v>
      </c>
      <c r="R532" s="107">
        <f>VLOOKUP(B532,[2]DV!$A$3:$G$557,7,FALSE)</f>
        <v>47.3</v>
      </c>
      <c r="S532" s="100">
        <f t="shared" si="207"/>
        <v>5</v>
      </c>
      <c r="T532" s="85">
        <f t="shared" si="208"/>
        <v>10</v>
      </c>
      <c r="U532" s="289">
        <f>VLOOKUP(B532,[2]COORD!$A$3:$H$557,8,FALSE)</f>
        <v>26.45</v>
      </c>
      <c r="V532" s="100">
        <f t="shared" si="209"/>
        <v>4.75</v>
      </c>
      <c r="W532" s="96">
        <f>VLOOKUP(B532,[2]SOUP!$A$3:$E$557,5,FALSE)</f>
        <v>-10</v>
      </c>
      <c r="X532" s="100">
        <f t="shared" si="210"/>
        <v>0.75</v>
      </c>
      <c r="Y532" s="96">
        <f>VLOOKUP(B532,[2]EQU!$A$3:$E$557,5,FALSE)</f>
        <v>10</v>
      </c>
      <c r="Z532" s="100">
        <f t="shared" si="211"/>
        <v>0</v>
      </c>
      <c r="AA532" s="85">
        <f t="shared" si="212"/>
        <v>5.5</v>
      </c>
      <c r="AB532" s="127">
        <f>VLOOKUP(B532,[2]Natation!$A$2:$E$556,5,FALSE)</f>
        <v>41.34</v>
      </c>
      <c r="AC532" s="100">
        <f t="shared" si="213"/>
        <v>9</v>
      </c>
      <c r="AD532" s="86">
        <f t="shared" si="214"/>
        <v>9</v>
      </c>
      <c r="AE532" s="87">
        <f t="shared" si="216"/>
        <v>10</v>
      </c>
      <c r="AF532" s="88">
        <v>10</v>
      </c>
      <c r="AG532" s="92">
        <f t="shared" si="217"/>
        <v>386</v>
      </c>
      <c r="AH532" s="78">
        <f>IF(ISERROR(VLOOKUP(B532,'Notes écrit'!$A$3:$C$566,3,FALSE)),"ABI",(VLOOKUP(B532,'Notes écrit'!$A$3:$C$566,3,FALSE)))</f>
        <v>5.78</v>
      </c>
      <c r="AI532" s="88">
        <v>5.78</v>
      </c>
      <c r="AJ532" s="93">
        <f t="shared" si="218"/>
        <v>393</v>
      </c>
      <c r="AK532" s="153">
        <f t="shared" si="221"/>
        <v>7.468</v>
      </c>
      <c r="AL532" s="26"/>
      <c r="AM532" s="26"/>
      <c r="AN532" s="26"/>
      <c r="AO532" s="26"/>
      <c r="AP532" s="26"/>
    </row>
    <row r="533" spans="1:42" s="111" customFormat="1" ht="16.5" customHeight="1" thickBot="1" x14ac:dyDescent="0.3">
      <c r="A533" s="127" t="s">
        <v>56</v>
      </c>
      <c r="B533" s="249">
        <v>22013296</v>
      </c>
      <c r="C533" s="250" t="s">
        <v>707</v>
      </c>
      <c r="D533" s="250" t="s">
        <v>30</v>
      </c>
      <c r="E533" s="96">
        <f>VLOOKUP(B533,[2]END!$A$3:$F$557,6,FALSE)</f>
        <v>10</v>
      </c>
      <c r="F533" s="99">
        <f t="shared" si="215"/>
        <v>14.5</v>
      </c>
      <c r="G533" s="100">
        <f t="shared" si="200"/>
        <v>10</v>
      </c>
      <c r="H533" s="85">
        <f t="shared" si="201"/>
        <v>10</v>
      </c>
      <c r="I533" s="325">
        <f>VLOOKUP(B533,[2]VIT!$A$3:$E$557,5,FALSE)</f>
        <v>3.56</v>
      </c>
      <c r="J533" s="100">
        <f t="shared" si="219"/>
        <v>15</v>
      </c>
      <c r="K533" s="325">
        <f>VLOOKUP(B533,[2]VIT!$A$3:$F$557,6,FALSE)</f>
        <v>7.91</v>
      </c>
      <c r="L533" s="100">
        <f t="shared" si="220"/>
        <v>10</v>
      </c>
      <c r="M533" s="85">
        <f t="shared" si="204"/>
        <v>12.5</v>
      </c>
      <c r="N533" s="107">
        <f>VLOOKUP(B533,[2]DVC!$A$3:$F$557,6,FALSE)</f>
        <v>38</v>
      </c>
      <c r="O533" s="288">
        <f>VLOOKUP(B533,'[2]Taille-Poids'!$A$3:$F$557,6,FALSE)</f>
        <v>72</v>
      </c>
      <c r="P533" s="101">
        <f t="shared" si="205"/>
        <v>0.52777777777777779</v>
      </c>
      <c r="Q533" s="100">
        <f t="shared" si="206"/>
        <v>5</v>
      </c>
      <c r="R533" s="107">
        <f>VLOOKUP(B533,[2]DV!$A$3:$G$557,7,FALSE)</f>
        <v>25.3</v>
      </c>
      <c r="S533" s="100">
        <f t="shared" si="207"/>
        <v>3.5</v>
      </c>
      <c r="T533" s="85">
        <f t="shared" si="208"/>
        <v>8.5</v>
      </c>
      <c r="U533" s="337" t="s">
        <v>375</v>
      </c>
      <c r="V533" s="100" t="str">
        <f t="shared" si="209"/>
        <v>DSP</v>
      </c>
      <c r="W533" s="96" t="s">
        <v>375</v>
      </c>
      <c r="X533" s="100" t="str">
        <f t="shared" si="210"/>
        <v>DSP</v>
      </c>
      <c r="Y533" s="96" t="s">
        <v>375</v>
      </c>
      <c r="Z533" s="100" t="str">
        <f t="shared" si="211"/>
        <v>DSP</v>
      </c>
      <c r="AA533" s="85" t="str">
        <f t="shared" si="212"/>
        <v>DSP</v>
      </c>
      <c r="AB533" s="96" t="s">
        <v>375</v>
      </c>
      <c r="AC533" s="100" t="str">
        <f t="shared" si="213"/>
        <v>DSP</v>
      </c>
      <c r="AD533" s="86" t="str">
        <f t="shared" si="214"/>
        <v>DSP</v>
      </c>
      <c r="AE533" s="87">
        <f t="shared" si="216"/>
        <v>10.333333333333334</v>
      </c>
      <c r="AF533" s="88">
        <v>10.333333333333334</v>
      </c>
      <c r="AG533" s="92">
        <f t="shared" si="217"/>
        <v>364</v>
      </c>
      <c r="AH533" s="78">
        <f>IF(ISERROR(VLOOKUP(B533,'Notes écrit'!$A$3:$C$566,3,FALSE)),"ABI",(VLOOKUP(B533,'Notes écrit'!$A$3:$C$566,3,FALSE)))</f>
        <v>4.4400000000000004</v>
      </c>
      <c r="AI533" s="88">
        <v>4.4400000000000004</v>
      </c>
      <c r="AJ533" s="93">
        <f t="shared" si="218"/>
        <v>495</v>
      </c>
      <c r="AK533" s="153">
        <f t="shared" si="221"/>
        <v>6.7973333333333343</v>
      </c>
      <c r="AL533" s="108"/>
      <c r="AM533" s="108"/>
      <c r="AN533" s="108"/>
      <c r="AO533" s="108"/>
      <c r="AP533" s="108"/>
    </row>
    <row r="534" spans="1:42" ht="16.5" customHeight="1" thickBot="1" x14ac:dyDescent="0.3">
      <c r="A534" s="127" t="s">
        <v>376</v>
      </c>
      <c r="B534" s="253">
        <v>22013302</v>
      </c>
      <c r="C534" s="254" t="s">
        <v>797</v>
      </c>
      <c r="D534" s="254" t="s">
        <v>798</v>
      </c>
      <c r="E534" s="96" t="str">
        <f>VLOOKUP(B534,[2]END!$A$3:$F$557,6,FALSE)</f>
        <v>ABI</v>
      </c>
      <c r="F534" s="99" t="str">
        <f t="shared" si="215"/>
        <v>ABI</v>
      </c>
      <c r="G534" s="100">
        <f t="shared" si="200"/>
        <v>0</v>
      </c>
      <c r="H534" s="85">
        <f t="shared" si="201"/>
        <v>0</v>
      </c>
      <c r="I534" s="96" t="str">
        <f>VLOOKUP(B534,[2]VIT!$A$3:$E$557,5,FALSE)</f>
        <v>ABI</v>
      </c>
      <c r="J534" s="100">
        <f t="shared" si="219"/>
        <v>0</v>
      </c>
      <c r="K534" s="96" t="str">
        <f>VLOOKUP(B534,[2]VIT!$A$3:$F$557,6,FALSE)</f>
        <v>ABI</v>
      </c>
      <c r="L534" s="100">
        <f t="shared" si="220"/>
        <v>0</v>
      </c>
      <c r="M534" s="85">
        <f t="shared" si="204"/>
        <v>0</v>
      </c>
      <c r="N534" s="107" t="str">
        <f>VLOOKUP(B534,[2]DVC!$A$3:$F$557,6,FALSE)</f>
        <v>ABI</v>
      </c>
      <c r="O534" s="288" t="str">
        <f>VLOOKUP(B534,'[2]Taille-Poids'!$A$3:$F$557,6,FALSE)</f>
        <v>ABI</v>
      </c>
      <c r="P534" s="101" t="str">
        <f t="shared" si="205"/>
        <v>POIDS</v>
      </c>
      <c r="Q534" s="100">
        <f t="shared" si="206"/>
        <v>0</v>
      </c>
      <c r="R534" s="107" t="str">
        <f>VLOOKUP(B534,[2]DV!$A$3:$G$557,7,FALSE)</f>
        <v>ABI</v>
      </c>
      <c r="S534" s="100">
        <f t="shared" si="207"/>
        <v>0</v>
      </c>
      <c r="T534" s="85">
        <f t="shared" si="208"/>
        <v>0</v>
      </c>
      <c r="U534" s="289" t="str">
        <f>VLOOKUP(B534,[2]COORD!$A$3:$H$557,8,FALSE)</f>
        <v>ABI</v>
      </c>
      <c r="V534" s="100">
        <f t="shared" si="209"/>
        <v>0</v>
      </c>
      <c r="W534" s="96" t="str">
        <f>VLOOKUP(B534,[2]SOUP!$A$3:$E$557,5,FALSE)</f>
        <v>ABI</v>
      </c>
      <c r="X534" s="100">
        <f t="shared" si="210"/>
        <v>0</v>
      </c>
      <c r="Y534" s="96" t="str">
        <f>VLOOKUP(B534,[2]EQU!$A$3:$E$557,5,FALSE)</f>
        <v>ABI</v>
      </c>
      <c r="Z534" s="100">
        <f t="shared" si="211"/>
        <v>0</v>
      </c>
      <c r="AA534" s="85">
        <f t="shared" si="212"/>
        <v>0</v>
      </c>
      <c r="AB534" s="127" t="str">
        <f>VLOOKUP(B534,[2]Natation!$A$2:$E$556,5,FALSE)</f>
        <v>ABI</v>
      </c>
      <c r="AC534" s="100">
        <f t="shared" si="213"/>
        <v>0</v>
      </c>
      <c r="AD534" s="86">
        <f t="shared" si="214"/>
        <v>0</v>
      </c>
      <c r="AE534" s="87">
        <f t="shared" si="216"/>
        <v>0</v>
      </c>
      <c r="AF534" s="88">
        <v>0</v>
      </c>
      <c r="AG534" s="92">
        <f t="shared" si="217"/>
        <v>532</v>
      </c>
      <c r="AH534" s="78" t="str">
        <f>IF(ISERROR(VLOOKUP(B534,'Notes écrit'!$A$3:$C$566,3,FALSE)),"ABI",(VLOOKUP(B534,'Notes écrit'!$A$3:$C$566,3,FALSE)))</f>
        <v>ABI</v>
      </c>
      <c r="AI534" s="88" t="s">
        <v>195</v>
      </c>
      <c r="AJ534" s="93">
        <f t="shared" si="218"/>
        <v>564</v>
      </c>
      <c r="AK534" s="153" t="str">
        <f t="shared" si="221"/>
        <v>DEF</v>
      </c>
      <c r="AL534" s="110"/>
      <c r="AM534" s="110"/>
      <c r="AN534" s="110"/>
      <c r="AO534" s="110"/>
      <c r="AP534" s="110"/>
    </row>
    <row r="535" spans="1:42" ht="16.5" customHeight="1" thickBot="1" x14ac:dyDescent="0.3">
      <c r="A535" s="127" t="s">
        <v>376</v>
      </c>
      <c r="B535" s="263">
        <v>22013329</v>
      </c>
      <c r="C535" s="264" t="s">
        <v>595</v>
      </c>
      <c r="D535" s="264" t="s">
        <v>113</v>
      </c>
      <c r="E535" s="96">
        <f>VLOOKUP(B535,[2]END!$A$3:$F$557,6,FALSE)</f>
        <v>20</v>
      </c>
      <c r="F535" s="99">
        <f t="shared" si="215"/>
        <v>19.5</v>
      </c>
      <c r="G535" s="100">
        <f t="shared" si="200"/>
        <v>17</v>
      </c>
      <c r="H535" s="85">
        <f t="shared" si="201"/>
        <v>17</v>
      </c>
      <c r="I535" s="325">
        <f>VLOOKUP(B535,[2]VIT!$A$3:$E$557,5,FALSE)</f>
        <v>3.03</v>
      </c>
      <c r="J535" s="100">
        <f t="shared" si="219"/>
        <v>20</v>
      </c>
      <c r="K535" s="325">
        <f>VLOOKUP(B535,[2]VIT!$A$3:$F$557,6,FALSE)</f>
        <v>6.54</v>
      </c>
      <c r="L535" s="100">
        <f t="shared" si="220"/>
        <v>13</v>
      </c>
      <c r="M535" s="85">
        <f t="shared" si="204"/>
        <v>16.5</v>
      </c>
      <c r="N535" s="107">
        <f>VLOOKUP(B535,[2]DVC!$A$3:$F$557,6,FALSE)</f>
        <v>81</v>
      </c>
      <c r="O535" s="288">
        <f>VLOOKUP(B535,'[2]Taille-Poids'!$A$3:$F$557,6,FALSE)</f>
        <v>72</v>
      </c>
      <c r="P535" s="101">
        <f t="shared" si="205"/>
        <v>1.125</v>
      </c>
      <c r="Q535" s="100">
        <f t="shared" si="206"/>
        <v>6</v>
      </c>
      <c r="R535" s="107">
        <f>VLOOKUP(B535,[2]DV!$A$3:$G$557,7,FALSE)</f>
        <v>51.8</v>
      </c>
      <c r="S535" s="100">
        <f t="shared" si="207"/>
        <v>6</v>
      </c>
      <c r="T535" s="85">
        <f t="shared" si="208"/>
        <v>12</v>
      </c>
      <c r="U535" s="289">
        <f>VLOOKUP(B535,[2]COORD!$A$3:$H$557,8,FALSE)</f>
        <v>28.6</v>
      </c>
      <c r="V535" s="100">
        <f t="shared" si="209"/>
        <v>3.5</v>
      </c>
      <c r="W535" s="96">
        <f>VLOOKUP(B535,[2]SOUP!$A$3:$E$557,5,FALSE)</f>
        <v>-5</v>
      </c>
      <c r="X535" s="100">
        <f t="shared" si="210"/>
        <v>1.5</v>
      </c>
      <c r="Y535" s="96">
        <f>VLOOKUP(B535,[2]EQU!$A$3:$E$557,5,FALSE)</f>
        <v>6</v>
      </c>
      <c r="Z535" s="100">
        <f t="shared" si="211"/>
        <v>2</v>
      </c>
      <c r="AA535" s="85">
        <f t="shared" si="212"/>
        <v>7</v>
      </c>
      <c r="AB535" s="127">
        <f>VLOOKUP(B535,[2]Natation!$A$2:$E$556,5,FALSE)</f>
        <v>42.21</v>
      </c>
      <c r="AC535" s="100">
        <f t="shared" si="213"/>
        <v>9</v>
      </c>
      <c r="AD535" s="86">
        <f t="shared" si="214"/>
        <v>9</v>
      </c>
      <c r="AE535" s="87">
        <f t="shared" si="216"/>
        <v>12.3</v>
      </c>
      <c r="AF535" s="88">
        <v>12.3</v>
      </c>
      <c r="AG535" s="92">
        <f t="shared" si="217"/>
        <v>129</v>
      </c>
      <c r="AH535" s="78">
        <f>IF(ISERROR(VLOOKUP(B535,'Notes écrit'!$A$3:$C$566,3,FALSE)),"ABI",(VLOOKUP(B535,'Notes écrit'!$A$3:$C$566,3,FALSE)))</f>
        <v>5.33</v>
      </c>
      <c r="AI535" s="88">
        <v>5.33</v>
      </c>
      <c r="AJ535" s="93">
        <f t="shared" si="218"/>
        <v>435</v>
      </c>
      <c r="AK535" s="153">
        <f t="shared" si="221"/>
        <v>8.1180000000000003</v>
      </c>
    </row>
    <row r="536" spans="1:42" s="111" customFormat="1" ht="16.5" customHeight="1" thickBot="1" x14ac:dyDescent="0.3">
      <c r="A536" s="127" t="s">
        <v>376</v>
      </c>
      <c r="B536" s="255">
        <v>22013341</v>
      </c>
      <c r="C536" s="256" t="s">
        <v>954</v>
      </c>
      <c r="D536" s="256" t="s">
        <v>129</v>
      </c>
      <c r="E536" s="96" t="s">
        <v>375</v>
      </c>
      <c r="F536" s="99" t="str">
        <f t="shared" si="215"/>
        <v>DSP</v>
      </c>
      <c r="G536" s="100" t="str">
        <f t="shared" si="200"/>
        <v>DSP</v>
      </c>
      <c r="H536" s="85" t="str">
        <f t="shared" si="201"/>
        <v>DSP</v>
      </c>
      <c r="I536" s="96" t="s">
        <v>375</v>
      </c>
      <c r="J536" s="100" t="str">
        <f t="shared" si="219"/>
        <v>DSP</v>
      </c>
      <c r="K536" s="96" t="s">
        <v>375</v>
      </c>
      <c r="L536" s="100" t="str">
        <f t="shared" si="220"/>
        <v>DSP</v>
      </c>
      <c r="M536" s="85" t="str">
        <f t="shared" si="204"/>
        <v>DSP</v>
      </c>
      <c r="N536" s="96" t="s">
        <v>375</v>
      </c>
      <c r="O536" s="288" t="str">
        <f>VLOOKUP(B536,'[2]Taille-Poids'!$A$3:$F$557,6,FALSE)</f>
        <v>ABI</v>
      </c>
      <c r="P536" s="101" t="str">
        <f t="shared" si="205"/>
        <v>POIDS</v>
      </c>
      <c r="Q536" s="100" t="str">
        <f t="shared" si="206"/>
        <v>DSP</v>
      </c>
      <c r="R536" s="96" t="s">
        <v>375</v>
      </c>
      <c r="S536" s="100" t="str">
        <f t="shared" si="207"/>
        <v>DSP</v>
      </c>
      <c r="T536" s="85" t="str">
        <f t="shared" si="208"/>
        <v>DSP</v>
      </c>
      <c r="U536" s="337" t="s">
        <v>375</v>
      </c>
      <c r="V536" s="100" t="str">
        <f t="shared" si="209"/>
        <v>DSP</v>
      </c>
      <c r="W536" s="96" t="s">
        <v>375</v>
      </c>
      <c r="X536" s="100" t="str">
        <f t="shared" si="210"/>
        <v>DSP</v>
      </c>
      <c r="Y536" s="96" t="s">
        <v>375</v>
      </c>
      <c r="Z536" s="100" t="str">
        <f t="shared" si="211"/>
        <v>DSP</v>
      </c>
      <c r="AA536" s="85" t="str">
        <f t="shared" si="212"/>
        <v>DSP</v>
      </c>
      <c r="AB536" s="96" t="s">
        <v>375</v>
      </c>
      <c r="AC536" s="100" t="str">
        <f t="shared" si="213"/>
        <v>DSP</v>
      </c>
      <c r="AD536" s="86" t="str">
        <f t="shared" si="214"/>
        <v>DSP</v>
      </c>
      <c r="AE536" s="87" t="str">
        <f t="shared" si="216"/>
        <v>DSP</v>
      </c>
      <c r="AF536" s="88" t="s">
        <v>375</v>
      </c>
      <c r="AG536" s="92">
        <f t="shared" si="217"/>
        <v>532</v>
      </c>
      <c r="AH536" s="78">
        <f>IF(ISERROR(VLOOKUP(B536,'Notes écrit'!$A$3:$C$566,3,FALSE)),"ABI",(VLOOKUP(B536,'Notes écrit'!$A$3:$C$566,3,FALSE)))</f>
        <v>9.7799999999999994</v>
      </c>
      <c r="AI536" s="88">
        <v>9.7799999999999994</v>
      </c>
      <c r="AJ536" s="93">
        <f t="shared" si="218"/>
        <v>38</v>
      </c>
      <c r="AK536" s="153">
        <f t="shared" si="221"/>
        <v>9.7799999999999994</v>
      </c>
      <c r="AL536" s="108"/>
      <c r="AM536" s="108"/>
      <c r="AN536" s="108"/>
      <c r="AO536" s="108"/>
      <c r="AP536" s="108"/>
    </row>
    <row r="537" spans="1:42" ht="16.5" customHeight="1" thickBot="1" x14ac:dyDescent="0.3">
      <c r="A537" s="127" t="s">
        <v>56</v>
      </c>
      <c r="B537" s="247">
        <v>22013342</v>
      </c>
      <c r="C537" s="248" t="s">
        <v>904</v>
      </c>
      <c r="D537" s="248" t="s">
        <v>361</v>
      </c>
      <c r="E537" s="96">
        <f>VLOOKUP(B537,[2]END!$A$3:$F$557,6,FALSE)</f>
        <v>10</v>
      </c>
      <c r="F537" s="99">
        <f t="shared" si="215"/>
        <v>14.5</v>
      </c>
      <c r="G537" s="100">
        <f t="shared" si="200"/>
        <v>10</v>
      </c>
      <c r="H537" s="85">
        <f t="shared" si="201"/>
        <v>10</v>
      </c>
      <c r="I537" s="325">
        <f>VLOOKUP(B537,[2]VIT!$A$3:$E$557,5,FALSE)</f>
        <v>3.63</v>
      </c>
      <c r="J537" s="100">
        <f t="shared" si="219"/>
        <v>14</v>
      </c>
      <c r="K537" s="325">
        <f>VLOOKUP(B537,[2]VIT!$A$3:$F$557,6,FALSE)</f>
        <v>7.87</v>
      </c>
      <c r="L537" s="100">
        <f t="shared" si="220"/>
        <v>10</v>
      </c>
      <c r="M537" s="85">
        <f t="shared" si="204"/>
        <v>12</v>
      </c>
      <c r="N537" s="107">
        <f>VLOOKUP(B537,[2]DVC!$A$3:$F$557,6,FALSE)</f>
        <v>33</v>
      </c>
      <c r="O537" s="288">
        <f>VLOOKUP(B537,'[2]Taille-Poids'!$A$3:$F$557,6,FALSE)</f>
        <v>58</v>
      </c>
      <c r="P537" s="101">
        <f t="shared" si="205"/>
        <v>0.56896551724137934</v>
      </c>
      <c r="Q537" s="100">
        <f t="shared" si="206"/>
        <v>5.5</v>
      </c>
      <c r="R537" s="107">
        <f>VLOOKUP(B537,[2]DV!$A$3:$G$557,7,FALSE)</f>
        <v>32.9</v>
      </c>
      <c r="S537" s="100">
        <f t="shared" si="207"/>
        <v>5.5</v>
      </c>
      <c r="T537" s="85">
        <f t="shared" si="208"/>
        <v>11</v>
      </c>
      <c r="U537" s="289">
        <f>VLOOKUP(B537,[2]COORD!$A$3:$H$557,8,FALSE)</f>
        <v>30.63</v>
      </c>
      <c r="V537" s="100">
        <f t="shared" si="209"/>
        <v>3.5</v>
      </c>
      <c r="W537" s="96">
        <f>VLOOKUP(B537,[2]SOUP!$A$3:$E$557,5,FALSE)</f>
        <v>6</v>
      </c>
      <c r="X537" s="100">
        <f t="shared" si="210"/>
        <v>3.5</v>
      </c>
      <c r="Y537" s="96">
        <f>VLOOKUP(B537,[2]EQU!$A$3:$E$557,5,FALSE)</f>
        <v>0</v>
      </c>
      <c r="Z537" s="100">
        <f t="shared" si="211"/>
        <v>5</v>
      </c>
      <c r="AA537" s="85">
        <f t="shared" si="212"/>
        <v>12</v>
      </c>
      <c r="AB537" s="127">
        <f>VLOOKUP(B537,[2]Natation!$A$2:$E$556,5,FALSE)</f>
        <v>42.48</v>
      </c>
      <c r="AC537" s="100">
        <f t="shared" si="213"/>
        <v>12</v>
      </c>
      <c r="AD537" s="86">
        <f t="shared" si="214"/>
        <v>12</v>
      </c>
      <c r="AE537" s="87">
        <f t="shared" si="216"/>
        <v>11.4</v>
      </c>
      <c r="AF537" s="88">
        <v>11.4</v>
      </c>
      <c r="AG537" s="92">
        <f t="shared" si="217"/>
        <v>228</v>
      </c>
      <c r="AH537" s="78">
        <f>IF(ISERROR(VLOOKUP(B537,'Notes écrit'!$A$3:$C$566,3,FALSE)),"ABI",(VLOOKUP(B537,'Notes écrit'!$A$3:$C$566,3,FALSE)))</f>
        <v>7.11</v>
      </c>
      <c r="AI537" s="88">
        <v>7.11</v>
      </c>
      <c r="AJ537" s="93">
        <f t="shared" si="218"/>
        <v>241</v>
      </c>
      <c r="AK537" s="153">
        <f t="shared" si="221"/>
        <v>8.8260000000000005</v>
      </c>
    </row>
    <row r="538" spans="1:42" ht="16.5" customHeight="1" thickBot="1" x14ac:dyDescent="0.3">
      <c r="A538" s="127" t="s">
        <v>376</v>
      </c>
      <c r="B538" s="263">
        <v>22013361</v>
      </c>
      <c r="C538" s="264" t="s">
        <v>1053</v>
      </c>
      <c r="D538" s="264" t="s">
        <v>97</v>
      </c>
      <c r="E538" s="96">
        <f>VLOOKUP(B538,[2]END!$A$3:$F$557,6,FALSE)</f>
        <v>15</v>
      </c>
      <c r="F538" s="99">
        <f t="shared" si="215"/>
        <v>17</v>
      </c>
      <c r="G538" s="100">
        <f t="shared" si="200"/>
        <v>12</v>
      </c>
      <c r="H538" s="85">
        <f t="shared" si="201"/>
        <v>12</v>
      </c>
      <c r="I538" s="325">
        <f>VLOOKUP(B538,[2]VIT!$A$3:$E$557,5,FALSE)</f>
        <v>2.99</v>
      </c>
      <c r="J538" s="100">
        <f t="shared" si="219"/>
        <v>20</v>
      </c>
      <c r="K538" s="325">
        <f>VLOOKUP(B538,[2]VIT!$A$3:$F$557,6,FALSE)</f>
        <v>6.61</v>
      </c>
      <c r="L538" s="100">
        <f t="shared" si="220"/>
        <v>13</v>
      </c>
      <c r="M538" s="85">
        <f t="shared" si="204"/>
        <v>16.5</v>
      </c>
      <c r="N538" s="107">
        <f>VLOOKUP(B538,[2]DVC!$A$3:$F$557,6,FALSE)</f>
        <v>58</v>
      </c>
      <c r="O538" s="288">
        <f>VLOOKUP(B538,'[2]Taille-Poids'!$A$3:$F$557,6,FALSE)</f>
        <v>60</v>
      </c>
      <c r="P538" s="101">
        <f t="shared" si="205"/>
        <v>0.96666666666666667</v>
      </c>
      <c r="Q538" s="100">
        <f t="shared" si="206"/>
        <v>5</v>
      </c>
      <c r="R538" s="107">
        <f>VLOOKUP(B538,[2]DV!$A$3:$G$557,7,FALSE)</f>
        <v>49.6</v>
      </c>
      <c r="S538" s="100">
        <f t="shared" si="207"/>
        <v>5.5</v>
      </c>
      <c r="T538" s="85">
        <f t="shared" si="208"/>
        <v>10.5</v>
      </c>
      <c r="U538" s="335">
        <f>VLOOKUP(B538,[2]COORD!$A$3:$H$557,8,FALSE)</f>
        <v>27.06</v>
      </c>
      <c r="V538" s="100">
        <f t="shared" si="209"/>
        <v>4.25</v>
      </c>
      <c r="W538" s="96">
        <f>VLOOKUP(B538,[2]SOUP!$A$3:$E$557,5,FALSE)</f>
        <v>-20</v>
      </c>
      <c r="X538" s="100">
        <f t="shared" si="210"/>
        <v>0</v>
      </c>
      <c r="Y538" s="96">
        <f>VLOOKUP(B538,[2]EQU!$A$3:$E$557,5,FALSE)</f>
        <v>4</v>
      </c>
      <c r="Z538" s="100">
        <f t="shared" si="211"/>
        <v>3</v>
      </c>
      <c r="AA538" s="85">
        <f t="shared" si="212"/>
        <v>7.25</v>
      </c>
      <c r="AB538" s="127">
        <f>VLOOKUP(B538,[2]Natation!$A$2:$E$556,5,FALSE)</f>
        <v>37.56</v>
      </c>
      <c r="AC538" s="100">
        <f t="shared" si="213"/>
        <v>12</v>
      </c>
      <c r="AD538" s="86">
        <f t="shared" si="214"/>
        <v>12</v>
      </c>
      <c r="AE538" s="87">
        <f t="shared" si="216"/>
        <v>11.65</v>
      </c>
      <c r="AF538" s="88">
        <v>11.65</v>
      </c>
      <c r="AG538" s="92">
        <f t="shared" si="217"/>
        <v>195</v>
      </c>
      <c r="AH538" s="78">
        <f>IF(ISERROR(VLOOKUP(B538,'Notes écrit'!$A$3:$C$566,3,FALSE)),"ABI",(VLOOKUP(B538,'Notes écrit'!$A$3:$C$566,3,FALSE)))</f>
        <v>4.4400000000000004</v>
      </c>
      <c r="AI538" s="88">
        <v>4.4400000000000004</v>
      </c>
      <c r="AJ538" s="93">
        <f t="shared" si="218"/>
        <v>495</v>
      </c>
      <c r="AK538" s="153">
        <f t="shared" si="221"/>
        <v>7.3239999999999998</v>
      </c>
    </row>
    <row r="539" spans="1:42" ht="16.5" customHeight="1" thickBot="1" x14ac:dyDescent="0.3">
      <c r="A539" s="127" t="s">
        <v>376</v>
      </c>
      <c r="B539" s="257">
        <v>22013396</v>
      </c>
      <c r="C539" s="258" t="s">
        <v>182</v>
      </c>
      <c r="D539" s="258" t="s">
        <v>32</v>
      </c>
      <c r="E539" s="96">
        <f>VLOOKUP(B539,[2]END!$A$3:$F$557,6,FALSE)</f>
        <v>16</v>
      </c>
      <c r="F539" s="99">
        <f t="shared" si="215"/>
        <v>17.5</v>
      </c>
      <c r="G539" s="100">
        <f t="shared" si="200"/>
        <v>13</v>
      </c>
      <c r="H539" s="85">
        <f t="shared" si="201"/>
        <v>13</v>
      </c>
      <c r="I539" s="325">
        <f>VLOOKUP(B539,[2]VIT!$A$3:$E$557,5,FALSE)</f>
        <v>3.1</v>
      </c>
      <c r="J539" s="100">
        <f t="shared" si="219"/>
        <v>19</v>
      </c>
      <c r="K539" s="325">
        <f>VLOOKUP(B539,[2]VIT!$A$3:$F$557,6,FALSE)</f>
        <v>6.79</v>
      </c>
      <c r="L539" s="100">
        <f t="shared" si="220"/>
        <v>11</v>
      </c>
      <c r="M539" s="85">
        <f t="shared" si="204"/>
        <v>15</v>
      </c>
      <c r="N539" s="107">
        <f>VLOOKUP(B539,[2]DVC!$A$3:$F$557,6,FALSE)</f>
        <v>50</v>
      </c>
      <c r="O539" s="288">
        <f>VLOOKUP(B539,'[2]Taille-Poids'!$A$3:$F$557,6,FALSE)</f>
        <v>66</v>
      </c>
      <c r="P539" s="101">
        <f t="shared" si="205"/>
        <v>0.75757575757575757</v>
      </c>
      <c r="Q539" s="100">
        <f t="shared" si="206"/>
        <v>4</v>
      </c>
      <c r="R539" s="107">
        <f>VLOOKUP(B539,[2]DV!$A$3:$G$557,7,FALSE)</f>
        <v>46.1</v>
      </c>
      <c r="S539" s="100">
        <f t="shared" si="207"/>
        <v>4.5</v>
      </c>
      <c r="T539" s="85">
        <f t="shared" si="208"/>
        <v>8.5</v>
      </c>
      <c r="U539" s="289">
        <f>VLOOKUP(B539,[2]COORD!$A$3:$H$557,8,FALSE)</f>
        <v>26.39</v>
      </c>
      <c r="V539" s="100">
        <f t="shared" si="209"/>
        <v>4.75</v>
      </c>
      <c r="W539" s="96">
        <f>VLOOKUP(B539,[2]SOUP!$A$3:$E$557,5,FALSE)</f>
        <v>0</v>
      </c>
      <c r="X539" s="100">
        <f t="shared" si="210"/>
        <v>2.5</v>
      </c>
      <c r="Y539" s="96">
        <f>VLOOKUP(B539,[2]EQU!$A$3:$E$557,5,FALSE)</f>
        <v>5</v>
      </c>
      <c r="Z539" s="100">
        <f t="shared" si="211"/>
        <v>2.5</v>
      </c>
      <c r="AA539" s="85">
        <f t="shared" si="212"/>
        <v>9.75</v>
      </c>
      <c r="AB539" s="127">
        <f>VLOOKUP(B539,[2]Natation!$A$2:$E$556,5,FALSE)</f>
        <v>39.17</v>
      </c>
      <c r="AC539" s="100">
        <f t="shared" si="213"/>
        <v>11</v>
      </c>
      <c r="AD539" s="86">
        <f t="shared" si="214"/>
        <v>11</v>
      </c>
      <c r="AE539" s="87">
        <f t="shared" si="216"/>
        <v>11.45</v>
      </c>
      <c r="AF539" s="88">
        <v>11.45</v>
      </c>
      <c r="AG539" s="92">
        <f t="shared" si="217"/>
        <v>221</v>
      </c>
      <c r="AH539" s="78">
        <f>IF(ISERROR(VLOOKUP(B539,'Notes écrit'!$A$3:$C$566,3,FALSE)),"ABI",(VLOOKUP(B539,'Notes écrit'!$A$3:$C$566,3,FALSE)))</f>
        <v>13.78</v>
      </c>
      <c r="AI539" s="88">
        <v>13.78</v>
      </c>
      <c r="AJ539" s="93">
        <f t="shared" si="218"/>
        <v>3</v>
      </c>
      <c r="AK539" s="153">
        <f t="shared" si="221"/>
        <v>12.847999999999999</v>
      </c>
    </row>
    <row r="540" spans="1:42" ht="16.5" customHeight="1" thickBot="1" x14ac:dyDescent="0.3">
      <c r="A540" s="127" t="s">
        <v>56</v>
      </c>
      <c r="B540" s="249">
        <v>22013456</v>
      </c>
      <c r="C540" s="250" t="s">
        <v>1011</v>
      </c>
      <c r="D540" s="250" t="s">
        <v>283</v>
      </c>
      <c r="E540" s="96">
        <f>VLOOKUP(B540,[2]END!$A$3:$F$557,6,FALSE)</f>
        <v>6</v>
      </c>
      <c r="F540" s="99">
        <f t="shared" si="215"/>
        <v>12.5</v>
      </c>
      <c r="G540" s="100">
        <f t="shared" si="200"/>
        <v>6</v>
      </c>
      <c r="H540" s="85">
        <f t="shared" si="201"/>
        <v>6</v>
      </c>
      <c r="I540" s="325">
        <f>VLOOKUP(B540,[2]VIT!$A$3:$E$557,5,FALSE)</f>
        <v>3.46</v>
      </c>
      <c r="J540" s="100">
        <f t="shared" si="219"/>
        <v>17</v>
      </c>
      <c r="K540" s="325">
        <f>VLOOKUP(B540,[2]VIT!$A$3:$F$557,6,FALSE)</f>
        <v>7.63</v>
      </c>
      <c r="L540" s="100">
        <f t="shared" si="220"/>
        <v>11</v>
      </c>
      <c r="M540" s="85">
        <f t="shared" si="204"/>
        <v>14</v>
      </c>
      <c r="N540" s="107">
        <f>VLOOKUP(B540,[2]DVC!$A$3:$F$557,6,FALSE)</f>
        <v>37</v>
      </c>
      <c r="O540" s="288">
        <f>VLOOKUP(B540,'[2]Taille-Poids'!$A$3:$F$557,6,FALSE)</f>
        <v>50</v>
      </c>
      <c r="P540" s="101">
        <f t="shared" si="205"/>
        <v>0.74</v>
      </c>
      <c r="Q540" s="100">
        <f t="shared" si="206"/>
        <v>6.5</v>
      </c>
      <c r="R540" s="107">
        <f>VLOOKUP(B540,[2]DV!$A$3:$G$557,7,FALSE)</f>
        <v>32.799999999999997</v>
      </c>
      <c r="S540" s="100">
        <f t="shared" si="207"/>
        <v>5.5</v>
      </c>
      <c r="T540" s="85">
        <f t="shared" si="208"/>
        <v>12</v>
      </c>
      <c r="U540" s="289">
        <f>VLOOKUP(B540,[2]COORD!$A$3:$H$557,8,FALSE)</f>
        <v>29.96</v>
      </c>
      <c r="V540" s="100">
        <f t="shared" si="209"/>
        <v>4</v>
      </c>
      <c r="W540" s="96">
        <f>VLOOKUP(B540,[2]SOUP!$A$3:$E$557,5,FALSE)</f>
        <v>-13</v>
      </c>
      <c r="X540" s="100">
        <f t="shared" si="210"/>
        <v>0.5</v>
      </c>
      <c r="Y540" s="96">
        <f>VLOOKUP(B540,[2]EQU!$A$3:$E$557,5,FALSE)</f>
        <v>10</v>
      </c>
      <c r="Z540" s="100">
        <f t="shared" si="211"/>
        <v>0</v>
      </c>
      <c r="AA540" s="85">
        <f t="shared" si="212"/>
        <v>4.5</v>
      </c>
      <c r="AB540" s="127">
        <f>VLOOKUP(B540,[2]Natation!$A$2:$E$556,5,FALSE)</f>
        <v>47.22</v>
      </c>
      <c r="AC540" s="100">
        <f t="shared" si="213"/>
        <v>10</v>
      </c>
      <c r="AD540" s="86">
        <f t="shared" si="214"/>
        <v>10</v>
      </c>
      <c r="AE540" s="87">
        <f t="shared" si="216"/>
        <v>9.3000000000000007</v>
      </c>
      <c r="AF540" s="88">
        <v>9.3000000000000007</v>
      </c>
      <c r="AG540" s="92">
        <f t="shared" si="217"/>
        <v>436</v>
      </c>
      <c r="AH540" s="78">
        <f>IF(ISERROR(VLOOKUP(B540,'Notes écrit'!$A$3:$C$566,3,FALSE)),"ABI",(VLOOKUP(B540,'Notes écrit'!$A$3:$C$566,3,FALSE)))</f>
        <v>7.11</v>
      </c>
      <c r="AI540" s="88">
        <v>7.11</v>
      </c>
      <c r="AJ540" s="93">
        <f t="shared" si="218"/>
        <v>241</v>
      </c>
      <c r="AK540" s="153">
        <f t="shared" si="221"/>
        <v>7.9860000000000007</v>
      </c>
      <c r="AL540" s="113"/>
      <c r="AM540" s="113"/>
      <c r="AN540" s="113"/>
      <c r="AO540" s="113"/>
      <c r="AP540" s="113"/>
    </row>
    <row r="541" spans="1:42" ht="16.5" customHeight="1" thickBot="1" x14ac:dyDescent="0.3">
      <c r="A541" s="127" t="s">
        <v>376</v>
      </c>
      <c r="B541" s="251">
        <v>22013517</v>
      </c>
      <c r="C541" s="252" t="s">
        <v>609</v>
      </c>
      <c r="D541" s="252" t="s">
        <v>134</v>
      </c>
      <c r="E541" s="96" t="s">
        <v>375</v>
      </c>
      <c r="F541" s="99" t="str">
        <f t="shared" si="215"/>
        <v>DSP</v>
      </c>
      <c r="G541" s="100" t="str">
        <f t="shared" si="200"/>
        <v>DSP</v>
      </c>
      <c r="H541" s="85" t="str">
        <f t="shared" si="201"/>
        <v>DSP</v>
      </c>
      <c r="I541" s="96" t="s">
        <v>375</v>
      </c>
      <c r="J541" s="100" t="str">
        <f t="shared" si="219"/>
        <v>DSP</v>
      </c>
      <c r="K541" s="96" t="s">
        <v>375</v>
      </c>
      <c r="L541" s="100" t="str">
        <f t="shared" si="220"/>
        <v>DSP</v>
      </c>
      <c r="M541" s="85" t="str">
        <f t="shared" si="204"/>
        <v>DSP</v>
      </c>
      <c r="N541" s="96" t="s">
        <v>375</v>
      </c>
      <c r="O541" s="288">
        <f>VLOOKUP(B541,'[2]Taille-Poids'!$A$3:$F$557,6,FALSE)</f>
        <v>169</v>
      </c>
      <c r="P541" s="101">
        <f t="shared" si="205"/>
        <v>0</v>
      </c>
      <c r="Q541" s="100" t="str">
        <f t="shared" si="206"/>
        <v>DSP</v>
      </c>
      <c r="R541" s="96" t="s">
        <v>375</v>
      </c>
      <c r="S541" s="100" t="str">
        <f t="shared" si="207"/>
        <v>DSP</v>
      </c>
      <c r="T541" s="85" t="str">
        <f t="shared" si="208"/>
        <v>DSP</v>
      </c>
      <c r="U541" s="337" t="s">
        <v>375</v>
      </c>
      <c r="V541" s="100" t="str">
        <f t="shared" si="209"/>
        <v>DSP</v>
      </c>
      <c r="W541" s="96" t="s">
        <v>375</v>
      </c>
      <c r="X541" s="100" t="str">
        <f t="shared" si="210"/>
        <v>DSP</v>
      </c>
      <c r="Y541" s="96" t="s">
        <v>375</v>
      </c>
      <c r="Z541" s="100" t="str">
        <f t="shared" si="211"/>
        <v>DSP</v>
      </c>
      <c r="AA541" s="85" t="str">
        <f t="shared" si="212"/>
        <v>DSP</v>
      </c>
      <c r="AB541" s="96" t="s">
        <v>375</v>
      </c>
      <c r="AC541" s="100" t="str">
        <f t="shared" si="213"/>
        <v>DSP</v>
      </c>
      <c r="AD541" s="86" t="str">
        <f t="shared" si="214"/>
        <v>DSP</v>
      </c>
      <c r="AE541" s="87" t="str">
        <f t="shared" si="216"/>
        <v>DSP</v>
      </c>
      <c r="AF541" s="88" t="s">
        <v>375</v>
      </c>
      <c r="AG541" s="92">
        <f t="shared" si="217"/>
        <v>532</v>
      </c>
      <c r="AH541" s="78">
        <f>IF(ISERROR(VLOOKUP(B541,'Notes écrit'!$A$3:$C$566,3,FALSE)),"ABI",(VLOOKUP(B541,'Notes écrit'!$A$3:$C$566,3,FALSE)))</f>
        <v>7.56</v>
      </c>
      <c r="AI541" s="88">
        <v>7.56</v>
      </c>
      <c r="AJ541" s="93">
        <f t="shared" si="218"/>
        <v>204</v>
      </c>
      <c r="AK541" s="153">
        <f t="shared" si="221"/>
        <v>7.56</v>
      </c>
    </row>
    <row r="542" spans="1:42" ht="16.5" customHeight="1" thickBot="1" x14ac:dyDescent="0.3">
      <c r="A542" s="127" t="s">
        <v>376</v>
      </c>
      <c r="B542" s="251">
        <v>22013559</v>
      </c>
      <c r="C542" s="252" t="s">
        <v>952</v>
      </c>
      <c r="D542" s="252" t="s">
        <v>953</v>
      </c>
      <c r="E542" s="96">
        <f>VLOOKUP(B542,[2]END!$A$3:$F$557,6,FALSE)</f>
        <v>16</v>
      </c>
      <c r="F542" s="99">
        <f t="shared" si="215"/>
        <v>17.5</v>
      </c>
      <c r="G542" s="100">
        <f t="shared" si="200"/>
        <v>13</v>
      </c>
      <c r="H542" s="85">
        <f t="shared" si="201"/>
        <v>13</v>
      </c>
      <c r="I542" s="325">
        <f>VLOOKUP(B542,[2]VIT!$A$3:$E$557,5,FALSE)</f>
        <v>3.32</v>
      </c>
      <c r="J542" s="100">
        <f t="shared" si="219"/>
        <v>15</v>
      </c>
      <c r="K542" s="325">
        <f>VLOOKUP(B542,[2]VIT!$A$3:$F$557,6,FALSE)</f>
        <v>7.08</v>
      </c>
      <c r="L542" s="100">
        <f t="shared" si="220"/>
        <v>9</v>
      </c>
      <c r="M542" s="85">
        <f t="shared" si="204"/>
        <v>12</v>
      </c>
      <c r="N542" s="107">
        <f>VLOOKUP(B542,[2]DVC!$A$3:$F$557,6,FALSE)</f>
        <v>72</v>
      </c>
      <c r="O542" s="288">
        <f>VLOOKUP(B542,'[2]Taille-Poids'!$A$3:$F$557,6,FALSE)</f>
        <v>68</v>
      </c>
      <c r="P542" s="101">
        <f t="shared" si="205"/>
        <v>1.0588235294117647</v>
      </c>
      <c r="Q542" s="100">
        <f t="shared" si="206"/>
        <v>5.5</v>
      </c>
      <c r="R542" s="107">
        <f>VLOOKUP(B542,[2]DV!$A$3:$G$557,7,FALSE)</f>
        <v>40</v>
      </c>
      <c r="S542" s="100">
        <f t="shared" si="207"/>
        <v>3</v>
      </c>
      <c r="T542" s="85">
        <f t="shared" si="208"/>
        <v>8.5</v>
      </c>
      <c r="U542" s="289">
        <f>VLOOKUP(B542,[2]COORD!$A$3:$H$557,8,FALSE)</f>
        <v>26.53</v>
      </c>
      <c r="V542" s="100">
        <f t="shared" si="209"/>
        <v>4.5</v>
      </c>
      <c r="W542" s="96">
        <f>VLOOKUP(B542,[2]SOUP!$A$3:$E$557,5,FALSE)</f>
        <v>-6</v>
      </c>
      <c r="X542" s="100">
        <f t="shared" si="210"/>
        <v>1.25</v>
      </c>
      <c r="Y542" s="96">
        <f>VLOOKUP(B542,[2]EQU!$A$3:$E$557,5,FALSE)</f>
        <v>3</v>
      </c>
      <c r="Z542" s="100">
        <f t="shared" si="211"/>
        <v>3.5</v>
      </c>
      <c r="AA542" s="85">
        <f t="shared" si="212"/>
        <v>9.25</v>
      </c>
      <c r="AB542" s="127">
        <f>VLOOKUP(B542,[2]Natation!$A$2:$E$556,5,FALSE)</f>
        <v>35.119999999999997</v>
      </c>
      <c r="AC542" s="100">
        <f t="shared" si="213"/>
        <v>13</v>
      </c>
      <c r="AD542" s="86">
        <f t="shared" si="214"/>
        <v>13</v>
      </c>
      <c r="AE542" s="87">
        <f t="shared" si="216"/>
        <v>11.15</v>
      </c>
      <c r="AF542" s="88">
        <v>11.15</v>
      </c>
      <c r="AG542" s="92">
        <f t="shared" si="217"/>
        <v>265</v>
      </c>
      <c r="AH542" s="78">
        <f>IF(ISERROR(VLOOKUP(B542,'Notes écrit'!$A$3:$C$566,3,FALSE)),"ABI",(VLOOKUP(B542,'Notes écrit'!$A$3:$C$566,3,FALSE)))</f>
        <v>8</v>
      </c>
      <c r="AI542" s="88">
        <v>8</v>
      </c>
      <c r="AJ542" s="93">
        <f t="shared" si="218"/>
        <v>158</v>
      </c>
      <c r="AK542" s="153">
        <f t="shared" si="221"/>
        <v>9.26</v>
      </c>
    </row>
    <row r="543" spans="1:42" s="110" customFormat="1" ht="16.5" customHeight="1" thickBot="1" x14ac:dyDescent="0.3">
      <c r="A543" s="127" t="s">
        <v>376</v>
      </c>
      <c r="B543" s="261">
        <v>22013568</v>
      </c>
      <c r="C543" s="262" t="s">
        <v>1090</v>
      </c>
      <c r="D543" s="262" t="s">
        <v>1091</v>
      </c>
      <c r="E543" s="96">
        <f>VLOOKUP(B543,[2]END!$A$3:$F$557,6,FALSE)</f>
        <v>19</v>
      </c>
      <c r="F543" s="99">
        <f t="shared" si="215"/>
        <v>19</v>
      </c>
      <c r="G543" s="100">
        <f t="shared" si="200"/>
        <v>16</v>
      </c>
      <c r="H543" s="85">
        <f t="shared" si="201"/>
        <v>16</v>
      </c>
      <c r="I543" s="325">
        <f>VLOOKUP(B543,[2]VIT!$A$3:$E$557,5,FALSE)</f>
        <v>3.22</v>
      </c>
      <c r="J543" s="100">
        <f t="shared" si="219"/>
        <v>17</v>
      </c>
      <c r="K543" s="325">
        <f>VLOOKUP(B543,[2]VIT!$A$3:$F$557,6,FALSE)</f>
        <v>6.81</v>
      </c>
      <c r="L543" s="100">
        <f t="shared" si="220"/>
        <v>11</v>
      </c>
      <c r="M543" s="85">
        <f t="shared" si="204"/>
        <v>14</v>
      </c>
      <c r="N543" s="107">
        <f>VLOOKUP(B543,[2]DVC!$A$3:$F$557,6,FALSE)</f>
        <v>51.5</v>
      </c>
      <c r="O543" s="288">
        <f>VLOOKUP(B543,'[2]Taille-Poids'!$A$3:$F$557,6,FALSE)</f>
        <v>55</v>
      </c>
      <c r="P543" s="101">
        <f t="shared" si="205"/>
        <v>0.9363636363636364</v>
      </c>
      <c r="Q543" s="100">
        <f t="shared" si="206"/>
        <v>5</v>
      </c>
      <c r="R543" s="107">
        <f>VLOOKUP(B543,[2]DV!$A$3:$G$557,7,FALSE)</f>
        <v>39.700000000000003</v>
      </c>
      <c r="S543" s="100">
        <f t="shared" si="207"/>
        <v>3</v>
      </c>
      <c r="T543" s="85">
        <f t="shared" si="208"/>
        <v>8</v>
      </c>
      <c r="U543" s="289">
        <f>VLOOKUP(B543,[2]COORD!$A$3:$H$557,8,FALSE)</f>
        <v>25.79</v>
      </c>
      <c r="V543" s="100">
        <f t="shared" si="209"/>
        <v>5</v>
      </c>
      <c r="W543" s="96">
        <f>VLOOKUP(B543,[2]SOUP!$A$3:$E$557,5,FALSE)</f>
        <v>-16</v>
      </c>
      <c r="X543" s="100">
        <f t="shared" si="210"/>
        <v>0</v>
      </c>
      <c r="Y543" s="96">
        <f>VLOOKUP(B543,[2]EQU!$A$3:$E$557,5,FALSE)</f>
        <v>10</v>
      </c>
      <c r="Z543" s="100">
        <f t="shared" si="211"/>
        <v>0</v>
      </c>
      <c r="AA543" s="85">
        <f t="shared" si="212"/>
        <v>5</v>
      </c>
      <c r="AB543" s="127">
        <f>VLOOKUP(B543,[2]Natation!$A$2:$E$556,5,FALSE)</f>
        <v>47.52</v>
      </c>
      <c r="AC543" s="100">
        <f t="shared" si="213"/>
        <v>6</v>
      </c>
      <c r="AD543" s="86">
        <f t="shared" si="214"/>
        <v>6</v>
      </c>
      <c r="AE543" s="87">
        <f t="shared" si="216"/>
        <v>9.8000000000000007</v>
      </c>
      <c r="AF543" s="88">
        <v>9.8000000000000007</v>
      </c>
      <c r="AG543" s="92">
        <f t="shared" si="217"/>
        <v>403</v>
      </c>
      <c r="AH543" s="78">
        <f>IF(ISERROR(VLOOKUP(B543,'Notes écrit'!$A$3:$C$566,3,FALSE)),"ABI",(VLOOKUP(B543,'Notes écrit'!$A$3:$C$566,3,FALSE)))</f>
        <v>3.56</v>
      </c>
      <c r="AI543" s="88">
        <v>3.56</v>
      </c>
      <c r="AJ543" s="93">
        <f t="shared" si="218"/>
        <v>541</v>
      </c>
      <c r="AK543" s="153">
        <f t="shared" si="221"/>
        <v>6.0560000000000009</v>
      </c>
      <c r="AL543" s="26"/>
      <c r="AM543" s="26"/>
      <c r="AN543" s="26"/>
      <c r="AO543" s="26"/>
      <c r="AP543" s="26"/>
    </row>
    <row r="544" spans="1:42" ht="16.5" customHeight="1" thickBot="1" x14ac:dyDescent="0.3">
      <c r="A544" s="127" t="s">
        <v>376</v>
      </c>
      <c r="B544" s="253">
        <v>22013587</v>
      </c>
      <c r="C544" s="254" t="s">
        <v>649</v>
      </c>
      <c r="D544" s="254" t="s">
        <v>650</v>
      </c>
      <c r="E544" s="96">
        <f>VLOOKUP(B544,[2]END!$A$3:$F$557,6,FALSE)</f>
        <v>20</v>
      </c>
      <c r="F544" s="99">
        <f t="shared" si="215"/>
        <v>19.5</v>
      </c>
      <c r="G544" s="100">
        <f t="shared" si="200"/>
        <v>17</v>
      </c>
      <c r="H544" s="85">
        <f t="shared" si="201"/>
        <v>17</v>
      </c>
      <c r="I544" s="325">
        <f>VLOOKUP(B544,[2]VIT!$A$3:$E$557,5,FALSE)</f>
        <v>3.25</v>
      </c>
      <c r="J544" s="100">
        <f t="shared" si="219"/>
        <v>16</v>
      </c>
      <c r="K544" s="325">
        <f>VLOOKUP(B544,[2]VIT!$A$3:$F$557,6,FALSE)</f>
        <v>7.05</v>
      </c>
      <c r="L544" s="100">
        <f t="shared" si="220"/>
        <v>9</v>
      </c>
      <c r="M544" s="85">
        <f t="shared" si="204"/>
        <v>12.5</v>
      </c>
      <c r="N544" s="107">
        <f>VLOOKUP(B544,[2]DVC!$A$3:$F$557,6,FALSE)</f>
        <v>46</v>
      </c>
      <c r="O544" s="288">
        <f>VLOOKUP(B544,'[2]Taille-Poids'!$A$3:$F$557,6,FALSE)</f>
        <v>58</v>
      </c>
      <c r="P544" s="101">
        <f t="shared" si="205"/>
        <v>0.7931034482758621</v>
      </c>
      <c r="Q544" s="100">
        <f t="shared" si="206"/>
        <v>4</v>
      </c>
      <c r="R544" s="107">
        <f>VLOOKUP(B544,[2]DV!$A$3:$G$557,7,FALSE)</f>
        <v>40.200000000000003</v>
      </c>
      <c r="S544" s="100">
        <f t="shared" si="207"/>
        <v>3</v>
      </c>
      <c r="T544" s="85">
        <f t="shared" si="208"/>
        <v>7</v>
      </c>
      <c r="U544" s="289">
        <f>VLOOKUP(B544,[2]COORD!$A$3:$H$557,8,FALSE)</f>
        <v>26.45</v>
      </c>
      <c r="V544" s="100">
        <f t="shared" si="209"/>
        <v>4.75</v>
      </c>
      <c r="W544" s="96">
        <f>VLOOKUP(B544,[2]SOUP!$A$3:$E$557,5,FALSE)</f>
        <v>-7</v>
      </c>
      <c r="X544" s="100">
        <f t="shared" si="210"/>
        <v>1.25</v>
      </c>
      <c r="Y544" s="96">
        <f>VLOOKUP(B544,[2]EQU!$A$3:$E$557,5,FALSE)</f>
        <v>5</v>
      </c>
      <c r="Z544" s="100">
        <f t="shared" si="211"/>
        <v>2.5</v>
      </c>
      <c r="AA544" s="85">
        <f t="shared" si="212"/>
        <v>8.5</v>
      </c>
      <c r="AB544" s="96" t="s">
        <v>375</v>
      </c>
      <c r="AC544" s="100" t="str">
        <f t="shared" si="213"/>
        <v>DSP</v>
      </c>
      <c r="AD544" s="86" t="str">
        <f t="shared" si="214"/>
        <v>DSP</v>
      </c>
      <c r="AE544" s="87">
        <f t="shared" si="216"/>
        <v>11.25</v>
      </c>
      <c r="AF544" s="88">
        <v>11.25</v>
      </c>
      <c r="AG544" s="92">
        <f t="shared" si="217"/>
        <v>251</v>
      </c>
      <c r="AH544" s="78">
        <f>IF(ISERROR(VLOOKUP(B544,'Notes écrit'!$A$3:$C$566,3,FALSE)),"ABI",(VLOOKUP(B544,'Notes écrit'!$A$3:$C$566,3,FALSE)))</f>
        <v>8</v>
      </c>
      <c r="AI544" s="88">
        <v>8</v>
      </c>
      <c r="AJ544" s="93">
        <f t="shared" si="218"/>
        <v>158</v>
      </c>
      <c r="AK544" s="153">
        <f t="shared" si="221"/>
        <v>9.3000000000000007</v>
      </c>
      <c r="AL544" s="110"/>
      <c r="AM544" s="110"/>
      <c r="AN544" s="110"/>
      <c r="AO544" s="110"/>
      <c r="AP544" s="110"/>
    </row>
    <row r="545" spans="1:42" s="108" customFormat="1" ht="16.5" customHeight="1" thickBot="1" x14ac:dyDescent="0.3">
      <c r="A545" s="127" t="s">
        <v>56</v>
      </c>
      <c r="B545" s="251">
        <v>22013616</v>
      </c>
      <c r="C545" s="252" t="s">
        <v>879</v>
      </c>
      <c r="D545" s="252" t="s">
        <v>880</v>
      </c>
      <c r="E545" s="96">
        <f>VLOOKUP(B545,[2]END!$A$3:$F$557,6,FALSE)</f>
        <v>7</v>
      </c>
      <c r="F545" s="99">
        <f t="shared" si="215"/>
        <v>13</v>
      </c>
      <c r="G545" s="100">
        <f t="shared" si="200"/>
        <v>7</v>
      </c>
      <c r="H545" s="85">
        <f t="shared" si="201"/>
        <v>7</v>
      </c>
      <c r="I545" s="325">
        <f>VLOOKUP(B545,[2]VIT!$A$3:$E$557,5,FALSE)</f>
        <v>3.88</v>
      </c>
      <c r="J545" s="100">
        <f t="shared" si="219"/>
        <v>10</v>
      </c>
      <c r="K545" s="325">
        <f>VLOOKUP(B545,[2]VIT!$A$3:$F$557,6,FALSE)</f>
        <v>8.92</v>
      </c>
      <c r="L545" s="100">
        <f t="shared" si="220"/>
        <v>2</v>
      </c>
      <c r="M545" s="85">
        <f t="shared" si="204"/>
        <v>6</v>
      </c>
      <c r="N545" s="107">
        <f>VLOOKUP(B545,[2]DVC!$A$3:$F$557,6,FALSE)</f>
        <v>30</v>
      </c>
      <c r="O545" s="288">
        <f>VLOOKUP(B545,'[2]Taille-Poids'!$A$3:$F$557,6,FALSE)</f>
        <v>70</v>
      </c>
      <c r="P545" s="101">
        <f t="shared" si="205"/>
        <v>0.42857142857142855</v>
      </c>
      <c r="Q545" s="100">
        <f t="shared" si="206"/>
        <v>4</v>
      </c>
      <c r="R545" s="107">
        <f>VLOOKUP(B545,[2]DV!$A$3:$G$557,7,FALSE)</f>
        <v>16.100000000000001</v>
      </c>
      <c r="S545" s="100">
        <f t="shared" si="207"/>
        <v>1.5</v>
      </c>
      <c r="T545" s="85">
        <f t="shared" si="208"/>
        <v>5.5</v>
      </c>
      <c r="U545" s="289">
        <f>VLOOKUP(B545,[2]COORD!$A$3:$H$557,8,FALSE)</f>
        <v>31.75</v>
      </c>
      <c r="V545" s="100">
        <f t="shared" si="209"/>
        <v>3</v>
      </c>
      <c r="W545" s="96">
        <f>VLOOKUP(B545,[2]SOUP!$A$3:$E$557,5,FALSE)</f>
        <v>-12</v>
      </c>
      <c r="X545" s="100">
        <f t="shared" si="210"/>
        <v>0.5</v>
      </c>
      <c r="Y545" s="96">
        <f>VLOOKUP(B545,[2]EQU!$A$3:$E$557,5,FALSE)</f>
        <v>5</v>
      </c>
      <c r="Z545" s="100">
        <f t="shared" si="211"/>
        <v>2.5</v>
      </c>
      <c r="AA545" s="85">
        <f t="shared" si="212"/>
        <v>6</v>
      </c>
      <c r="AB545" s="127">
        <f>VLOOKUP(B545,[2]Natation!$A$2:$E$556,5,FALSE)</f>
        <v>53.27</v>
      </c>
      <c r="AC545" s="100">
        <f t="shared" si="213"/>
        <v>7</v>
      </c>
      <c r="AD545" s="86">
        <f t="shared" si="214"/>
        <v>7</v>
      </c>
      <c r="AE545" s="87">
        <f t="shared" si="216"/>
        <v>6.3</v>
      </c>
      <c r="AF545" s="88">
        <v>6.3</v>
      </c>
      <c r="AG545" s="92">
        <f t="shared" si="217"/>
        <v>517</v>
      </c>
      <c r="AH545" s="78">
        <f>IF(ISERROR(VLOOKUP(B545,'Notes écrit'!$A$3:$C$566,3,FALSE)),"ABI",(VLOOKUP(B545,'Notes écrit'!$A$3:$C$566,3,FALSE)))</f>
        <v>8</v>
      </c>
      <c r="AI545" s="88">
        <v>8</v>
      </c>
      <c r="AJ545" s="93">
        <f t="shared" si="218"/>
        <v>158</v>
      </c>
      <c r="AK545" s="153">
        <f t="shared" si="221"/>
        <v>7.32</v>
      </c>
      <c r="AL545" s="26"/>
      <c r="AM545" s="26"/>
      <c r="AN545" s="26"/>
      <c r="AO545" s="26"/>
      <c r="AP545" s="26"/>
    </row>
    <row r="546" spans="1:42" ht="16.5" customHeight="1" thickBot="1" x14ac:dyDescent="0.3">
      <c r="A546" s="127" t="s">
        <v>376</v>
      </c>
      <c r="B546" s="255">
        <v>22013682</v>
      </c>
      <c r="C546" s="256" t="s">
        <v>608</v>
      </c>
      <c r="D546" s="256" t="s">
        <v>88</v>
      </c>
      <c r="E546" s="96">
        <f>VLOOKUP(B546,[2]END!$A$3:$F$557,6,FALSE)</f>
        <v>19</v>
      </c>
      <c r="F546" s="99">
        <f t="shared" si="215"/>
        <v>19</v>
      </c>
      <c r="G546" s="100">
        <f t="shared" si="200"/>
        <v>16</v>
      </c>
      <c r="H546" s="85">
        <f t="shared" si="201"/>
        <v>16</v>
      </c>
      <c r="I546" s="325">
        <f>VLOOKUP(B546,[2]VIT!$A$3:$E$557,5,FALSE)</f>
        <v>3.0100000000000002</v>
      </c>
      <c r="J546" s="100">
        <f t="shared" si="219"/>
        <v>20</v>
      </c>
      <c r="K546" s="325">
        <f>VLOOKUP(B546,[2]VIT!$A$3:$F$557,6,FALSE)</f>
        <v>6.54</v>
      </c>
      <c r="L546" s="100">
        <f t="shared" si="220"/>
        <v>13</v>
      </c>
      <c r="M546" s="85">
        <f t="shared" si="204"/>
        <v>16.5</v>
      </c>
      <c r="N546" s="107">
        <f>VLOOKUP(B546,[2]DVC!$A$3:$F$557,6,FALSE)</f>
        <v>62</v>
      </c>
      <c r="O546" s="288">
        <f>VLOOKUP(B546,'[2]Taille-Poids'!$A$3:$F$557,6,FALSE)</f>
        <v>72</v>
      </c>
      <c r="P546" s="101">
        <f t="shared" si="205"/>
        <v>0.86111111111111116</v>
      </c>
      <c r="Q546" s="100">
        <f t="shared" si="206"/>
        <v>4.5</v>
      </c>
      <c r="R546" s="107">
        <f>VLOOKUP(B546,[2]DV!$A$3:$G$557,7,FALSE)</f>
        <v>41.4</v>
      </c>
      <c r="S546" s="100">
        <f t="shared" si="207"/>
        <v>3.5</v>
      </c>
      <c r="T546" s="85">
        <f t="shared" si="208"/>
        <v>8</v>
      </c>
      <c r="U546" s="289">
        <f>VLOOKUP(B546,[2]COORD!$A$3:$H$557,8,FALSE)</f>
        <v>28.22</v>
      </c>
      <c r="V546" s="100">
        <f t="shared" si="209"/>
        <v>3.75</v>
      </c>
      <c r="W546" s="96">
        <f>VLOOKUP(B546,[2]SOUP!$A$3:$E$557,5,FALSE)</f>
        <v>-17</v>
      </c>
      <c r="X546" s="100">
        <f t="shared" si="210"/>
        <v>0</v>
      </c>
      <c r="Y546" s="96">
        <f>VLOOKUP(B546,[2]EQU!$A$3:$E$557,5,FALSE)</f>
        <v>3</v>
      </c>
      <c r="Z546" s="100">
        <f t="shared" si="211"/>
        <v>3.5</v>
      </c>
      <c r="AA546" s="85">
        <f t="shared" si="212"/>
        <v>7.25</v>
      </c>
      <c r="AB546" s="127">
        <f>VLOOKUP(B546,[2]Natation!$A$2:$E$556,5,FALSE)</f>
        <v>32.92</v>
      </c>
      <c r="AC546" s="100">
        <f t="shared" si="213"/>
        <v>15</v>
      </c>
      <c r="AD546" s="86">
        <f t="shared" si="214"/>
        <v>15</v>
      </c>
      <c r="AE546" s="87">
        <f t="shared" si="216"/>
        <v>12.55</v>
      </c>
      <c r="AF546" s="88">
        <v>12.55</v>
      </c>
      <c r="AG546" s="92">
        <f t="shared" si="217"/>
        <v>106</v>
      </c>
      <c r="AH546" s="78">
        <f>IF(ISERROR(VLOOKUP(B546,'Notes écrit'!$A$3:$C$566,3,FALSE)),"ABI",(VLOOKUP(B546,'Notes écrit'!$A$3:$C$566,3,FALSE)))</f>
        <v>5.78</v>
      </c>
      <c r="AI546" s="88">
        <v>5.78</v>
      </c>
      <c r="AJ546" s="93">
        <f t="shared" si="218"/>
        <v>393</v>
      </c>
      <c r="AK546" s="153">
        <f t="shared" si="221"/>
        <v>8.4879999999999995</v>
      </c>
    </row>
    <row r="547" spans="1:42" ht="16.5" customHeight="1" thickBot="1" x14ac:dyDescent="0.3">
      <c r="A547" s="127" t="s">
        <v>376</v>
      </c>
      <c r="B547" s="263">
        <v>22013697</v>
      </c>
      <c r="C547" s="264" t="s">
        <v>616</v>
      </c>
      <c r="D547" s="264" t="s">
        <v>77</v>
      </c>
      <c r="E547" s="96">
        <f>VLOOKUP(B547,[2]END!$A$3:$F$557,6,FALSE)</f>
        <v>18</v>
      </c>
      <c r="F547" s="99">
        <f t="shared" si="215"/>
        <v>18.5</v>
      </c>
      <c r="G547" s="100">
        <f t="shared" si="200"/>
        <v>15</v>
      </c>
      <c r="H547" s="85">
        <f t="shared" si="201"/>
        <v>15</v>
      </c>
      <c r="I547" s="325">
        <f>VLOOKUP(B547,[2]VIT!$A$3:$E$557,5,FALSE)</f>
        <v>3.05</v>
      </c>
      <c r="J547" s="100">
        <f t="shared" si="219"/>
        <v>19</v>
      </c>
      <c r="K547" s="325">
        <f>VLOOKUP(B547,[2]VIT!$A$3:$F$557,6,FALSE)</f>
        <v>6.61</v>
      </c>
      <c r="L547" s="100">
        <f t="shared" si="220"/>
        <v>13</v>
      </c>
      <c r="M547" s="85">
        <f t="shared" si="204"/>
        <v>16</v>
      </c>
      <c r="N547" s="107">
        <f>VLOOKUP(B547,[2]DVC!$A$3:$F$557,6,FALSE)</f>
        <v>59</v>
      </c>
      <c r="O547" s="288">
        <f>VLOOKUP(B547,'[2]Taille-Poids'!$A$3:$F$557,6,FALSE)</f>
        <v>51</v>
      </c>
      <c r="P547" s="101">
        <f t="shared" si="205"/>
        <v>1.1568627450980393</v>
      </c>
      <c r="Q547" s="100">
        <f t="shared" si="206"/>
        <v>6</v>
      </c>
      <c r="R547" s="107">
        <f>VLOOKUP(B547,[2]DV!$A$3:$G$557,7,FALSE)</f>
        <v>50.2</v>
      </c>
      <c r="S547" s="100">
        <f t="shared" si="207"/>
        <v>5.5</v>
      </c>
      <c r="T547" s="85">
        <f t="shared" si="208"/>
        <v>11.5</v>
      </c>
      <c r="U547" s="289">
        <f>VLOOKUP(B547,[2]COORD!$A$3:$H$557,8,FALSE)</f>
        <v>25.91</v>
      </c>
      <c r="V547" s="100">
        <f t="shared" si="209"/>
        <v>5</v>
      </c>
      <c r="W547" s="96">
        <f>VLOOKUP(B547,[2]SOUP!$A$3:$E$557,5,FALSE)</f>
        <v>-3</v>
      </c>
      <c r="X547" s="100">
        <f t="shared" si="210"/>
        <v>1.75</v>
      </c>
      <c r="Y547" s="96">
        <f>VLOOKUP(B547,[2]EQU!$A$3:$E$557,5,FALSE)</f>
        <v>4</v>
      </c>
      <c r="Z547" s="100">
        <f t="shared" si="211"/>
        <v>3</v>
      </c>
      <c r="AA547" s="85">
        <f t="shared" si="212"/>
        <v>9.75</v>
      </c>
      <c r="AB547" s="127">
        <f>VLOOKUP(B547,[2]Natation!$A$2:$E$556,5,FALSE)</f>
        <v>38.229999999999997</v>
      </c>
      <c r="AC547" s="100">
        <f t="shared" si="213"/>
        <v>11</v>
      </c>
      <c r="AD547" s="86">
        <f t="shared" si="214"/>
        <v>11</v>
      </c>
      <c r="AE547" s="87">
        <f t="shared" si="216"/>
        <v>12.65</v>
      </c>
      <c r="AF547" s="88">
        <v>12.65</v>
      </c>
      <c r="AG547" s="92">
        <f t="shared" si="217"/>
        <v>92</v>
      </c>
      <c r="AH547" s="78">
        <f>IF(ISERROR(VLOOKUP(B547,'Notes écrit'!$A$3:$C$566,3,FALSE)),"ABI",(VLOOKUP(B547,'Notes écrit'!$A$3:$C$566,3,FALSE)))</f>
        <v>8.89</v>
      </c>
      <c r="AI547" s="88">
        <v>8.89</v>
      </c>
      <c r="AJ547" s="93">
        <f t="shared" si="218"/>
        <v>86</v>
      </c>
      <c r="AK547" s="153">
        <f t="shared" si="221"/>
        <v>10.394000000000002</v>
      </c>
    </row>
    <row r="548" spans="1:42" ht="16.5" customHeight="1" thickBot="1" x14ac:dyDescent="0.3">
      <c r="A548" s="127" t="s">
        <v>376</v>
      </c>
      <c r="B548" s="257">
        <v>22013728</v>
      </c>
      <c r="C548" s="258" t="s">
        <v>862</v>
      </c>
      <c r="D548" s="258" t="s">
        <v>152</v>
      </c>
      <c r="E548" s="96" t="s">
        <v>375</v>
      </c>
      <c r="F548" s="99" t="str">
        <f t="shared" si="215"/>
        <v>DSP</v>
      </c>
      <c r="G548" s="100" t="str">
        <f t="shared" si="200"/>
        <v>DSP</v>
      </c>
      <c r="H548" s="85" t="str">
        <f t="shared" si="201"/>
        <v>DSP</v>
      </c>
      <c r="I548" s="96" t="s">
        <v>375</v>
      </c>
      <c r="J548" s="100" t="str">
        <f t="shared" si="219"/>
        <v>DSP</v>
      </c>
      <c r="K548" s="96" t="s">
        <v>375</v>
      </c>
      <c r="L548" s="100" t="str">
        <f t="shared" si="220"/>
        <v>DSP</v>
      </c>
      <c r="M548" s="85" t="str">
        <f t="shared" si="204"/>
        <v>DSP</v>
      </c>
      <c r="N548" s="96" t="s">
        <v>375</v>
      </c>
      <c r="O548" s="288">
        <f>VLOOKUP(B548,'[2]Taille-Poids'!$A$3:$F$557,6,FALSE)</f>
        <v>120</v>
      </c>
      <c r="P548" s="101">
        <f t="shared" si="205"/>
        <v>0</v>
      </c>
      <c r="Q548" s="100" t="str">
        <f t="shared" si="206"/>
        <v>DSP</v>
      </c>
      <c r="R548" s="96" t="s">
        <v>375</v>
      </c>
      <c r="S548" s="100" t="str">
        <f t="shared" si="207"/>
        <v>DSP</v>
      </c>
      <c r="T548" s="85" t="str">
        <f t="shared" si="208"/>
        <v>DSP</v>
      </c>
      <c r="U548" s="337" t="s">
        <v>375</v>
      </c>
      <c r="V548" s="100" t="str">
        <f t="shared" si="209"/>
        <v>DSP</v>
      </c>
      <c r="W548" s="96" t="s">
        <v>375</v>
      </c>
      <c r="X548" s="100" t="str">
        <f t="shared" si="210"/>
        <v>DSP</v>
      </c>
      <c r="Y548" s="96" t="s">
        <v>375</v>
      </c>
      <c r="Z548" s="100" t="str">
        <f t="shared" si="211"/>
        <v>DSP</v>
      </c>
      <c r="AA548" s="85" t="str">
        <f t="shared" si="212"/>
        <v>DSP</v>
      </c>
      <c r="AB548" s="96" t="s">
        <v>375</v>
      </c>
      <c r="AC548" s="100" t="str">
        <f t="shared" si="213"/>
        <v>DSP</v>
      </c>
      <c r="AD548" s="86" t="str">
        <f t="shared" si="214"/>
        <v>DSP</v>
      </c>
      <c r="AE548" s="87" t="str">
        <f t="shared" ref="AE548:AE579" si="222">IF(OR(H548="COVID",M548="COVID",T548="COVID",AA548="COVID",AD548="COVID"),"COVID",IF(AND(H548="DSP",M548="DSP",T548="DSP",AA548="DSP",AD548="DSP"),"DSP",IF(AND(H548="DSP",M548="DSP",T548="DSP",AA548="DSP"),AD548,IF(AND(H548="DSP",M548="DSP",T548="DSP",AD548="DSP"),AA548,IF(AND(H548="DSP",M548="DSP",AA548="DSP",AD548="DSP"),T548,IF(AND(H548="DSP",T548="DSP",AA548="DSP",AD548="DSP"),M548,IF(AND(M548="DSP",T548="DSP",AA548="DSP",AD548="DSP"),H548,IF(AND(T548="DSP",AA548="DSP",AD548="DSP"),(H548+M548)/2,IF(AND(M548="DSP",AA548="DSP",AD548="DSP"),(H548+T548)/2,IF(AND(H548="DSP",AA548="DSP",AD548="DSP"),(M548+T548)/2,IF(AND(M548="DSP",T548="DSP",AD548="DSP"),(H548+AA548)/2,IF(AND(H548="DSP",T548="DSP",AD548="DSP"),(M548+AA548)/2,IF(AND(H548="DSP",M548="DSP",AD548="DSP"),(T548+AA548)/2,IF(AND(M548="DSP",T548="DSP",AA548="DSP"),(H548+AD548)/2,IF(AND(H548="DSP",T548="DSP",AA548="DSP"),(M548+AD548)/2,IF(AND(H548="DSP",M548="DSP",AA548="DSP"),(T548+AD548)/2,IF(AND(H548="DSP",M548="DSP",T548="DSP"),(AA548+AD548)/2,IF(AND(H548="DSP",M548="DSP"),(T548+AA548+AD548)/3,IF(AND(H548="DSP",T548="DSP"),(M548+AA548+AD548)/3,IF(AND(M548="DSP",T548="DSP"),(H548+AA548+AD548)/3,IF(AND(H548="DSP",AA548="DSP"),(M548+T548+AD548)/3,IF(AND(M548="DSP",AA548="DSP"),(H548+T548+AD548)/3,IF(AND(T548="DSP",AA548="DSP"),(H548+M548+AD548)/3,IF(AND(H548="DSP",AD548="DSP"),(M548+T548+AA548)/3,IF(AND(M548="DSP",AD548="DSP"),(H548+T548+AA548)/3,IF(AND(T548="DSP",AD548="DSP"),(H548+M548+AA548)/3,IF(AND(AA548="DSP",AD548="DSP"),(H548+M548+T548)/3,IF(H548="DSP",(M548+T548+AA548+AD548)/4,IF(M548="DSP",(H548+T548+AA548+AD548)/4,IF(T548="DSP",(H548+M548+AA548+AD548)/4,IF(AA548="DSP",(H548+M548+T548+AD548)/4,IF(AD548="DSP",(H548+M548+T548+AA548)/4,SUM(H548+M548+T548+AA548+AD548)/5))))))))))))))))))))))))))))))))</f>
        <v>DSP</v>
      </c>
      <c r="AF548" s="88" t="s">
        <v>375</v>
      </c>
      <c r="AG548" s="92">
        <f t="shared" si="217"/>
        <v>532</v>
      </c>
      <c r="AH548" s="78">
        <f>IF(ISERROR(VLOOKUP(B548,'Notes écrit'!$A$3:$C$566,3,FALSE)),"ABI",(VLOOKUP(B548,'Notes écrit'!$A$3:$C$566,3,FALSE)))</f>
        <v>8.44</v>
      </c>
      <c r="AI548" s="88">
        <v>8.44</v>
      </c>
      <c r="AJ548" s="93">
        <f t="shared" si="218"/>
        <v>118</v>
      </c>
      <c r="AK548" s="153">
        <f t="shared" si="221"/>
        <v>8.44</v>
      </c>
    </row>
    <row r="549" spans="1:42" ht="16.5" customHeight="1" thickBot="1" x14ac:dyDescent="0.3">
      <c r="A549" s="127" t="s">
        <v>376</v>
      </c>
      <c r="B549" s="249">
        <v>22013896</v>
      </c>
      <c r="C549" s="250" t="s">
        <v>667</v>
      </c>
      <c r="D549" s="250" t="s">
        <v>668</v>
      </c>
      <c r="E549" s="96" t="str">
        <f>VLOOKUP(B549,[2]END!$A$3:$F$557,6,FALSE)</f>
        <v>ABI</v>
      </c>
      <c r="F549" s="99" t="str">
        <f t="shared" si="215"/>
        <v>ABI</v>
      </c>
      <c r="G549" s="100">
        <f t="shared" si="200"/>
        <v>0</v>
      </c>
      <c r="H549" s="85">
        <f t="shared" si="201"/>
        <v>0</v>
      </c>
      <c r="I549" s="96" t="str">
        <f>VLOOKUP(B549,[2]VIT!$A$3:$E$557,5,FALSE)</f>
        <v>ABI</v>
      </c>
      <c r="J549" s="100">
        <f t="shared" si="219"/>
        <v>0</v>
      </c>
      <c r="K549" s="96" t="str">
        <f>VLOOKUP(B549,[2]VIT!$A$3:$F$557,6,FALSE)</f>
        <v>ABI</v>
      </c>
      <c r="L549" s="100">
        <f t="shared" si="220"/>
        <v>0</v>
      </c>
      <c r="M549" s="85">
        <f t="shared" si="204"/>
        <v>0</v>
      </c>
      <c r="N549" s="107" t="str">
        <f>VLOOKUP(B549,[2]DVC!$A$3:$F$557,6,FALSE)</f>
        <v>ABI</v>
      </c>
      <c r="O549" s="288" t="str">
        <f>VLOOKUP(B549,'[2]Taille-Poids'!$A$3:$F$557,6,FALSE)</f>
        <v>ABI</v>
      </c>
      <c r="P549" s="101" t="str">
        <f t="shared" si="205"/>
        <v>POIDS</v>
      </c>
      <c r="Q549" s="100">
        <f t="shared" si="206"/>
        <v>0</v>
      </c>
      <c r="R549" s="107" t="str">
        <f>VLOOKUP(B549,[2]DV!$A$3:$G$557,7,FALSE)</f>
        <v>ABI</v>
      </c>
      <c r="S549" s="100">
        <f t="shared" si="207"/>
        <v>0</v>
      </c>
      <c r="T549" s="85">
        <f t="shared" si="208"/>
        <v>0</v>
      </c>
      <c r="U549" s="289" t="str">
        <f>VLOOKUP(B549,[2]COORD!$A$3:$H$557,8,FALSE)</f>
        <v>ABI</v>
      </c>
      <c r="V549" s="100">
        <f t="shared" si="209"/>
        <v>0</v>
      </c>
      <c r="W549" s="96" t="str">
        <f>VLOOKUP(B549,[2]SOUP!$A$3:$E$557,5,FALSE)</f>
        <v>ABI</v>
      </c>
      <c r="X549" s="100">
        <f t="shared" si="210"/>
        <v>0</v>
      </c>
      <c r="Y549" s="96" t="str">
        <f>VLOOKUP(B549,[2]EQU!$A$3:$E$557,5,FALSE)</f>
        <v>ABI</v>
      </c>
      <c r="Z549" s="100">
        <f t="shared" si="211"/>
        <v>0</v>
      </c>
      <c r="AA549" s="85">
        <f t="shared" si="212"/>
        <v>0</v>
      </c>
      <c r="AB549" s="127" t="str">
        <f>VLOOKUP(B549,[2]Natation!$A$2:$E$556,5,FALSE)</f>
        <v>ABI</v>
      </c>
      <c r="AC549" s="100">
        <f t="shared" si="213"/>
        <v>0</v>
      </c>
      <c r="AD549" s="86">
        <f t="shared" si="214"/>
        <v>0</v>
      </c>
      <c r="AE549" s="87">
        <f t="shared" si="222"/>
        <v>0</v>
      </c>
      <c r="AF549" s="88">
        <v>0</v>
      </c>
      <c r="AG549" s="92">
        <f t="shared" si="217"/>
        <v>532</v>
      </c>
      <c r="AH549" s="78" t="str">
        <f>IF(ISERROR(VLOOKUP(B549,'Notes écrit'!$A$3:$C$566,3,FALSE)),"ABI",(VLOOKUP(B549,'Notes écrit'!$A$3:$C$566,3,FALSE)))</f>
        <v>ABI</v>
      </c>
      <c r="AI549" s="88" t="s">
        <v>195</v>
      </c>
      <c r="AJ549" s="93">
        <f t="shared" si="218"/>
        <v>564</v>
      </c>
      <c r="AK549" s="153" t="str">
        <f t="shared" si="221"/>
        <v>DEF</v>
      </c>
    </row>
    <row r="550" spans="1:42" s="113" customFormat="1" ht="16.5" customHeight="1" thickBot="1" x14ac:dyDescent="0.3">
      <c r="A550" s="127" t="s">
        <v>376</v>
      </c>
      <c r="B550" s="251">
        <v>22013977</v>
      </c>
      <c r="C550" s="252" t="s">
        <v>779</v>
      </c>
      <c r="D550" s="252" t="s">
        <v>117</v>
      </c>
      <c r="E550" s="96">
        <f>VLOOKUP(B550,[2]END!$A$3:$F$557,6,FALSE)</f>
        <v>14</v>
      </c>
      <c r="F550" s="99">
        <f t="shared" si="215"/>
        <v>16.5</v>
      </c>
      <c r="G550" s="100">
        <f t="shared" si="200"/>
        <v>11</v>
      </c>
      <c r="H550" s="85">
        <f t="shared" si="201"/>
        <v>11</v>
      </c>
      <c r="I550" s="325">
        <f>VLOOKUP(B550,[2]VIT!$A$3:$E$557,5,FALSE)</f>
        <v>3.3</v>
      </c>
      <c r="J550" s="100">
        <f t="shared" si="219"/>
        <v>15</v>
      </c>
      <c r="K550" s="325">
        <f>VLOOKUP(B550,[2]VIT!$A$3:$F$557,6,FALSE)</f>
        <v>6.26</v>
      </c>
      <c r="L550" s="100">
        <f t="shared" si="220"/>
        <v>15</v>
      </c>
      <c r="M550" s="85">
        <f t="shared" si="204"/>
        <v>15</v>
      </c>
      <c r="N550" s="107">
        <f>VLOOKUP(B550,[2]DVC!$A$3:$F$557,6,FALSE)</f>
        <v>60</v>
      </c>
      <c r="O550" s="288">
        <f>VLOOKUP(B550,'[2]Taille-Poids'!$A$3:$F$557,6,FALSE)</f>
        <v>69</v>
      </c>
      <c r="P550" s="101">
        <f t="shared" si="205"/>
        <v>0.86956521739130432</v>
      </c>
      <c r="Q550" s="100">
        <f t="shared" si="206"/>
        <v>4.5</v>
      </c>
      <c r="R550" s="107">
        <f>VLOOKUP(B550,[2]DV!$A$3:$G$557,7,FALSE)</f>
        <v>41.4</v>
      </c>
      <c r="S550" s="100">
        <f t="shared" si="207"/>
        <v>3.5</v>
      </c>
      <c r="T550" s="85">
        <f t="shared" si="208"/>
        <v>8</v>
      </c>
      <c r="U550" s="289">
        <f>VLOOKUP(B550,[2]COORD!$A$3:$H$557,8,FALSE)</f>
        <v>26.57</v>
      </c>
      <c r="V550" s="100">
        <f t="shared" si="209"/>
        <v>4.5</v>
      </c>
      <c r="W550" s="96">
        <f>VLOOKUP(B550,[2]SOUP!$A$3:$E$557,5,FALSE)</f>
        <v>-7</v>
      </c>
      <c r="X550" s="100">
        <f t="shared" si="210"/>
        <v>1.25</v>
      </c>
      <c r="Y550" s="96">
        <f>VLOOKUP(B550,[2]EQU!$A$3:$E$557,5,FALSE)</f>
        <v>3</v>
      </c>
      <c r="Z550" s="100">
        <f t="shared" si="211"/>
        <v>3.5</v>
      </c>
      <c r="AA550" s="85">
        <f t="shared" si="212"/>
        <v>9.25</v>
      </c>
      <c r="AB550" s="127">
        <f>VLOOKUP(B550,[2]Natation!$A$2:$E$556,5,FALSE)</f>
        <v>37.200000000000003</v>
      </c>
      <c r="AC550" s="100">
        <f t="shared" si="213"/>
        <v>12</v>
      </c>
      <c r="AD550" s="86">
        <f t="shared" si="214"/>
        <v>12</v>
      </c>
      <c r="AE550" s="87">
        <f t="shared" si="222"/>
        <v>11.05</v>
      </c>
      <c r="AF550" s="88">
        <v>11.05</v>
      </c>
      <c r="AG550" s="92">
        <f t="shared" si="217"/>
        <v>276</v>
      </c>
      <c r="AH550" s="78">
        <f>IF(ISERROR(VLOOKUP(B550,'Notes écrit'!$A$3:$C$566,3,FALSE)),"ABI",(VLOOKUP(B550,'Notes écrit'!$A$3:$C$566,3,FALSE)))</f>
        <v>11.11</v>
      </c>
      <c r="AI550" s="88">
        <v>11.11</v>
      </c>
      <c r="AJ550" s="93">
        <f t="shared" si="218"/>
        <v>23</v>
      </c>
      <c r="AK550" s="153">
        <f t="shared" si="221"/>
        <v>11.086</v>
      </c>
      <c r="AL550" s="108"/>
      <c r="AM550" s="108"/>
      <c r="AN550" s="108"/>
      <c r="AO550" s="108"/>
      <c r="AP550" s="108"/>
    </row>
    <row r="551" spans="1:42" ht="16.5" customHeight="1" thickBot="1" x14ac:dyDescent="0.3">
      <c r="A551" s="127" t="s">
        <v>376</v>
      </c>
      <c r="B551" s="251">
        <v>22014146</v>
      </c>
      <c r="C551" s="252" t="s">
        <v>748</v>
      </c>
      <c r="D551" s="252" t="s">
        <v>31</v>
      </c>
      <c r="E551" s="96">
        <f>VLOOKUP(B551,[2]END!$A$3:$F$557,6,FALSE)</f>
        <v>16</v>
      </c>
      <c r="F551" s="99">
        <f t="shared" si="215"/>
        <v>17.5</v>
      </c>
      <c r="G551" s="100">
        <f t="shared" si="200"/>
        <v>13</v>
      </c>
      <c r="H551" s="85">
        <f t="shared" si="201"/>
        <v>13</v>
      </c>
      <c r="I551" s="325">
        <f>VLOOKUP(B551,[2]VIT!$A$3:$E$557,5,FALSE)</f>
        <v>3.39</v>
      </c>
      <c r="J551" s="100">
        <f t="shared" si="219"/>
        <v>14</v>
      </c>
      <c r="K551" s="325">
        <f>VLOOKUP(B551,[2]VIT!$A$3:$F$557,6,FALSE)</f>
        <v>6.29</v>
      </c>
      <c r="L551" s="100">
        <f t="shared" si="220"/>
        <v>15</v>
      </c>
      <c r="M551" s="85">
        <f t="shared" si="204"/>
        <v>14.5</v>
      </c>
      <c r="N551" s="107">
        <f>VLOOKUP(B551,[2]DVC!$A$3:$F$557,6,FALSE)</f>
        <v>55</v>
      </c>
      <c r="O551" s="288">
        <f>VLOOKUP(B551,'[2]Taille-Poids'!$A$3:$F$557,6,FALSE)</f>
        <v>82</v>
      </c>
      <c r="P551" s="101">
        <f t="shared" si="205"/>
        <v>0.67073170731707321</v>
      </c>
      <c r="Q551" s="100">
        <f t="shared" si="206"/>
        <v>3.5</v>
      </c>
      <c r="R551" s="107">
        <f>VLOOKUP(B551,[2]DV!$A$3:$G$557,7,FALSE)</f>
        <v>43.1</v>
      </c>
      <c r="S551" s="100">
        <f t="shared" si="207"/>
        <v>4</v>
      </c>
      <c r="T551" s="85">
        <f t="shared" si="208"/>
        <v>7.5</v>
      </c>
      <c r="U551" s="289">
        <f>VLOOKUP(B551,[2]COORD!$A$3:$H$557,8,FALSE)</f>
        <v>26.63</v>
      </c>
      <c r="V551" s="100">
        <f t="shared" si="209"/>
        <v>4.5</v>
      </c>
      <c r="W551" s="96">
        <f>VLOOKUP(B551,[2]SOUP!$A$3:$E$557,5,FALSE)</f>
        <v>-1</v>
      </c>
      <c r="X551" s="100">
        <f t="shared" si="210"/>
        <v>2.25</v>
      </c>
      <c r="Y551" s="96">
        <f>VLOOKUP(B551,[2]EQU!$A$3:$E$557,5,FALSE)</f>
        <v>1</v>
      </c>
      <c r="Z551" s="100">
        <f t="shared" si="211"/>
        <v>4.5</v>
      </c>
      <c r="AA551" s="85">
        <f t="shared" si="212"/>
        <v>11.25</v>
      </c>
      <c r="AB551" s="127">
        <f>VLOOKUP(B551,[2]Natation!$A$2:$E$556,5,FALSE)</f>
        <v>32.619999999999997</v>
      </c>
      <c r="AC551" s="100">
        <f t="shared" si="213"/>
        <v>15</v>
      </c>
      <c r="AD551" s="86">
        <f t="shared" si="214"/>
        <v>15</v>
      </c>
      <c r="AE551" s="87">
        <f t="shared" si="222"/>
        <v>12.25</v>
      </c>
      <c r="AF551" s="88">
        <v>12.25</v>
      </c>
      <c r="AG551" s="92">
        <f t="shared" si="217"/>
        <v>132</v>
      </c>
      <c r="AH551" s="78">
        <f>IF(ISERROR(VLOOKUP(B551,'Notes écrit'!$A$3:$C$566,3,FALSE)),"ABI",(VLOOKUP(B551,'Notes écrit'!$A$3:$C$566,3,FALSE)))</f>
        <v>4.4400000000000004</v>
      </c>
      <c r="AI551" s="88">
        <v>4.4400000000000004</v>
      </c>
      <c r="AJ551" s="93">
        <f t="shared" si="218"/>
        <v>495</v>
      </c>
      <c r="AK551" s="153">
        <f t="shared" si="221"/>
        <v>7.5640000000000001</v>
      </c>
    </row>
    <row r="552" spans="1:42" ht="16.5" customHeight="1" thickBot="1" x14ac:dyDescent="0.3">
      <c r="A552" s="127" t="s">
        <v>376</v>
      </c>
      <c r="B552" s="249">
        <v>22014202</v>
      </c>
      <c r="C552" s="250" t="s">
        <v>940</v>
      </c>
      <c r="D552" s="250" t="s">
        <v>941</v>
      </c>
      <c r="E552" s="96">
        <f>VLOOKUP(B552,[2]END!$A$3:$F$557,6,FALSE)</f>
        <v>19</v>
      </c>
      <c r="F552" s="99">
        <f t="shared" si="215"/>
        <v>19</v>
      </c>
      <c r="G552" s="100">
        <f t="shared" si="200"/>
        <v>16</v>
      </c>
      <c r="H552" s="85">
        <f t="shared" si="201"/>
        <v>16</v>
      </c>
      <c r="I552" s="325">
        <f>VLOOKUP(B552,[2]VIT!$A$3:$E$557,5,FALSE)</f>
        <v>2.98</v>
      </c>
      <c r="J552" s="100">
        <f t="shared" si="219"/>
        <v>20</v>
      </c>
      <c r="K552" s="325">
        <f>VLOOKUP(B552,[2]VIT!$A$3:$F$557,6,FALSE)</f>
        <v>6.44</v>
      </c>
      <c r="L552" s="100">
        <f t="shared" si="220"/>
        <v>14</v>
      </c>
      <c r="M552" s="85">
        <f t="shared" si="204"/>
        <v>17</v>
      </c>
      <c r="N552" s="107">
        <f>VLOOKUP(B552,[2]DVC!$A$3:$F$557,6,FALSE)</f>
        <v>74</v>
      </c>
      <c r="O552" s="288">
        <f>VLOOKUP(B552,'[2]Taille-Poids'!$A$3:$F$557,6,FALSE)</f>
        <v>82</v>
      </c>
      <c r="P552" s="101">
        <f t="shared" si="205"/>
        <v>0.90243902439024393</v>
      </c>
      <c r="Q552" s="100">
        <f t="shared" si="206"/>
        <v>5</v>
      </c>
      <c r="R552" s="107">
        <f>VLOOKUP(B552,[2]DV!$A$3:$G$557,7,FALSE)</f>
        <v>41.1</v>
      </c>
      <c r="S552" s="100">
        <f t="shared" si="207"/>
        <v>3.5</v>
      </c>
      <c r="T552" s="85">
        <f t="shared" si="208"/>
        <v>8.5</v>
      </c>
      <c r="U552" s="289">
        <f>VLOOKUP(B552,[2]COORD!$A$3:$H$557,8,FALSE)</f>
        <v>25.49</v>
      </c>
      <c r="V552" s="100">
        <f t="shared" si="209"/>
        <v>5.25</v>
      </c>
      <c r="W552" s="96">
        <f>VLOOKUP(B552,[2]SOUP!$A$3:$E$557,5,FALSE)</f>
        <v>-20</v>
      </c>
      <c r="X552" s="100">
        <f t="shared" si="210"/>
        <v>0</v>
      </c>
      <c r="Y552" s="96">
        <f>VLOOKUP(B552,[2]EQU!$A$3:$E$557,5,FALSE)</f>
        <v>6</v>
      </c>
      <c r="Z552" s="100">
        <f t="shared" si="211"/>
        <v>2</v>
      </c>
      <c r="AA552" s="85">
        <f t="shared" si="212"/>
        <v>7.25</v>
      </c>
      <c r="AB552" s="127">
        <f>VLOOKUP(B552,[2]Natation!$A$2:$E$556,5,FALSE)</f>
        <v>38.17</v>
      </c>
      <c r="AC552" s="100">
        <f t="shared" si="213"/>
        <v>11</v>
      </c>
      <c r="AD552" s="86">
        <f t="shared" si="214"/>
        <v>11</v>
      </c>
      <c r="AE552" s="87">
        <f t="shared" si="222"/>
        <v>11.95</v>
      </c>
      <c r="AF552" s="88">
        <v>11.95</v>
      </c>
      <c r="AG552" s="92">
        <f t="shared" si="217"/>
        <v>168</v>
      </c>
      <c r="AH552" s="78">
        <f>IF(ISERROR(VLOOKUP(B552,'Notes écrit'!$A$3:$C$566,3,FALSE)),"ABI",(VLOOKUP(B552,'Notes écrit'!$A$3:$C$566,3,FALSE)))</f>
        <v>7.56</v>
      </c>
      <c r="AI552" s="88">
        <v>7.56</v>
      </c>
      <c r="AJ552" s="93">
        <f t="shared" si="218"/>
        <v>204</v>
      </c>
      <c r="AK552" s="153">
        <f t="shared" si="221"/>
        <v>9.3159999999999989</v>
      </c>
    </row>
    <row r="553" spans="1:42" s="108" customFormat="1" ht="16.5" customHeight="1" thickBot="1" x14ac:dyDescent="0.3">
      <c r="A553" s="127" t="s">
        <v>376</v>
      </c>
      <c r="B553" s="259">
        <v>22014343</v>
      </c>
      <c r="C553" s="260" t="s">
        <v>915</v>
      </c>
      <c r="D553" s="260" t="s">
        <v>113</v>
      </c>
      <c r="E553" s="96">
        <f>VLOOKUP(B553,[2]END!$A$3:$F$557,6,FALSE)</f>
        <v>15</v>
      </c>
      <c r="F553" s="99">
        <f t="shared" si="215"/>
        <v>17</v>
      </c>
      <c r="G553" s="100">
        <f t="shared" si="200"/>
        <v>12</v>
      </c>
      <c r="H553" s="85">
        <f t="shared" si="201"/>
        <v>12</v>
      </c>
      <c r="I553" s="325">
        <f>VLOOKUP(B553,[2]VIT!$A$3:$E$557,5,FALSE)</f>
        <v>3.2</v>
      </c>
      <c r="J553" s="100">
        <f t="shared" si="219"/>
        <v>17</v>
      </c>
      <c r="K553" s="325">
        <f>VLOOKUP(B553,[2]VIT!$A$3:$F$557,6,FALSE)</f>
        <v>6.85</v>
      </c>
      <c r="L553" s="100">
        <f t="shared" si="220"/>
        <v>11</v>
      </c>
      <c r="M553" s="85">
        <f t="shared" si="204"/>
        <v>14</v>
      </c>
      <c r="N553" s="107">
        <f>VLOOKUP(B553,[2]DVC!$A$3:$F$557,6,FALSE)</f>
        <v>46</v>
      </c>
      <c r="O553" s="288">
        <f>VLOOKUP(B553,'[2]Taille-Poids'!$A$3:$F$557,6,FALSE)</f>
        <v>59</v>
      </c>
      <c r="P553" s="101">
        <f t="shared" si="205"/>
        <v>0.77966101694915257</v>
      </c>
      <c r="Q553" s="100">
        <f t="shared" si="206"/>
        <v>4</v>
      </c>
      <c r="R553" s="107">
        <f>VLOOKUP(B553,[2]DV!$A$3:$G$557,7,FALSE)</f>
        <v>44.3</v>
      </c>
      <c r="S553" s="100">
        <f t="shared" si="207"/>
        <v>4</v>
      </c>
      <c r="T553" s="85">
        <f t="shared" si="208"/>
        <v>8</v>
      </c>
      <c r="U553" s="289">
        <f>VLOOKUP(B553,[2]COORD!$A$3:$H$557,8,FALSE)</f>
        <v>27.53</v>
      </c>
      <c r="V553" s="100">
        <f t="shared" si="209"/>
        <v>4</v>
      </c>
      <c r="W553" s="96">
        <f>VLOOKUP(B553,[2]SOUP!$A$3:$E$557,5,FALSE)</f>
        <v>-4</v>
      </c>
      <c r="X553" s="100">
        <f t="shared" si="210"/>
        <v>1.5</v>
      </c>
      <c r="Y553" s="96">
        <f>VLOOKUP(B553,[2]EQU!$A$3:$E$557,5,FALSE)</f>
        <v>4</v>
      </c>
      <c r="Z553" s="100">
        <f t="shared" si="211"/>
        <v>3</v>
      </c>
      <c r="AA553" s="85">
        <f t="shared" si="212"/>
        <v>8.5</v>
      </c>
      <c r="AB553" s="127">
        <f>VLOOKUP(B553,[2]Natation!$A$2:$E$556,5,FALSE)</f>
        <v>40.1</v>
      </c>
      <c r="AC553" s="100">
        <f t="shared" si="213"/>
        <v>10</v>
      </c>
      <c r="AD553" s="86">
        <f t="shared" si="214"/>
        <v>10</v>
      </c>
      <c r="AE553" s="87">
        <f t="shared" si="222"/>
        <v>10.5</v>
      </c>
      <c r="AF553" s="88">
        <v>10.5</v>
      </c>
      <c r="AG553" s="92">
        <f t="shared" si="217"/>
        <v>346</v>
      </c>
      <c r="AH553" s="78">
        <f>IF(ISERROR(VLOOKUP(B553,'Notes écrit'!$A$3:$C$566,3,FALSE)),"ABI",(VLOOKUP(B553,'Notes écrit'!$A$3:$C$566,3,FALSE)))</f>
        <v>7.11</v>
      </c>
      <c r="AI553" s="88">
        <v>7.11</v>
      </c>
      <c r="AJ553" s="93">
        <f t="shared" si="218"/>
        <v>241</v>
      </c>
      <c r="AK553" s="153">
        <f t="shared" si="221"/>
        <v>8.4660000000000011</v>
      </c>
      <c r="AL553" s="26"/>
      <c r="AM553" s="26"/>
      <c r="AN553" s="26"/>
      <c r="AO553" s="26"/>
      <c r="AP553" s="26"/>
    </row>
    <row r="554" spans="1:42" ht="16.5" customHeight="1" thickBot="1" x14ac:dyDescent="0.3">
      <c r="A554" s="127" t="s">
        <v>56</v>
      </c>
      <c r="B554" s="279">
        <v>22014354</v>
      </c>
      <c r="C554" s="280" t="s">
        <v>882</v>
      </c>
      <c r="D554" s="281" t="s">
        <v>104</v>
      </c>
      <c r="E554" s="96">
        <f>VLOOKUP(B554,[2]END!$A$3:$F$557,6,FALSE)</f>
        <v>14</v>
      </c>
      <c r="F554" s="99">
        <f t="shared" si="215"/>
        <v>16.5</v>
      </c>
      <c r="G554" s="100">
        <f t="shared" si="200"/>
        <v>14</v>
      </c>
      <c r="H554" s="85">
        <f t="shared" si="201"/>
        <v>14</v>
      </c>
      <c r="I554" s="325">
        <f>VLOOKUP(B554,[2]VIT!$A$3:$E$557,5,FALSE)</f>
        <v>3.6100000000000003</v>
      </c>
      <c r="J554" s="100">
        <f t="shared" si="219"/>
        <v>15</v>
      </c>
      <c r="K554" s="325">
        <f>VLOOKUP(B554,[2]VIT!$A$3:$F$557,6,FALSE)</f>
        <v>7.91</v>
      </c>
      <c r="L554" s="100">
        <f t="shared" si="220"/>
        <v>10</v>
      </c>
      <c r="M554" s="85">
        <f t="shared" si="204"/>
        <v>12.5</v>
      </c>
      <c r="N554" s="107">
        <f>VLOOKUP(B554,[2]DVC!$A$3:$F$557,6,FALSE)</f>
        <v>42</v>
      </c>
      <c r="O554" s="288">
        <f>VLOOKUP(B554,'[2]Taille-Poids'!$A$3:$F$557,6,FALSE)</f>
        <v>51</v>
      </c>
      <c r="P554" s="101">
        <f t="shared" si="205"/>
        <v>0.82352941176470584</v>
      </c>
      <c r="Q554" s="100">
        <f t="shared" si="206"/>
        <v>7</v>
      </c>
      <c r="R554" s="107">
        <f>VLOOKUP(B554,[2]DV!$A$3:$G$557,7,FALSE)</f>
        <v>27.5</v>
      </c>
      <c r="S554" s="100">
        <f t="shared" si="207"/>
        <v>4</v>
      </c>
      <c r="T554" s="85">
        <f t="shared" si="208"/>
        <v>11</v>
      </c>
      <c r="U554" s="289">
        <f>VLOOKUP(B554,[2]COORD!$A$3:$H$557,8,FALSE)</f>
        <v>28.46</v>
      </c>
      <c r="V554" s="100">
        <f t="shared" si="209"/>
        <v>4.75</v>
      </c>
      <c r="W554" s="96">
        <f>VLOOKUP(B554,[2]SOUP!$A$3:$E$557,5,FALSE)</f>
        <v>10</v>
      </c>
      <c r="X554" s="100">
        <f t="shared" si="210"/>
        <v>4</v>
      </c>
      <c r="Y554" s="96">
        <f>VLOOKUP(B554,[2]EQU!$A$3:$E$557,5,FALSE)</f>
        <v>4</v>
      </c>
      <c r="Z554" s="100">
        <f t="shared" si="211"/>
        <v>3</v>
      </c>
      <c r="AA554" s="85">
        <f t="shared" si="212"/>
        <v>11.75</v>
      </c>
      <c r="AB554" s="127">
        <f>VLOOKUP(B554,[2]Natation!$A$2:$E$556,5,FALSE)</f>
        <v>30.34</v>
      </c>
      <c r="AC554" s="100">
        <f t="shared" si="213"/>
        <v>20</v>
      </c>
      <c r="AD554" s="86">
        <f t="shared" si="214"/>
        <v>20</v>
      </c>
      <c r="AE554" s="87">
        <f t="shared" si="222"/>
        <v>13.85</v>
      </c>
      <c r="AF554" s="88">
        <v>13.85</v>
      </c>
      <c r="AG554" s="92">
        <f t="shared" si="217"/>
        <v>32</v>
      </c>
      <c r="AH554" s="78">
        <f>IF(ISERROR(VLOOKUP(B554,'Notes écrit'!$A$3:$C$566,3,FALSE)),"ABI",(VLOOKUP(B554,'Notes écrit'!$A$3:$C$566,3,FALSE)))</f>
        <v>8</v>
      </c>
      <c r="AI554" s="88">
        <v>8</v>
      </c>
      <c r="AJ554" s="93">
        <f t="shared" si="218"/>
        <v>158</v>
      </c>
      <c r="AK554" s="153">
        <f t="shared" si="221"/>
        <v>10.34</v>
      </c>
      <c r="AL554" s="108"/>
      <c r="AM554" s="108"/>
      <c r="AN554" s="108"/>
      <c r="AO554" s="108"/>
      <c r="AP554" s="108"/>
    </row>
    <row r="555" spans="1:42" ht="16.5" customHeight="1" thickBot="1" x14ac:dyDescent="0.3">
      <c r="A555" s="127" t="s">
        <v>56</v>
      </c>
      <c r="B555" s="247">
        <v>22014390</v>
      </c>
      <c r="C555" s="248" t="s">
        <v>955</v>
      </c>
      <c r="D555" s="248" t="s">
        <v>956</v>
      </c>
      <c r="E555" s="96">
        <f>VLOOKUP(B555,[2]END!$A$3:$F$557,6,FALSE)</f>
        <v>8</v>
      </c>
      <c r="F555" s="99">
        <f t="shared" si="215"/>
        <v>13.5</v>
      </c>
      <c r="G555" s="100">
        <f t="shared" si="200"/>
        <v>8</v>
      </c>
      <c r="H555" s="85">
        <f t="shared" si="201"/>
        <v>8</v>
      </c>
      <c r="I555" s="325">
        <f>VLOOKUP(B555,[2]VIT!$A$3:$E$557,5,FALSE)</f>
        <v>3.9600000000000009</v>
      </c>
      <c r="J555" s="100">
        <f t="shared" si="219"/>
        <v>9</v>
      </c>
      <c r="K555" s="325">
        <f>VLOOKUP(B555,[2]VIT!$A$3:$F$557,6,FALSE)</f>
        <v>8.98</v>
      </c>
      <c r="L555" s="100">
        <f t="shared" si="220"/>
        <v>2</v>
      </c>
      <c r="M555" s="85">
        <f t="shared" si="204"/>
        <v>5.5</v>
      </c>
      <c r="N555" s="107">
        <f>VLOOKUP(B555,[2]DVC!$A$3:$F$557,6,FALSE)</f>
        <v>0</v>
      </c>
      <c r="O555" s="288">
        <f>VLOOKUP(B555,'[2]Taille-Poids'!$A$3:$F$557,6,FALSE)</f>
        <v>58</v>
      </c>
      <c r="P555" s="101">
        <f t="shared" si="205"/>
        <v>0</v>
      </c>
      <c r="Q555" s="100">
        <f t="shared" si="206"/>
        <v>0</v>
      </c>
      <c r="R555" s="107">
        <f>VLOOKUP(B555,[2]DV!$A$3:$G$557,7,FALSE)</f>
        <v>21.2</v>
      </c>
      <c r="S555" s="100">
        <f t="shared" si="207"/>
        <v>2.5</v>
      </c>
      <c r="T555" s="85">
        <f t="shared" si="208"/>
        <v>2.5</v>
      </c>
      <c r="U555" s="289">
        <f>VLOOKUP(B555,[2]COORD!$A$3:$H$557,8,FALSE)</f>
        <v>37.520000000000003</v>
      </c>
      <c r="V555" s="100">
        <f t="shared" si="209"/>
        <v>0.25</v>
      </c>
      <c r="W555" s="96">
        <f>VLOOKUP(B555,[2]SOUP!$A$3:$E$557,5,FALSE)</f>
        <v>2</v>
      </c>
      <c r="X555" s="100">
        <f t="shared" si="210"/>
        <v>3</v>
      </c>
      <c r="Y555" s="96">
        <f>VLOOKUP(B555,[2]EQU!$A$3:$E$557,5,FALSE)</f>
        <v>0</v>
      </c>
      <c r="Z555" s="100">
        <f t="shared" si="211"/>
        <v>5</v>
      </c>
      <c r="AA555" s="85">
        <f t="shared" si="212"/>
        <v>8.25</v>
      </c>
      <c r="AB555" s="127">
        <f>VLOOKUP(B555,[2]Natation!$A$2:$E$556,5,FALSE)</f>
        <v>48.18</v>
      </c>
      <c r="AC555" s="100">
        <f t="shared" si="213"/>
        <v>9</v>
      </c>
      <c r="AD555" s="86">
        <f t="shared" si="214"/>
        <v>9</v>
      </c>
      <c r="AE555" s="87">
        <f t="shared" si="222"/>
        <v>6.65</v>
      </c>
      <c r="AF555" s="88">
        <v>6.65</v>
      </c>
      <c r="AG555" s="92">
        <f t="shared" si="217"/>
        <v>512</v>
      </c>
      <c r="AH555" s="78">
        <f>IF(ISERROR(VLOOKUP(B555,'Notes écrit'!$A$3:$C$566,3,FALSE)),"ABI",(VLOOKUP(B555,'Notes écrit'!$A$3:$C$566,3,FALSE)))</f>
        <v>5.78</v>
      </c>
      <c r="AI555" s="88">
        <v>5.78</v>
      </c>
      <c r="AJ555" s="93">
        <f t="shared" si="218"/>
        <v>393</v>
      </c>
      <c r="AK555" s="153">
        <f t="shared" si="221"/>
        <v>6.1280000000000001</v>
      </c>
    </row>
    <row r="556" spans="1:42" ht="16.5" customHeight="1" thickBot="1" x14ac:dyDescent="0.3">
      <c r="A556" s="127" t="s">
        <v>376</v>
      </c>
      <c r="B556" s="251">
        <v>22014393</v>
      </c>
      <c r="C556" s="252" t="s">
        <v>146</v>
      </c>
      <c r="D556" s="252" t="s">
        <v>230</v>
      </c>
      <c r="E556" s="96">
        <f>VLOOKUP(B556,[2]END!$A$3:$F$557,6,FALSE)</f>
        <v>13</v>
      </c>
      <c r="F556" s="99">
        <f t="shared" si="215"/>
        <v>16</v>
      </c>
      <c r="G556" s="100">
        <f t="shared" si="200"/>
        <v>10</v>
      </c>
      <c r="H556" s="85">
        <f t="shared" si="201"/>
        <v>10</v>
      </c>
      <c r="I556" s="325">
        <f>VLOOKUP(B556,[2]VIT!$A$3:$E$557,5,FALSE)</f>
        <v>3.1</v>
      </c>
      <c r="J556" s="100">
        <f t="shared" si="219"/>
        <v>19</v>
      </c>
      <c r="K556" s="325">
        <f>VLOOKUP(B556,[2]VIT!$A$3:$F$557,6,FALSE)</f>
        <v>6.78</v>
      </c>
      <c r="L556" s="100">
        <f t="shared" si="220"/>
        <v>11</v>
      </c>
      <c r="M556" s="85">
        <f t="shared" si="204"/>
        <v>15</v>
      </c>
      <c r="N556" s="107">
        <f>VLOOKUP(B556,[2]DVC!$A$3:$F$557,6,FALSE)</f>
        <v>70</v>
      </c>
      <c r="O556" s="288">
        <f>VLOOKUP(B556,'[2]Taille-Poids'!$A$3:$F$557,6,FALSE)</f>
        <v>83</v>
      </c>
      <c r="P556" s="101">
        <f t="shared" si="205"/>
        <v>0.84337349397590367</v>
      </c>
      <c r="Q556" s="100">
        <f t="shared" si="206"/>
        <v>4.5</v>
      </c>
      <c r="R556" s="107">
        <f>VLOOKUP(B556,[2]DV!$A$3:$G$557,7,FALSE)</f>
        <v>47.6</v>
      </c>
      <c r="S556" s="100">
        <f t="shared" si="207"/>
        <v>5</v>
      </c>
      <c r="T556" s="85">
        <f t="shared" si="208"/>
        <v>9.5</v>
      </c>
      <c r="U556" s="289">
        <f>VLOOKUP(B556,[2]COORD!$A$3:$H$557,8,FALSE)</f>
        <v>27.32</v>
      </c>
      <c r="V556" s="100">
        <f t="shared" si="209"/>
        <v>4.25</v>
      </c>
      <c r="W556" s="96">
        <f>VLOOKUP(B556,[2]SOUP!$A$3:$E$557,5,FALSE)</f>
        <v>-7</v>
      </c>
      <c r="X556" s="100">
        <f t="shared" si="210"/>
        <v>1.25</v>
      </c>
      <c r="Y556" s="96">
        <f>VLOOKUP(B556,[2]EQU!$A$3:$E$557,5,FALSE)</f>
        <v>4</v>
      </c>
      <c r="Z556" s="100">
        <f t="shared" si="211"/>
        <v>3</v>
      </c>
      <c r="AA556" s="85">
        <f t="shared" si="212"/>
        <v>8.5</v>
      </c>
      <c r="AB556" s="127">
        <f>VLOOKUP(B556,[2]Natation!$A$2:$E$556,5,FALSE)</f>
        <v>45.07</v>
      </c>
      <c r="AC556" s="100">
        <f t="shared" si="213"/>
        <v>8</v>
      </c>
      <c r="AD556" s="86">
        <f t="shared" si="214"/>
        <v>8</v>
      </c>
      <c r="AE556" s="87">
        <f t="shared" si="222"/>
        <v>10.199999999999999</v>
      </c>
      <c r="AF556" s="88">
        <v>10.199999999999999</v>
      </c>
      <c r="AG556" s="92">
        <f t="shared" si="217"/>
        <v>372</v>
      </c>
      <c r="AH556" s="78">
        <f>IF(ISERROR(VLOOKUP(B556,'Notes écrit'!$A$3:$C$566,3,FALSE)),"ABI",(VLOOKUP(B556,'Notes écrit'!$A$3:$C$566,3,FALSE)))</f>
        <v>5.78</v>
      </c>
      <c r="AI556" s="88">
        <v>5.78</v>
      </c>
      <c r="AJ556" s="93">
        <f t="shared" si="218"/>
        <v>393</v>
      </c>
      <c r="AK556" s="153">
        <f t="shared" si="221"/>
        <v>7.548</v>
      </c>
      <c r="AL556" s="110"/>
      <c r="AM556" s="110"/>
      <c r="AN556" s="110"/>
      <c r="AO556" s="110"/>
      <c r="AP556" s="110"/>
    </row>
    <row r="557" spans="1:42" ht="16.5" customHeight="1" thickBot="1" x14ac:dyDescent="0.3">
      <c r="A557" s="127" t="s">
        <v>376</v>
      </c>
      <c r="B557" s="247">
        <v>22014544</v>
      </c>
      <c r="C557" s="248" t="s">
        <v>967</v>
      </c>
      <c r="D557" s="248" t="s">
        <v>72</v>
      </c>
      <c r="E557" s="96">
        <f>VLOOKUP(B557,[2]END!$A$3:$F$557,6,FALSE)</f>
        <v>14</v>
      </c>
      <c r="F557" s="99">
        <f t="shared" si="215"/>
        <v>16.5</v>
      </c>
      <c r="G557" s="100">
        <f t="shared" si="200"/>
        <v>11</v>
      </c>
      <c r="H557" s="85">
        <f t="shared" si="201"/>
        <v>11</v>
      </c>
      <c r="I557" s="325">
        <f>VLOOKUP(B557,[2]VIT!$A$3:$E$557,5,FALSE)</f>
        <v>2.92</v>
      </c>
      <c r="J557" s="100">
        <f t="shared" si="219"/>
        <v>20</v>
      </c>
      <c r="K557" s="325">
        <f>VLOOKUP(B557,[2]VIT!$A$3:$F$557,6,FALSE)</f>
        <v>6.21</v>
      </c>
      <c r="L557" s="100">
        <f t="shared" si="220"/>
        <v>15</v>
      </c>
      <c r="M557" s="85">
        <f t="shared" si="204"/>
        <v>17.5</v>
      </c>
      <c r="N557" s="107">
        <f>VLOOKUP(B557,[2]DVC!$A$3:$F$557,6,FALSE)</f>
        <v>90</v>
      </c>
      <c r="O557" s="288">
        <f>VLOOKUP(B557,'[2]Taille-Poids'!$A$3:$F$557,6,FALSE)</f>
        <v>84</v>
      </c>
      <c r="P557" s="101">
        <f t="shared" si="205"/>
        <v>1.0714285714285714</v>
      </c>
      <c r="Q557" s="100">
        <f t="shared" si="206"/>
        <v>5.5</v>
      </c>
      <c r="R557" s="107">
        <f>VLOOKUP(B557,[2]DV!$A$3:$G$557,7,FALSE)</f>
        <v>48.5</v>
      </c>
      <c r="S557" s="100">
        <f t="shared" si="207"/>
        <v>5</v>
      </c>
      <c r="T557" s="85">
        <f t="shared" si="208"/>
        <v>10.5</v>
      </c>
      <c r="U557" s="289">
        <f>VLOOKUP(B557,[2]COORD!$A$3:$H$557,8,FALSE)</f>
        <v>23.96</v>
      </c>
      <c r="V557" s="100">
        <f t="shared" si="209"/>
        <v>6</v>
      </c>
      <c r="W557" s="96">
        <f>VLOOKUP(B557,[2]SOUP!$A$3:$E$557,5,FALSE)</f>
        <v>-9</v>
      </c>
      <c r="X557" s="100">
        <f t="shared" si="210"/>
        <v>1</v>
      </c>
      <c r="Y557" s="96">
        <f>VLOOKUP(B557,[2]EQU!$A$3:$E$557,5,FALSE)</f>
        <v>5</v>
      </c>
      <c r="Z557" s="100">
        <f t="shared" si="211"/>
        <v>2.5</v>
      </c>
      <c r="AA557" s="85">
        <f t="shared" si="212"/>
        <v>9.5</v>
      </c>
      <c r="AB557" s="127">
        <f>VLOOKUP(B557,[2]Natation!$A$2:$E$556,5,FALSE)</f>
        <v>33.96</v>
      </c>
      <c r="AC557" s="100">
        <f t="shared" si="213"/>
        <v>14</v>
      </c>
      <c r="AD557" s="86">
        <f t="shared" si="214"/>
        <v>14</v>
      </c>
      <c r="AE557" s="87">
        <f t="shared" si="222"/>
        <v>12.5</v>
      </c>
      <c r="AF557" s="88">
        <v>12.5</v>
      </c>
      <c r="AG557" s="92">
        <f t="shared" si="217"/>
        <v>113</v>
      </c>
      <c r="AH557" s="78">
        <f>IF(ISERROR(VLOOKUP(B557,'Notes écrit'!$A$3:$C$566,3,FALSE)),"ABI",(VLOOKUP(B557,'Notes écrit'!$A$3:$C$566,3,FALSE)))</f>
        <v>6.67</v>
      </c>
      <c r="AI557" s="88">
        <v>6.67</v>
      </c>
      <c r="AJ557" s="93">
        <f t="shared" si="218"/>
        <v>296</v>
      </c>
      <c r="AK557" s="153">
        <f t="shared" si="221"/>
        <v>9.0019999999999989</v>
      </c>
    </row>
    <row r="558" spans="1:42" s="108" customFormat="1" ht="16.5" customHeight="1" thickBot="1" x14ac:dyDescent="0.3">
      <c r="A558" s="127" t="s">
        <v>376</v>
      </c>
      <c r="B558" s="255">
        <v>22014730</v>
      </c>
      <c r="C558" s="256" t="s">
        <v>562</v>
      </c>
      <c r="D558" s="256" t="s">
        <v>563</v>
      </c>
      <c r="E558" s="96">
        <f>VLOOKUP(B558,[2]END!$A$3:$F$557,6,FALSE)</f>
        <v>17</v>
      </c>
      <c r="F558" s="99">
        <f t="shared" si="215"/>
        <v>18</v>
      </c>
      <c r="G558" s="100">
        <f t="shared" si="200"/>
        <v>14</v>
      </c>
      <c r="H558" s="85">
        <f t="shared" si="201"/>
        <v>14</v>
      </c>
      <c r="I558" s="325">
        <f>VLOOKUP(B558,[2]VIT!$A$3:$E$557,5,FALSE)</f>
        <v>3</v>
      </c>
      <c r="J558" s="100">
        <f t="shared" si="219"/>
        <v>20</v>
      </c>
      <c r="K558" s="325">
        <f>VLOOKUP(B558,[2]VIT!$A$3:$F$557,6,FALSE)</f>
        <v>6.38</v>
      </c>
      <c r="L558" s="100">
        <f t="shared" si="220"/>
        <v>14</v>
      </c>
      <c r="M558" s="85">
        <f t="shared" si="204"/>
        <v>17</v>
      </c>
      <c r="N558" s="107">
        <f>VLOOKUP(B558,[2]DVC!$A$3:$F$557,6,FALSE)</f>
        <v>98</v>
      </c>
      <c r="O558" s="288">
        <f>VLOOKUP(B558,'[2]Taille-Poids'!$A$3:$F$557,6,FALSE)</f>
        <v>66</v>
      </c>
      <c r="P558" s="101">
        <f t="shared" si="205"/>
        <v>1.4848484848484849</v>
      </c>
      <c r="Q558" s="100">
        <f t="shared" si="206"/>
        <v>7.5</v>
      </c>
      <c r="R558" s="107">
        <f>VLOOKUP(B558,[2]DV!$A$3:$G$557,7,FALSE)</f>
        <v>47.9</v>
      </c>
      <c r="S558" s="100">
        <f t="shared" si="207"/>
        <v>5</v>
      </c>
      <c r="T558" s="85">
        <f t="shared" si="208"/>
        <v>12.5</v>
      </c>
      <c r="U558" s="289">
        <f>VLOOKUP(B558,[2]COORD!$A$3:$H$557,8,FALSE)</f>
        <v>24.65</v>
      </c>
      <c r="V558" s="100">
        <f t="shared" si="209"/>
        <v>5.5</v>
      </c>
      <c r="W558" s="96">
        <f>VLOOKUP(B558,[2]SOUP!$A$3:$E$557,5,FALSE)</f>
        <v>-34</v>
      </c>
      <c r="X558" s="100">
        <f t="shared" si="210"/>
        <v>0</v>
      </c>
      <c r="Y558" s="96">
        <f>VLOOKUP(B558,[2]EQU!$A$3:$E$557,5,FALSE)</f>
        <v>0</v>
      </c>
      <c r="Z558" s="100">
        <f t="shared" si="211"/>
        <v>5</v>
      </c>
      <c r="AA558" s="85">
        <f t="shared" si="212"/>
        <v>10.5</v>
      </c>
      <c r="AB558" s="127">
        <f>VLOOKUP(B558,[2]Natation!$A$2:$E$556,5,FALSE)</f>
        <v>27.1</v>
      </c>
      <c r="AC558" s="100">
        <f t="shared" si="213"/>
        <v>19</v>
      </c>
      <c r="AD558" s="86">
        <f t="shared" si="214"/>
        <v>19</v>
      </c>
      <c r="AE558" s="87">
        <f t="shared" si="222"/>
        <v>14.6</v>
      </c>
      <c r="AF558" s="88">
        <v>14.6</v>
      </c>
      <c r="AG558" s="92">
        <f t="shared" si="217"/>
        <v>10</v>
      </c>
      <c r="AH558" s="78">
        <f>IF(ISERROR(VLOOKUP(B558,'Notes écrit'!$A$3:$C$566,3,FALSE)),"ABI",(VLOOKUP(B558,'Notes écrit'!$A$3:$C$566,3,FALSE)))</f>
        <v>3.56</v>
      </c>
      <c r="AI558" s="88">
        <v>3.56</v>
      </c>
      <c r="AJ558" s="93">
        <f t="shared" si="218"/>
        <v>541</v>
      </c>
      <c r="AK558" s="153">
        <f t="shared" si="221"/>
        <v>7.976</v>
      </c>
    </row>
    <row r="559" spans="1:42" ht="16.5" customHeight="1" thickBot="1" x14ac:dyDescent="0.3">
      <c r="A559" s="127" t="s">
        <v>376</v>
      </c>
      <c r="B559" s="251">
        <v>22014733</v>
      </c>
      <c r="C559" s="252" t="s">
        <v>801</v>
      </c>
      <c r="D559" s="252" t="s">
        <v>802</v>
      </c>
      <c r="E559" s="96">
        <f>VLOOKUP(B559,[2]END!$A$3:$F$557,6,FALSE)</f>
        <v>13</v>
      </c>
      <c r="F559" s="99">
        <f t="shared" si="215"/>
        <v>16</v>
      </c>
      <c r="G559" s="100">
        <f t="shared" si="200"/>
        <v>10</v>
      </c>
      <c r="H559" s="85">
        <f t="shared" si="201"/>
        <v>10</v>
      </c>
      <c r="I559" s="325">
        <f>VLOOKUP(B559,[2]VIT!$A$3:$E$557,5,FALSE)</f>
        <v>3.24</v>
      </c>
      <c r="J559" s="100">
        <f t="shared" si="219"/>
        <v>16</v>
      </c>
      <c r="K559" s="325">
        <f>VLOOKUP(B559,[2]VIT!$A$3:$F$557,6,FALSE)</f>
        <v>7.04</v>
      </c>
      <c r="L559" s="100">
        <f t="shared" si="220"/>
        <v>9</v>
      </c>
      <c r="M559" s="85">
        <f t="shared" si="204"/>
        <v>12.5</v>
      </c>
      <c r="N559" s="107">
        <f>VLOOKUP(B559,[2]DVC!$A$3:$F$557,6,FALSE)</f>
        <v>53</v>
      </c>
      <c r="O559" s="288">
        <f>VLOOKUP(B559,'[2]Taille-Poids'!$A$3:$F$557,6,FALSE)</f>
        <v>62</v>
      </c>
      <c r="P559" s="101">
        <f t="shared" si="205"/>
        <v>0.85483870967741937</v>
      </c>
      <c r="Q559" s="100">
        <f t="shared" si="206"/>
        <v>4.5</v>
      </c>
      <c r="R559" s="107">
        <f>VLOOKUP(B559,[2]DV!$A$3:$G$557,7,FALSE)</f>
        <v>34.799999999999997</v>
      </c>
      <c r="S559" s="100">
        <f t="shared" si="207"/>
        <v>1.5</v>
      </c>
      <c r="T559" s="85">
        <f t="shared" si="208"/>
        <v>6</v>
      </c>
      <c r="U559" s="335">
        <f>VLOOKUP(B559,[2]COORD!$A$3:$H$557,8,FALSE)</f>
        <v>28.49</v>
      </c>
      <c r="V559" s="100">
        <f t="shared" si="209"/>
        <v>3.75</v>
      </c>
      <c r="W559" s="96">
        <f>VLOOKUP(B559,[2]SOUP!$A$3:$E$557,5,FALSE)</f>
        <v>4</v>
      </c>
      <c r="X559" s="100">
        <f t="shared" si="210"/>
        <v>3.25</v>
      </c>
      <c r="Y559" s="96">
        <f>VLOOKUP(B559,[2]EQU!$A$3:$E$557,5,FALSE)</f>
        <v>0</v>
      </c>
      <c r="Z559" s="100">
        <f t="shared" si="211"/>
        <v>5</v>
      </c>
      <c r="AA559" s="85">
        <f t="shared" si="212"/>
        <v>12</v>
      </c>
      <c r="AB559" s="127">
        <f>VLOOKUP(B559,[2]Natation!$A$2:$E$556,5,FALSE)</f>
        <v>40.97</v>
      </c>
      <c r="AC559" s="100">
        <f t="shared" si="213"/>
        <v>10</v>
      </c>
      <c r="AD559" s="86">
        <f t="shared" si="214"/>
        <v>10</v>
      </c>
      <c r="AE559" s="87">
        <f t="shared" si="222"/>
        <v>10.1</v>
      </c>
      <c r="AF559" s="88">
        <v>10.1</v>
      </c>
      <c r="AG559" s="92">
        <f t="shared" si="217"/>
        <v>380</v>
      </c>
      <c r="AH559" s="78">
        <f>IF(ISERROR(VLOOKUP(B559,'Notes écrit'!$A$3:$C$566,3,FALSE)),"ABI",(VLOOKUP(B559,'Notes écrit'!$A$3:$C$566,3,FALSE)))</f>
        <v>5.78</v>
      </c>
      <c r="AI559" s="88">
        <v>5.78</v>
      </c>
      <c r="AJ559" s="93">
        <f t="shared" si="218"/>
        <v>393</v>
      </c>
      <c r="AK559" s="153">
        <f t="shared" si="221"/>
        <v>7.508</v>
      </c>
      <c r="AL559" s="110"/>
      <c r="AM559" s="110"/>
      <c r="AN559" s="110"/>
      <c r="AO559" s="110"/>
      <c r="AP559" s="110"/>
    </row>
    <row r="560" spans="1:42" ht="16.5" customHeight="1" thickBot="1" x14ac:dyDescent="0.3">
      <c r="A560" s="127" t="s">
        <v>376</v>
      </c>
      <c r="B560" s="257">
        <v>22014743</v>
      </c>
      <c r="C560" s="258" t="s">
        <v>899</v>
      </c>
      <c r="D560" s="258" t="s">
        <v>900</v>
      </c>
      <c r="E560" s="96">
        <f>VLOOKUP(B560,[2]END!$A$3:$F$557,6,FALSE)</f>
        <v>16</v>
      </c>
      <c r="F560" s="99">
        <f t="shared" si="215"/>
        <v>17.5</v>
      </c>
      <c r="G560" s="100">
        <f t="shared" si="200"/>
        <v>13</v>
      </c>
      <c r="H560" s="85">
        <f t="shared" si="201"/>
        <v>13</v>
      </c>
      <c r="I560" s="325">
        <f>VLOOKUP(B560,[2]VIT!$A$3:$E$557,5,FALSE)</f>
        <v>3.17</v>
      </c>
      <c r="J560" s="100">
        <f t="shared" si="219"/>
        <v>17</v>
      </c>
      <c r="K560" s="325">
        <f>VLOOKUP(B560,[2]VIT!$A$3:$F$557,6,FALSE)</f>
        <v>6.84</v>
      </c>
      <c r="L560" s="100">
        <f t="shared" si="220"/>
        <v>11</v>
      </c>
      <c r="M560" s="85">
        <f t="shared" si="204"/>
        <v>14</v>
      </c>
      <c r="N560" s="107">
        <f>VLOOKUP(B560,[2]DVC!$A$3:$F$557,6,FALSE)</f>
        <v>53</v>
      </c>
      <c r="O560" s="288">
        <f>VLOOKUP(B560,'[2]Taille-Poids'!$A$3:$F$557,6,FALSE)</f>
        <v>56</v>
      </c>
      <c r="P560" s="101">
        <f t="shared" si="205"/>
        <v>0.9464285714285714</v>
      </c>
      <c r="Q560" s="100">
        <f t="shared" si="206"/>
        <v>5</v>
      </c>
      <c r="R560" s="107">
        <f>VLOOKUP(B560,[2]DV!$A$3:$G$557,7,FALSE)</f>
        <v>40.799999999999997</v>
      </c>
      <c r="S560" s="100">
        <f t="shared" si="207"/>
        <v>3</v>
      </c>
      <c r="T560" s="85">
        <f t="shared" si="208"/>
        <v>8</v>
      </c>
      <c r="U560" s="289">
        <f>VLOOKUP(B560,[2]COORD!$A$3:$H$557,8,FALSE)</f>
        <v>26.1</v>
      </c>
      <c r="V560" s="100">
        <f t="shared" si="209"/>
        <v>4.75</v>
      </c>
      <c r="W560" s="96">
        <f>VLOOKUP(B560,[2]SOUP!$A$3:$E$557,5,FALSE)</f>
        <v>-10</v>
      </c>
      <c r="X560" s="100">
        <f t="shared" si="210"/>
        <v>0.75</v>
      </c>
      <c r="Y560" s="96">
        <f>VLOOKUP(B560,[2]EQU!$A$3:$E$557,5,FALSE)</f>
        <v>2</v>
      </c>
      <c r="Z560" s="100">
        <f t="shared" si="211"/>
        <v>4</v>
      </c>
      <c r="AA560" s="85">
        <f t="shared" si="212"/>
        <v>9.5</v>
      </c>
      <c r="AB560" s="127">
        <f>VLOOKUP(B560,[2]Natation!$A$2:$E$556,5,FALSE)</f>
        <v>48.36</v>
      </c>
      <c r="AC560" s="100">
        <f t="shared" si="213"/>
        <v>6</v>
      </c>
      <c r="AD560" s="86">
        <f t="shared" si="214"/>
        <v>6</v>
      </c>
      <c r="AE560" s="87">
        <f t="shared" si="222"/>
        <v>10.1</v>
      </c>
      <c r="AF560" s="88">
        <v>10.1</v>
      </c>
      <c r="AG560" s="92">
        <f t="shared" si="217"/>
        <v>380</v>
      </c>
      <c r="AH560" s="78">
        <f>IF(ISERROR(VLOOKUP(B560,'Notes écrit'!$A$3:$C$566,3,FALSE)),"ABI",(VLOOKUP(B560,'Notes écrit'!$A$3:$C$566,3,FALSE)))</f>
        <v>6.67</v>
      </c>
      <c r="AI560" s="88">
        <v>6.67</v>
      </c>
      <c r="AJ560" s="93">
        <f t="shared" si="218"/>
        <v>296</v>
      </c>
      <c r="AK560" s="153">
        <f t="shared" si="221"/>
        <v>8.0419999999999998</v>
      </c>
    </row>
    <row r="561" spans="1:42" ht="16.5" customHeight="1" thickBot="1" x14ac:dyDescent="0.3">
      <c r="A561" s="127" t="s">
        <v>56</v>
      </c>
      <c r="B561" s="257">
        <v>22014775</v>
      </c>
      <c r="C561" s="258" t="s">
        <v>705</v>
      </c>
      <c r="D561" s="258" t="s">
        <v>231</v>
      </c>
      <c r="E561" s="96" t="str">
        <f>VLOOKUP(B561,[2]END!$A$3:$F$557,6,FALSE)</f>
        <v>ABI</v>
      </c>
      <c r="F561" s="99" t="str">
        <f t="shared" si="215"/>
        <v>ABI</v>
      </c>
      <c r="G561" s="100">
        <f t="shared" si="200"/>
        <v>0</v>
      </c>
      <c r="H561" s="85">
        <f t="shared" si="201"/>
        <v>0</v>
      </c>
      <c r="I561" s="96" t="str">
        <f>VLOOKUP(B561,[2]VIT!$A$3:$E$557,5,FALSE)</f>
        <v>ABI</v>
      </c>
      <c r="J561" s="100">
        <f t="shared" si="219"/>
        <v>0</v>
      </c>
      <c r="K561" s="96" t="str">
        <f>VLOOKUP(B561,[2]VIT!$A$3:$F$557,6,FALSE)</f>
        <v>ABI</v>
      </c>
      <c r="L561" s="100">
        <f t="shared" si="220"/>
        <v>0</v>
      </c>
      <c r="M561" s="85">
        <f t="shared" si="204"/>
        <v>0</v>
      </c>
      <c r="N561" s="107" t="str">
        <f>VLOOKUP(B561,[2]DVC!$A$3:$F$557,6,FALSE)</f>
        <v>ABI</v>
      </c>
      <c r="O561" s="288" t="str">
        <f>VLOOKUP(B561,'[2]Taille-Poids'!$A$3:$F$557,6,FALSE)</f>
        <v>ABI</v>
      </c>
      <c r="P561" s="101" t="str">
        <f t="shared" si="205"/>
        <v>POIDS</v>
      </c>
      <c r="Q561" s="100">
        <f t="shared" si="206"/>
        <v>0</v>
      </c>
      <c r="R561" s="107" t="str">
        <f>VLOOKUP(B561,[2]DV!$A$3:$G$557,7,FALSE)</f>
        <v>ABI</v>
      </c>
      <c r="S561" s="100">
        <f t="shared" si="207"/>
        <v>0</v>
      </c>
      <c r="T561" s="85">
        <f t="shared" si="208"/>
        <v>0</v>
      </c>
      <c r="U561" s="289" t="str">
        <f>VLOOKUP(B561,[2]COORD!$A$3:$H$557,8,FALSE)</f>
        <v>ABI</v>
      </c>
      <c r="V561" s="100">
        <f t="shared" si="209"/>
        <v>0</v>
      </c>
      <c r="W561" s="96" t="str">
        <f>VLOOKUP(B561,[2]SOUP!$A$3:$E$557,5,FALSE)</f>
        <v>ABI</v>
      </c>
      <c r="X561" s="100">
        <f t="shared" si="210"/>
        <v>0</v>
      </c>
      <c r="Y561" s="96" t="str">
        <f>VLOOKUP(B561,[2]EQU!$A$3:$E$557,5,FALSE)</f>
        <v>ABI</v>
      </c>
      <c r="Z561" s="100">
        <f t="shared" si="211"/>
        <v>0</v>
      </c>
      <c r="AA561" s="85">
        <f t="shared" si="212"/>
        <v>0</v>
      </c>
      <c r="AB561" s="127" t="str">
        <f>VLOOKUP(B561,[2]Natation!$A$2:$E$556,5,FALSE)</f>
        <v>ABI</v>
      </c>
      <c r="AC561" s="100">
        <f t="shared" si="213"/>
        <v>0</v>
      </c>
      <c r="AD561" s="86">
        <f t="shared" si="214"/>
        <v>0</v>
      </c>
      <c r="AE561" s="87">
        <f t="shared" si="222"/>
        <v>0</v>
      </c>
      <c r="AF561" s="88">
        <v>0</v>
      </c>
      <c r="AG561" s="92">
        <f t="shared" si="217"/>
        <v>532</v>
      </c>
      <c r="AH561" s="78" t="str">
        <f>IF(ISERROR(VLOOKUP(B561,'Notes écrit'!$A$3:$C$566,3,FALSE)),"ABI",(VLOOKUP(B561,'Notes écrit'!$A$3:$C$566,3,FALSE)))</f>
        <v>ABI</v>
      </c>
      <c r="AI561" s="88" t="s">
        <v>195</v>
      </c>
      <c r="AJ561" s="93">
        <f t="shared" si="218"/>
        <v>564</v>
      </c>
      <c r="AK561" s="153" t="str">
        <f t="shared" si="221"/>
        <v>DEF</v>
      </c>
    </row>
    <row r="562" spans="1:42" ht="16.5" customHeight="1" thickBot="1" x14ac:dyDescent="0.3">
      <c r="A562" s="127" t="s">
        <v>376</v>
      </c>
      <c r="B562" s="259">
        <v>22014833</v>
      </c>
      <c r="C562" s="260" t="s">
        <v>1050</v>
      </c>
      <c r="D562" s="260" t="s">
        <v>1051</v>
      </c>
      <c r="E562" s="96">
        <f>VLOOKUP(B562,[2]END!$A$3:$F$557,6,FALSE)</f>
        <v>19</v>
      </c>
      <c r="F562" s="99">
        <f t="shared" si="215"/>
        <v>19</v>
      </c>
      <c r="G562" s="100">
        <f t="shared" si="200"/>
        <v>16</v>
      </c>
      <c r="H562" s="85">
        <f t="shared" si="201"/>
        <v>16</v>
      </c>
      <c r="I562" s="325">
        <f>VLOOKUP(B562,[2]VIT!$A$3:$E$557,5,FALSE)</f>
        <v>3.11</v>
      </c>
      <c r="J562" s="100">
        <f t="shared" si="219"/>
        <v>18</v>
      </c>
      <c r="K562" s="325">
        <f>VLOOKUP(B562,[2]VIT!$A$3:$F$557,6,FALSE)</f>
        <v>6.55</v>
      </c>
      <c r="L562" s="100">
        <f t="shared" si="220"/>
        <v>13</v>
      </c>
      <c r="M562" s="85">
        <f t="shared" si="204"/>
        <v>15.5</v>
      </c>
      <c r="N562" s="107">
        <f>VLOOKUP(B562,[2]DVC!$A$3:$F$557,6,FALSE)</f>
        <v>60</v>
      </c>
      <c r="O562" s="288">
        <f>VLOOKUP(B562,'[2]Taille-Poids'!$A$3:$F$557,6,FALSE)</f>
        <v>58</v>
      </c>
      <c r="P562" s="101">
        <f t="shared" si="205"/>
        <v>1.0344827586206897</v>
      </c>
      <c r="Q562" s="100">
        <f t="shared" si="206"/>
        <v>5.5</v>
      </c>
      <c r="R562" s="107">
        <f>VLOOKUP(B562,[2]DV!$A$3:$G$557,7,FALSE)</f>
        <v>48</v>
      </c>
      <c r="S562" s="100">
        <f t="shared" si="207"/>
        <v>5</v>
      </c>
      <c r="T562" s="85">
        <f t="shared" si="208"/>
        <v>10.5</v>
      </c>
      <c r="U562" s="335">
        <f>VLOOKUP(B562,[2]COORD!$A$3:$H$557,8,FALSE)</f>
        <v>32.9</v>
      </c>
      <c r="V562" s="100">
        <f t="shared" si="209"/>
        <v>1.5</v>
      </c>
      <c r="W562" s="96">
        <f>VLOOKUP(B562,[2]SOUP!$A$3:$E$557,5,FALSE)</f>
        <v>0</v>
      </c>
      <c r="X562" s="100">
        <f t="shared" si="210"/>
        <v>2.5</v>
      </c>
      <c r="Y562" s="96">
        <f>VLOOKUP(B562,[2]EQU!$A$3:$E$557,5,FALSE)</f>
        <v>4</v>
      </c>
      <c r="Z562" s="100">
        <f t="shared" si="211"/>
        <v>3</v>
      </c>
      <c r="AA562" s="85">
        <f t="shared" si="212"/>
        <v>7</v>
      </c>
      <c r="AB562" s="127">
        <f>VLOOKUP(B562,[2]Natation!$A$2:$E$556,5,FALSE)</f>
        <v>52.06</v>
      </c>
      <c r="AC562" s="100">
        <f t="shared" si="213"/>
        <v>4</v>
      </c>
      <c r="AD562" s="86">
        <f t="shared" si="214"/>
        <v>4</v>
      </c>
      <c r="AE562" s="87">
        <f t="shared" si="222"/>
        <v>10.6</v>
      </c>
      <c r="AF562" s="88">
        <v>10.6</v>
      </c>
      <c r="AG562" s="92">
        <f t="shared" si="217"/>
        <v>325</v>
      </c>
      <c r="AH562" s="78">
        <f>IF(ISERROR(VLOOKUP(B562,'Notes écrit'!$A$3:$C$566,3,FALSE)),"ABI",(VLOOKUP(B562,'Notes écrit'!$A$3:$C$566,3,FALSE)))</f>
        <v>6.67</v>
      </c>
      <c r="AI562" s="88">
        <v>6.67</v>
      </c>
      <c r="AJ562" s="93">
        <f t="shared" si="218"/>
        <v>296</v>
      </c>
      <c r="AK562" s="153">
        <f t="shared" si="221"/>
        <v>8.2420000000000009</v>
      </c>
      <c r="AL562" s="112"/>
      <c r="AM562" s="112"/>
      <c r="AN562" s="112"/>
      <c r="AO562" s="112"/>
      <c r="AP562" s="112"/>
    </row>
    <row r="563" spans="1:42" ht="16.5" customHeight="1" thickBot="1" x14ac:dyDescent="0.3">
      <c r="A563" s="127" t="s">
        <v>56</v>
      </c>
      <c r="B563" s="259">
        <v>22014858</v>
      </c>
      <c r="C563" s="260" t="s">
        <v>722</v>
      </c>
      <c r="D563" s="260" t="s">
        <v>723</v>
      </c>
      <c r="E563" s="96">
        <f>VLOOKUP(B563,[2]END!$A$3:$F$557,6,FALSE)</f>
        <v>13</v>
      </c>
      <c r="F563" s="99">
        <f t="shared" si="215"/>
        <v>16</v>
      </c>
      <c r="G563" s="100">
        <f t="shared" si="200"/>
        <v>13</v>
      </c>
      <c r="H563" s="85">
        <f t="shared" si="201"/>
        <v>13</v>
      </c>
      <c r="I563" s="325">
        <f>VLOOKUP(B563,[2]VIT!$A$3:$E$557,5,FALSE)</f>
        <v>3.61</v>
      </c>
      <c r="J563" s="100">
        <f t="shared" si="219"/>
        <v>15</v>
      </c>
      <c r="K563" s="325">
        <f>VLOOKUP(B563,[2]VIT!$A$3:$F$557,6,FALSE)</f>
        <v>8.0299999999999994</v>
      </c>
      <c r="L563" s="100">
        <f t="shared" si="220"/>
        <v>9</v>
      </c>
      <c r="M563" s="85">
        <f t="shared" si="204"/>
        <v>12</v>
      </c>
      <c r="N563" s="107">
        <f>VLOOKUP(B563,[2]DVC!$A$3:$F$557,6,FALSE)</f>
        <v>65</v>
      </c>
      <c r="O563" s="288">
        <f>VLOOKUP(B563,'[2]Taille-Poids'!$A$3:$F$557,6,FALSE)</f>
        <v>85</v>
      </c>
      <c r="P563" s="101">
        <f t="shared" si="205"/>
        <v>0.76470588235294112</v>
      </c>
      <c r="Q563" s="100">
        <f t="shared" si="206"/>
        <v>6.5</v>
      </c>
      <c r="R563" s="107">
        <f>VLOOKUP(B563,[2]DV!$A$3:$G$557,7,FALSE)</f>
        <v>36</v>
      </c>
      <c r="S563" s="100">
        <f t="shared" si="207"/>
        <v>6.5</v>
      </c>
      <c r="T563" s="85">
        <f t="shared" si="208"/>
        <v>13</v>
      </c>
      <c r="U563" s="289">
        <f>VLOOKUP(B563,[2]COORD!$A$3:$H$557,8,FALSE)</f>
        <v>27.27</v>
      </c>
      <c r="V563" s="100">
        <f t="shared" si="209"/>
        <v>5.25</v>
      </c>
      <c r="W563" s="96">
        <f>VLOOKUP(B563,[2]SOUP!$A$3:$E$557,5,FALSE)</f>
        <v>-8.5</v>
      </c>
      <c r="X563" s="100">
        <f t="shared" si="210"/>
        <v>1</v>
      </c>
      <c r="Y563" s="96">
        <f>VLOOKUP(B563,[2]EQU!$A$3:$E$557,5,FALSE)</f>
        <v>6</v>
      </c>
      <c r="Z563" s="100">
        <f t="shared" si="211"/>
        <v>2</v>
      </c>
      <c r="AA563" s="85">
        <f t="shared" si="212"/>
        <v>8.25</v>
      </c>
      <c r="AB563" s="127">
        <f>VLOOKUP(B563,[2]Natation!$A$2:$E$556,5,FALSE)</f>
        <v>64.099999999999994</v>
      </c>
      <c r="AC563" s="100">
        <f t="shared" si="213"/>
        <v>3</v>
      </c>
      <c r="AD563" s="86">
        <f t="shared" si="214"/>
        <v>3</v>
      </c>
      <c r="AE563" s="87">
        <f t="shared" si="222"/>
        <v>9.85</v>
      </c>
      <c r="AF563" s="88">
        <v>9.85</v>
      </c>
      <c r="AG563" s="92">
        <f t="shared" si="217"/>
        <v>397</v>
      </c>
      <c r="AH563" s="78">
        <f>IF(ISERROR(VLOOKUP(B563,'Notes écrit'!$A$3:$C$566,3,FALSE)),"ABI",(VLOOKUP(B563,'Notes écrit'!$A$3:$C$566,3,FALSE)))</f>
        <v>10.220000000000001</v>
      </c>
      <c r="AI563" s="88">
        <v>10.220000000000001</v>
      </c>
      <c r="AJ563" s="93">
        <f t="shared" si="218"/>
        <v>33</v>
      </c>
      <c r="AK563" s="153">
        <f t="shared" si="221"/>
        <v>10.072000000000001</v>
      </c>
    </row>
    <row r="564" spans="1:42" s="111" customFormat="1" ht="16.5" customHeight="1" thickBot="1" x14ac:dyDescent="0.3">
      <c r="A564" s="127" t="s">
        <v>376</v>
      </c>
      <c r="B564" s="259">
        <v>22014861</v>
      </c>
      <c r="C564" s="260" t="s">
        <v>1076</v>
      </c>
      <c r="D564" s="260" t="s">
        <v>174</v>
      </c>
      <c r="E564" s="96">
        <f>VLOOKUP(B564,[2]END!$A$3:$F$557,6,FALSE)</f>
        <v>19</v>
      </c>
      <c r="F564" s="99">
        <f t="shared" si="215"/>
        <v>19</v>
      </c>
      <c r="G564" s="100">
        <f t="shared" si="200"/>
        <v>16</v>
      </c>
      <c r="H564" s="85">
        <f t="shared" si="201"/>
        <v>16</v>
      </c>
      <c r="I564" s="325">
        <f>VLOOKUP(B564,[2]VIT!$A$3:$E$557,5,FALSE)</f>
        <v>2.97</v>
      </c>
      <c r="J564" s="100">
        <f t="shared" si="219"/>
        <v>20</v>
      </c>
      <c r="K564" s="325">
        <f>VLOOKUP(B564,[2]VIT!$A$3:$F$557,6,FALSE)</f>
        <v>6.24</v>
      </c>
      <c r="L564" s="100">
        <f t="shared" si="220"/>
        <v>15</v>
      </c>
      <c r="M564" s="85">
        <f t="shared" si="204"/>
        <v>17.5</v>
      </c>
      <c r="N564" s="107">
        <f>VLOOKUP(B564,[2]DVC!$A$3:$F$557,6,FALSE)</f>
        <v>56</v>
      </c>
      <c r="O564" s="288">
        <f>VLOOKUP(B564,'[2]Taille-Poids'!$A$3:$F$557,6,FALSE)</f>
        <v>57</v>
      </c>
      <c r="P564" s="101">
        <f t="shared" si="205"/>
        <v>0.98245614035087714</v>
      </c>
      <c r="Q564" s="100">
        <f t="shared" si="206"/>
        <v>5</v>
      </c>
      <c r="R564" s="107">
        <f>VLOOKUP(B564,[2]DV!$A$3:$G$557,7,FALSE)</f>
        <v>47.3</v>
      </c>
      <c r="S564" s="100">
        <f t="shared" si="207"/>
        <v>5</v>
      </c>
      <c r="T564" s="85">
        <f t="shared" si="208"/>
        <v>10</v>
      </c>
      <c r="U564" s="289">
        <f>VLOOKUP(B564,[2]COORD!$A$3:$H$557,8,FALSE)</f>
        <v>24.24</v>
      </c>
      <c r="V564" s="100">
        <f t="shared" si="209"/>
        <v>5.75</v>
      </c>
      <c r="W564" s="96">
        <f>VLOOKUP(B564,[2]SOUP!$A$3:$E$557,5,FALSE)</f>
        <v>-8</v>
      </c>
      <c r="X564" s="100">
        <f t="shared" si="210"/>
        <v>1</v>
      </c>
      <c r="Y564" s="96">
        <f>VLOOKUP(B564,[2]EQU!$A$3:$E$557,5,FALSE)</f>
        <v>3</v>
      </c>
      <c r="Z564" s="100">
        <f t="shared" si="211"/>
        <v>3.5</v>
      </c>
      <c r="AA564" s="85">
        <f t="shared" si="212"/>
        <v>10.25</v>
      </c>
      <c r="AB564" s="127">
        <f>VLOOKUP(B564,[2]Natation!$A$2:$E$556,5,FALSE)</f>
        <v>59.08</v>
      </c>
      <c r="AC564" s="100">
        <f t="shared" si="213"/>
        <v>2</v>
      </c>
      <c r="AD564" s="86">
        <f t="shared" si="214"/>
        <v>2</v>
      </c>
      <c r="AE564" s="87">
        <f t="shared" si="222"/>
        <v>11.15</v>
      </c>
      <c r="AF564" s="88">
        <v>11.15</v>
      </c>
      <c r="AG564" s="92">
        <f t="shared" si="217"/>
        <v>265</v>
      </c>
      <c r="AH564" s="78">
        <f>IF(ISERROR(VLOOKUP(B564,'Notes écrit'!$A$3:$C$566,3,FALSE)),"ABI",(VLOOKUP(B564,'Notes écrit'!$A$3:$C$566,3,FALSE)))</f>
        <v>6.22</v>
      </c>
      <c r="AI564" s="88">
        <v>6.22</v>
      </c>
      <c r="AJ564" s="93">
        <f t="shared" si="218"/>
        <v>347</v>
      </c>
      <c r="AK564" s="153">
        <f t="shared" si="221"/>
        <v>8.1920000000000002</v>
      </c>
      <c r="AL564" s="26"/>
      <c r="AM564" s="26"/>
      <c r="AN564" s="26"/>
      <c r="AO564" s="26"/>
      <c r="AP564" s="26"/>
    </row>
    <row r="565" spans="1:42" s="110" customFormat="1" ht="16.5" customHeight="1" thickBot="1" x14ac:dyDescent="0.3">
      <c r="A565" s="127" t="s">
        <v>376</v>
      </c>
      <c r="B565" s="247">
        <v>22014863</v>
      </c>
      <c r="C565" s="248" t="s">
        <v>295</v>
      </c>
      <c r="D565" s="248" t="s">
        <v>126</v>
      </c>
      <c r="E565" s="96">
        <f>VLOOKUP(B565,[2]END!$A$3:$F$557,6,FALSE)</f>
        <v>15</v>
      </c>
      <c r="F565" s="99">
        <f t="shared" si="215"/>
        <v>17</v>
      </c>
      <c r="G565" s="100">
        <f t="shared" si="200"/>
        <v>12</v>
      </c>
      <c r="H565" s="85">
        <f t="shared" si="201"/>
        <v>12</v>
      </c>
      <c r="I565" s="325">
        <f>VLOOKUP(B565,[2]VIT!$A$3:$E$557,5,FALSE)</f>
        <v>3.31</v>
      </c>
      <c r="J565" s="100">
        <f t="shared" si="219"/>
        <v>15</v>
      </c>
      <c r="K565" s="325">
        <f>VLOOKUP(B565,[2]VIT!$A$3:$F$557,6,FALSE)</f>
        <v>7.04</v>
      </c>
      <c r="L565" s="100">
        <f t="shared" si="220"/>
        <v>9</v>
      </c>
      <c r="M565" s="85">
        <f t="shared" si="204"/>
        <v>12</v>
      </c>
      <c r="N565" s="107">
        <f>VLOOKUP(B565,[2]DVC!$A$3:$F$557,6,FALSE)</f>
        <v>76</v>
      </c>
      <c r="O565" s="288">
        <f>VLOOKUP(B565,'[2]Taille-Poids'!$A$3:$F$557,6,FALSE)</f>
        <v>72</v>
      </c>
      <c r="P565" s="101">
        <f t="shared" si="205"/>
        <v>1.0555555555555556</v>
      </c>
      <c r="Q565" s="100">
        <f t="shared" si="206"/>
        <v>5.5</v>
      </c>
      <c r="R565" s="107">
        <f>VLOOKUP(B565,[2]DV!$A$3:$G$557,7,FALSE)</f>
        <v>33.1</v>
      </c>
      <c r="S565" s="100">
        <f t="shared" si="207"/>
        <v>1.5</v>
      </c>
      <c r="T565" s="85">
        <f t="shared" si="208"/>
        <v>7</v>
      </c>
      <c r="U565" s="289">
        <f>VLOOKUP(B565,[2]COORD!$A$3:$H$557,8,FALSE)</f>
        <v>25.25</v>
      </c>
      <c r="V565" s="100">
        <f t="shared" si="209"/>
        <v>5.25</v>
      </c>
      <c r="W565" s="96">
        <f>VLOOKUP(B565,[2]SOUP!$A$3:$E$557,5,FALSE)</f>
        <v>-15</v>
      </c>
      <c r="X565" s="100">
        <f t="shared" si="210"/>
        <v>0.25</v>
      </c>
      <c r="Y565" s="96">
        <f>VLOOKUP(B565,[2]EQU!$A$3:$E$557,5,FALSE)</f>
        <v>3</v>
      </c>
      <c r="Z565" s="100">
        <f t="shared" si="211"/>
        <v>3.5</v>
      </c>
      <c r="AA565" s="85">
        <f t="shared" si="212"/>
        <v>9</v>
      </c>
      <c r="AB565" s="127">
        <f>VLOOKUP(B565,[2]Natation!$A$2:$E$556,5,FALSE)</f>
        <v>32.909999999999997</v>
      </c>
      <c r="AC565" s="100">
        <f t="shared" si="213"/>
        <v>15</v>
      </c>
      <c r="AD565" s="86">
        <f t="shared" si="214"/>
        <v>15</v>
      </c>
      <c r="AE565" s="87">
        <f t="shared" si="222"/>
        <v>11</v>
      </c>
      <c r="AF565" s="88">
        <v>11</v>
      </c>
      <c r="AG565" s="92">
        <f t="shared" si="217"/>
        <v>281</v>
      </c>
      <c r="AH565" s="78">
        <f>IF(ISERROR(VLOOKUP(B565,'Notes écrit'!$A$3:$C$566,3,FALSE)),"ABI",(VLOOKUP(B565,'Notes écrit'!$A$3:$C$566,3,FALSE)))</f>
        <v>6.67</v>
      </c>
      <c r="AI565" s="88">
        <v>6.67</v>
      </c>
      <c r="AJ565" s="93">
        <f t="shared" si="218"/>
        <v>296</v>
      </c>
      <c r="AK565" s="153">
        <f t="shared" si="221"/>
        <v>8.402000000000001</v>
      </c>
    </row>
    <row r="566" spans="1:42" ht="16.5" customHeight="1" thickBot="1" x14ac:dyDescent="0.3">
      <c r="A566" s="127" t="s">
        <v>376</v>
      </c>
      <c r="B566" s="259">
        <v>22015109</v>
      </c>
      <c r="C566" s="260" t="s">
        <v>1012</v>
      </c>
      <c r="D566" s="260" t="s">
        <v>1013</v>
      </c>
      <c r="E566" s="96">
        <f>VLOOKUP(B566,[2]END!$A$3:$F$557,6,FALSE)</f>
        <v>10</v>
      </c>
      <c r="F566" s="99">
        <f t="shared" si="215"/>
        <v>14.5</v>
      </c>
      <c r="G566" s="100">
        <f t="shared" si="200"/>
        <v>7</v>
      </c>
      <c r="H566" s="85">
        <f t="shared" si="201"/>
        <v>7</v>
      </c>
      <c r="I566" s="325">
        <f>VLOOKUP(B566,[2]VIT!$A$3:$E$557,5,FALSE)</f>
        <v>3.03</v>
      </c>
      <c r="J566" s="100">
        <f t="shared" si="219"/>
        <v>20</v>
      </c>
      <c r="K566" s="325">
        <f>VLOOKUP(B566,[2]VIT!$A$3:$F$557,6,FALSE)</f>
        <v>6.4</v>
      </c>
      <c r="L566" s="100">
        <f t="shared" si="220"/>
        <v>14</v>
      </c>
      <c r="M566" s="85">
        <f t="shared" si="204"/>
        <v>17</v>
      </c>
      <c r="N566" s="107">
        <f>VLOOKUP(B566,[2]DVC!$A$3:$F$557,6,FALSE)</f>
        <v>73</v>
      </c>
      <c r="O566" s="288">
        <f>VLOOKUP(B566,'[2]Taille-Poids'!$A$3:$F$557,6,FALSE)</f>
        <v>95</v>
      </c>
      <c r="P566" s="101">
        <f t="shared" si="205"/>
        <v>0.76842105263157889</v>
      </c>
      <c r="Q566" s="100">
        <f t="shared" si="206"/>
        <v>4</v>
      </c>
      <c r="R566" s="107">
        <f>VLOOKUP(B566,[2]DV!$A$3:$G$557,7,FALSE)</f>
        <v>44.6</v>
      </c>
      <c r="S566" s="100">
        <f t="shared" si="207"/>
        <v>4</v>
      </c>
      <c r="T566" s="85">
        <f t="shared" si="208"/>
        <v>8</v>
      </c>
      <c r="U566" s="289">
        <f>VLOOKUP(B566,[2]COORD!$A$3:$H$557,8,FALSE)</f>
        <v>26.48</v>
      </c>
      <c r="V566" s="100">
        <f t="shared" si="209"/>
        <v>4.75</v>
      </c>
      <c r="W566" s="96">
        <f>VLOOKUP(B566,[2]SOUP!$A$3:$E$557,5,FALSE)</f>
        <v>0</v>
      </c>
      <c r="X566" s="100">
        <f t="shared" si="210"/>
        <v>2.5</v>
      </c>
      <c r="Y566" s="96">
        <f>VLOOKUP(B566,[2]EQU!$A$3:$E$557,5,FALSE)</f>
        <v>3</v>
      </c>
      <c r="Z566" s="100">
        <f t="shared" si="211"/>
        <v>3.5</v>
      </c>
      <c r="AA566" s="85">
        <f t="shared" si="212"/>
        <v>10.75</v>
      </c>
      <c r="AB566" s="127">
        <f>VLOOKUP(B566,[2]Natation!$A$2:$E$556,5,FALSE)</f>
        <v>45.91</v>
      </c>
      <c r="AC566" s="100">
        <f t="shared" si="213"/>
        <v>7</v>
      </c>
      <c r="AD566" s="86">
        <f t="shared" si="214"/>
        <v>7</v>
      </c>
      <c r="AE566" s="87">
        <f t="shared" si="222"/>
        <v>9.9499999999999993</v>
      </c>
      <c r="AF566" s="88">
        <v>9.9499999999999993</v>
      </c>
      <c r="AG566" s="92">
        <f t="shared" si="217"/>
        <v>392</v>
      </c>
      <c r="AH566" s="78">
        <f>IF(ISERROR(VLOOKUP(B566,'Notes écrit'!$A$3:$C$566,3,FALSE)),"ABI",(VLOOKUP(B566,'Notes écrit'!$A$3:$C$566,3,FALSE)))</f>
        <v>4</v>
      </c>
      <c r="AI566" s="88">
        <v>4</v>
      </c>
      <c r="AJ566" s="93">
        <f t="shared" si="218"/>
        <v>527</v>
      </c>
      <c r="AK566" s="153">
        <f t="shared" si="221"/>
        <v>6.38</v>
      </c>
      <c r="AL566" s="110"/>
      <c r="AM566" s="110"/>
      <c r="AN566" s="110"/>
      <c r="AO566" s="110"/>
      <c r="AP566" s="110"/>
    </row>
    <row r="567" spans="1:42" ht="16.5" customHeight="1" thickBot="1" x14ac:dyDescent="0.3">
      <c r="A567" s="127" t="s">
        <v>376</v>
      </c>
      <c r="B567" s="251">
        <v>22015397</v>
      </c>
      <c r="C567" s="252" t="s">
        <v>964</v>
      </c>
      <c r="D567" s="252" t="s">
        <v>965</v>
      </c>
      <c r="E567" s="96">
        <f>VLOOKUP(B567,[2]END!$A$3:$F$557,6,FALSE)</f>
        <v>12</v>
      </c>
      <c r="F567" s="99">
        <f t="shared" si="215"/>
        <v>15.5</v>
      </c>
      <c r="G567" s="100">
        <f t="shared" si="200"/>
        <v>9</v>
      </c>
      <c r="H567" s="85">
        <f t="shared" si="201"/>
        <v>9</v>
      </c>
      <c r="I567" s="325">
        <f>VLOOKUP(B567,[2]VIT!$A$3:$E$557,5,FALSE)</f>
        <v>3.17</v>
      </c>
      <c r="J567" s="100">
        <f t="shared" si="219"/>
        <v>17</v>
      </c>
      <c r="K567" s="325">
        <f>VLOOKUP(B567,[2]VIT!$A$3:$F$557,6,FALSE)</f>
        <v>7.02</v>
      </c>
      <c r="L567" s="100">
        <f t="shared" si="220"/>
        <v>10</v>
      </c>
      <c r="M567" s="85">
        <f t="shared" si="204"/>
        <v>13.5</v>
      </c>
      <c r="N567" s="107">
        <f>VLOOKUP(B567,[2]DVC!$A$3:$F$557,6,FALSE)</f>
        <v>63</v>
      </c>
      <c r="O567" s="288">
        <f>VLOOKUP(B567,'[2]Taille-Poids'!$A$3:$F$557,6,FALSE)</f>
        <v>58</v>
      </c>
      <c r="P567" s="101">
        <f t="shared" si="205"/>
        <v>1.0862068965517242</v>
      </c>
      <c r="Q567" s="100">
        <f t="shared" si="206"/>
        <v>5.5</v>
      </c>
      <c r="R567" s="107">
        <f>VLOOKUP(B567,[2]DV!$A$3:$G$557,7,FALSE)</f>
        <v>42.2</v>
      </c>
      <c r="S567" s="100">
        <f t="shared" si="207"/>
        <v>3.5</v>
      </c>
      <c r="T567" s="85">
        <f t="shared" si="208"/>
        <v>9</v>
      </c>
      <c r="U567" s="289">
        <f>VLOOKUP(B567,[2]COORD!$A$3:$H$557,8,FALSE)</f>
        <v>34.130000000000003</v>
      </c>
      <c r="V567" s="100">
        <f t="shared" si="209"/>
        <v>0.75</v>
      </c>
      <c r="W567" s="96">
        <f>VLOOKUP(B567,[2]SOUP!$A$3:$E$557,5,FALSE)</f>
        <v>-2</v>
      </c>
      <c r="X567" s="100">
        <f t="shared" si="210"/>
        <v>2</v>
      </c>
      <c r="Y567" s="96">
        <f>VLOOKUP(B567,[2]EQU!$A$3:$E$557,5,FALSE)</f>
        <v>3</v>
      </c>
      <c r="Z567" s="100">
        <f t="shared" si="211"/>
        <v>3.5</v>
      </c>
      <c r="AA567" s="85">
        <f t="shared" si="212"/>
        <v>6.25</v>
      </c>
      <c r="AB567" s="127">
        <f>VLOOKUP(B567,[2]Natation!$A$2:$E$556,5,FALSE)</f>
        <v>51.17</v>
      </c>
      <c r="AC567" s="100">
        <f t="shared" si="213"/>
        <v>5</v>
      </c>
      <c r="AD567" s="86">
        <f t="shared" si="214"/>
        <v>5</v>
      </c>
      <c r="AE567" s="87">
        <f t="shared" si="222"/>
        <v>8.5500000000000007</v>
      </c>
      <c r="AF567" s="88">
        <v>8.5500000000000007</v>
      </c>
      <c r="AG567" s="92">
        <f t="shared" si="217"/>
        <v>470</v>
      </c>
      <c r="AH567" s="78">
        <f>IF(ISERROR(VLOOKUP(B567,'Notes écrit'!$A$3:$C$566,3,FALSE)),"ABI",(VLOOKUP(B567,'Notes écrit'!$A$3:$C$566,3,FALSE)))</f>
        <v>5.33</v>
      </c>
      <c r="AI567" s="88">
        <v>5.33</v>
      </c>
      <c r="AJ567" s="93">
        <f t="shared" si="218"/>
        <v>435</v>
      </c>
      <c r="AK567" s="153">
        <f t="shared" si="221"/>
        <v>6.6180000000000003</v>
      </c>
    </row>
    <row r="568" spans="1:42" s="108" customFormat="1" ht="16.5" customHeight="1" thickBot="1" x14ac:dyDescent="0.3">
      <c r="A568" s="127" t="s">
        <v>376</v>
      </c>
      <c r="B568" s="263">
        <v>22015413</v>
      </c>
      <c r="C568" s="264" t="s">
        <v>1088</v>
      </c>
      <c r="D568" s="264" t="s">
        <v>106</v>
      </c>
      <c r="E568" s="96">
        <f>VLOOKUP(B568,[2]END!$A$3:$F$557,6,FALSE)</f>
        <v>14</v>
      </c>
      <c r="F568" s="99">
        <f t="shared" si="215"/>
        <v>16.5</v>
      </c>
      <c r="G568" s="100">
        <f t="shared" si="200"/>
        <v>11</v>
      </c>
      <c r="H568" s="85">
        <f t="shared" si="201"/>
        <v>11</v>
      </c>
      <c r="I568" s="325">
        <f>VLOOKUP(B568,[2]VIT!$A$3:$E$557,5,FALSE)</f>
        <v>3.05</v>
      </c>
      <c r="J568" s="100">
        <f t="shared" si="219"/>
        <v>19</v>
      </c>
      <c r="K568" s="325">
        <f>VLOOKUP(B568,[2]VIT!$A$3:$F$557,6,FALSE)</f>
        <v>6.59</v>
      </c>
      <c r="L568" s="100">
        <f t="shared" si="220"/>
        <v>13</v>
      </c>
      <c r="M568" s="85">
        <f t="shared" si="204"/>
        <v>16</v>
      </c>
      <c r="N568" s="107">
        <f>VLOOKUP(B568,[2]DVC!$A$3:$F$557,6,FALSE)</f>
        <v>52</v>
      </c>
      <c r="O568" s="288">
        <f>VLOOKUP(B568,'[2]Taille-Poids'!$A$3:$F$557,6,FALSE)</f>
        <v>61</v>
      </c>
      <c r="P568" s="101">
        <f t="shared" si="205"/>
        <v>0.85245901639344257</v>
      </c>
      <c r="Q568" s="100">
        <f t="shared" si="206"/>
        <v>4.5</v>
      </c>
      <c r="R568" s="107">
        <f>VLOOKUP(B568,[2]DV!$A$3:$G$557,7,FALSE)</f>
        <v>41.7</v>
      </c>
      <c r="S568" s="100">
        <f t="shared" si="207"/>
        <v>3.5</v>
      </c>
      <c r="T568" s="85">
        <f t="shared" si="208"/>
        <v>8</v>
      </c>
      <c r="U568" s="289">
        <f>VLOOKUP(B568,[2]COORD!$A$3:$H$557,8,FALSE)</f>
        <v>29.07</v>
      </c>
      <c r="V568" s="100">
        <f t="shared" si="209"/>
        <v>3.25</v>
      </c>
      <c r="W568" s="96">
        <f>VLOOKUP(B568,[2]SOUP!$A$3:$E$557,5,FALSE)</f>
        <v>-8</v>
      </c>
      <c r="X568" s="100">
        <f t="shared" si="210"/>
        <v>1</v>
      </c>
      <c r="Y568" s="96">
        <f>VLOOKUP(B568,[2]EQU!$A$3:$E$557,5,FALSE)</f>
        <v>3</v>
      </c>
      <c r="Z568" s="100">
        <f t="shared" si="211"/>
        <v>3.5</v>
      </c>
      <c r="AA568" s="85">
        <f t="shared" si="212"/>
        <v>7.75</v>
      </c>
      <c r="AB568" s="127">
        <f>VLOOKUP(B568,[2]Natation!$A$2:$E$556,5,FALSE)</f>
        <v>40.25</v>
      </c>
      <c r="AC568" s="100">
        <f t="shared" si="213"/>
        <v>10</v>
      </c>
      <c r="AD568" s="86">
        <f t="shared" si="214"/>
        <v>10</v>
      </c>
      <c r="AE568" s="87">
        <f t="shared" si="222"/>
        <v>10.55</v>
      </c>
      <c r="AF568" s="88">
        <v>10.55</v>
      </c>
      <c r="AG568" s="92">
        <f t="shared" si="217"/>
        <v>338</v>
      </c>
      <c r="AH568" s="78">
        <f>IF(ISERROR(VLOOKUP(B568,'Notes écrit'!$A$3:$C$566,3,FALSE)),"ABI",(VLOOKUP(B568,'Notes écrit'!$A$3:$C$566,3,FALSE)))</f>
        <v>5.33</v>
      </c>
      <c r="AI568" s="88">
        <v>5.33</v>
      </c>
      <c r="AJ568" s="93">
        <f t="shared" si="218"/>
        <v>435</v>
      </c>
      <c r="AK568" s="153">
        <f t="shared" si="221"/>
        <v>7.418000000000001</v>
      </c>
      <c r="AL568" s="26"/>
      <c r="AM568" s="26"/>
      <c r="AN568" s="26"/>
      <c r="AO568" s="26"/>
      <c r="AP568" s="26"/>
    </row>
    <row r="569" spans="1:42" ht="16.5" customHeight="1" thickBot="1" x14ac:dyDescent="0.3">
      <c r="A569" s="127" t="s">
        <v>56</v>
      </c>
      <c r="B569" s="255">
        <v>22015482</v>
      </c>
      <c r="C569" s="256" t="s">
        <v>968</v>
      </c>
      <c r="D569" s="256" t="s">
        <v>969</v>
      </c>
      <c r="E569" s="96">
        <f>VLOOKUP(B569,[2]END!$A$3:$F$557,6,FALSE)</f>
        <v>8</v>
      </c>
      <c r="F569" s="99">
        <f t="shared" si="215"/>
        <v>13.5</v>
      </c>
      <c r="G569" s="100">
        <f t="shared" si="200"/>
        <v>8</v>
      </c>
      <c r="H569" s="85">
        <f t="shared" si="201"/>
        <v>8</v>
      </c>
      <c r="I569" s="325">
        <f>VLOOKUP(B569,[2]VIT!$A$3:$E$557,5,FALSE)</f>
        <v>3.5</v>
      </c>
      <c r="J569" s="100">
        <f t="shared" si="219"/>
        <v>16</v>
      </c>
      <c r="K569" s="325">
        <f>VLOOKUP(B569,[2]VIT!$A$3:$F$557,6,FALSE)</f>
        <v>7.75</v>
      </c>
      <c r="L569" s="100">
        <f t="shared" si="220"/>
        <v>11</v>
      </c>
      <c r="M569" s="85">
        <f t="shared" si="204"/>
        <v>13.5</v>
      </c>
      <c r="N569" s="107">
        <f>VLOOKUP(B569,[2]DVC!$A$3:$F$557,6,FALSE)</f>
        <v>32</v>
      </c>
      <c r="O569" s="288">
        <f>VLOOKUP(B569,'[2]Taille-Poids'!$A$3:$F$557,6,FALSE)</f>
        <v>70</v>
      </c>
      <c r="P569" s="101">
        <f t="shared" si="205"/>
        <v>0.45714285714285713</v>
      </c>
      <c r="Q569" s="100">
        <f t="shared" si="206"/>
        <v>4.5</v>
      </c>
      <c r="R569" s="107">
        <f>VLOOKUP(B569,[2]DV!$A$3:$G$557,7,FALSE)</f>
        <v>32</v>
      </c>
      <c r="S569" s="100">
        <f t="shared" si="207"/>
        <v>5.5</v>
      </c>
      <c r="T569" s="85">
        <f t="shared" si="208"/>
        <v>10</v>
      </c>
      <c r="U569" s="289">
        <f>VLOOKUP(B569,[2]COORD!$A$3:$H$557,8,FALSE)</f>
        <v>30.4</v>
      </c>
      <c r="V569" s="100">
        <f t="shared" si="209"/>
        <v>3.75</v>
      </c>
      <c r="W569" s="96">
        <f>VLOOKUP(B569,[2]SOUP!$A$3:$E$557,5,FALSE)</f>
        <v>-12</v>
      </c>
      <c r="X569" s="100">
        <f t="shared" si="210"/>
        <v>0.5</v>
      </c>
      <c r="Y569" s="96">
        <f>VLOOKUP(B569,[2]EQU!$A$3:$E$557,5,FALSE)</f>
        <v>4</v>
      </c>
      <c r="Z569" s="100">
        <f t="shared" si="211"/>
        <v>3</v>
      </c>
      <c r="AA569" s="85">
        <f t="shared" si="212"/>
        <v>7.25</v>
      </c>
      <c r="AB569" s="96" t="s">
        <v>375</v>
      </c>
      <c r="AC569" s="100" t="str">
        <f t="shared" si="213"/>
        <v>DSP</v>
      </c>
      <c r="AD569" s="86" t="str">
        <f t="shared" si="214"/>
        <v>DSP</v>
      </c>
      <c r="AE569" s="87">
        <f t="shared" si="222"/>
        <v>9.6875</v>
      </c>
      <c r="AF569" s="88">
        <v>9.6875</v>
      </c>
      <c r="AG569" s="92">
        <f t="shared" si="217"/>
        <v>416</v>
      </c>
      <c r="AH569" s="78">
        <f>IF(ISERROR(VLOOKUP(B569,'Notes écrit'!$A$3:$C$566,3,FALSE)),"ABI",(VLOOKUP(B569,'Notes écrit'!$A$3:$C$566,3,FALSE)))</f>
        <v>4.4400000000000004</v>
      </c>
      <c r="AI569" s="88">
        <v>4.4400000000000004</v>
      </c>
      <c r="AJ569" s="93">
        <f t="shared" si="218"/>
        <v>495</v>
      </c>
      <c r="AK569" s="153">
        <f t="shared" si="221"/>
        <v>6.5389999999999997</v>
      </c>
    </row>
    <row r="570" spans="1:42" ht="17.25" thickBot="1" x14ac:dyDescent="0.3">
      <c r="A570" s="127" t="s">
        <v>376</v>
      </c>
      <c r="B570" s="247">
        <v>22015504</v>
      </c>
      <c r="C570" s="248" t="s">
        <v>714</v>
      </c>
      <c r="D570" s="248" t="s">
        <v>253</v>
      </c>
      <c r="E570" s="96">
        <f>VLOOKUP(B570,[2]END!$A$3:$F$557,6,FALSE)</f>
        <v>13</v>
      </c>
      <c r="F570" s="99">
        <f t="shared" si="215"/>
        <v>16</v>
      </c>
      <c r="G570" s="100">
        <f t="shared" si="200"/>
        <v>10</v>
      </c>
      <c r="H570" s="85">
        <f t="shared" si="201"/>
        <v>10</v>
      </c>
      <c r="I570" s="325">
        <f>VLOOKUP(B570,[2]VIT!$A$3:$E$557,5,FALSE)</f>
        <v>3.1</v>
      </c>
      <c r="J570" s="100">
        <f t="shared" si="219"/>
        <v>19</v>
      </c>
      <c r="K570" s="325">
        <f>VLOOKUP(B570,[2]VIT!$A$3:$F$557,6,FALSE)</f>
        <v>6.36</v>
      </c>
      <c r="L570" s="100">
        <f t="shared" si="220"/>
        <v>14</v>
      </c>
      <c r="M570" s="85">
        <f t="shared" si="204"/>
        <v>16.5</v>
      </c>
      <c r="N570" s="107">
        <f>VLOOKUP(B570,[2]DVC!$A$3:$F$557,6,FALSE)</f>
        <v>87</v>
      </c>
      <c r="O570" s="288">
        <f>VLOOKUP(B570,'[2]Taille-Poids'!$A$3:$F$557,6,FALSE)</f>
        <v>89</v>
      </c>
      <c r="P570" s="101">
        <f t="shared" si="205"/>
        <v>0.97752808988764039</v>
      </c>
      <c r="Q570" s="100">
        <f t="shared" si="206"/>
        <v>5</v>
      </c>
      <c r="R570" s="107">
        <f>VLOOKUP(B570,[2]DV!$A$3:$G$557,7,FALSE)</f>
        <v>56.8</v>
      </c>
      <c r="S570" s="100">
        <f t="shared" si="207"/>
        <v>7</v>
      </c>
      <c r="T570" s="85">
        <f t="shared" si="208"/>
        <v>12</v>
      </c>
      <c r="U570" s="289">
        <f>VLOOKUP(B570,[2]COORD!$A$3:$H$557,8,FALSE)</f>
        <v>24.89</v>
      </c>
      <c r="V570" s="100">
        <f t="shared" si="209"/>
        <v>5.5</v>
      </c>
      <c r="W570" s="96">
        <f>VLOOKUP(B570,[2]SOUP!$A$3:$E$557,5,FALSE)</f>
        <v>1</v>
      </c>
      <c r="X570" s="100">
        <f t="shared" si="210"/>
        <v>2.75</v>
      </c>
      <c r="Y570" s="96">
        <f>VLOOKUP(B570,[2]EQU!$A$3:$E$557,5,FALSE)</f>
        <v>0</v>
      </c>
      <c r="Z570" s="100">
        <f t="shared" si="211"/>
        <v>5</v>
      </c>
      <c r="AA570" s="85">
        <f t="shared" si="212"/>
        <v>13.25</v>
      </c>
      <c r="AB570" s="127">
        <f>VLOOKUP(B570,[2]Natation!$A$2:$E$556,5,FALSE)</f>
        <v>53.83</v>
      </c>
      <c r="AC570" s="100">
        <f t="shared" si="213"/>
        <v>4</v>
      </c>
      <c r="AD570" s="86">
        <f t="shared" si="214"/>
        <v>4</v>
      </c>
      <c r="AE570" s="87">
        <f t="shared" si="222"/>
        <v>11.15</v>
      </c>
      <c r="AF570" s="88">
        <v>11.15</v>
      </c>
      <c r="AG570" s="92">
        <f t="shared" si="217"/>
        <v>265</v>
      </c>
      <c r="AH570" s="78">
        <f>IF(ISERROR(VLOOKUP(B570,'Notes écrit'!$A$3:$C$566,3,FALSE)),"ABI",(VLOOKUP(B570,'Notes écrit'!$A$3:$C$566,3,FALSE)))</f>
        <v>8</v>
      </c>
      <c r="AI570" s="88">
        <v>8</v>
      </c>
      <c r="AJ570" s="93">
        <f t="shared" si="218"/>
        <v>158</v>
      </c>
      <c r="AK570" s="153">
        <f t="shared" si="221"/>
        <v>9.26</v>
      </c>
    </row>
    <row r="571" spans="1:42" s="108" customFormat="1" ht="16.5" customHeight="1" thickBot="1" x14ac:dyDescent="0.3">
      <c r="A571" s="127" t="s">
        <v>376</v>
      </c>
      <c r="B571" s="261">
        <v>22015623</v>
      </c>
      <c r="C571" s="262" t="s">
        <v>699</v>
      </c>
      <c r="D571" s="262" t="s">
        <v>31</v>
      </c>
      <c r="E571" s="96">
        <f>VLOOKUP(B571,[2]END!$A$3:$F$557,6,FALSE)</f>
        <v>16</v>
      </c>
      <c r="F571" s="99">
        <f t="shared" si="215"/>
        <v>17.5</v>
      </c>
      <c r="G571" s="100">
        <f t="shared" si="200"/>
        <v>13</v>
      </c>
      <c r="H571" s="85">
        <f t="shared" si="201"/>
        <v>13</v>
      </c>
      <c r="I571" s="325">
        <f>VLOOKUP(B571,[2]VIT!$A$3:$E$557,5,FALSE)</f>
        <v>3.31</v>
      </c>
      <c r="J571" s="100">
        <f t="shared" si="219"/>
        <v>15</v>
      </c>
      <c r="K571" s="325">
        <f>VLOOKUP(B571,[2]VIT!$A$3:$F$557,6,FALSE)</f>
        <v>6.87</v>
      </c>
      <c r="L571" s="100">
        <f t="shared" si="220"/>
        <v>11</v>
      </c>
      <c r="M571" s="85">
        <f t="shared" si="204"/>
        <v>13</v>
      </c>
      <c r="N571" s="107">
        <f>VLOOKUP(B571,[2]DVC!$A$3:$F$557,6,FALSE)</f>
        <v>90</v>
      </c>
      <c r="O571" s="288">
        <f>VLOOKUP(B571,'[2]Taille-Poids'!$A$3:$F$557,6,FALSE)</f>
        <v>76</v>
      </c>
      <c r="P571" s="101">
        <f t="shared" si="205"/>
        <v>1.1842105263157894</v>
      </c>
      <c r="Q571" s="100">
        <f t="shared" si="206"/>
        <v>6</v>
      </c>
      <c r="R571" s="107">
        <f>VLOOKUP(B571,[2]DV!$A$3:$G$557,7,FALSE)</f>
        <v>36</v>
      </c>
      <c r="S571" s="100">
        <f t="shared" si="207"/>
        <v>2</v>
      </c>
      <c r="T571" s="85">
        <f t="shared" si="208"/>
        <v>8</v>
      </c>
      <c r="U571" s="289">
        <f>VLOOKUP(B571,[2]COORD!$A$3:$H$557,8,FALSE)</f>
        <v>27.33</v>
      </c>
      <c r="V571" s="100">
        <f t="shared" si="209"/>
        <v>4.25</v>
      </c>
      <c r="W571" s="96">
        <f>VLOOKUP(B571,[2]SOUP!$A$3:$E$557,5,FALSE)</f>
        <v>-4.5</v>
      </c>
      <c r="X571" s="100">
        <f t="shared" si="210"/>
        <v>1.5</v>
      </c>
      <c r="Y571" s="96">
        <f>VLOOKUP(B571,[2]EQU!$A$3:$E$557,5,FALSE)</f>
        <v>10</v>
      </c>
      <c r="Z571" s="100">
        <f t="shared" si="211"/>
        <v>0</v>
      </c>
      <c r="AA571" s="85">
        <f t="shared" si="212"/>
        <v>5.75</v>
      </c>
      <c r="AB571" s="127">
        <f>VLOOKUP(B571,[2]Natation!$A$2:$E$556,5,FALSE)</f>
        <v>52.28</v>
      </c>
      <c r="AC571" s="100">
        <f t="shared" si="213"/>
        <v>4</v>
      </c>
      <c r="AD571" s="86">
        <f t="shared" si="214"/>
        <v>4</v>
      </c>
      <c r="AE571" s="87">
        <f t="shared" si="222"/>
        <v>8.75</v>
      </c>
      <c r="AF571" s="88">
        <v>8.75</v>
      </c>
      <c r="AG571" s="92">
        <f t="shared" si="217"/>
        <v>463</v>
      </c>
      <c r="AH571" s="78">
        <f>IF(ISERROR(VLOOKUP(B571,'Notes écrit'!$A$3:$C$566,3,FALSE)),"ABI",(VLOOKUP(B571,'Notes écrit'!$A$3:$C$566,3,FALSE)))</f>
        <v>6.67</v>
      </c>
      <c r="AI571" s="88">
        <v>6.67</v>
      </c>
      <c r="AJ571" s="93">
        <f t="shared" si="218"/>
        <v>296</v>
      </c>
      <c r="AK571" s="153">
        <f t="shared" si="221"/>
        <v>7.5019999999999998</v>
      </c>
    </row>
    <row r="572" spans="1:42" ht="16.5" customHeight="1" thickBot="1" x14ac:dyDescent="0.3">
      <c r="A572" s="127" t="s">
        <v>376</v>
      </c>
      <c r="B572" s="253">
        <v>22015781</v>
      </c>
      <c r="C572" s="254" t="s">
        <v>717</v>
      </c>
      <c r="D572" s="254" t="s">
        <v>152</v>
      </c>
      <c r="E572" s="96">
        <f>VLOOKUP(B572,[2]END!$A$3:$F$557,6,FALSE)</f>
        <v>19</v>
      </c>
      <c r="F572" s="99">
        <f t="shared" si="215"/>
        <v>19</v>
      </c>
      <c r="G572" s="100">
        <f t="shared" si="200"/>
        <v>16</v>
      </c>
      <c r="H572" s="85">
        <f t="shared" si="201"/>
        <v>16</v>
      </c>
      <c r="I572" s="325">
        <f>VLOOKUP(B572,[2]VIT!$A$3:$E$557,5,FALSE)</f>
        <v>3.07</v>
      </c>
      <c r="J572" s="100">
        <f t="shared" si="219"/>
        <v>19</v>
      </c>
      <c r="K572" s="325">
        <f>VLOOKUP(B572,[2]VIT!$A$3:$F$557,6,FALSE)</f>
        <v>6.45</v>
      </c>
      <c r="L572" s="100">
        <f t="shared" si="220"/>
        <v>14</v>
      </c>
      <c r="M572" s="85">
        <f t="shared" si="204"/>
        <v>16.5</v>
      </c>
      <c r="N572" s="107">
        <f>VLOOKUP(B572,[2]DVC!$A$3:$F$557,6,FALSE)</f>
        <v>99</v>
      </c>
      <c r="O572" s="288">
        <f>VLOOKUP(B572,'[2]Taille-Poids'!$A$3:$F$557,6,FALSE)</f>
        <v>84</v>
      </c>
      <c r="P572" s="101">
        <f t="shared" si="205"/>
        <v>1.1785714285714286</v>
      </c>
      <c r="Q572" s="100">
        <f t="shared" si="206"/>
        <v>6</v>
      </c>
      <c r="R572" s="107">
        <f>VLOOKUP(B572,[2]DV!$A$3:$G$557,7,FALSE)</f>
        <v>56.8</v>
      </c>
      <c r="S572" s="100">
        <f t="shared" si="207"/>
        <v>7</v>
      </c>
      <c r="T572" s="85">
        <f t="shared" si="208"/>
        <v>13</v>
      </c>
      <c r="U572" s="289">
        <f>VLOOKUP(B572,[2]COORD!$A$3:$H$557,8,FALSE)</f>
        <v>23.67</v>
      </c>
      <c r="V572" s="100">
        <f t="shared" si="209"/>
        <v>6</v>
      </c>
      <c r="W572" s="96">
        <f>VLOOKUP(B572,[2]SOUP!$A$3:$E$557,5,FALSE)</f>
        <v>0</v>
      </c>
      <c r="X572" s="100">
        <f t="shared" si="210"/>
        <v>2.5</v>
      </c>
      <c r="Y572" s="96">
        <f>VLOOKUP(B572,[2]EQU!$A$3:$E$557,5,FALSE)</f>
        <v>4</v>
      </c>
      <c r="Z572" s="100">
        <f t="shared" si="211"/>
        <v>3</v>
      </c>
      <c r="AA572" s="85">
        <f t="shared" si="212"/>
        <v>11.5</v>
      </c>
      <c r="AB572" s="127">
        <f>VLOOKUP(B572,[2]Natation!$A$2:$E$556,5,FALSE)</f>
        <v>31.07</v>
      </c>
      <c r="AC572" s="100">
        <f t="shared" si="213"/>
        <v>16</v>
      </c>
      <c r="AD572" s="86">
        <f t="shared" si="214"/>
        <v>16</v>
      </c>
      <c r="AE572" s="87">
        <f t="shared" si="222"/>
        <v>14.6</v>
      </c>
      <c r="AF572" s="88">
        <v>14.6</v>
      </c>
      <c r="AG572" s="92">
        <f t="shared" si="217"/>
        <v>10</v>
      </c>
      <c r="AH572" s="78">
        <f>IF(ISERROR(VLOOKUP(B572,'Notes écrit'!$A$3:$C$566,3,FALSE)),"ABI",(VLOOKUP(B572,'Notes écrit'!$A$3:$C$566,3,FALSE)))</f>
        <v>8</v>
      </c>
      <c r="AI572" s="88">
        <v>8</v>
      </c>
      <c r="AJ572" s="93">
        <f t="shared" si="218"/>
        <v>158</v>
      </c>
      <c r="AK572" s="153">
        <f t="shared" si="221"/>
        <v>10.64</v>
      </c>
    </row>
    <row r="573" spans="1:42" ht="16.5" customHeight="1" thickBot="1" x14ac:dyDescent="0.3">
      <c r="A573" s="127" t="s">
        <v>376</v>
      </c>
      <c r="B573" s="247">
        <v>22015982</v>
      </c>
      <c r="C573" s="248" t="s">
        <v>691</v>
      </c>
      <c r="D573" s="248" t="s">
        <v>692</v>
      </c>
      <c r="E573" s="96">
        <f>VLOOKUP(B573,[2]END!$A$3:$F$557,6,FALSE)</f>
        <v>10</v>
      </c>
      <c r="F573" s="99">
        <f t="shared" si="215"/>
        <v>14.5</v>
      </c>
      <c r="G573" s="100">
        <f t="shared" si="200"/>
        <v>7</v>
      </c>
      <c r="H573" s="85">
        <f t="shared" si="201"/>
        <v>7</v>
      </c>
      <c r="I573" s="325">
        <f>VLOOKUP(B573,[2]VIT!$A$3:$E$557,5,FALSE)</f>
        <v>3.08</v>
      </c>
      <c r="J573" s="100">
        <f t="shared" si="219"/>
        <v>19</v>
      </c>
      <c r="K573" s="325">
        <f>VLOOKUP(B573,[2]VIT!$A$3:$F$557,6,FALSE)</f>
        <v>6.79</v>
      </c>
      <c r="L573" s="100">
        <f t="shared" si="220"/>
        <v>11</v>
      </c>
      <c r="M573" s="85">
        <f t="shared" si="204"/>
        <v>15</v>
      </c>
      <c r="N573" s="107">
        <f>VLOOKUP(B573,[2]DVC!$A$3:$F$557,6,FALSE)</f>
        <v>64</v>
      </c>
      <c r="O573" s="288">
        <f>VLOOKUP(B573,'[2]Taille-Poids'!$A$3:$F$557,6,FALSE)</f>
        <v>76</v>
      </c>
      <c r="P573" s="101">
        <f t="shared" si="205"/>
        <v>0.84210526315789469</v>
      </c>
      <c r="Q573" s="100">
        <f t="shared" si="206"/>
        <v>4.5</v>
      </c>
      <c r="R573" s="107">
        <f>VLOOKUP(B573,[2]DV!$A$3:$G$557,7,FALSE)</f>
        <v>43.1</v>
      </c>
      <c r="S573" s="100">
        <f t="shared" si="207"/>
        <v>4</v>
      </c>
      <c r="T573" s="85">
        <f t="shared" si="208"/>
        <v>8.5</v>
      </c>
      <c r="U573" s="289">
        <f>VLOOKUP(B573,[2]COORD!$A$3:$H$557,8,FALSE)</f>
        <v>25.52</v>
      </c>
      <c r="V573" s="100">
        <f t="shared" si="209"/>
        <v>5</v>
      </c>
      <c r="W573" s="96">
        <f>VLOOKUP(B573,[2]SOUP!$A$3:$E$557,5,FALSE)</f>
        <v>0</v>
      </c>
      <c r="X573" s="100">
        <f t="shared" si="210"/>
        <v>2.5</v>
      </c>
      <c r="Y573" s="96">
        <f>VLOOKUP(B573,[2]EQU!$A$3:$E$557,5,FALSE)</f>
        <v>4</v>
      </c>
      <c r="Z573" s="100">
        <f t="shared" si="211"/>
        <v>3</v>
      </c>
      <c r="AA573" s="85">
        <f t="shared" si="212"/>
        <v>10.5</v>
      </c>
      <c r="AB573" s="127">
        <f>VLOOKUP(B573,[2]Natation!$A$2:$E$556,5,FALSE)</f>
        <v>39.92</v>
      </c>
      <c r="AC573" s="100">
        <f t="shared" si="213"/>
        <v>10</v>
      </c>
      <c r="AD573" s="86">
        <f t="shared" si="214"/>
        <v>10</v>
      </c>
      <c r="AE573" s="87">
        <f t="shared" si="222"/>
        <v>10.199999999999999</v>
      </c>
      <c r="AF573" s="88">
        <v>10.199999999999999</v>
      </c>
      <c r="AG573" s="92">
        <f t="shared" si="217"/>
        <v>372</v>
      </c>
      <c r="AH573" s="78">
        <f>IF(ISERROR(VLOOKUP(B573,'Notes écrit'!$A$3:$C$566,3,FALSE)),"ABI",(VLOOKUP(B573,'Notes écrit'!$A$3:$C$566,3,FALSE)))</f>
        <v>3.56</v>
      </c>
      <c r="AI573" s="88">
        <v>3.56</v>
      </c>
      <c r="AJ573" s="93">
        <f t="shared" si="218"/>
        <v>541</v>
      </c>
      <c r="AK573" s="153">
        <f t="shared" si="221"/>
        <v>6.2160000000000002</v>
      </c>
      <c r="AL573" s="110"/>
      <c r="AM573" s="110"/>
      <c r="AN573" s="110"/>
      <c r="AO573" s="110"/>
      <c r="AP573" s="110"/>
    </row>
    <row r="574" spans="1:42" s="110" customFormat="1" ht="16.5" customHeight="1" thickBot="1" x14ac:dyDescent="0.3">
      <c r="A574" s="127" t="s">
        <v>56</v>
      </c>
      <c r="B574" s="253">
        <v>22016014</v>
      </c>
      <c r="C574" s="254" t="s">
        <v>520</v>
      </c>
      <c r="D574" s="254" t="s">
        <v>521</v>
      </c>
      <c r="E574" s="96">
        <f>VLOOKUP(B574,[2]END!$A$3:$F$557,6,FALSE)</f>
        <v>10</v>
      </c>
      <c r="F574" s="99">
        <f t="shared" si="215"/>
        <v>14.5</v>
      </c>
      <c r="G574" s="100">
        <f t="shared" si="200"/>
        <v>10</v>
      </c>
      <c r="H574" s="85">
        <f t="shared" si="201"/>
        <v>10</v>
      </c>
      <c r="I574" s="325">
        <f>VLOOKUP(B574,[2]VIT!$A$3:$E$557,5,FALSE)</f>
        <v>4.6399999999999997</v>
      </c>
      <c r="J574" s="100">
        <f t="shared" si="219"/>
        <v>1</v>
      </c>
      <c r="K574" s="325">
        <f>VLOOKUP(B574,[2]VIT!$A$3:$F$557,6,FALSE)</f>
        <v>7.9</v>
      </c>
      <c r="L574" s="100">
        <f t="shared" si="220"/>
        <v>10</v>
      </c>
      <c r="M574" s="85">
        <f t="shared" si="204"/>
        <v>5.5</v>
      </c>
      <c r="N574" s="107">
        <f>VLOOKUP(B574,[2]DVC!$A$3:$F$557,6,FALSE)</f>
        <v>0</v>
      </c>
      <c r="O574" s="288">
        <f>VLOOKUP(B574,'[2]Taille-Poids'!$A$3:$F$557,6,FALSE)</f>
        <v>73</v>
      </c>
      <c r="P574" s="101">
        <f t="shared" si="205"/>
        <v>0</v>
      </c>
      <c r="Q574" s="100">
        <f t="shared" si="206"/>
        <v>0</v>
      </c>
      <c r="R574" s="107">
        <f>VLOOKUP(B574,[2]DV!$A$3:$G$557,7,FALSE)</f>
        <v>28</v>
      </c>
      <c r="S574" s="100">
        <f t="shared" si="207"/>
        <v>4.5</v>
      </c>
      <c r="T574" s="85">
        <f t="shared" si="208"/>
        <v>4.5</v>
      </c>
      <c r="U574" s="337" t="s">
        <v>375</v>
      </c>
      <c r="V574" s="100" t="str">
        <f t="shared" si="209"/>
        <v>DSP</v>
      </c>
      <c r="W574" s="337" t="s">
        <v>375</v>
      </c>
      <c r="X574" s="100" t="str">
        <f t="shared" si="210"/>
        <v>DSP</v>
      </c>
      <c r="Y574" s="337" t="s">
        <v>375</v>
      </c>
      <c r="Z574" s="100" t="str">
        <f t="shared" si="211"/>
        <v>DSP</v>
      </c>
      <c r="AA574" s="85" t="str">
        <f t="shared" si="212"/>
        <v>DSP</v>
      </c>
      <c r="AB574" s="337" t="s">
        <v>375</v>
      </c>
      <c r="AC574" s="100" t="str">
        <f t="shared" si="213"/>
        <v>DSP</v>
      </c>
      <c r="AD574" s="86" t="str">
        <f t="shared" si="214"/>
        <v>DSP</v>
      </c>
      <c r="AE574" s="87">
        <f t="shared" si="222"/>
        <v>6.666666666666667</v>
      </c>
      <c r="AF574" s="88">
        <v>6.666666666666667</v>
      </c>
      <c r="AG574" s="92">
        <f t="shared" si="217"/>
        <v>511</v>
      </c>
      <c r="AH574" s="78">
        <f>IF(ISERROR(VLOOKUP(B574,'Notes écrit'!$A$3:$C$566,3,FALSE)),"ABI",(VLOOKUP(B574,'Notes écrit'!$A$3:$C$566,3,FALSE)))</f>
        <v>7.11</v>
      </c>
      <c r="AI574" s="88">
        <v>7.11</v>
      </c>
      <c r="AJ574" s="93">
        <f t="shared" si="218"/>
        <v>241</v>
      </c>
      <c r="AK574" s="153">
        <f t="shared" si="221"/>
        <v>6.932666666666667</v>
      </c>
      <c r="AL574" s="26"/>
      <c r="AM574" s="26"/>
      <c r="AN574" s="26"/>
      <c r="AO574" s="26"/>
      <c r="AP574" s="26"/>
    </row>
    <row r="575" spans="1:42" ht="16.5" customHeight="1" thickBot="1" x14ac:dyDescent="0.3">
      <c r="A575" s="127" t="s">
        <v>56</v>
      </c>
      <c r="B575" s="259">
        <v>22016048</v>
      </c>
      <c r="C575" s="260" t="s">
        <v>530</v>
      </c>
      <c r="D575" s="260" t="s">
        <v>531</v>
      </c>
      <c r="E575" s="96">
        <f>VLOOKUP(B575,[2]END!$A$3:$F$557,6,FALSE)</f>
        <v>9</v>
      </c>
      <c r="F575" s="99">
        <f t="shared" si="215"/>
        <v>14</v>
      </c>
      <c r="G575" s="100">
        <f t="shared" si="200"/>
        <v>9</v>
      </c>
      <c r="H575" s="85">
        <f t="shared" si="201"/>
        <v>9</v>
      </c>
      <c r="I575" s="325">
        <f>VLOOKUP(B575,[2]VIT!$A$3:$E$557,5,FALSE)</f>
        <v>3.64</v>
      </c>
      <c r="J575" s="100">
        <f t="shared" si="219"/>
        <v>14</v>
      </c>
      <c r="K575" s="325">
        <f>VLOOKUP(B575,[2]VIT!$A$3:$F$557,6,FALSE)</f>
        <v>8.0299999999999994</v>
      </c>
      <c r="L575" s="100">
        <f t="shared" si="220"/>
        <v>9</v>
      </c>
      <c r="M575" s="85">
        <f t="shared" si="204"/>
        <v>11.5</v>
      </c>
      <c r="N575" s="107">
        <f>VLOOKUP(B575,[2]DVC!$A$3:$F$557,6,FALSE)</f>
        <v>35</v>
      </c>
      <c r="O575" s="288">
        <f>VLOOKUP(B575,'[2]Taille-Poids'!$A$3:$F$557,6,FALSE)</f>
        <v>57</v>
      </c>
      <c r="P575" s="101">
        <f t="shared" si="205"/>
        <v>0.61403508771929827</v>
      </c>
      <c r="Q575" s="100">
        <f t="shared" si="206"/>
        <v>6</v>
      </c>
      <c r="R575" s="107">
        <f>VLOOKUP(B575,[2]DV!$A$3:$G$557,7,FALSE)</f>
        <v>31.8</v>
      </c>
      <c r="S575" s="100">
        <f t="shared" si="207"/>
        <v>5</v>
      </c>
      <c r="T575" s="85">
        <f t="shared" si="208"/>
        <v>11</v>
      </c>
      <c r="U575" s="335">
        <f>VLOOKUP(B575,[2]COORD!$A$3:$H$557,8,FALSE)</f>
        <v>26.12</v>
      </c>
      <c r="V575" s="100">
        <f t="shared" si="209"/>
        <v>5.75</v>
      </c>
      <c r="W575" s="96">
        <f>VLOOKUP(B575,[2]SOUP!$A$3:$E$557,5,FALSE)</f>
        <v>7</v>
      </c>
      <c r="X575" s="100">
        <f t="shared" si="210"/>
        <v>3.75</v>
      </c>
      <c r="Y575" s="96">
        <f>VLOOKUP(B575,[2]EQU!$A$3:$E$557,5,FALSE)</f>
        <v>0</v>
      </c>
      <c r="Z575" s="100">
        <f t="shared" si="211"/>
        <v>5</v>
      </c>
      <c r="AA575" s="85">
        <f t="shared" si="212"/>
        <v>14.5</v>
      </c>
      <c r="AB575" s="96" t="s">
        <v>375</v>
      </c>
      <c r="AC575" s="100" t="str">
        <f t="shared" si="213"/>
        <v>DSP</v>
      </c>
      <c r="AD575" s="86" t="str">
        <f t="shared" si="214"/>
        <v>DSP</v>
      </c>
      <c r="AE575" s="87">
        <f t="shared" si="222"/>
        <v>11.5</v>
      </c>
      <c r="AF575" s="88">
        <v>11.5</v>
      </c>
      <c r="AG575" s="92">
        <f t="shared" si="217"/>
        <v>211</v>
      </c>
      <c r="AH575" s="78">
        <f>IF(ISERROR(VLOOKUP(B575,'Notes écrit'!$A$3:$C$566,3,FALSE)),"ABI",(VLOOKUP(B575,'Notes écrit'!$A$3:$C$566,3,FALSE)))</f>
        <v>4.4400000000000004</v>
      </c>
      <c r="AI575" s="88">
        <v>4.4400000000000004</v>
      </c>
      <c r="AJ575" s="93">
        <f t="shared" si="218"/>
        <v>495</v>
      </c>
      <c r="AK575" s="153">
        <f t="shared" si="221"/>
        <v>7.2640000000000011</v>
      </c>
    </row>
    <row r="576" spans="1:42" ht="16.5" customHeight="1" thickBot="1" x14ac:dyDescent="0.3">
      <c r="A576" s="127" t="s">
        <v>376</v>
      </c>
      <c r="B576" s="257">
        <v>22016064</v>
      </c>
      <c r="C576" s="258" t="s">
        <v>40</v>
      </c>
      <c r="D576" s="258" t="s">
        <v>826</v>
      </c>
      <c r="E576" s="96">
        <f>VLOOKUP(B576,[2]END!$A$3:$F$557,6,FALSE)</f>
        <v>10</v>
      </c>
      <c r="F576" s="99">
        <f t="shared" si="215"/>
        <v>14.5</v>
      </c>
      <c r="G576" s="100">
        <f t="shared" si="200"/>
        <v>7</v>
      </c>
      <c r="H576" s="85">
        <f t="shared" si="201"/>
        <v>7</v>
      </c>
      <c r="I576" s="325">
        <f>VLOOKUP(B576,[2]VIT!$A$3:$E$557,5,FALSE)</f>
        <v>3.38</v>
      </c>
      <c r="J576" s="100">
        <f t="shared" si="219"/>
        <v>14</v>
      </c>
      <c r="K576" s="325">
        <f>VLOOKUP(B576,[2]VIT!$A$3:$F$557,6,FALSE)</f>
        <v>7.58</v>
      </c>
      <c r="L576" s="100">
        <f t="shared" si="220"/>
        <v>6</v>
      </c>
      <c r="M576" s="85">
        <f t="shared" si="204"/>
        <v>10</v>
      </c>
      <c r="N576" s="107">
        <f>VLOOKUP(B576,[2]DVC!$A$3:$F$557,6,FALSE)</f>
        <v>0</v>
      </c>
      <c r="O576" s="288">
        <f>VLOOKUP(B576,'[2]Taille-Poids'!$A$3:$F$557,6,FALSE)</f>
        <v>119</v>
      </c>
      <c r="P576" s="101">
        <f t="shared" si="205"/>
        <v>0</v>
      </c>
      <c r="Q576" s="100">
        <f t="shared" si="206"/>
        <v>0</v>
      </c>
      <c r="R576" s="107">
        <f>VLOOKUP(B576,[2]DV!$A$3:$G$557,7,FALSE)</f>
        <v>29.8</v>
      </c>
      <c r="S576" s="100">
        <f t="shared" si="207"/>
        <v>0.5</v>
      </c>
      <c r="T576" s="85">
        <f t="shared" si="208"/>
        <v>0.5</v>
      </c>
      <c r="U576" s="289">
        <f>VLOOKUP(B576,[2]COORD!$A$3:$H$557,8,FALSE)</f>
        <v>30.79</v>
      </c>
      <c r="V576" s="100">
        <f t="shared" si="209"/>
        <v>2.5</v>
      </c>
      <c r="W576" s="96">
        <f>VLOOKUP(B576,[2]SOUP!$A$3:$E$557,5,FALSE)</f>
        <v>-2</v>
      </c>
      <c r="X576" s="100">
        <f t="shared" si="210"/>
        <v>2</v>
      </c>
      <c r="Y576" s="96">
        <f>VLOOKUP(B576,[2]EQU!$A$3:$E$557,5,FALSE)</f>
        <v>5</v>
      </c>
      <c r="Z576" s="100">
        <f t="shared" si="211"/>
        <v>2.5</v>
      </c>
      <c r="AA576" s="85">
        <f t="shared" si="212"/>
        <v>7</v>
      </c>
      <c r="AB576" s="127">
        <f>VLOOKUP(B576,[2]Natation!$A$2:$E$556,5,FALSE)</f>
        <v>51.11</v>
      </c>
      <c r="AC576" s="100">
        <f t="shared" si="213"/>
        <v>5</v>
      </c>
      <c r="AD576" s="86">
        <f t="shared" si="214"/>
        <v>5</v>
      </c>
      <c r="AE576" s="87">
        <f t="shared" si="222"/>
        <v>5.9</v>
      </c>
      <c r="AF576" s="88">
        <v>5.9</v>
      </c>
      <c r="AG576" s="92">
        <f t="shared" si="217"/>
        <v>522</v>
      </c>
      <c r="AH576" s="78">
        <f>IF(ISERROR(VLOOKUP(B576,'Notes écrit'!$A$3:$C$566,3,FALSE)),"ABI",(VLOOKUP(B576,'Notes écrit'!$A$3:$C$566,3,FALSE)))</f>
        <v>5.33</v>
      </c>
      <c r="AI576" s="88">
        <v>5.33</v>
      </c>
      <c r="AJ576" s="93">
        <f t="shared" si="218"/>
        <v>435</v>
      </c>
      <c r="AK576" s="153">
        <f t="shared" si="221"/>
        <v>5.5579999999999998</v>
      </c>
      <c r="AL576" s="111"/>
      <c r="AM576" s="111"/>
      <c r="AN576" s="111"/>
      <c r="AO576" s="111"/>
      <c r="AP576" s="111"/>
    </row>
    <row r="577" spans="1:42" ht="16.5" customHeight="1" thickBot="1" x14ac:dyDescent="0.3">
      <c r="A577" s="127" t="s">
        <v>376</v>
      </c>
      <c r="B577" s="249">
        <v>22016106</v>
      </c>
      <c r="C577" s="250" t="s">
        <v>522</v>
      </c>
      <c r="D577" s="250" t="s">
        <v>523</v>
      </c>
      <c r="E577" s="96">
        <f>VLOOKUP(B577,[2]END!$A$3:$F$557,6,FALSE)</f>
        <v>21</v>
      </c>
      <c r="F577" s="99">
        <f t="shared" si="215"/>
        <v>20</v>
      </c>
      <c r="G577" s="100">
        <f t="shared" si="200"/>
        <v>18</v>
      </c>
      <c r="H577" s="85">
        <f t="shared" si="201"/>
        <v>18</v>
      </c>
      <c r="I577" s="325">
        <f>VLOOKUP(B577,[2]VIT!$A$3:$E$557,5,FALSE)</f>
        <v>2.9699999999999998</v>
      </c>
      <c r="J577" s="100">
        <f t="shared" si="219"/>
        <v>20</v>
      </c>
      <c r="K577" s="325">
        <f>VLOOKUP(B577,[2]VIT!$A$3:$F$557,6,FALSE)</f>
        <v>6.22</v>
      </c>
      <c r="L577" s="100">
        <f t="shared" si="220"/>
        <v>15</v>
      </c>
      <c r="M577" s="85">
        <f t="shared" si="204"/>
        <v>17.5</v>
      </c>
      <c r="N577" s="107">
        <f>VLOOKUP(B577,[2]DVC!$A$3:$F$557,6,FALSE)</f>
        <v>65</v>
      </c>
      <c r="O577" s="288">
        <f>VLOOKUP(B577,'[2]Taille-Poids'!$A$3:$F$557,6,FALSE)</f>
        <v>68</v>
      </c>
      <c r="P577" s="101">
        <f t="shared" si="205"/>
        <v>0.95588235294117652</v>
      </c>
      <c r="Q577" s="100">
        <f t="shared" si="206"/>
        <v>5</v>
      </c>
      <c r="R577" s="107">
        <f>VLOOKUP(B577,[2]DV!$A$3:$G$557,7,FALSE)</f>
        <v>49.1</v>
      </c>
      <c r="S577" s="100">
        <f t="shared" si="207"/>
        <v>5.5</v>
      </c>
      <c r="T577" s="85">
        <f t="shared" si="208"/>
        <v>10.5</v>
      </c>
      <c r="U577" s="289">
        <f>VLOOKUP(B577,[2]COORD!$A$3:$H$557,8,FALSE)</f>
        <v>29.6</v>
      </c>
      <c r="V577" s="100">
        <f t="shared" si="209"/>
        <v>3</v>
      </c>
      <c r="W577" s="96">
        <f>VLOOKUP(B577,[2]SOUP!$A$3:$E$557,5,FALSE)</f>
        <v>-11</v>
      </c>
      <c r="X577" s="100">
        <f t="shared" si="210"/>
        <v>0.75</v>
      </c>
      <c r="Y577" s="96">
        <f>VLOOKUP(B577,[2]EQU!$A$3:$E$557,5,FALSE)</f>
        <v>3</v>
      </c>
      <c r="Z577" s="100">
        <f t="shared" si="211"/>
        <v>3.5</v>
      </c>
      <c r="AA577" s="85">
        <f t="shared" si="212"/>
        <v>7.25</v>
      </c>
      <c r="AB577" s="127">
        <f>VLOOKUP(B577,[2]Natation!$A$2:$E$556,5,FALSE)</f>
        <v>45.3</v>
      </c>
      <c r="AC577" s="100">
        <f t="shared" si="213"/>
        <v>7</v>
      </c>
      <c r="AD577" s="86">
        <f t="shared" si="214"/>
        <v>7</v>
      </c>
      <c r="AE577" s="87">
        <f t="shared" si="222"/>
        <v>12.05</v>
      </c>
      <c r="AF577" s="88">
        <v>12.05</v>
      </c>
      <c r="AG577" s="92">
        <f t="shared" si="217"/>
        <v>155</v>
      </c>
      <c r="AH577" s="78">
        <f>IF(ISERROR(VLOOKUP(B577,'Notes écrit'!$A$3:$C$566,3,FALSE)),"ABI",(VLOOKUP(B577,'Notes écrit'!$A$3:$C$566,3,FALSE)))</f>
        <v>7.11</v>
      </c>
      <c r="AI577" s="88">
        <v>7.11</v>
      </c>
      <c r="AJ577" s="93">
        <f t="shared" si="218"/>
        <v>241</v>
      </c>
      <c r="AK577" s="153">
        <f t="shared" si="221"/>
        <v>9.0860000000000003</v>
      </c>
    </row>
    <row r="578" spans="1:42" ht="16.5" customHeight="1" thickBot="1" x14ac:dyDescent="0.3">
      <c r="A578" s="127" t="s">
        <v>376</v>
      </c>
      <c r="B578" s="247">
        <v>22016127</v>
      </c>
      <c r="C578" s="248" t="s">
        <v>565</v>
      </c>
      <c r="D578" s="248" t="s">
        <v>115</v>
      </c>
      <c r="E578" s="96">
        <f>VLOOKUP(B578,[2]END!$A$3:$F$557,6,FALSE)</f>
        <v>18</v>
      </c>
      <c r="F578" s="99">
        <f t="shared" si="215"/>
        <v>18.5</v>
      </c>
      <c r="G578" s="100">
        <f t="shared" si="200"/>
        <v>15</v>
      </c>
      <c r="H578" s="85">
        <f t="shared" si="201"/>
        <v>15</v>
      </c>
      <c r="I578" s="325">
        <f>VLOOKUP(B578,[2]VIT!$A$3:$E$557,5,FALSE)</f>
        <v>3.04</v>
      </c>
      <c r="J578" s="100">
        <f t="shared" si="219"/>
        <v>20</v>
      </c>
      <c r="K578" s="325">
        <f>VLOOKUP(B578,[2]VIT!$A$3:$F$557,6,FALSE)</f>
        <v>6.61</v>
      </c>
      <c r="L578" s="100">
        <f t="shared" si="220"/>
        <v>13</v>
      </c>
      <c r="M578" s="85">
        <f t="shared" si="204"/>
        <v>16.5</v>
      </c>
      <c r="N578" s="107">
        <f>VLOOKUP(B578,[2]DVC!$A$3:$F$557,6,FALSE)</f>
        <v>58</v>
      </c>
      <c r="O578" s="288">
        <f>VLOOKUP(B578,'[2]Taille-Poids'!$A$3:$F$557,6,FALSE)</f>
        <v>62</v>
      </c>
      <c r="P578" s="101">
        <f t="shared" si="205"/>
        <v>0.93548387096774188</v>
      </c>
      <c r="Q578" s="100">
        <f t="shared" si="206"/>
        <v>5</v>
      </c>
      <c r="R578" s="107">
        <f>VLOOKUP(B578,[2]DV!$A$3:$G$557,7,FALSE)</f>
        <v>43.8</v>
      </c>
      <c r="S578" s="100">
        <f t="shared" si="207"/>
        <v>4</v>
      </c>
      <c r="T578" s="85">
        <f t="shared" si="208"/>
        <v>9</v>
      </c>
      <c r="U578" s="289">
        <f>VLOOKUP(B578,[2]COORD!$A$3:$H$557,8,FALSE)</f>
        <v>26.45</v>
      </c>
      <c r="V578" s="100">
        <f t="shared" si="209"/>
        <v>4.75</v>
      </c>
      <c r="W578" s="96">
        <f>VLOOKUP(B578,[2]SOUP!$A$3:$E$557,5,FALSE)</f>
        <v>-5</v>
      </c>
      <c r="X578" s="100">
        <f t="shared" si="210"/>
        <v>1.5</v>
      </c>
      <c r="Y578" s="96">
        <f>VLOOKUP(B578,[2]EQU!$A$3:$E$557,5,FALSE)</f>
        <v>2</v>
      </c>
      <c r="Z578" s="100">
        <f t="shared" si="211"/>
        <v>4</v>
      </c>
      <c r="AA578" s="85">
        <f t="shared" si="212"/>
        <v>10.25</v>
      </c>
      <c r="AB578" s="127">
        <f>VLOOKUP(B578,[2]Natation!$A$2:$E$556,5,FALSE)</f>
        <v>56.95</v>
      </c>
      <c r="AC578" s="100">
        <f t="shared" si="213"/>
        <v>2</v>
      </c>
      <c r="AD578" s="86">
        <f t="shared" si="214"/>
        <v>2</v>
      </c>
      <c r="AE578" s="87">
        <f t="shared" si="222"/>
        <v>10.55</v>
      </c>
      <c r="AF578" s="88">
        <v>10.55</v>
      </c>
      <c r="AG578" s="92">
        <f t="shared" si="217"/>
        <v>338</v>
      </c>
      <c r="AH578" s="78">
        <f>IF(ISERROR(VLOOKUP(B578,'Notes écrit'!$A$3:$C$566,3,FALSE)),"ABI",(VLOOKUP(B578,'Notes écrit'!$A$3:$C$566,3,FALSE)))</f>
        <v>3.56</v>
      </c>
      <c r="AI578" s="88">
        <v>3.56</v>
      </c>
      <c r="AJ578" s="93">
        <f t="shared" si="218"/>
        <v>541</v>
      </c>
      <c r="AK578" s="153">
        <f t="shared" si="221"/>
        <v>6.3560000000000008</v>
      </c>
    </row>
    <row r="579" spans="1:42" s="108" customFormat="1" ht="16.5" customHeight="1" thickBot="1" x14ac:dyDescent="0.3">
      <c r="A579" s="127" t="s">
        <v>56</v>
      </c>
      <c r="B579" s="261">
        <v>22016133</v>
      </c>
      <c r="C579" s="262" t="s">
        <v>700</v>
      </c>
      <c r="D579" s="262" t="s">
        <v>317</v>
      </c>
      <c r="E579" s="96" t="s">
        <v>375</v>
      </c>
      <c r="F579" s="99" t="str">
        <f t="shared" si="215"/>
        <v>DSP</v>
      </c>
      <c r="G579" s="100" t="str">
        <f t="shared" ref="G579:G603" si="223">IF(F579="COVID","COVID",IF(F579="ABI",0,IF(F579="DSP","DSP",IF(F579="VAL","VAL",(IF(A579="F",VLOOKUP(F579,endurfille,2),VLOOKUP(F579,endurgarçon,2)))))))</f>
        <v>DSP</v>
      </c>
      <c r="H579" s="85" t="str">
        <f t="shared" ref="H579:H603" si="224">IF(G579="VAL","VALIDÉ",G579)</f>
        <v>DSP</v>
      </c>
      <c r="I579" s="96" t="s">
        <v>375</v>
      </c>
      <c r="J579" s="100" t="str">
        <f t="shared" ref="J579:J603" si="225">IF(I579="COVID","COVID",IF(I579="ABI",0,IF(I579="DSP","DSP",IF(I579="VAL","VAL",(IF(A579="F",VLOOKUP(I579,VIT20MF,2),VLOOKUP(I579,Vit20MG,2)))))))</f>
        <v>DSP</v>
      </c>
      <c r="K579" s="96" t="s">
        <v>375</v>
      </c>
      <c r="L579" s="100" t="str">
        <f t="shared" ref="L579:L603" si="226">IF(K579="COVID","COVID",IF(K579="ABI",0,IF(K579="DSP","DSP",IF(K579="VAL","VAL",(IF(A579="F",VLOOKUP(K579,vit50mf,2),VLOOKUP(K579,vit50mg,2)))))))</f>
        <v>DSP</v>
      </c>
      <c r="M579" s="85" t="str">
        <f t="shared" ref="M579:M603" si="227">IF(OR(J579="COVID",L579="COVID"),"COVID",IF(OR(J579="DSP",L579="DSP"),"DSP",IF(L579="VAL","VALIDÉ",(J579+L579)/2)))</f>
        <v>DSP</v>
      </c>
      <c r="N579" s="96" t="s">
        <v>375</v>
      </c>
      <c r="O579" s="288" t="str">
        <f>VLOOKUP(B579,'[2]Taille-Poids'!$A$3:$F$557,6,FALSE)</f>
        <v>ABI</v>
      </c>
      <c r="P579" s="101" t="str">
        <f t="shared" ref="P579:P603" si="228">IF(O579="ABI", "POIDS",IF(N579="COVID","COVID",IF(OR(N579="DSP",N579="ABI",N579="VAL",N579=0),0,N579/O579)))</f>
        <v>POIDS</v>
      </c>
      <c r="Q579" s="100" t="str">
        <f t="shared" ref="Q579:Q603" si="229">IF(N579="COVID","COVID",IF(N579="DSP","DSP",IF(N579="ABI",0,IF(P579="POIDS",0,IF(N579="VAL","VAL",IF(A579="F",VLOOKUP(P579,forcefille,2),VLOOKUP(P579,forcegarçon,2)))))))</f>
        <v>DSP</v>
      </c>
      <c r="R579" s="96" t="s">
        <v>375</v>
      </c>
      <c r="S579" s="100" t="str">
        <f t="shared" ref="S579:S603" si="230">IF(R579="COVID","COVID",IF(R579="ABI",0,IF(R579="DSP","DSP",IF(R579="VAL","VAL",IF(A579="F",VLOOKUP(R579,détfille,2),VLOOKUP(R579,détgarçon,2))))))</f>
        <v>DSP</v>
      </c>
      <c r="T579" s="85" t="str">
        <f t="shared" ref="T579:T603" si="231">IF(OR(Q579="COVID",S579="COVID"),"COVID",IF(OR(Q579="VAL",S579="VAL"),"VALIDÉ",IF(AND(Q579="DSP",S579="DSP"),"DSP",IF(Q579="DSP",S579*2,IF(S579="DSP",Q579*2,(Q579+S579))))))</f>
        <v>DSP</v>
      </c>
      <c r="U579" s="337" t="s">
        <v>375</v>
      </c>
      <c r="V579" s="100" t="str">
        <f t="shared" ref="V579:V603" si="232">IF(U579="COVID","COVID",IF(U579="ABI",0,IF(U579="DSP","DSP",IF(U579="VAL","VAL",IF(A579="F",VLOOKUP(U579,coorfille,2),VLOOKUP(U579,coorgarçon,2))))))</f>
        <v>DSP</v>
      </c>
      <c r="W579" s="96" t="s">
        <v>375</v>
      </c>
      <c r="X579" s="100" t="str">
        <f t="shared" ref="X579:X603" si="233">IF(W579="COVID","COVID",IF(W579="ABI",0,IF(W579="DSP","DSP",IF(W579="VAL","VAL",IF(A579="F",VLOOKUP(W579,SouplesseFille,2),VLOOKUP(W579,SouplesseGarçon,2))))))</f>
        <v>DSP</v>
      </c>
      <c r="Y579" s="96" t="s">
        <v>375</v>
      </c>
      <c r="Z579" s="100" t="str">
        <f t="shared" ref="Z579:Z603" si="234">IF(Y579="COVID","COVID",IF(Y579="ABI",0,IF(Y579="DSP","DSP",IF(Y579="VAL","VAL",IF(A579="F",VLOOKUP(Y579,eqfille,2),VLOOKUP(Y579,eqgarçon,2))))))</f>
        <v>DSP</v>
      </c>
      <c r="AA579" s="85" t="str">
        <f t="shared" ref="AA579:AA603" si="235">IF(OR(V579="COVID",X579="COVID",Z579="COVID"),"COVID",IF(AND(V579="DSP",X579="DSP",Z579="DSP"),"DSP",IF(AND(V579="DSP",X579="DSP"),Z579*4,IF(AND(V579="DSP",Z579="DSP"),X579*4,IF(AND(X579="DSP",Z579="DSP"),V579*2,IF(V579="DSP",(X579+Z579)*2,IF(X579="DSP",V579+Z579*2,IF(Z579="DSP",V579+X579*2,IF(Z579="VAL","VALIDÉ",V579+X579+Z579)))))))))</f>
        <v>DSP</v>
      </c>
      <c r="AB579" s="96" t="s">
        <v>375</v>
      </c>
      <c r="AC579" s="100" t="str">
        <f t="shared" ref="AC579:AC603" si="236">IF(AB579="COVID","COVID",IF(AB579="ABI",0,IF(AB579="DNF",0,IF(AB579="DSP","DSP",IF(AB579="VAL","VAL",(IF(A579="F",VLOOKUP(AB579,nagefille,2),VLOOKUP(AB579,nagegarçon,2))))))))</f>
        <v>DSP</v>
      </c>
      <c r="AD579" s="86" t="str">
        <f t="shared" ref="AD579:AD603" si="237">IF(AC579="VAL","VALIDÉ",AC579)</f>
        <v>DSP</v>
      </c>
      <c r="AE579" s="87" t="str">
        <f t="shared" si="222"/>
        <v>DSP</v>
      </c>
      <c r="AF579" s="88" t="s">
        <v>375</v>
      </c>
      <c r="AG579" s="92">
        <f t="shared" si="217"/>
        <v>532</v>
      </c>
      <c r="AH579" s="78">
        <f>IF(ISERROR(VLOOKUP(B579,'Notes écrit'!$A$3:$C$566,3,FALSE)),"ABI",(VLOOKUP(B579,'Notes écrit'!$A$3:$C$566,3,FALSE)))</f>
        <v>8.44</v>
      </c>
      <c r="AI579" s="88">
        <v>8.44</v>
      </c>
      <c r="AJ579" s="93">
        <f t="shared" si="218"/>
        <v>118</v>
      </c>
      <c r="AK579" s="153">
        <f t="shared" si="221"/>
        <v>8.44</v>
      </c>
      <c r="AL579" s="26"/>
      <c r="AM579" s="26"/>
      <c r="AN579" s="26"/>
      <c r="AO579" s="26"/>
      <c r="AP579" s="26"/>
    </row>
    <row r="580" spans="1:42" ht="16.5" customHeight="1" thickBot="1" x14ac:dyDescent="0.3">
      <c r="A580" s="127" t="s">
        <v>376</v>
      </c>
      <c r="B580" s="261">
        <v>22016136</v>
      </c>
      <c r="C580" s="262" t="s">
        <v>948</v>
      </c>
      <c r="D580" s="262" t="s">
        <v>108</v>
      </c>
      <c r="E580" s="96">
        <f>VLOOKUP(B580,[2]END!$A$3:$F$557,6,FALSE)</f>
        <v>18</v>
      </c>
      <c r="F580" s="99">
        <f t="shared" ref="F580:F603" si="238">IF(E580="COVID", "COVID",IF(E580="ABI","ABI",IF(E580="DSP","DSP",IF(E580="VAL","VAL",(VLOOKUP(E580,tpstest,2))))))</f>
        <v>18.5</v>
      </c>
      <c r="G580" s="100">
        <f t="shared" si="223"/>
        <v>15</v>
      </c>
      <c r="H580" s="85">
        <f t="shared" si="224"/>
        <v>15</v>
      </c>
      <c r="I580" s="325">
        <f>VLOOKUP(B580,[2]VIT!$A$3:$E$557,5,FALSE)</f>
        <v>3.11</v>
      </c>
      <c r="J580" s="100">
        <f t="shared" si="225"/>
        <v>18</v>
      </c>
      <c r="K580" s="325">
        <f>VLOOKUP(B580,[2]VIT!$A$3:$F$557,6,FALSE)</f>
        <v>6.62</v>
      </c>
      <c r="L580" s="100">
        <f t="shared" si="226"/>
        <v>12</v>
      </c>
      <c r="M580" s="85">
        <f t="shared" si="227"/>
        <v>15</v>
      </c>
      <c r="N580" s="107">
        <f>VLOOKUP(B580,[2]DVC!$A$3:$F$557,6,FALSE)</f>
        <v>53</v>
      </c>
      <c r="O580" s="288">
        <f>VLOOKUP(B580,'[2]Taille-Poids'!$A$3:$F$557,6,FALSE)</f>
        <v>77</v>
      </c>
      <c r="P580" s="101">
        <f t="shared" si="228"/>
        <v>0.68831168831168832</v>
      </c>
      <c r="Q580" s="100">
        <f t="shared" si="229"/>
        <v>3.5</v>
      </c>
      <c r="R580" s="107">
        <f>VLOOKUP(B580,[2]DV!$A$3:$G$557,7,FALSE)</f>
        <v>40.200000000000003</v>
      </c>
      <c r="S580" s="100">
        <f t="shared" si="230"/>
        <v>3</v>
      </c>
      <c r="T580" s="85">
        <f t="shared" si="231"/>
        <v>6.5</v>
      </c>
      <c r="U580" s="289">
        <f>VLOOKUP(B580,[2]COORD!$A$3:$H$557,8,FALSE)</f>
        <v>24.06</v>
      </c>
      <c r="V580" s="100">
        <f t="shared" si="232"/>
        <v>5.75</v>
      </c>
      <c r="W580" s="96">
        <f>VLOOKUP(B580,[2]SOUP!$A$3:$E$557,5,FALSE)</f>
        <v>-7.5</v>
      </c>
      <c r="X580" s="100">
        <f t="shared" si="233"/>
        <v>1</v>
      </c>
      <c r="Y580" s="96">
        <f>VLOOKUP(B580,[2]EQU!$A$3:$E$557,5,FALSE)</f>
        <v>10</v>
      </c>
      <c r="Z580" s="100">
        <f t="shared" si="234"/>
        <v>0</v>
      </c>
      <c r="AA580" s="85">
        <f t="shared" si="235"/>
        <v>6.75</v>
      </c>
      <c r="AB580" s="127">
        <f>VLOOKUP(B580,[2]Natation!$A$2:$E$556,5,FALSE)</f>
        <v>47.88</v>
      </c>
      <c r="AC580" s="100">
        <f t="shared" si="236"/>
        <v>6</v>
      </c>
      <c r="AD580" s="86">
        <f t="shared" si="237"/>
        <v>6</v>
      </c>
      <c r="AE580" s="87">
        <f t="shared" ref="AE580:AE603" si="239">IF(OR(H580="COVID",M580="COVID",T580="COVID",AA580="COVID",AD580="COVID"),"COVID",IF(AND(H580="DSP",M580="DSP",T580="DSP",AA580="DSP",AD580="DSP"),"DSP",IF(AND(H580="DSP",M580="DSP",T580="DSP",AA580="DSP"),AD580,IF(AND(H580="DSP",M580="DSP",T580="DSP",AD580="DSP"),AA580,IF(AND(H580="DSP",M580="DSP",AA580="DSP",AD580="DSP"),T580,IF(AND(H580="DSP",T580="DSP",AA580="DSP",AD580="DSP"),M580,IF(AND(M580="DSP",T580="DSP",AA580="DSP",AD580="DSP"),H580,IF(AND(T580="DSP",AA580="DSP",AD580="DSP"),(H580+M580)/2,IF(AND(M580="DSP",AA580="DSP",AD580="DSP"),(H580+T580)/2,IF(AND(H580="DSP",AA580="DSP",AD580="DSP"),(M580+T580)/2,IF(AND(M580="DSP",T580="DSP",AD580="DSP"),(H580+AA580)/2,IF(AND(H580="DSP",T580="DSP",AD580="DSP"),(M580+AA580)/2,IF(AND(H580="DSP",M580="DSP",AD580="DSP"),(T580+AA580)/2,IF(AND(M580="DSP",T580="DSP",AA580="DSP"),(H580+AD580)/2,IF(AND(H580="DSP",T580="DSP",AA580="DSP"),(M580+AD580)/2,IF(AND(H580="DSP",M580="DSP",AA580="DSP"),(T580+AD580)/2,IF(AND(H580="DSP",M580="DSP",T580="DSP"),(AA580+AD580)/2,IF(AND(H580="DSP",M580="DSP"),(T580+AA580+AD580)/3,IF(AND(H580="DSP",T580="DSP"),(M580+AA580+AD580)/3,IF(AND(M580="DSP",T580="DSP"),(H580+AA580+AD580)/3,IF(AND(H580="DSP",AA580="DSP"),(M580+T580+AD580)/3,IF(AND(M580="DSP",AA580="DSP"),(H580+T580+AD580)/3,IF(AND(T580="DSP",AA580="DSP"),(H580+M580+AD580)/3,IF(AND(H580="DSP",AD580="DSP"),(M580+T580+AA580)/3,IF(AND(M580="DSP",AD580="DSP"),(H580+T580+AA580)/3,IF(AND(T580="DSP",AD580="DSP"),(H580+M580+AA580)/3,IF(AND(AA580="DSP",AD580="DSP"),(H580+M580+T580)/3,IF(H580="DSP",(M580+T580+AA580+AD580)/4,IF(M580="DSP",(H580+T580+AA580+AD580)/4,IF(T580="DSP",(H580+M580+AA580+AD580)/4,IF(AA580="DSP",(H580+M580+T580+AD580)/4,IF(AD580="DSP",(H580+M580+T580+AA580)/4,SUM(H580+M580+T580+AA580+AD580)/5))))))))))))))))))))))))))))))))</f>
        <v>9.85</v>
      </c>
      <c r="AF580" s="88">
        <v>9.85</v>
      </c>
      <c r="AG580" s="92">
        <f t="shared" ref="AG580:AG603" si="240">IFERROR(RANK(AF580,$AF$3:$AF$603,0),532)</f>
        <v>397</v>
      </c>
      <c r="AH580" s="78">
        <f>IF(ISERROR(VLOOKUP(B580,'Notes écrit'!$A$3:$C$566,3,FALSE)),"ABI",(VLOOKUP(B580,'Notes écrit'!$A$3:$C$566,3,FALSE)))</f>
        <v>8.89</v>
      </c>
      <c r="AI580" s="88">
        <v>8.89</v>
      </c>
      <c r="AJ580" s="93">
        <f t="shared" ref="AJ580:AJ603" si="241">IFERROR(RANK(AI580,$AI$3:$AI$603,0),564)</f>
        <v>86</v>
      </c>
      <c r="AK580" s="153">
        <f t="shared" si="221"/>
        <v>9.2740000000000009</v>
      </c>
      <c r="AL580" s="111"/>
      <c r="AM580" s="111"/>
      <c r="AN580" s="111"/>
      <c r="AO580" s="111"/>
      <c r="AP580" s="111"/>
    </row>
    <row r="581" spans="1:42" ht="16.5" customHeight="1" thickBot="1" x14ac:dyDescent="0.3">
      <c r="A581" s="127" t="s">
        <v>376</v>
      </c>
      <c r="B581" s="253">
        <v>22016183</v>
      </c>
      <c r="C581" s="254" t="s">
        <v>669</v>
      </c>
      <c r="D581" s="254" t="s">
        <v>101</v>
      </c>
      <c r="E581" s="96" t="str">
        <f>VLOOKUP(B581,[2]END!$A$3:$F$557,6,FALSE)</f>
        <v>ABI</v>
      </c>
      <c r="F581" s="99" t="str">
        <f t="shared" si="238"/>
        <v>ABI</v>
      </c>
      <c r="G581" s="100">
        <f t="shared" si="223"/>
        <v>0</v>
      </c>
      <c r="H581" s="85">
        <f t="shared" si="224"/>
        <v>0</v>
      </c>
      <c r="I581" s="96" t="str">
        <f>VLOOKUP(B581,[2]VIT!$A$3:$E$557,5,FALSE)</f>
        <v>ABI</v>
      </c>
      <c r="J581" s="100">
        <f t="shared" si="225"/>
        <v>0</v>
      </c>
      <c r="K581" s="96" t="str">
        <f>VLOOKUP(B581,[2]VIT!$A$3:$F$557,6,FALSE)</f>
        <v>ABI</v>
      </c>
      <c r="L581" s="100">
        <f t="shared" si="226"/>
        <v>0</v>
      </c>
      <c r="M581" s="85">
        <f t="shared" si="227"/>
        <v>0</v>
      </c>
      <c r="N581" s="107" t="str">
        <f>VLOOKUP(B581,[2]DVC!$A$3:$F$557,6,FALSE)</f>
        <v>ABI</v>
      </c>
      <c r="O581" s="288" t="str">
        <f>VLOOKUP(B581,'[2]Taille-Poids'!$A$3:$F$557,6,FALSE)</f>
        <v>ABI</v>
      </c>
      <c r="P581" s="101" t="str">
        <f t="shared" si="228"/>
        <v>POIDS</v>
      </c>
      <c r="Q581" s="100">
        <f t="shared" si="229"/>
        <v>0</v>
      </c>
      <c r="R581" s="107" t="str">
        <f>VLOOKUP(B581,[2]DV!$A$3:$G$557,7,FALSE)</f>
        <v>ABI</v>
      </c>
      <c r="S581" s="100">
        <f t="shared" si="230"/>
        <v>0</v>
      </c>
      <c r="T581" s="85">
        <f t="shared" si="231"/>
        <v>0</v>
      </c>
      <c r="U581" s="289" t="str">
        <f>VLOOKUP(B581,[2]COORD!$A$3:$H$557,8,FALSE)</f>
        <v>ABI</v>
      </c>
      <c r="V581" s="100">
        <f t="shared" si="232"/>
        <v>0</v>
      </c>
      <c r="W581" s="96" t="str">
        <f>VLOOKUP(B581,[2]SOUP!$A$3:$E$557,5,FALSE)</f>
        <v>ABI</v>
      </c>
      <c r="X581" s="100">
        <f t="shared" si="233"/>
        <v>0</v>
      </c>
      <c r="Y581" s="96" t="str">
        <f>VLOOKUP(B581,[2]EQU!$A$3:$E$557,5,FALSE)</f>
        <v>ABI</v>
      </c>
      <c r="Z581" s="100">
        <f t="shared" si="234"/>
        <v>0</v>
      </c>
      <c r="AA581" s="85">
        <f t="shared" si="235"/>
        <v>0</v>
      </c>
      <c r="AB581" s="127" t="str">
        <f>VLOOKUP(B581,[2]Natation!$A$2:$E$556,5,FALSE)</f>
        <v>ABI</v>
      </c>
      <c r="AC581" s="100">
        <f t="shared" si="236"/>
        <v>0</v>
      </c>
      <c r="AD581" s="86">
        <f t="shared" si="237"/>
        <v>0</v>
      </c>
      <c r="AE581" s="87">
        <f t="shared" si="239"/>
        <v>0</v>
      </c>
      <c r="AF581" s="88">
        <v>0</v>
      </c>
      <c r="AG581" s="92">
        <f t="shared" si="240"/>
        <v>532</v>
      </c>
      <c r="AH581" s="78">
        <f>IF(ISERROR(VLOOKUP(B581,'Notes écrit'!$A$3:$C$566,3,FALSE)),"ABI",(VLOOKUP(B581,'Notes écrit'!$A$3:$C$566,3,FALSE)))</f>
        <v>8</v>
      </c>
      <c r="AI581" s="88">
        <v>8</v>
      </c>
      <c r="AJ581" s="93">
        <f t="shared" si="241"/>
        <v>158</v>
      </c>
      <c r="AK581" s="153">
        <f t="shared" si="221"/>
        <v>4.8</v>
      </c>
      <c r="AL581" s="110"/>
      <c r="AM581" s="110"/>
      <c r="AN581" s="110"/>
      <c r="AO581" s="110"/>
      <c r="AP581" s="110"/>
    </row>
    <row r="582" spans="1:42" ht="16.5" customHeight="1" thickBot="1" x14ac:dyDescent="0.3">
      <c r="A582" s="127" t="s">
        <v>376</v>
      </c>
      <c r="B582" s="251">
        <v>22016351</v>
      </c>
      <c r="C582" s="252" t="s">
        <v>946</v>
      </c>
      <c r="D582" s="252" t="s">
        <v>148</v>
      </c>
      <c r="E582" s="96" t="s">
        <v>375</v>
      </c>
      <c r="F582" s="99" t="str">
        <f t="shared" si="238"/>
        <v>DSP</v>
      </c>
      <c r="G582" s="100" t="str">
        <f t="shared" si="223"/>
        <v>DSP</v>
      </c>
      <c r="H582" s="85" t="str">
        <f t="shared" si="224"/>
        <v>DSP</v>
      </c>
      <c r="I582" s="96" t="s">
        <v>375</v>
      </c>
      <c r="J582" s="100" t="str">
        <f t="shared" si="225"/>
        <v>DSP</v>
      </c>
      <c r="K582" s="96" t="s">
        <v>375</v>
      </c>
      <c r="L582" s="100" t="str">
        <f t="shared" si="226"/>
        <v>DSP</v>
      </c>
      <c r="M582" s="85" t="str">
        <f t="shared" si="227"/>
        <v>DSP</v>
      </c>
      <c r="N582" s="96" t="s">
        <v>375</v>
      </c>
      <c r="O582" s="329" t="s">
        <v>375</v>
      </c>
      <c r="P582" s="101">
        <f t="shared" si="228"/>
        <v>0</v>
      </c>
      <c r="Q582" s="100" t="str">
        <f t="shared" si="229"/>
        <v>DSP</v>
      </c>
      <c r="R582" s="96" t="s">
        <v>375</v>
      </c>
      <c r="S582" s="100" t="str">
        <f t="shared" si="230"/>
        <v>DSP</v>
      </c>
      <c r="T582" s="85" t="str">
        <f t="shared" si="231"/>
        <v>DSP</v>
      </c>
      <c r="U582" s="316" t="s">
        <v>375</v>
      </c>
      <c r="V582" s="100" t="str">
        <f t="shared" si="232"/>
        <v>DSP</v>
      </c>
      <c r="W582" s="96" t="s">
        <v>375</v>
      </c>
      <c r="X582" s="100" t="str">
        <f t="shared" si="233"/>
        <v>DSP</v>
      </c>
      <c r="Y582" s="96" t="s">
        <v>375</v>
      </c>
      <c r="Z582" s="100" t="str">
        <f t="shared" si="234"/>
        <v>DSP</v>
      </c>
      <c r="AA582" s="85" t="str">
        <f t="shared" si="235"/>
        <v>DSP</v>
      </c>
      <c r="AB582" s="96" t="s">
        <v>375</v>
      </c>
      <c r="AC582" s="100" t="str">
        <f t="shared" si="236"/>
        <v>DSP</v>
      </c>
      <c r="AD582" s="86" t="str">
        <f t="shared" si="237"/>
        <v>DSP</v>
      </c>
      <c r="AE582" s="87" t="str">
        <f t="shared" si="239"/>
        <v>DSP</v>
      </c>
      <c r="AF582" s="88" t="s">
        <v>375</v>
      </c>
      <c r="AG582" s="92">
        <f t="shared" si="240"/>
        <v>532</v>
      </c>
      <c r="AH582" s="78">
        <f>IF(ISERROR(VLOOKUP(B582,'Notes écrit'!$A$3:$C$566,3,FALSE)),"ABI",(VLOOKUP(B582,'Notes écrit'!$A$3:$C$566,3,FALSE)))</f>
        <v>7.11</v>
      </c>
      <c r="AI582" s="88">
        <v>7.11</v>
      </c>
      <c r="AJ582" s="93">
        <f t="shared" si="241"/>
        <v>241</v>
      </c>
      <c r="AK582" s="153">
        <f t="shared" ref="AK582:AK603" si="242">IF(AH582="ABI","DEF",IF(AE582="DSP",AH582,(AF582*0.4+AI582*0.6)))</f>
        <v>7.11</v>
      </c>
    </row>
    <row r="583" spans="1:42" ht="16.5" customHeight="1" thickBot="1" x14ac:dyDescent="0.3">
      <c r="A583" s="127" t="s">
        <v>376</v>
      </c>
      <c r="B583" s="263">
        <v>22016691</v>
      </c>
      <c r="C583" s="264" t="s">
        <v>833</v>
      </c>
      <c r="D583" s="264" t="s">
        <v>834</v>
      </c>
      <c r="E583" s="96">
        <f>VLOOKUP(B583,[2]END!$A$3:$F$557,6,FALSE)</f>
        <v>17</v>
      </c>
      <c r="F583" s="99">
        <f t="shared" si="238"/>
        <v>18</v>
      </c>
      <c r="G583" s="100">
        <f t="shared" si="223"/>
        <v>14</v>
      </c>
      <c r="H583" s="85">
        <f t="shared" si="224"/>
        <v>14</v>
      </c>
      <c r="I583" s="325">
        <f>VLOOKUP(B583,[2]VIT!$A$3:$E$557,5,FALSE)</f>
        <v>3.1300000000000003</v>
      </c>
      <c r="J583" s="100">
        <f t="shared" si="225"/>
        <v>18</v>
      </c>
      <c r="K583" s="325">
        <f>VLOOKUP(B583,[2]VIT!$A$3:$F$557,6,FALSE)</f>
        <v>6.65</v>
      </c>
      <c r="L583" s="100">
        <f t="shared" si="226"/>
        <v>12</v>
      </c>
      <c r="M583" s="85">
        <f t="shared" si="227"/>
        <v>15</v>
      </c>
      <c r="N583" s="107">
        <f>VLOOKUP(B583,[2]DVC!$A$3:$F$557,6,FALSE)</f>
        <v>46</v>
      </c>
      <c r="O583" s="288">
        <f>VLOOKUP(B583,'[2]Taille-Poids'!$A$3:$F$557,6,FALSE)</f>
        <v>62</v>
      </c>
      <c r="P583" s="101">
        <f t="shared" si="228"/>
        <v>0.74193548387096775</v>
      </c>
      <c r="Q583" s="100">
        <f t="shared" si="229"/>
        <v>4</v>
      </c>
      <c r="R583" s="107">
        <f>VLOOKUP(B583,[2]DV!$A$3:$G$557,7,FALSE)</f>
        <v>45.9</v>
      </c>
      <c r="S583" s="100">
        <f t="shared" si="230"/>
        <v>4.5</v>
      </c>
      <c r="T583" s="85">
        <f t="shared" si="231"/>
        <v>8.5</v>
      </c>
      <c r="U583" s="289">
        <f>VLOOKUP(B583,[2]COORD!$A$3:$H$557,8,FALSE)</f>
        <v>29.6</v>
      </c>
      <c r="V583" s="100">
        <f t="shared" si="232"/>
        <v>3</v>
      </c>
      <c r="W583" s="96">
        <f>VLOOKUP(B583,[2]SOUP!$A$3:$E$557,5,FALSE)</f>
        <v>-1</v>
      </c>
      <c r="X583" s="100">
        <f t="shared" si="233"/>
        <v>2.25</v>
      </c>
      <c r="Y583" s="96">
        <f>VLOOKUP(B583,[2]EQU!$A$3:$E$557,5,FALSE)</f>
        <v>3</v>
      </c>
      <c r="Z583" s="100">
        <f t="shared" si="234"/>
        <v>3.5</v>
      </c>
      <c r="AA583" s="85">
        <f t="shared" si="235"/>
        <v>8.75</v>
      </c>
      <c r="AB583" s="127">
        <f>VLOOKUP(B583,[2]Natation!$A$2:$E$556,5,FALSE)</f>
        <v>40.340000000000003</v>
      </c>
      <c r="AC583" s="100">
        <f t="shared" si="236"/>
        <v>10</v>
      </c>
      <c r="AD583" s="86">
        <f t="shared" si="237"/>
        <v>10</v>
      </c>
      <c r="AE583" s="87">
        <f t="shared" si="239"/>
        <v>11.25</v>
      </c>
      <c r="AF583" s="88">
        <v>11.25</v>
      </c>
      <c r="AG583" s="92">
        <f t="shared" si="240"/>
        <v>251</v>
      </c>
      <c r="AH583" s="78">
        <f>IF(ISERROR(VLOOKUP(B583,'Notes écrit'!$A$3:$C$566,3,FALSE)),"ABI",(VLOOKUP(B583,'Notes écrit'!$A$3:$C$566,3,FALSE)))</f>
        <v>6.67</v>
      </c>
      <c r="AI583" s="88">
        <v>6.67</v>
      </c>
      <c r="AJ583" s="93">
        <f t="shared" si="241"/>
        <v>296</v>
      </c>
      <c r="AK583" s="153">
        <f t="shared" si="242"/>
        <v>8.5019999999999989</v>
      </c>
      <c r="AL583" s="110"/>
      <c r="AM583" s="110"/>
      <c r="AN583" s="110"/>
      <c r="AO583" s="110"/>
      <c r="AP583" s="110"/>
    </row>
    <row r="584" spans="1:42" ht="16.5" customHeight="1" thickBot="1" x14ac:dyDescent="0.3">
      <c r="A584" s="127" t="s">
        <v>376</v>
      </c>
      <c r="B584" s="247">
        <v>22016879</v>
      </c>
      <c r="C584" s="248" t="s">
        <v>1056</v>
      </c>
      <c r="D584" s="248" t="s">
        <v>284</v>
      </c>
      <c r="E584" s="96">
        <f>VLOOKUP(B584,[2]END!$A$3:$F$557,6,FALSE)</f>
        <v>7</v>
      </c>
      <c r="F584" s="99">
        <f t="shared" si="238"/>
        <v>13</v>
      </c>
      <c r="G584" s="100">
        <f t="shared" si="223"/>
        <v>4</v>
      </c>
      <c r="H584" s="85">
        <f t="shared" si="224"/>
        <v>4</v>
      </c>
      <c r="I584" s="325">
        <f>VLOOKUP(B584,[2]VIT!$A$3:$E$557,5,FALSE)</f>
        <v>3.4400000000000004</v>
      </c>
      <c r="J584" s="100">
        <f t="shared" si="225"/>
        <v>13</v>
      </c>
      <c r="K584" s="325">
        <f>VLOOKUP(B584,[2]VIT!$A$3:$F$557,6,FALSE)</f>
        <v>7.86</v>
      </c>
      <c r="L584" s="100">
        <f t="shared" si="226"/>
        <v>4</v>
      </c>
      <c r="M584" s="85">
        <f t="shared" si="227"/>
        <v>8.5</v>
      </c>
      <c r="N584" s="107">
        <f>VLOOKUP(B584,[2]DVC!$A$3:$F$557,6,FALSE)</f>
        <v>60</v>
      </c>
      <c r="O584" s="288">
        <f>VLOOKUP(B584,'[2]Taille-Poids'!$A$3:$F$557,6,FALSE)</f>
        <v>93</v>
      </c>
      <c r="P584" s="101">
        <f t="shared" si="228"/>
        <v>0.64516129032258063</v>
      </c>
      <c r="Q584" s="100">
        <f t="shared" si="229"/>
        <v>3.5</v>
      </c>
      <c r="R584" s="107">
        <f>VLOOKUP(B584,[2]DV!$A$3:$G$557,7,FALSE)</f>
        <v>34.6</v>
      </c>
      <c r="S584" s="100">
        <f t="shared" si="230"/>
        <v>1.5</v>
      </c>
      <c r="T584" s="85">
        <f t="shared" si="231"/>
        <v>5</v>
      </c>
      <c r="U584" s="289">
        <f>VLOOKUP(B584,[2]COORD!$A$3:$H$557,8,FALSE)</f>
        <v>27.81</v>
      </c>
      <c r="V584" s="100">
        <f t="shared" si="232"/>
        <v>4</v>
      </c>
      <c r="W584" s="96">
        <f>VLOOKUP(B584,[2]SOUP!$A$3:$E$557,5,FALSE)</f>
        <v>-14</v>
      </c>
      <c r="X584" s="100">
        <f t="shared" si="233"/>
        <v>0.25</v>
      </c>
      <c r="Y584" s="96">
        <f>VLOOKUP(B584,[2]EQU!$A$3:$E$557,5,FALSE)</f>
        <v>4</v>
      </c>
      <c r="Z584" s="100">
        <f t="shared" si="234"/>
        <v>3</v>
      </c>
      <c r="AA584" s="85">
        <f t="shared" si="235"/>
        <v>7.25</v>
      </c>
      <c r="AB584" s="127">
        <f>VLOOKUP(B584,[2]Natation!$A$2:$E$556,5,FALSE)</f>
        <v>64.14</v>
      </c>
      <c r="AC584" s="100">
        <f t="shared" si="236"/>
        <v>1</v>
      </c>
      <c r="AD584" s="86">
        <f t="shared" si="237"/>
        <v>1</v>
      </c>
      <c r="AE584" s="87">
        <f t="shared" si="239"/>
        <v>5.15</v>
      </c>
      <c r="AF584" s="88">
        <v>5.15</v>
      </c>
      <c r="AG584" s="92">
        <f t="shared" si="240"/>
        <v>526</v>
      </c>
      <c r="AH584" s="78">
        <f>IF(ISERROR(VLOOKUP(B584,'Notes écrit'!$A$3:$C$566,3,FALSE)),"ABI",(VLOOKUP(B584,'Notes écrit'!$A$3:$C$566,3,FALSE)))</f>
        <v>5.33</v>
      </c>
      <c r="AI584" s="88">
        <v>5.33</v>
      </c>
      <c r="AJ584" s="93">
        <f t="shared" si="241"/>
        <v>435</v>
      </c>
      <c r="AK584" s="153">
        <f t="shared" si="242"/>
        <v>5.258</v>
      </c>
    </row>
    <row r="585" spans="1:42" ht="16.5" customHeight="1" thickBot="1" x14ac:dyDescent="0.3">
      <c r="A585" s="127" t="s">
        <v>376</v>
      </c>
      <c r="B585" s="261">
        <v>22016921</v>
      </c>
      <c r="C585" s="262" t="s">
        <v>561</v>
      </c>
      <c r="D585" s="262" t="s">
        <v>133</v>
      </c>
      <c r="E585" s="96" t="str">
        <f>VLOOKUP(B585,[2]END!$A$3:$F$557,6,FALSE)</f>
        <v>ABI</v>
      </c>
      <c r="F585" s="99" t="str">
        <f t="shared" si="238"/>
        <v>ABI</v>
      </c>
      <c r="G585" s="100">
        <f t="shared" si="223"/>
        <v>0</v>
      </c>
      <c r="H585" s="85">
        <f t="shared" si="224"/>
        <v>0</v>
      </c>
      <c r="I585" s="96" t="str">
        <f>VLOOKUP(B585,[2]VIT!$A$3:$E$557,5,FALSE)</f>
        <v>ABI</v>
      </c>
      <c r="J585" s="100">
        <f t="shared" si="225"/>
        <v>0</v>
      </c>
      <c r="K585" s="96" t="str">
        <f>VLOOKUP(B585,[2]VIT!$A$3:$F$557,6,FALSE)</f>
        <v>ABI</v>
      </c>
      <c r="L585" s="100">
        <f t="shared" si="226"/>
        <v>0</v>
      </c>
      <c r="M585" s="85">
        <f t="shared" si="227"/>
        <v>0</v>
      </c>
      <c r="N585" s="107">
        <f>VLOOKUP(B585,[2]DVC!$A$3:$F$557,6,FALSE)</f>
        <v>50</v>
      </c>
      <c r="O585" s="288">
        <f>VLOOKUP(B585,'[2]Taille-Poids'!$A$3:$F$557,6,FALSE)</f>
        <v>65</v>
      </c>
      <c r="P585" s="101">
        <f t="shared" si="228"/>
        <v>0.76923076923076927</v>
      </c>
      <c r="Q585" s="100">
        <f t="shared" si="229"/>
        <v>4</v>
      </c>
      <c r="R585" s="107">
        <f>VLOOKUP(B585,[2]DV!$A$3:$G$557,7,FALSE)</f>
        <v>41.1</v>
      </c>
      <c r="S585" s="100">
        <f t="shared" si="230"/>
        <v>3.5</v>
      </c>
      <c r="T585" s="85">
        <f t="shared" si="231"/>
        <v>7.5</v>
      </c>
      <c r="U585" s="289">
        <f>VLOOKUP(B585,[2]COORD!$A$3:$H$557,8,FALSE)</f>
        <v>23.46</v>
      </c>
      <c r="V585" s="100">
        <f t="shared" si="232"/>
        <v>6.25</v>
      </c>
      <c r="W585" s="96">
        <f>VLOOKUP(B585,[2]SOUP!$A$3:$E$557,5,FALSE)</f>
        <v>-9.5</v>
      </c>
      <c r="X585" s="100">
        <f t="shared" si="233"/>
        <v>0.75</v>
      </c>
      <c r="Y585" s="96">
        <f>VLOOKUP(B585,[2]EQU!$A$3:$E$557,5,FALSE)</f>
        <v>10</v>
      </c>
      <c r="Z585" s="100">
        <f t="shared" si="234"/>
        <v>0</v>
      </c>
      <c r="AA585" s="85">
        <f t="shared" si="235"/>
        <v>7</v>
      </c>
      <c r="AB585" s="127" t="str">
        <f>VLOOKUP(B585,[2]Natation!$A$2:$E$556,5,FALSE)</f>
        <v>ABI</v>
      </c>
      <c r="AC585" s="100">
        <f t="shared" si="236"/>
        <v>0</v>
      </c>
      <c r="AD585" s="86">
        <f t="shared" si="237"/>
        <v>0</v>
      </c>
      <c r="AE585" s="87">
        <f t="shared" si="239"/>
        <v>2.9</v>
      </c>
      <c r="AF585" s="88">
        <v>2.9</v>
      </c>
      <c r="AG585" s="92">
        <f t="shared" si="240"/>
        <v>531</v>
      </c>
      <c r="AH585" s="78">
        <f>IF(ISERROR(VLOOKUP(B585,'Notes écrit'!$A$3:$C$566,3,FALSE)),"ABI",(VLOOKUP(B585,'Notes écrit'!$A$3:$C$566,3,FALSE)))</f>
        <v>5.78</v>
      </c>
      <c r="AI585" s="88">
        <v>5.78</v>
      </c>
      <c r="AJ585" s="93">
        <f t="shared" si="241"/>
        <v>393</v>
      </c>
      <c r="AK585" s="153">
        <f t="shared" si="242"/>
        <v>4.6280000000000001</v>
      </c>
    </row>
    <row r="586" spans="1:42" s="111" customFormat="1" ht="16.5" customHeight="1" thickBot="1" x14ac:dyDescent="0.3">
      <c r="A586" s="127" t="s">
        <v>376</v>
      </c>
      <c r="B586" s="255">
        <v>22017076</v>
      </c>
      <c r="C586" s="256" t="s">
        <v>808</v>
      </c>
      <c r="D586" s="256" t="s">
        <v>166</v>
      </c>
      <c r="E586" s="96">
        <f>VLOOKUP(B586,[2]END!$A$3:$F$557,6,FALSE)</f>
        <v>12</v>
      </c>
      <c r="F586" s="99">
        <f t="shared" si="238"/>
        <v>15.5</v>
      </c>
      <c r="G586" s="100">
        <f t="shared" si="223"/>
        <v>9</v>
      </c>
      <c r="H586" s="85">
        <f t="shared" si="224"/>
        <v>9</v>
      </c>
      <c r="I586" s="325">
        <f>VLOOKUP(B586,[2]VIT!$A$3:$E$557,5,FALSE)</f>
        <v>3.02</v>
      </c>
      <c r="J586" s="100">
        <f t="shared" si="225"/>
        <v>20</v>
      </c>
      <c r="K586" s="325">
        <f>VLOOKUP(B586,[2]VIT!$A$3:$F$557,6,FALSE)</f>
        <v>6.42</v>
      </c>
      <c r="L586" s="100">
        <f t="shared" si="226"/>
        <v>14</v>
      </c>
      <c r="M586" s="85">
        <f t="shared" si="227"/>
        <v>17</v>
      </c>
      <c r="N586" s="107">
        <f>VLOOKUP(B586,[2]DVC!$A$3:$F$557,6,FALSE)</f>
        <v>65</v>
      </c>
      <c r="O586" s="288">
        <f>VLOOKUP(B586,'[2]Taille-Poids'!$A$3:$F$557,6,FALSE)</f>
        <v>73</v>
      </c>
      <c r="P586" s="101">
        <f t="shared" si="228"/>
        <v>0.8904109589041096</v>
      </c>
      <c r="Q586" s="100">
        <f t="shared" si="229"/>
        <v>4.5</v>
      </c>
      <c r="R586" s="107">
        <f>VLOOKUP(B586,[2]DV!$A$3:$G$557,7,FALSE)</f>
        <v>45.8</v>
      </c>
      <c r="S586" s="100">
        <f t="shared" si="230"/>
        <v>4.5</v>
      </c>
      <c r="T586" s="85">
        <f t="shared" si="231"/>
        <v>9</v>
      </c>
      <c r="U586" s="289">
        <f>VLOOKUP(B586,[2]COORD!$A$3:$H$557,8,FALSE)</f>
        <v>25.97</v>
      </c>
      <c r="V586" s="100">
        <f t="shared" si="232"/>
        <v>5</v>
      </c>
      <c r="W586" s="96">
        <f>VLOOKUP(B586,[2]SOUP!$A$3:$E$557,5,FALSE)</f>
        <v>-14</v>
      </c>
      <c r="X586" s="100">
        <f t="shared" si="233"/>
        <v>0.25</v>
      </c>
      <c r="Y586" s="96">
        <f>VLOOKUP(B586,[2]EQU!$A$3:$E$557,5,FALSE)</f>
        <v>5</v>
      </c>
      <c r="Z586" s="100">
        <f t="shared" si="234"/>
        <v>2.5</v>
      </c>
      <c r="AA586" s="85">
        <f t="shared" si="235"/>
        <v>7.75</v>
      </c>
      <c r="AB586" s="127">
        <f>VLOOKUP(B586,[2]Natation!$A$2:$E$556,5,FALSE)</f>
        <v>38.64</v>
      </c>
      <c r="AC586" s="100">
        <f t="shared" si="236"/>
        <v>11</v>
      </c>
      <c r="AD586" s="86">
        <f t="shared" si="237"/>
        <v>11</v>
      </c>
      <c r="AE586" s="87">
        <f t="shared" si="239"/>
        <v>10.75</v>
      </c>
      <c r="AF586" s="88">
        <v>10.75</v>
      </c>
      <c r="AG586" s="92">
        <f t="shared" si="240"/>
        <v>306</v>
      </c>
      <c r="AH586" s="78">
        <f>IF(ISERROR(VLOOKUP(B586,'Notes écrit'!$A$3:$C$566,3,FALSE)),"ABI",(VLOOKUP(B586,'Notes écrit'!$A$3:$C$566,3,FALSE)))</f>
        <v>6.67</v>
      </c>
      <c r="AI586" s="88">
        <v>6.67</v>
      </c>
      <c r="AJ586" s="93">
        <f t="shared" si="241"/>
        <v>296</v>
      </c>
      <c r="AK586" s="153">
        <f t="shared" si="242"/>
        <v>8.3019999999999996</v>
      </c>
      <c r="AL586" s="26"/>
      <c r="AM586" s="26"/>
      <c r="AN586" s="26"/>
      <c r="AO586" s="26"/>
      <c r="AP586" s="26"/>
    </row>
    <row r="587" spans="1:42" ht="16.5" customHeight="1" thickBot="1" x14ac:dyDescent="0.3">
      <c r="A587" s="127" t="s">
        <v>56</v>
      </c>
      <c r="B587" s="255">
        <v>22017339</v>
      </c>
      <c r="C587" s="256" t="s">
        <v>1089</v>
      </c>
      <c r="D587" s="256" t="s">
        <v>154</v>
      </c>
      <c r="E587" s="96">
        <f>VLOOKUP(B587,[2]END!$A$3:$F$557,6,FALSE)</f>
        <v>12</v>
      </c>
      <c r="F587" s="99">
        <f t="shared" si="238"/>
        <v>15.5</v>
      </c>
      <c r="G587" s="100">
        <f t="shared" si="223"/>
        <v>12</v>
      </c>
      <c r="H587" s="85">
        <f t="shared" si="224"/>
        <v>12</v>
      </c>
      <c r="I587" s="325">
        <f>VLOOKUP(B587,[2]VIT!$A$3:$E$557,5,FALSE)</f>
        <v>3.6800000000000006</v>
      </c>
      <c r="J587" s="100">
        <f t="shared" si="225"/>
        <v>13</v>
      </c>
      <c r="K587" s="325">
        <f>VLOOKUP(B587,[2]VIT!$A$3:$F$557,6,FALSE)</f>
        <v>8.07</v>
      </c>
      <c r="L587" s="100">
        <f t="shared" si="226"/>
        <v>8</v>
      </c>
      <c r="M587" s="85">
        <f t="shared" si="227"/>
        <v>10.5</v>
      </c>
      <c r="N587" s="107">
        <f>VLOOKUP(B587,[2]DVC!$A$3:$F$557,6,FALSE)</f>
        <v>44</v>
      </c>
      <c r="O587" s="288">
        <f>VLOOKUP(B587,'[2]Taille-Poids'!$A$3:$F$557,6,FALSE)</f>
        <v>65</v>
      </c>
      <c r="P587" s="101">
        <f t="shared" si="228"/>
        <v>0.67692307692307696</v>
      </c>
      <c r="Q587" s="100">
        <f t="shared" si="229"/>
        <v>6</v>
      </c>
      <c r="R587" s="107">
        <f>VLOOKUP(B587,[2]DV!$A$3:$G$557,7,FALSE)</f>
        <v>32</v>
      </c>
      <c r="S587" s="100">
        <f t="shared" si="230"/>
        <v>5.5</v>
      </c>
      <c r="T587" s="85">
        <f t="shared" si="231"/>
        <v>11.5</v>
      </c>
      <c r="U587" s="289">
        <f>VLOOKUP(B587,[2]COORD!$A$3:$H$557,8,FALSE)</f>
        <v>29.61</v>
      </c>
      <c r="V587" s="100">
        <f t="shared" si="232"/>
        <v>4</v>
      </c>
      <c r="W587" s="96">
        <f>VLOOKUP(B587,[2]SOUP!$A$3:$E$557,5,FALSE)</f>
        <v>7</v>
      </c>
      <c r="X587" s="100">
        <f t="shared" si="233"/>
        <v>3.75</v>
      </c>
      <c r="Y587" s="96">
        <f>VLOOKUP(B587,[2]EQU!$A$3:$E$557,5,FALSE)</f>
        <v>2</v>
      </c>
      <c r="Z587" s="100">
        <f t="shared" si="234"/>
        <v>4</v>
      </c>
      <c r="AA587" s="85">
        <f t="shared" si="235"/>
        <v>11.75</v>
      </c>
      <c r="AB587" s="127">
        <f>VLOOKUP(B587,[2]Natation!$A$2:$E$556,5,FALSE)</f>
        <v>46.03</v>
      </c>
      <c r="AC587" s="100">
        <f t="shared" si="236"/>
        <v>10</v>
      </c>
      <c r="AD587" s="86">
        <f t="shared" si="237"/>
        <v>10</v>
      </c>
      <c r="AE587" s="87">
        <f t="shared" si="239"/>
        <v>11.15</v>
      </c>
      <c r="AF587" s="88">
        <v>11.15</v>
      </c>
      <c r="AG587" s="92">
        <f t="shared" si="240"/>
        <v>265</v>
      </c>
      <c r="AH587" s="78" t="str">
        <f>IF(ISERROR(VLOOKUP(B587,'Notes écrit'!$A$3:$C$566,3,FALSE)),"ABI",(VLOOKUP(B587,'Notes écrit'!$A$3:$C$566,3,FALSE)))</f>
        <v>ABI</v>
      </c>
      <c r="AI587" s="88" t="s">
        <v>195</v>
      </c>
      <c r="AJ587" s="93">
        <f t="shared" si="241"/>
        <v>564</v>
      </c>
      <c r="AK587" s="153" t="str">
        <f t="shared" si="242"/>
        <v>DEF</v>
      </c>
    </row>
    <row r="588" spans="1:42" ht="16.5" customHeight="1" thickBot="1" x14ac:dyDescent="0.3">
      <c r="A588" s="127" t="s">
        <v>56</v>
      </c>
      <c r="B588" s="247">
        <v>22017360</v>
      </c>
      <c r="C588" s="248" t="s">
        <v>770</v>
      </c>
      <c r="D588" s="248" t="s">
        <v>771</v>
      </c>
      <c r="E588" s="96">
        <f>VLOOKUP(B588,[2]END!$A$3:$F$557,6,FALSE)</f>
        <v>14</v>
      </c>
      <c r="F588" s="99">
        <f t="shared" si="238"/>
        <v>16.5</v>
      </c>
      <c r="G588" s="100">
        <f t="shared" si="223"/>
        <v>14</v>
      </c>
      <c r="H588" s="85">
        <f t="shared" si="224"/>
        <v>14</v>
      </c>
      <c r="I588" s="325">
        <f>VLOOKUP(B588,[2]VIT!$A$3:$E$557,5,FALSE)</f>
        <v>3.36</v>
      </c>
      <c r="J588" s="100">
        <f t="shared" si="225"/>
        <v>19</v>
      </c>
      <c r="K588" s="325">
        <f>VLOOKUP(B588,[2]VIT!$A$3:$F$557,6,FALSE)</f>
        <v>7.27</v>
      </c>
      <c r="L588" s="100">
        <f t="shared" si="226"/>
        <v>14</v>
      </c>
      <c r="M588" s="85">
        <f t="shared" si="227"/>
        <v>16.5</v>
      </c>
      <c r="N588" s="107">
        <f>VLOOKUP(B588,[2]DVC!$A$3:$F$557,6,FALSE)</f>
        <v>55</v>
      </c>
      <c r="O588" s="288">
        <f>VLOOKUP(B588,'[2]Taille-Poids'!$A$3:$F$557,6,FALSE)</f>
        <v>58</v>
      </c>
      <c r="P588" s="101">
        <f t="shared" si="228"/>
        <v>0.94827586206896552</v>
      </c>
      <c r="Q588" s="100">
        <f t="shared" si="229"/>
        <v>7.5</v>
      </c>
      <c r="R588" s="107">
        <f>VLOOKUP(B588,[2]DV!$A$3:$G$557,7,FALSE)</f>
        <v>31.3</v>
      </c>
      <c r="S588" s="100">
        <f t="shared" si="230"/>
        <v>5</v>
      </c>
      <c r="T588" s="85">
        <f t="shared" si="231"/>
        <v>12.5</v>
      </c>
      <c r="U588" s="289">
        <f>VLOOKUP(B588,[2]COORD!$A$3:$H$557,8,FALSE)</f>
        <v>27.29</v>
      </c>
      <c r="V588" s="100">
        <f t="shared" si="232"/>
        <v>5.25</v>
      </c>
      <c r="W588" s="96">
        <f>VLOOKUP(B588,[2]SOUP!$A$3:$E$557,5,FALSE)</f>
        <v>-3.5</v>
      </c>
      <c r="X588" s="100">
        <f t="shared" si="233"/>
        <v>1.5</v>
      </c>
      <c r="Y588" s="96">
        <f>VLOOKUP(B588,[2]EQU!$A$3:$E$557,5,FALSE)</f>
        <v>3</v>
      </c>
      <c r="Z588" s="100">
        <f t="shared" si="234"/>
        <v>3.5</v>
      </c>
      <c r="AA588" s="85">
        <f t="shared" si="235"/>
        <v>10.25</v>
      </c>
      <c r="AB588" s="127" t="str">
        <f>VLOOKUP(B588,[2]Natation!$A$2:$E$556,5,FALSE)</f>
        <v>DNF</v>
      </c>
      <c r="AC588" s="100">
        <f t="shared" si="236"/>
        <v>0</v>
      </c>
      <c r="AD588" s="86">
        <f t="shared" si="237"/>
        <v>0</v>
      </c>
      <c r="AE588" s="87">
        <f t="shared" si="239"/>
        <v>10.65</v>
      </c>
      <c r="AF588" s="88">
        <v>10.65</v>
      </c>
      <c r="AG588" s="92">
        <f t="shared" si="240"/>
        <v>320</v>
      </c>
      <c r="AH588" s="78">
        <f>IF(ISERROR(VLOOKUP(B588,'Notes écrit'!$A$3:$C$566,3,FALSE)),"ABI",(VLOOKUP(B588,'Notes écrit'!$A$3:$C$566,3,FALSE)))</f>
        <v>9.33</v>
      </c>
      <c r="AI588" s="88">
        <v>9.33</v>
      </c>
      <c r="AJ588" s="93">
        <f t="shared" si="241"/>
        <v>56</v>
      </c>
      <c r="AK588" s="153">
        <f t="shared" si="242"/>
        <v>9.8580000000000005</v>
      </c>
    </row>
    <row r="589" spans="1:42" ht="16.5" customHeight="1" thickBot="1" x14ac:dyDescent="0.3">
      <c r="A589" s="127" t="s">
        <v>56</v>
      </c>
      <c r="B589" s="261">
        <v>22017388</v>
      </c>
      <c r="C589" s="262" t="s">
        <v>1028</v>
      </c>
      <c r="D589" s="262" t="s">
        <v>1029</v>
      </c>
      <c r="E589" s="96" t="str">
        <f>VLOOKUP(B589,[2]END!$A$3:$F$557,6,FALSE)</f>
        <v>ABI</v>
      </c>
      <c r="F589" s="99" t="str">
        <f t="shared" si="238"/>
        <v>ABI</v>
      </c>
      <c r="G589" s="100">
        <f t="shared" si="223"/>
        <v>0</v>
      </c>
      <c r="H589" s="85">
        <f t="shared" si="224"/>
        <v>0</v>
      </c>
      <c r="I589" s="96" t="str">
        <f>VLOOKUP(B589,[2]VIT!$A$3:$E$557,5,FALSE)</f>
        <v>ABI</v>
      </c>
      <c r="J589" s="100">
        <f t="shared" si="225"/>
        <v>0</v>
      </c>
      <c r="K589" s="96" t="str">
        <f>VLOOKUP(B589,[2]VIT!$A$3:$F$557,6,FALSE)</f>
        <v>ABI</v>
      </c>
      <c r="L589" s="100">
        <f t="shared" si="226"/>
        <v>0</v>
      </c>
      <c r="M589" s="85">
        <f t="shared" si="227"/>
        <v>0</v>
      </c>
      <c r="N589" s="107" t="str">
        <f>VLOOKUP(B589,[2]DVC!$A$3:$F$557,6,FALSE)</f>
        <v>ABI</v>
      </c>
      <c r="O589" s="288" t="str">
        <f>VLOOKUP(B589,'[2]Taille-Poids'!$A$3:$F$557,6,FALSE)</f>
        <v>ABI</v>
      </c>
      <c r="P589" s="101" t="str">
        <f t="shared" si="228"/>
        <v>POIDS</v>
      </c>
      <c r="Q589" s="100">
        <f t="shared" si="229"/>
        <v>0</v>
      </c>
      <c r="R589" s="107" t="str">
        <f>VLOOKUP(B589,[2]DV!$A$3:$G$557,7,FALSE)</f>
        <v>ABI</v>
      </c>
      <c r="S589" s="100">
        <f t="shared" si="230"/>
        <v>0</v>
      </c>
      <c r="T589" s="85">
        <f t="shared" si="231"/>
        <v>0</v>
      </c>
      <c r="U589" s="289" t="str">
        <f>VLOOKUP(B589,[2]COORD!$A$3:$H$557,8,FALSE)</f>
        <v>ABI</v>
      </c>
      <c r="V589" s="100">
        <f t="shared" si="232"/>
        <v>0</v>
      </c>
      <c r="W589" s="96" t="str">
        <f>VLOOKUP(B589,[2]SOUP!$A$3:$E$557,5,FALSE)</f>
        <v>ABI</v>
      </c>
      <c r="X589" s="100">
        <f t="shared" si="233"/>
        <v>0</v>
      </c>
      <c r="Y589" s="96" t="str">
        <f>VLOOKUP(B589,[2]EQU!$A$3:$E$557,5,FALSE)</f>
        <v>ABI</v>
      </c>
      <c r="Z589" s="100">
        <f t="shared" si="234"/>
        <v>0</v>
      </c>
      <c r="AA589" s="85">
        <f t="shared" si="235"/>
        <v>0</v>
      </c>
      <c r="AB589" s="127" t="str">
        <f>VLOOKUP(B589,[2]Natation!$A$2:$E$556,5,FALSE)</f>
        <v>ABI</v>
      </c>
      <c r="AC589" s="100">
        <f t="shared" si="236"/>
        <v>0</v>
      </c>
      <c r="AD589" s="86">
        <f t="shared" si="237"/>
        <v>0</v>
      </c>
      <c r="AE589" s="87">
        <f t="shared" si="239"/>
        <v>0</v>
      </c>
      <c r="AF589" s="88">
        <v>0</v>
      </c>
      <c r="AG589" s="92">
        <f t="shared" si="240"/>
        <v>532</v>
      </c>
      <c r="AH589" s="78" t="str">
        <f>IF(ISERROR(VLOOKUP(B589,'Notes écrit'!$A$3:$C$566,3,FALSE)),"ABI",(VLOOKUP(B589,'Notes écrit'!$A$3:$C$566,3,FALSE)))</f>
        <v>ABI</v>
      </c>
      <c r="AI589" s="88" t="s">
        <v>195</v>
      </c>
      <c r="AJ589" s="93">
        <f t="shared" si="241"/>
        <v>564</v>
      </c>
      <c r="AK589" s="153" t="str">
        <f t="shared" si="242"/>
        <v>DEF</v>
      </c>
      <c r="AL589" s="110"/>
      <c r="AM589" s="110"/>
      <c r="AN589" s="110"/>
      <c r="AO589" s="110"/>
      <c r="AP589" s="110"/>
    </row>
    <row r="590" spans="1:42" ht="16.5" customHeight="1" thickBot="1" x14ac:dyDescent="0.3">
      <c r="A590" s="127" t="s">
        <v>376</v>
      </c>
      <c r="B590" s="249">
        <v>22017400</v>
      </c>
      <c r="C590" s="250" t="s">
        <v>1032</v>
      </c>
      <c r="D590" s="250" t="s">
        <v>1033</v>
      </c>
      <c r="E590" s="96">
        <f>VLOOKUP(B590,[2]END!$A$3:$F$557,6,FALSE)</f>
        <v>17</v>
      </c>
      <c r="F590" s="99">
        <f t="shared" si="238"/>
        <v>18</v>
      </c>
      <c r="G590" s="100">
        <f t="shared" si="223"/>
        <v>14</v>
      </c>
      <c r="H590" s="85">
        <f t="shared" si="224"/>
        <v>14</v>
      </c>
      <c r="I590" s="325">
        <f>VLOOKUP(B590,[2]VIT!$A$3:$E$557,5,FALSE)</f>
        <v>3.08</v>
      </c>
      <c r="J590" s="100">
        <f t="shared" si="225"/>
        <v>19</v>
      </c>
      <c r="K590" s="325">
        <f>VLOOKUP(B590,[2]VIT!$A$3:$F$557,6,FALSE)</f>
        <v>6.63</v>
      </c>
      <c r="L590" s="100">
        <f t="shared" si="226"/>
        <v>12</v>
      </c>
      <c r="M590" s="85">
        <f t="shared" si="227"/>
        <v>15.5</v>
      </c>
      <c r="N590" s="107">
        <f>VLOOKUP(B590,[2]DVC!$A$3:$F$557,6,FALSE)</f>
        <v>58</v>
      </c>
      <c r="O590" s="288">
        <f>VLOOKUP(B590,'[2]Taille-Poids'!$A$3:$F$557,6,FALSE)</f>
        <v>75</v>
      </c>
      <c r="P590" s="101">
        <f t="shared" si="228"/>
        <v>0.77333333333333332</v>
      </c>
      <c r="Q590" s="100">
        <f t="shared" si="229"/>
        <v>4</v>
      </c>
      <c r="R590" s="107">
        <f>VLOOKUP(B590,[2]DV!$A$3:$G$557,7,FALSE)</f>
        <v>52</v>
      </c>
      <c r="S590" s="100">
        <f t="shared" si="230"/>
        <v>6</v>
      </c>
      <c r="T590" s="85">
        <f t="shared" si="231"/>
        <v>10</v>
      </c>
      <c r="U590" s="289">
        <f>VLOOKUP(B590,[2]COORD!$A$3:$H$557,8,FALSE)</f>
        <v>25.22</v>
      </c>
      <c r="V590" s="100">
        <f t="shared" si="232"/>
        <v>5.25</v>
      </c>
      <c r="W590" s="96">
        <f>VLOOKUP(B590,[2]SOUP!$A$3:$E$557,5,FALSE)</f>
        <v>0</v>
      </c>
      <c r="X590" s="100">
        <f t="shared" si="233"/>
        <v>2.5</v>
      </c>
      <c r="Y590" s="96">
        <f>VLOOKUP(B590,[2]EQU!$A$3:$E$557,5,FALSE)</f>
        <v>4</v>
      </c>
      <c r="Z590" s="100">
        <f t="shared" si="234"/>
        <v>3</v>
      </c>
      <c r="AA590" s="85">
        <f t="shared" si="235"/>
        <v>10.75</v>
      </c>
      <c r="AB590" s="127">
        <f>VLOOKUP(B590,[2]Natation!$A$2:$E$556,5,FALSE)</f>
        <v>39.28</v>
      </c>
      <c r="AC590" s="100">
        <f t="shared" si="236"/>
        <v>11</v>
      </c>
      <c r="AD590" s="86">
        <f t="shared" si="237"/>
        <v>11</v>
      </c>
      <c r="AE590" s="87">
        <f t="shared" si="239"/>
        <v>12.25</v>
      </c>
      <c r="AF590" s="88">
        <v>12.25</v>
      </c>
      <c r="AG590" s="92">
        <f t="shared" si="240"/>
        <v>132</v>
      </c>
      <c r="AH590" s="78">
        <f>IF(ISERROR(VLOOKUP(B590,'Notes écrit'!$A$3:$C$566,3,FALSE)),"ABI",(VLOOKUP(B590,'Notes écrit'!$A$3:$C$566,3,FALSE)))</f>
        <v>8.44</v>
      </c>
      <c r="AI590" s="88">
        <v>8.44</v>
      </c>
      <c r="AJ590" s="93">
        <f t="shared" si="241"/>
        <v>118</v>
      </c>
      <c r="AK590" s="153">
        <f t="shared" si="242"/>
        <v>9.9639999999999986</v>
      </c>
      <c r="AL590" s="110"/>
      <c r="AM590" s="110"/>
      <c r="AN590" s="110"/>
      <c r="AO590" s="110"/>
      <c r="AP590" s="110"/>
    </row>
    <row r="591" spans="1:42" s="108" customFormat="1" ht="16.5" customHeight="1" thickBot="1" x14ac:dyDescent="0.3">
      <c r="A591" s="127" t="s">
        <v>56</v>
      </c>
      <c r="B591" s="249">
        <v>22017431</v>
      </c>
      <c r="C591" s="250" t="s">
        <v>742</v>
      </c>
      <c r="D591" s="250" t="s">
        <v>743</v>
      </c>
      <c r="E591" s="96">
        <f>VLOOKUP(B591,[2]END!$A$3:$F$557,6,FALSE)</f>
        <v>10</v>
      </c>
      <c r="F591" s="99">
        <f t="shared" si="238"/>
        <v>14.5</v>
      </c>
      <c r="G591" s="100">
        <f t="shared" si="223"/>
        <v>10</v>
      </c>
      <c r="H591" s="85">
        <f t="shared" si="224"/>
        <v>10</v>
      </c>
      <c r="I591" s="325">
        <f>VLOOKUP(B591,[2]VIT!$A$3:$E$557,5,FALSE)</f>
        <v>3.59</v>
      </c>
      <c r="J591" s="100">
        <f t="shared" si="225"/>
        <v>15</v>
      </c>
      <c r="K591" s="325">
        <f>VLOOKUP(B591,[2]VIT!$A$3:$F$557,6,FALSE)</f>
        <v>8.01</v>
      </c>
      <c r="L591" s="100">
        <f t="shared" si="226"/>
        <v>9</v>
      </c>
      <c r="M591" s="85">
        <f t="shared" si="227"/>
        <v>12</v>
      </c>
      <c r="N591" s="107">
        <f>VLOOKUP(B591,[2]DVC!$A$3:$F$557,6,FALSE)</f>
        <v>29</v>
      </c>
      <c r="O591" s="288">
        <f>VLOOKUP(B591,'[2]Taille-Poids'!$A$3:$F$557,6,FALSE)</f>
        <v>45</v>
      </c>
      <c r="P591" s="101">
        <f t="shared" si="228"/>
        <v>0.64444444444444449</v>
      </c>
      <c r="Q591" s="100">
        <f t="shared" si="229"/>
        <v>6</v>
      </c>
      <c r="R591" s="107">
        <f>VLOOKUP(B591,[2]DV!$A$3:$G$557,7,FALSE)</f>
        <v>30.5</v>
      </c>
      <c r="S591" s="100">
        <f t="shared" si="230"/>
        <v>5</v>
      </c>
      <c r="T591" s="85">
        <f t="shared" si="231"/>
        <v>11</v>
      </c>
      <c r="U591" s="289">
        <f>VLOOKUP(B591,[2]COORD!$A$3:$H$557,8,FALSE)</f>
        <v>34.119999999999997</v>
      </c>
      <c r="V591" s="100">
        <f t="shared" si="232"/>
        <v>1.75</v>
      </c>
      <c r="W591" s="96">
        <f>VLOOKUP(B591,[2]SOUP!$A$3:$E$557,5,FALSE)</f>
        <v>-10</v>
      </c>
      <c r="X591" s="100">
        <f t="shared" si="233"/>
        <v>0.75</v>
      </c>
      <c r="Y591" s="96" t="str">
        <f>VLOOKUP(B591,[2]EQU!$A$3:$E$557,5,FALSE)</f>
        <v>ABI</v>
      </c>
      <c r="Z591" s="100">
        <f t="shared" si="234"/>
        <v>0</v>
      </c>
      <c r="AA591" s="85">
        <f t="shared" si="235"/>
        <v>2.5</v>
      </c>
      <c r="AB591" s="127" t="str">
        <f>VLOOKUP(B591,[2]Natation!$A$2:$E$556,5,FALSE)</f>
        <v>ABI</v>
      </c>
      <c r="AC591" s="100">
        <f t="shared" si="236"/>
        <v>0</v>
      </c>
      <c r="AD591" s="86">
        <f t="shared" si="237"/>
        <v>0</v>
      </c>
      <c r="AE591" s="87">
        <f t="shared" si="239"/>
        <v>7.1</v>
      </c>
      <c r="AF591" s="88">
        <v>7.1</v>
      </c>
      <c r="AG591" s="92">
        <f t="shared" si="240"/>
        <v>506</v>
      </c>
      <c r="AH591" s="78" t="str">
        <f>IF(ISERROR(VLOOKUP(B591,'Notes écrit'!$A$3:$C$566,3,FALSE)),"ABI",(VLOOKUP(B591,'Notes écrit'!$A$3:$C$566,3,FALSE)))</f>
        <v>ABI</v>
      </c>
      <c r="AI591" s="88" t="s">
        <v>195</v>
      </c>
      <c r="AJ591" s="93">
        <f t="shared" si="241"/>
        <v>564</v>
      </c>
      <c r="AK591" s="153" t="str">
        <f t="shared" si="242"/>
        <v>DEF</v>
      </c>
    </row>
    <row r="592" spans="1:42" ht="16.5" customHeight="1" thickBot="1" x14ac:dyDescent="0.3">
      <c r="A592" s="127" t="s">
        <v>376</v>
      </c>
      <c r="B592" s="263">
        <v>22017462</v>
      </c>
      <c r="C592" s="264" t="s">
        <v>1002</v>
      </c>
      <c r="D592" s="264" t="s">
        <v>95</v>
      </c>
      <c r="E592" s="96">
        <f>VLOOKUP(B592,[2]END!$A$3:$F$557,6,FALSE)</f>
        <v>17</v>
      </c>
      <c r="F592" s="99">
        <f t="shared" si="238"/>
        <v>18</v>
      </c>
      <c r="G592" s="100">
        <f t="shared" si="223"/>
        <v>14</v>
      </c>
      <c r="H592" s="85">
        <f t="shared" si="224"/>
        <v>14</v>
      </c>
      <c r="I592" s="325">
        <f>VLOOKUP(B592,[2]VIT!$A$3:$E$557,5,FALSE)</f>
        <v>3.24</v>
      </c>
      <c r="J592" s="100">
        <f t="shared" si="225"/>
        <v>16</v>
      </c>
      <c r="K592" s="325">
        <f>VLOOKUP(B592,[2]VIT!$A$3:$F$557,6,FALSE)</f>
        <v>6.82</v>
      </c>
      <c r="L592" s="100">
        <f t="shared" si="226"/>
        <v>11</v>
      </c>
      <c r="M592" s="85">
        <f t="shared" si="227"/>
        <v>13.5</v>
      </c>
      <c r="N592" s="107">
        <f>VLOOKUP(B592,[2]DVC!$A$3:$F$557,6,FALSE)</f>
        <v>64</v>
      </c>
      <c r="O592" s="288">
        <f>VLOOKUP(B592,'[2]Taille-Poids'!$A$3:$F$557,6,FALSE)</f>
        <v>58</v>
      </c>
      <c r="P592" s="101">
        <f t="shared" si="228"/>
        <v>1.103448275862069</v>
      </c>
      <c r="Q592" s="100">
        <f t="shared" si="229"/>
        <v>6</v>
      </c>
      <c r="R592" s="107">
        <f>VLOOKUP(B592,[2]DV!$A$3:$G$557,7,FALSE)</f>
        <v>47.1</v>
      </c>
      <c r="S592" s="100">
        <f t="shared" si="230"/>
        <v>5</v>
      </c>
      <c r="T592" s="85">
        <f t="shared" si="231"/>
        <v>11</v>
      </c>
      <c r="U592" s="289">
        <f>VLOOKUP(B592,[2]COORD!$A$3:$H$557,8,FALSE)</f>
        <v>24.22</v>
      </c>
      <c r="V592" s="100">
        <f t="shared" si="232"/>
        <v>5.75</v>
      </c>
      <c r="W592" s="96">
        <f>VLOOKUP(B592,[2]SOUP!$A$3:$E$557,5,FALSE)</f>
        <v>-9</v>
      </c>
      <c r="X592" s="100">
        <f t="shared" si="233"/>
        <v>1</v>
      </c>
      <c r="Y592" s="96">
        <f>VLOOKUP(B592,[2]EQU!$A$3:$E$557,5,FALSE)</f>
        <v>3</v>
      </c>
      <c r="Z592" s="100">
        <f t="shared" si="234"/>
        <v>3.5</v>
      </c>
      <c r="AA592" s="85">
        <f t="shared" si="235"/>
        <v>10.25</v>
      </c>
      <c r="AB592" s="127">
        <f>VLOOKUP(B592,[2]Natation!$A$2:$E$556,5,FALSE)</f>
        <v>40.78</v>
      </c>
      <c r="AC592" s="100">
        <f t="shared" si="236"/>
        <v>10</v>
      </c>
      <c r="AD592" s="86">
        <f t="shared" si="237"/>
        <v>10</v>
      </c>
      <c r="AE592" s="87">
        <f t="shared" si="239"/>
        <v>11.75</v>
      </c>
      <c r="AF592" s="88">
        <v>11.75</v>
      </c>
      <c r="AG592" s="92">
        <f t="shared" si="240"/>
        <v>185</v>
      </c>
      <c r="AH592" s="78">
        <f>IF(ISERROR(VLOOKUP(B592,'Notes écrit'!$A$3:$C$566,3,FALSE)),"ABI",(VLOOKUP(B592,'Notes écrit'!$A$3:$C$566,3,FALSE)))</f>
        <v>13.78</v>
      </c>
      <c r="AI592" s="88">
        <v>13.78</v>
      </c>
      <c r="AJ592" s="93">
        <f t="shared" si="241"/>
        <v>3</v>
      </c>
      <c r="AK592" s="153">
        <f t="shared" si="242"/>
        <v>12.968</v>
      </c>
    </row>
    <row r="593" spans="1:42" ht="16.5" customHeight="1" thickBot="1" x14ac:dyDescent="0.3">
      <c r="A593" s="127" t="s">
        <v>56</v>
      </c>
      <c r="B593" s="259">
        <v>22017548</v>
      </c>
      <c r="C593" s="260" t="s">
        <v>806</v>
      </c>
      <c r="D593" s="260" t="s">
        <v>807</v>
      </c>
      <c r="E593" s="96">
        <f>VLOOKUP(B593,[2]END!$A$3:$F$557,6,FALSE)</f>
        <v>4</v>
      </c>
      <c r="F593" s="99">
        <f t="shared" si="238"/>
        <v>11.5</v>
      </c>
      <c r="G593" s="100">
        <f t="shared" si="223"/>
        <v>4</v>
      </c>
      <c r="H593" s="85">
        <f t="shared" si="224"/>
        <v>4</v>
      </c>
      <c r="I593" s="325">
        <f>VLOOKUP(B593,[2]VIT!$A$3:$E$557,5,FALSE)</f>
        <v>3.6900000000000004</v>
      </c>
      <c r="J593" s="100">
        <f t="shared" si="225"/>
        <v>13</v>
      </c>
      <c r="K593" s="325">
        <f>VLOOKUP(B593,[2]VIT!$A$3:$F$557,6,FALSE)</f>
        <v>8.32</v>
      </c>
      <c r="L593" s="100">
        <f t="shared" si="226"/>
        <v>7</v>
      </c>
      <c r="M593" s="85">
        <f t="shared" si="227"/>
        <v>10</v>
      </c>
      <c r="N593" s="107">
        <f>VLOOKUP(B593,[2]DVC!$A$3:$F$557,6,FALSE)</f>
        <v>30</v>
      </c>
      <c r="O593" s="288">
        <f>VLOOKUP(B593,'[2]Taille-Poids'!$A$3:$F$557,6,FALSE)</f>
        <v>56</v>
      </c>
      <c r="P593" s="101">
        <f t="shared" si="228"/>
        <v>0.5357142857142857</v>
      </c>
      <c r="Q593" s="100">
        <f t="shared" si="229"/>
        <v>5</v>
      </c>
      <c r="R593" s="107">
        <f>VLOOKUP(B593,[2]DV!$A$3:$G$557,7,FALSE)</f>
        <v>27.2</v>
      </c>
      <c r="S593" s="100">
        <f t="shared" si="230"/>
        <v>4</v>
      </c>
      <c r="T593" s="85">
        <f t="shared" si="231"/>
        <v>9</v>
      </c>
      <c r="U593" s="335">
        <f>VLOOKUP(B593,[2]COORD!$A$3:$H$557,8,FALSE)</f>
        <v>32.69</v>
      </c>
      <c r="V593" s="100">
        <f t="shared" si="232"/>
        <v>2.5</v>
      </c>
      <c r="W593" s="96">
        <f>VLOOKUP(B593,[2]SOUP!$A$3:$E$557,5,FALSE)</f>
        <v>6</v>
      </c>
      <c r="X593" s="100">
        <f t="shared" si="233"/>
        <v>3.5</v>
      </c>
      <c r="Y593" s="96">
        <f>VLOOKUP(B593,[2]EQU!$A$3:$E$557,5,FALSE)</f>
        <v>4</v>
      </c>
      <c r="Z593" s="100">
        <f t="shared" si="234"/>
        <v>3</v>
      </c>
      <c r="AA593" s="85">
        <f t="shared" si="235"/>
        <v>9</v>
      </c>
      <c r="AB593" s="127" t="s">
        <v>375</v>
      </c>
      <c r="AC593" s="100" t="str">
        <f t="shared" si="236"/>
        <v>DSP</v>
      </c>
      <c r="AD593" s="86" t="str">
        <f t="shared" si="237"/>
        <v>DSP</v>
      </c>
      <c r="AE593" s="87">
        <f t="shared" si="239"/>
        <v>8</v>
      </c>
      <c r="AF593" s="88">
        <v>8</v>
      </c>
      <c r="AG593" s="92">
        <f t="shared" si="240"/>
        <v>488</v>
      </c>
      <c r="AH593" s="78">
        <f>IF(ISERROR(VLOOKUP(B593,'Notes écrit'!$A$3:$C$566,3,FALSE)),"ABI",(VLOOKUP(B593,'Notes écrit'!$A$3:$C$566,3,FALSE)))</f>
        <v>4</v>
      </c>
      <c r="AI593" s="88">
        <v>4</v>
      </c>
      <c r="AJ593" s="93">
        <f t="shared" si="241"/>
        <v>527</v>
      </c>
      <c r="AK593" s="153">
        <f t="shared" si="242"/>
        <v>5.6</v>
      </c>
      <c r="AL593" s="110"/>
      <c r="AM593" s="110"/>
      <c r="AN593" s="110"/>
      <c r="AO593" s="110"/>
      <c r="AP593" s="110"/>
    </row>
    <row r="594" spans="1:42" ht="16.5" customHeight="1" thickBot="1" x14ac:dyDescent="0.3">
      <c r="A594" s="127" t="s">
        <v>376</v>
      </c>
      <c r="B594" s="259">
        <v>22017562</v>
      </c>
      <c r="C594" s="260" t="s">
        <v>682</v>
      </c>
      <c r="D594" s="260" t="s">
        <v>683</v>
      </c>
      <c r="E594" s="96">
        <f>VLOOKUP(B594,[2]END!$A$3:$F$557,6,FALSE)</f>
        <v>22</v>
      </c>
      <c r="F594" s="99">
        <f t="shared" si="238"/>
        <v>20.5</v>
      </c>
      <c r="G594" s="100">
        <f t="shared" si="223"/>
        <v>19</v>
      </c>
      <c r="H594" s="85">
        <f t="shared" si="224"/>
        <v>19</v>
      </c>
      <c r="I594" s="325">
        <f>VLOOKUP(B594,[2]VIT!$A$3:$E$557,5,FALSE)</f>
        <v>3.04</v>
      </c>
      <c r="J594" s="100">
        <f t="shared" si="225"/>
        <v>20</v>
      </c>
      <c r="K594" s="325">
        <f>VLOOKUP(B594,[2]VIT!$A$3:$F$557,6,FALSE)</f>
        <v>6.34</v>
      </c>
      <c r="L594" s="100">
        <f t="shared" si="226"/>
        <v>14</v>
      </c>
      <c r="M594" s="85">
        <f t="shared" si="227"/>
        <v>17</v>
      </c>
      <c r="N594" s="107">
        <f>VLOOKUP(B594,[2]DVC!$A$3:$F$557,6,FALSE)</f>
        <v>72</v>
      </c>
      <c r="O594" s="288">
        <f>VLOOKUP(B594,'[2]Taille-Poids'!$A$3:$F$557,6,FALSE)</f>
        <v>76</v>
      </c>
      <c r="P594" s="101">
        <f t="shared" si="228"/>
        <v>0.94736842105263153</v>
      </c>
      <c r="Q594" s="100">
        <f t="shared" si="229"/>
        <v>5</v>
      </c>
      <c r="R594" s="107">
        <f>VLOOKUP(B594,[2]DV!$A$3:$G$557,7,FALSE)</f>
        <v>47.4</v>
      </c>
      <c r="S594" s="100">
        <f t="shared" si="230"/>
        <v>5</v>
      </c>
      <c r="T594" s="85">
        <f t="shared" si="231"/>
        <v>10</v>
      </c>
      <c r="U594" s="289">
        <f>VLOOKUP(B594,[2]COORD!$A$3:$H$557,8,FALSE)</f>
        <v>28.8</v>
      </c>
      <c r="V594" s="100">
        <f t="shared" si="232"/>
        <v>3.5</v>
      </c>
      <c r="W594" s="96">
        <f>VLOOKUP(B594,[2]SOUP!$A$3:$E$557,5,FALSE)</f>
        <v>3</v>
      </c>
      <c r="X594" s="100">
        <f t="shared" si="233"/>
        <v>3.25</v>
      </c>
      <c r="Y594" s="96">
        <f>VLOOKUP(B594,[2]EQU!$A$3:$E$557,5,FALSE)</f>
        <v>2</v>
      </c>
      <c r="Z594" s="100">
        <f t="shared" si="234"/>
        <v>4</v>
      </c>
      <c r="AA594" s="85">
        <f t="shared" si="235"/>
        <v>10.75</v>
      </c>
      <c r="AB594" s="127">
        <f>VLOOKUP(B594,[2]Natation!$A$2:$E$556,5,FALSE)</f>
        <v>39</v>
      </c>
      <c r="AC594" s="100">
        <f t="shared" si="236"/>
        <v>11</v>
      </c>
      <c r="AD594" s="86">
        <f t="shared" si="237"/>
        <v>11</v>
      </c>
      <c r="AE594" s="87">
        <f t="shared" si="239"/>
        <v>13.55</v>
      </c>
      <c r="AF594" s="88">
        <v>13.55</v>
      </c>
      <c r="AG594" s="92">
        <f t="shared" si="240"/>
        <v>41</v>
      </c>
      <c r="AH594" s="78">
        <f>IF(ISERROR(VLOOKUP(B594,'Notes écrit'!$A$3:$C$566,3,FALSE)),"ABI",(VLOOKUP(B594,'Notes écrit'!$A$3:$C$566,3,FALSE)))</f>
        <v>9.33</v>
      </c>
      <c r="AI594" s="88">
        <v>9.33</v>
      </c>
      <c r="AJ594" s="93">
        <f t="shared" si="241"/>
        <v>56</v>
      </c>
      <c r="AK594" s="153">
        <f t="shared" si="242"/>
        <v>11.018000000000001</v>
      </c>
      <c r="AL594" s="112"/>
      <c r="AM594" s="112"/>
      <c r="AN594" s="112"/>
      <c r="AO594" s="112"/>
      <c r="AP594" s="112"/>
    </row>
    <row r="595" spans="1:42" ht="16.5" customHeight="1" thickBot="1" x14ac:dyDescent="0.3">
      <c r="A595" s="127" t="s">
        <v>376</v>
      </c>
      <c r="B595" s="259">
        <v>22018168</v>
      </c>
      <c r="C595" s="260" t="s">
        <v>1105</v>
      </c>
      <c r="D595" s="260" t="s">
        <v>178</v>
      </c>
      <c r="E595" s="96">
        <f>VLOOKUP(B595,[2]END!$A$3:$F$557,6,FALSE)</f>
        <v>17</v>
      </c>
      <c r="F595" s="99">
        <f t="shared" si="238"/>
        <v>18</v>
      </c>
      <c r="G595" s="100">
        <f t="shared" si="223"/>
        <v>14</v>
      </c>
      <c r="H595" s="85">
        <f t="shared" si="224"/>
        <v>14</v>
      </c>
      <c r="I595" s="325">
        <f>VLOOKUP(B595,[2]VIT!$A$3:$E$557,5,FALSE)</f>
        <v>2.99</v>
      </c>
      <c r="J595" s="100">
        <f t="shared" si="225"/>
        <v>20</v>
      </c>
      <c r="K595" s="325">
        <f>VLOOKUP(B595,[2]VIT!$A$3:$F$557,6,FALSE)</f>
        <v>6.27</v>
      </c>
      <c r="L595" s="100">
        <f t="shared" si="226"/>
        <v>15</v>
      </c>
      <c r="M595" s="85">
        <f t="shared" si="227"/>
        <v>17.5</v>
      </c>
      <c r="N595" s="107">
        <f>VLOOKUP(B595,[2]DVC!$A$3:$F$557,6,FALSE)</f>
        <v>103</v>
      </c>
      <c r="O595" s="288">
        <f>VLOOKUP(B595,'[2]Taille-Poids'!$A$3:$F$557,6,FALSE)</f>
        <v>72</v>
      </c>
      <c r="P595" s="101">
        <f t="shared" si="228"/>
        <v>1.4305555555555556</v>
      </c>
      <c r="Q595" s="100">
        <f t="shared" si="229"/>
        <v>7.5</v>
      </c>
      <c r="R595" s="107">
        <f>VLOOKUP(B595,[2]DV!$A$3:$G$557,7,FALSE)</f>
        <v>62.7</v>
      </c>
      <c r="S595" s="100">
        <f t="shared" si="230"/>
        <v>8.8000000000000007</v>
      </c>
      <c r="T595" s="85">
        <f t="shared" si="231"/>
        <v>16.3</v>
      </c>
      <c r="U595" s="342" t="s">
        <v>375</v>
      </c>
      <c r="V595" s="100" t="str">
        <f t="shared" si="232"/>
        <v>DSP</v>
      </c>
      <c r="W595" s="96" t="s">
        <v>375</v>
      </c>
      <c r="X595" s="100" t="str">
        <f t="shared" si="233"/>
        <v>DSP</v>
      </c>
      <c r="Y595" s="96">
        <f>VLOOKUP(B595,[2]EQU!$A$3:$E$557,5,FALSE)</f>
        <v>2</v>
      </c>
      <c r="Z595" s="100">
        <f t="shared" si="234"/>
        <v>4</v>
      </c>
      <c r="AA595" s="85">
        <f t="shared" si="235"/>
        <v>16</v>
      </c>
      <c r="AB595" s="96" t="s">
        <v>375</v>
      </c>
      <c r="AC595" s="100" t="str">
        <f t="shared" si="236"/>
        <v>DSP</v>
      </c>
      <c r="AD595" s="86" t="str">
        <f t="shared" si="237"/>
        <v>DSP</v>
      </c>
      <c r="AE595" s="87">
        <f t="shared" si="239"/>
        <v>15.95</v>
      </c>
      <c r="AF595" s="88">
        <v>15.95</v>
      </c>
      <c r="AG595" s="92">
        <f t="shared" si="240"/>
        <v>2</v>
      </c>
      <c r="AH595" s="78">
        <f>IF(ISERROR(VLOOKUP(B595,'Notes écrit'!$A$3:$C$566,3,FALSE)),"ABI",(VLOOKUP(B595,'Notes écrit'!$A$3:$C$566,3,FALSE)))</f>
        <v>7.56</v>
      </c>
      <c r="AI595" s="88">
        <v>7.56</v>
      </c>
      <c r="AJ595" s="93">
        <f t="shared" si="241"/>
        <v>204</v>
      </c>
      <c r="AK595" s="153">
        <f t="shared" si="242"/>
        <v>10.916</v>
      </c>
      <c r="AL595" s="110"/>
      <c r="AM595" s="110"/>
      <c r="AN595" s="110"/>
      <c r="AO595" s="110"/>
      <c r="AP595" s="110"/>
    </row>
    <row r="596" spans="1:42" s="109" customFormat="1" ht="16.5" customHeight="1" thickBot="1" x14ac:dyDescent="0.3">
      <c r="A596" s="127" t="s">
        <v>56</v>
      </c>
      <c r="B596" s="249">
        <v>22018328</v>
      </c>
      <c r="C596" s="250" t="s">
        <v>1096</v>
      </c>
      <c r="D596" s="250" t="s">
        <v>131</v>
      </c>
      <c r="E596" s="96" t="str">
        <f>VLOOKUP(B596,[2]END!$A$3:$F$557,6,FALSE)</f>
        <v>ABI</v>
      </c>
      <c r="F596" s="99" t="str">
        <f t="shared" si="238"/>
        <v>ABI</v>
      </c>
      <c r="G596" s="100">
        <f t="shared" si="223"/>
        <v>0</v>
      </c>
      <c r="H596" s="85">
        <f t="shared" si="224"/>
        <v>0</v>
      </c>
      <c r="I596" s="96" t="str">
        <f>VLOOKUP(B596,[2]VIT!$A$3:$E$557,5,FALSE)</f>
        <v>ABI</v>
      </c>
      <c r="J596" s="100">
        <f t="shared" si="225"/>
        <v>0</v>
      </c>
      <c r="K596" s="96" t="str">
        <f>VLOOKUP(B596,[2]VIT!$A$3:$F$557,6,FALSE)</f>
        <v>ABI</v>
      </c>
      <c r="L596" s="100">
        <f t="shared" si="226"/>
        <v>0</v>
      </c>
      <c r="M596" s="85">
        <f t="shared" si="227"/>
        <v>0</v>
      </c>
      <c r="N596" s="107" t="str">
        <f>VLOOKUP(B596,[2]DVC!$A$3:$F$557,6,FALSE)</f>
        <v>ABI</v>
      </c>
      <c r="O596" s="288" t="str">
        <f>VLOOKUP(B596,'[2]Taille-Poids'!$A$3:$F$557,6,FALSE)</f>
        <v>ABI</v>
      </c>
      <c r="P596" s="101" t="str">
        <f t="shared" si="228"/>
        <v>POIDS</v>
      </c>
      <c r="Q596" s="100">
        <f t="shared" si="229"/>
        <v>0</v>
      </c>
      <c r="R596" s="107" t="str">
        <f>VLOOKUP(B596,[2]DV!$A$3:$G$557,7,FALSE)</f>
        <v>ABI</v>
      </c>
      <c r="S596" s="100">
        <f t="shared" si="230"/>
        <v>0</v>
      </c>
      <c r="T596" s="85">
        <f t="shared" si="231"/>
        <v>0</v>
      </c>
      <c r="U596" s="289" t="str">
        <f>VLOOKUP(B596,[2]COORD!$A$3:$H$557,8,FALSE)</f>
        <v>ABI</v>
      </c>
      <c r="V596" s="100">
        <f t="shared" si="232"/>
        <v>0</v>
      </c>
      <c r="W596" s="96" t="str">
        <f>VLOOKUP(B596,[2]SOUP!$A$3:$E$557,5,FALSE)</f>
        <v>ABI</v>
      </c>
      <c r="X596" s="100">
        <f t="shared" si="233"/>
        <v>0</v>
      </c>
      <c r="Y596" s="96" t="str">
        <f>VLOOKUP(B596,[2]EQU!$A$3:$E$557,5,FALSE)</f>
        <v>ABI</v>
      </c>
      <c r="Z596" s="100">
        <f t="shared" si="234"/>
        <v>0</v>
      </c>
      <c r="AA596" s="85">
        <f t="shared" si="235"/>
        <v>0</v>
      </c>
      <c r="AB596" s="127" t="str">
        <f>VLOOKUP(B596,[2]Natation!$A$2:$E$556,5,FALSE)</f>
        <v>ABI</v>
      </c>
      <c r="AC596" s="100">
        <f t="shared" si="236"/>
        <v>0</v>
      </c>
      <c r="AD596" s="86">
        <f t="shared" si="237"/>
        <v>0</v>
      </c>
      <c r="AE596" s="87">
        <f t="shared" si="239"/>
        <v>0</v>
      </c>
      <c r="AF596" s="88">
        <v>0</v>
      </c>
      <c r="AG596" s="92">
        <f t="shared" si="240"/>
        <v>532</v>
      </c>
      <c r="AH596" s="78" t="str">
        <f>IF(ISERROR(VLOOKUP(B596,'Notes écrit'!$A$3:$C$566,3,FALSE)),"ABI",(VLOOKUP(B596,'Notes écrit'!$A$3:$C$566,3,FALSE)))</f>
        <v>ABI</v>
      </c>
      <c r="AI596" s="88" t="s">
        <v>195</v>
      </c>
      <c r="AJ596" s="93">
        <f t="shared" si="241"/>
        <v>564</v>
      </c>
      <c r="AK596" s="153" t="str">
        <f t="shared" si="242"/>
        <v>DEF</v>
      </c>
      <c r="AL596" s="26"/>
      <c r="AM596" s="26"/>
      <c r="AN596" s="26"/>
      <c r="AO596" s="26"/>
      <c r="AP596" s="26"/>
    </row>
    <row r="597" spans="1:42" ht="16.5" customHeight="1" thickBot="1" x14ac:dyDescent="0.3">
      <c r="A597" s="127" t="s">
        <v>56</v>
      </c>
      <c r="B597" s="257">
        <v>22018377</v>
      </c>
      <c r="C597" s="258" t="s">
        <v>892</v>
      </c>
      <c r="D597" s="258" t="s">
        <v>893</v>
      </c>
      <c r="E597" s="96">
        <f>VLOOKUP(B597,[2]END!$A$3:$F$557,6,FALSE)</f>
        <v>14</v>
      </c>
      <c r="F597" s="99">
        <f t="shared" si="238"/>
        <v>16.5</v>
      </c>
      <c r="G597" s="100">
        <f t="shared" si="223"/>
        <v>14</v>
      </c>
      <c r="H597" s="85">
        <f t="shared" si="224"/>
        <v>14</v>
      </c>
      <c r="I597" s="325">
        <f>VLOOKUP(B597,[2]VIT!$A$3:$E$557,5,FALSE)</f>
        <v>3.4599999999999995</v>
      </c>
      <c r="J597" s="100">
        <f t="shared" si="225"/>
        <v>17</v>
      </c>
      <c r="K597" s="325">
        <f>VLOOKUP(B597,[2]VIT!$A$3:$F$557,6,FALSE)</f>
        <v>7.43</v>
      </c>
      <c r="L597" s="100">
        <f t="shared" si="226"/>
        <v>13</v>
      </c>
      <c r="M597" s="85">
        <f t="shared" si="227"/>
        <v>15</v>
      </c>
      <c r="N597" s="107">
        <f>VLOOKUP(B597,[2]DVC!$A$3:$F$557,6,FALSE)</f>
        <v>31</v>
      </c>
      <c r="O597" s="288">
        <f>VLOOKUP(B597,'[2]Taille-Poids'!$A$3:$F$557,6,FALSE)</f>
        <v>56</v>
      </c>
      <c r="P597" s="101">
        <f t="shared" si="228"/>
        <v>0.5535714285714286</v>
      </c>
      <c r="Q597" s="100">
        <f t="shared" si="229"/>
        <v>5.5</v>
      </c>
      <c r="R597" s="107">
        <f>VLOOKUP(B597,[2]DV!$A$3:$G$557,7,FALSE)</f>
        <v>32.9</v>
      </c>
      <c r="S597" s="100">
        <f t="shared" si="230"/>
        <v>5.5</v>
      </c>
      <c r="T597" s="85">
        <f t="shared" si="231"/>
        <v>11</v>
      </c>
      <c r="U597" s="289">
        <f>VLOOKUP(B597,[2]COORD!$A$3:$H$557,8,FALSE)</f>
        <v>28.48</v>
      </c>
      <c r="V597" s="100">
        <f t="shared" si="232"/>
        <v>4.75</v>
      </c>
      <c r="W597" s="96">
        <f>VLOOKUP(B597,[2]SOUP!$A$3:$E$557,5,FALSE)</f>
        <v>3</v>
      </c>
      <c r="X597" s="100">
        <f t="shared" si="233"/>
        <v>3.25</v>
      </c>
      <c r="Y597" s="96">
        <f>VLOOKUP(B597,[2]EQU!$A$3:$E$557,5,FALSE)</f>
        <v>4</v>
      </c>
      <c r="Z597" s="100">
        <f t="shared" si="234"/>
        <v>3</v>
      </c>
      <c r="AA597" s="85">
        <f t="shared" si="235"/>
        <v>11</v>
      </c>
      <c r="AB597" s="127">
        <f>VLOOKUP(B597,[2]Natation!$A$2:$E$556,5,FALSE)</f>
        <v>46.45</v>
      </c>
      <c r="AC597" s="100">
        <f t="shared" si="236"/>
        <v>10</v>
      </c>
      <c r="AD597" s="86">
        <f t="shared" si="237"/>
        <v>10</v>
      </c>
      <c r="AE597" s="87">
        <f t="shared" si="239"/>
        <v>12.2</v>
      </c>
      <c r="AF597" s="88">
        <v>12.2</v>
      </c>
      <c r="AG597" s="92">
        <f t="shared" si="240"/>
        <v>139</v>
      </c>
      <c r="AH597" s="78">
        <f>IF(ISERROR(VLOOKUP(B597,'Notes écrit'!$A$3:$C$566,3,FALSE)),"ABI",(VLOOKUP(B597,'Notes écrit'!$A$3:$C$566,3,FALSE)))</f>
        <v>9.7799999999999994</v>
      </c>
      <c r="AI597" s="88">
        <v>9.7799999999999994</v>
      </c>
      <c r="AJ597" s="93">
        <f t="shared" si="241"/>
        <v>38</v>
      </c>
      <c r="AK597" s="153">
        <f t="shared" si="242"/>
        <v>10.747999999999999</v>
      </c>
    </row>
    <row r="598" spans="1:42" ht="16.5" customHeight="1" thickBot="1" x14ac:dyDescent="0.3">
      <c r="A598" s="127" t="s">
        <v>376</v>
      </c>
      <c r="B598" s="255">
        <v>22018500</v>
      </c>
      <c r="C598" s="256" t="s">
        <v>534</v>
      </c>
      <c r="D598" s="256" t="s">
        <v>535</v>
      </c>
      <c r="E598" s="96">
        <f>VLOOKUP(B598,[2]END!$A$3:$F$557,6,FALSE)</f>
        <v>15</v>
      </c>
      <c r="F598" s="99">
        <f t="shared" si="238"/>
        <v>17</v>
      </c>
      <c r="G598" s="100">
        <f t="shared" si="223"/>
        <v>12</v>
      </c>
      <c r="H598" s="85">
        <f t="shared" si="224"/>
        <v>12</v>
      </c>
      <c r="I598" s="325">
        <f>VLOOKUP(B598,[2]VIT!$A$3:$E$557,5,FALSE)</f>
        <v>2.91</v>
      </c>
      <c r="J598" s="100">
        <f t="shared" si="225"/>
        <v>20</v>
      </c>
      <c r="K598" s="325">
        <f>VLOOKUP(B598,[2]VIT!$A$3:$F$557,6,FALSE)</f>
        <v>6.3</v>
      </c>
      <c r="L598" s="100">
        <f t="shared" si="226"/>
        <v>15</v>
      </c>
      <c r="M598" s="85">
        <f t="shared" si="227"/>
        <v>17.5</v>
      </c>
      <c r="N598" s="107">
        <f>VLOOKUP(B598,[2]DVC!$A$3:$F$557,6,FALSE)</f>
        <v>53</v>
      </c>
      <c r="O598" s="288">
        <f>VLOOKUP(B598,'[2]Taille-Poids'!$A$3:$F$557,6,FALSE)</f>
        <v>62</v>
      </c>
      <c r="P598" s="101">
        <f t="shared" si="228"/>
        <v>0.85483870967741937</v>
      </c>
      <c r="Q598" s="100">
        <f t="shared" si="229"/>
        <v>4.5</v>
      </c>
      <c r="R598" s="107">
        <f>VLOOKUP(B598,[2]DV!$A$3:$G$557,7,FALSE)</f>
        <v>55.5</v>
      </c>
      <c r="S598" s="100">
        <f t="shared" si="230"/>
        <v>7</v>
      </c>
      <c r="T598" s="85">
        <f t="shared" si="231"/>
        <v>11.5</v>
      </c>
      <c r="U598" s="289">
        <f>VLOOKUP(B598,[2]COORD!$A$3:$H$557,8,FALSE)</f>
        <v>28.32</v>
      </c>
      <c r="V598" s="100">
        <f t="shared" si="232"/>
        <v>3.75</v>
      </c>
      <c r="W598" s="96">
        <f>VLOOKUP(B598,[2]SOUP!$A$3:$E$557,5,FALSE)</f>
        <v>-2</v>
      </c>
      <c r="X598" s="100">
        <f t="shared" si="233"/>
        <v>2</v>
      </c>
      <c r="Y598" s="96">
        <f>VLOOKUP(B598,[2]EQU!$A$3:$E$557,5,FALSE)</f>
        <v>4</v>
      </c>
      <c r="Z598" s="100">
        <f t="shared" si="234"/>
        <v>3</v>
      </c>
      <c r="AA598" s="85">
        <f t="shared" si="235"/>
        <v>8.75</v>
      </c>
      <c r="AB598" s="127">
        <f>VLOOKUP(B598,[2]Natation!$A$2:$E$556,5,FALSE)</f>
        <v>52.46</v>
      </c>
      <c r="AC598" s="100">
        <f t="shared" si="236"/>
        <v>4</v>
      </c>
      <c r="AD598" s="86">
        <f t="shared" si="237"/>
        <v>4</v>
      </c>
      <c r="AE598" s="87">
        <f t="shared" si="239"/>
        <v>10.75</v>
      </c>
      <c r="AF598" s="88">
        <v>10.75</v>
      </c>
      <c r="AG598" s="92">
        <f t="shared" si="240"/>
        <v>306</v>
      </c>
      <c r="AH598" s="78">
        <f>IF(ISERROR(VLOOKUP(B598,'Notes écrit'!$A$3:$C$566,3,FALSE)),"ABI",(VLOOKUP(B598,'Notes écrit'!$A$3:$C$566,3,FALSE)))</f>
        <v>5.78</v>
      </c>
      <c r="AI598" s="88">
        <v>5.78</v>
      </c>
      <c r="AJ598" s="93">
        <f t="shared" si="241"/>
        <v>393</v>
      </c>
      <c r="AK598" s="153">
        <f t="shared" si="242"/>
        <v>7.7679999999999998</v>
      </c>
    </row>
    <row r="599" spans="1:42" ht="16.5" customHeight="1" thickBot="1" x14ac:dyDescent="0.3">
      <c r="A599" s="127" t="s">
        <v>56</v>
      </c>
      <c r="B599" s="259">
        <v>22018534</v>
      </c>
      <c r="C599" s="260" t="s">
        <v>1115</v>
      </c>
      <c r="D599" s="260" t="s">
        <v>98</v>
      </c>
      <c r="E599" s="96">
        <f>VLOOKUP(B599,[2]END!$A$3:$F$557,6,FALSE)</f>
        <v>13</v>
      </c>
      <c r="F599" s="99">
        <f t="shared" si="238"/>
        <v>16</v>
      </c>
      <c r="G599" s="100">
        <f t="shared" si="223"/>
        <v>13</v>
      </c>
      <c r="H599" s="85">
        <f t="shared" si="224"/>
        <v>13</v>
      </c>
      <c r="I599" s="325">
        <f>VLOOKUP(B599,[2]VIT!$A$3:$E$557,5,FALSE)</f>
        <v>3.35</v>
      </c>
      <c r="J599" s="100">
        <f t="shared" si="225"/>
        <v>19</v>
      </c>
      <c r="K599" s="325">
        <f>VLOOKUP(B599,[2]VIT!$A$3:$F$557,6,FALSE)</f>
        <v>7.37</v>
      </c>
      <c r="L599" s="100">
        <f t="shared" si="226"/>
        <v>13</v>
      </c>
      <c r="M599" s="85">
        <f t="shared" si="227"/>
        <v>16</v>
      </c>
      <c r="N599" s="107">
        <f>VLOOKUP(B599,[2]DVC!$A$3:$F$557,6,FALSE)</f>
        <v>29</v>
      </c>
      <c r="O599" s="288">
        <f>VLOOKUP(B599,'[2]Taille-Poids'!$A$3:$F$557,6,FALSE)</f>
        <v>62</v>
      </c>
      <c r="P599" s="101">
        <f t="shared" si="228"/>
        <v>0.46774193548387094</v>
      </c>
      <c r="Q599" s="100">
        <f t="shared" si="229"/>
        <v>4.5</v>
      </c>
      <c r="R599" s="107">
        <f>VLOOKUP(B599,[2]DV!$A$3:$G$557,7,FALSE)</f>
        <v>31.8</v>
      </c>
      <c r="S599" s="100">
        <f t="shared" si="230"/>
        <v>5</v>
      </c>
      <c r="T599" s="85">
        <f t="shared" si="231"/>
        <v>9.5</v>
      </c>
      <c r="U599" s="289">
        <f>VLOOKUP(B599,[2]COORD!$A$3:$H$557,8,FALSE)</f>
        <v>27.44</v>
      </c>
      <c r="V599" s="100">
        <f t="shared" si="232"/>
        <v>5.25</v>
      </c>
      <c r="W599" s="96">
        <f>VLOOKUP(B599,[2]SOUP!$A$3:$E$557,5,FALSE)</f>
        <v>-12</v>
      </c>
      <c r="X599" s="100">
        <f t="shared" si="233"/>
        <v>0.5</v>
      </c>
      <c r="Y599" s="96">
        <f>VLOOKUP(B599,[2]EQU!$A$3:$E$557,5,FALSE)</f>
        <v>3</v>
      </c>
      <c r="Z599" s="100">
        <f t="shared" si="234"/>
        <v>3.5</v>
      </c>
      <c r="AA599" s="85">
        <f t="shared" si="235"/>
        <v>9.25</v>
      </c>
      <c r="AB599" s="127">
        <f>VLOOKUP(B599,[2]Natation!$A$2:$E$556,5,FALSE)</f>
        <v>47.31</v>
      </c>
      <c r="AC599" s="100">
        <f t="shared" si="236"/>
        <v>10</v>
      </c>
      <c r="AD599" s="86">
        <f t="shared" si="237"/>
        <v>10</v>
      </c>
      <c r="AE599" s="87">
        <f t="shared" si="239"/>
        <v>11.55</v>
      </c>
      <c r="AF599" s="88">
        <v>11.55</v>
      </c>
      <c r="AG599" s="92">
        <f t="shared" si="240"/>
        <v>205</v>
      </c>
      <c r="AH599" s="78">
        <f>IF(ISERROR(VLOOKUP(B599,'Notes écrit'!$A$3:$C$566,3,FALSE)),"ABI",(VLOOKUP(B599,'Notes écrit'!$A$3:$C$566,3,FALSE)))</f>
        <v>5.33</v>
      </c>
      <c r="AI599" s="88">
        <v>5.33</v>
      </c>
      <c r="AJ599" s="93">
        <f t="shared" si="241"/>
        <v>435</v>
      </c>
      <c r="AK599" s="153">
        <f t="shared" si="242"/>
        <v>7.8179999999999996</v>
      </c>
    </row>
    <row r="600" spans="1:42" s="110" customFormat="1" ht="16.5" customHeight="1" thickBot="1" x14ac:dyDescent="0.3">
      <c r="A600" s="127" t="s">
        <v>376</v>
      </c>
      <c r="B600" s="263">
        <v>22018967</v>
      </c>
      <c r="C600" s="264" t="s">
        <v>1123</v>
      </c>
      <c r="D600" s="264" t="s">
        <v>183</v>
      </c>
      <c r="E600" s="96">
        <f>VLOOKUP(B600,[2]END!$A$3:$F$557,6,FALSE)</f>
        <v>17</v>
      </c>
      <c r="F600" s="99">
        <f t="shared" si="238"/>
        <v>18</v>
      </c>
      <c r="G600" s="100">
        <f t="shared" si="223"/>
        <v>14</v>
      </c>
      <c r="H600" s="85">
        <f t="shared" si="224"/>
        <v>14</v>
      </c>
      <c r="I600" s="325">
        <f>VLOOKUP(B600,[2]VIT!$A$3:$E$557,5,FALSE)</f>
        <v>2.95</v>
      </c>
      <c r="J600" s="100">
        <f t="shared" si="225"/>
        <v>20</v>
      </c>
      <c r="K600" s="325">
        <f>VLOOKUP(B600,[2]VIT!$A$3:$F$557,6,FALSE)</f>
        <v>6.37</v>
      </c>
      <c r="L600" s="100">
        <f t="shared" si="226"/>
        <v>14</v>
      </c>
      <c r="M600" s="85">
        <f t="shared" si="227"/>
        <v>17</v>
      </c>
      <c r="N600" s="107">
        <f>VLOOKUP(B600,[2]DVC!$A$3:$F$557,6,FALSE)</f>
        <v>65</v>
      </c>
      <c r="O600" s="288">
        <f>VLOOKUP(B600,'[2]Taille-Poids'!$A$3:$F$557,6,FALSE)</f>
        <v>65</v>
      </c>
      <c r="P600" s="101">
        <f t="shared" si="228"/>
        <v>1</v>
      </c>
      <c r="Q600" s="100">
        <f t="shared" si="229"/>
        <v>5.5</v>
      </c>
      <c r="R600" s="107">
        <f>VLOOKUP(B600,[2]DV!$A$3:$G$557,7,FALSE)</f>
        <v>43.8</v>
      </c>
      <c r="S600" s="100">
        <f t="shared" si="230"/>
        <v>4</v>
      </c>
      <c r="T600" s="85">
        <f t="shared" si="231"/>
        <v>9.5</v>
      </c>
      <c r="U600" s="289">
        <f>VLOOKUP(B600,[2]COORD!$A$3:$H$557,8,FALSE)</f>
        <v>24.51</v>
      </c>
      <c r="V600" s="100">
        <f t="shared" si="232"/>
        <v>5.5</v>
      </c>
      <c r="W600" s="96">
        <f>VLOOKUP(B600,[2]SOUP!$A$3:$E$557,5,FALSE)</f>
        <v>3</v>
      </c>
      <c r="X600" s="100">
        <f t="shared" si="233"/>
        <v>3.25</v>
      </c>
      <c r="Y600" s="96">
        <f>VLOOKUP(B600,[2]EQU!$A$3:$E$557,5,FALSE)</f>
        <v>3</v>
      </c>
      <c r="Z600" s="100">
        <f t="shared" si="234"/>
        <v>3.5</v>
      </c>
      <c r="AA600" s="85">
        <f t="shared" si="235"/>
        <v>12.25</v>
      </c>
      <c r="AB600" s="127">
        <f>VLOOKUP(B600,[2]Natation!$A$2:$E$556,5,FALSE)</f>
        <v>33.590000000000003</v>
      </c>
      <c r="AC600" s="100">
        <f t="shared" si="236"/>
        <v>14</v>
      </c>
      <c r="AD600" s="86">
        <f t="shared" si="237"/>
        <v>14</v>
      </c>
      <c r="AE600" s="87">
        <f t="shared" si="239"/>
        <v>13.35</v>
      </c>
      <c r="AF600" s="88">
        <v>13.35</v>
      </c>
      <c r="AG600" s="92">
        <f t="shared" si="240"/>
        <v>51</v>
      </c>
      <c r="AH600" s="78">
        <f>IF(ISERROR(VLOOKUP(B600,'Notes écrit'!$A$3:$C$566,3,FALSE)),"ABI",(VLOOKUP(B600,'Notes écrit'!$A$3:$C$566,3,FALSE)))</f>
        <v>8</v>
      </c>
      <c r="AI600" s="88">
        <v>8</v>
      </c>
      <c r="AJ600" s="93">
        <f t="shared" si="241"/>
        <v>158</v>
      </c>
      <c r="AK600" s="153">
        <f t="shared" si="242"/>
        <v>10.14</v>
      </c>
      <c r="AL600" s="26"/>
      <c r="AM600" s="26"/>
      <c r="AN600" s="26"/>
      <c r="AO600" s="26"/>
      <c r="AP600" s="26"/>
    </row>
    <row r="601" spans="1:42" s="110" customFormat="1" ht="16.5" customHeight="1" thickBot="1" x14ac:dyDescent="0.3">
      <c r="A601" s="127" t="s">
        <v>376</v>
      </c>
      <c r="B601" s="247">
        <v>22019828</v>
      </c>
      <c r="C601" s="248" t="s">
        <v>597</v>
      </c>
      <c r="D601" s="248" t="s">
        <v>86</v>
      </c>
      <c r="E601" s="325">
        <f>VLOOKUP(B601,[2]END!$A$3:$F$557,6,FALSE)</f>
        <v>16</v>
      </c>
      <c r="F601" s="99">
        <f t="shared" si="238"/>
        <v>17.5</v>
      </c>
      <c r="G601" s="100">
        <f t="shared" si="223"/>
        <v>13</v>
      </c>
      <c r="H601" s="85">
        <f t="shared" si="224"/>
        <v>13</v>
      </c>
      <c r="I601" s="325">
        <f>VLOOKUP(B601,[2]VIT!$A$3:$E$557,5,FALSE)</f>
        <v>3.26</v>
      </c>
      <c r="J601" s="100">
        <f t="shared" si="225"/>
        <v>16</v>
      </c>
      <c r="K601" s="325">
        <f>VLOOKUP(B601,[2]VIT!$A$3:$F$557,6,FALSE)</f>
        <v>7.23</v>
      </c>
      <c r="L601" s="100">
        <f t="shared" si="226"/>
        <v>8</v>
      </c>
      <c r="M601" s="85">
        <f t="shared" si="227"/>
        <v>12</v>
      </c>
      <c r="N601" s="328">
        <f>VLOOKUP(B601,[2]DVC!$A$3:$F$557,6,FALSE)</f>
        <v>82</v>
      </c>
      <c r="O601" s="288">
        <f>VLOOKUP(B601,'[2]Taille-Poids'!$A$3:$F$557,6,FALSE)</f>
        <v>74</v>
      </c>
      <c r="P601" s="101">
        <f t="shared" si="228"/>
        <v>1.1081081081081081</v>
      </c>
      <c r="Q601" s="100">
        <f t="shared" si="229"/>
        <v>6</v>
      </c>
      <c r="R601" s="328">
        <f>VLOOKUP(B601,[2]DV!$A$3:$G$557,7,FALSE)</f>
        <v>35.700000000000003</v>
      </c>
      <c r="S601" s="100">
        <f t="shared" si="230"/>
        <v>2</v>
      </c>
      <c r="T601" s="85">
        <f t="shared" si="231"/>
        <v>8</v>
      </c>
      <c r="U601" s="341">
        <f>VLOOKUP(B601,[2]COORD!$A$3:$H$557,8,FALSE)</f>
        <v>31.31</v>
      </c>
      <c r="V601" s="100">
        <f t="shared" si="232"/>
        <v>2.25</v>
      </c>
      <c r="W601" s="325">
        <f>VLOOKUP(B601,[2]SOUP!$A$3:$E$557,5,FALSE)</f>
        <v>0</v>
      </c>
      <c r="X601" s="100">
        <f t="shared" si="233"/>
        <v>2.5</v>
      </c>
      <c r="Y601" s="325">
        <f>VLOOKUP(B601,[2]EQU!$A$3:$E$557,5,FALSE)</f>
        <v>1</v>
      </c>
      <c r="Z601" s="100">
        <f t="shared" si="234"/>
        <v>4.5</v>
      </c>
      <c r="AA601" s="85">
        <f t="shared" si="235"/>
        <v>9.25</v>
      </c>
      <c r="AB601" s="344">
        <f>VLOOKUP(B601,[2]Natation!$A$2:$E$556,5,FALSE)</f>
        <v>43.02</v>
      </c>
      <c r="AC601" s="100">
        <f t="shared" si="236"/>
        <v>9</v>
      </c>
      <c r="AD601" s="86">
        <f t="shared" si="237"/>
        <v>9</v>
      </c>
      <c r="AE601" s="87">
        <f t="shared" si="239"/>
        <v>10.25</v>
      </c>
      <c r="AF601" s="88">
        <v>10.25</v>
      </c>
      <c r="AG601" s="92">
        <f t="shared" si="240"/>
        <v>369</v>
      </c>
      <c r="AH601" s="78">
        <f>IF(ISERROR(VLOOKUP(B601,'Notes écrit'!$A$3:$C$566,3,FALSE)),"ABI",(VLOOKUP(B601,'Notes écrit'!$A$3:$C$566,3,FALSE)))</f>
        <v>5.78</v>
      </c>
      <c r="AI601" s="88">
        <v>5.78</v>
      </c>
      <c r="AJ601" s="93">
        <f t="shared" si="241"/>
        <v>393</v>
      </c>
      <c r="AK601" s="153">
        <f t="shared" si="242"/>
        <v>7.5680000000000005</v>
      </c>
      <c r="AL601" s="26"/>
      <c r="AM601" s="26"/>
      <c r="AN601" s="26"/>
      <c r="AO601" s="26"/>
      <c r="AP601" s="26"/>
    </row>
    <row r="602" spans="1:42" s="110" customFormat="1" ht="16.5" customHeight="1" thickBot="1" x14ac:dyDescent="0.3">
      <c r="A602" s="127" t="s">
        <v>376</v>
      </c>
      <c r="B602" s="259">
        <v>22021204</v>
      </c>
      <c r="C602" s="260" t="s">
        <v>812</v>
      </c>
      <c r="D602" s="260" t="s">
        <v>94</v>
      </c>
      <c r="E602" s="96" t="str">
        <f>VLOOKUP(B602,[2]END!$A$3:$F$557,6,FALSE)</f>
        <v>ABI</v>
      </c>
      <c r="F602" s="99" t="str">
        <f t="shared" si="238"/>
        <v>ABI</v>
      </c>
      <c r="G602" s="100">
        <f t="shared" si="223"/>
        <v>0</v>
      </c>
      <c r="H602" s="85">
        <f t="shared" si="224"/>
        <v>0</v>
      </c>
      <c r="I602" s="96" t="str">
        <f>VLOOKUP(B602,[2]VIT!$A$3:$E$557,5,FALSE)</f>
        <v>ABI</v>
      </c>
      <c r="J602" s="100">
        <f t="shared" si="225"/>
        <v>0</v>
      </c>
      <c r="K602" s="96" t="str">
        <f>VLOOKUP(B602,[2]VIT!$A$3:$F$557,6,FALSE)</f>
        <v>ABI</v>
      </c>
      <c r="L602" s="100">
        <f t="shared" si="226"/>
        <v>0</v>
      </c>
      <c r="M602" s="85">
        <f t="shared" si="227"/>
        <v>0</v>
      </c>
      <c r="N602" s="107" t="str">
        <f>VLOOKUP(B602,[2]DVC!$A$3:$F$557,6,FALSE)</f>
        <v>ABI</v>
      </c>
      <c r="O602" s="288" t="str">
        <f>VLOOKUP(B602,'[2]Taille-Poids'!$A$3:$F$557,6,FALSE)</f>
        <v>ABI</v>
      </c>
      <c r="P602" s="101" t="str">
        <f t="shared" si="228"/>
        <v>POIDS</v>
      </c>
      <c r="Q602" s="100">
        <f t="shared" si="229"/>
        <v>0</v>
      </c>
      <c r="R602" s="107" t="str">
        <f>VLOOKUP(B602,[2]DV!$A$3:$G$557,7,FALSE)</f>
        <v>ABI</v>
      </c>
      <c r="S602" s="100">
        <f t="shared" si="230"/>
        <v>0</v>
      </c>
      <c r="T602" s="85">
        <f t="shared" si="231"/>
        <v>0</v>
      </c>
      <c r="U602" s="289" t="str">
        <f>VLOOKUP(B602,[2]COORD!$A$3:$H$557,8,FALSE)</f>
        <v>ABI</v>
      </c>
      <c r="V602" s="100">
        <f t="shared" si="232"/>
        <v>0</v>
      </c>
      <c r="W602" s="96" t="str">
        <f>VLOOKUP(B602,[2]SOUP!$A$3:$E$557,5,FALSE)</f>
        <v>ABI</v>
      </c>
      <c r="X602" s="100">
        <f t="shared" si="233"/>
        <v>0</v>
      </c>
      <c r="Y602" s="96" t="str">
        <f>VLOOKUP(B602,[2]EQU!$A$3:$E$557,5,FALSE)</f>
        <v>ABI</v>
      </c>
      <c r="Z602" s="100">
        <f t="shared" si="234"/>
        <v>0</v>
      </c>
      <c r="AA602" s="85">
        <f t="shared" si="235"/>
        <v>0</v>
      </c>
      <c r="AB602" s="127" t="str">
        <f>VLOOKUP(B602,[2]Natation!$A$2:$E$556,5,FALSE)</f>
        <v>ABI</v>
      </c>
      <c r="AC602" s="100">
        <f t="shared" si="236"/>
        <v>0</v>
      </c>
      <c r="AD602" s="86">
        <f t="shared" si="237"/>
        <v>0</v>
      </c>
      <c r="AE602" s="87">
        <f t="shared" si="239"/>
        <v>0</v>
      </c>
      <c r="AF602" s="88">
        <v>0</v>
      </c>
      <c r="AG602" s="92">
        <f t="shared" si="240"/>
        <v>532</v>
      </c>
      <c r="AH602" s="78">
        <f>IF(ISERROR(VLOOKUP(B602,'Notes écrit'!$A$3:$C$566,3,FALSE)),"ABI",(VLOOKUP(B602,'Notes écrit'!$A$3:$C$566,3,FALSE)))</f>
        <v>7.11</v>
      </c>
      <c r="AI602" s="88">
        <v>7.11</v>
      </c>
      <c r="AJ602" s="93">
        <f t="shared" si="241"/>
        <v>241</v>
      </c>
      <c r="AK602" s="153">
        <f t="shared" si="242"/>
        <v>4.266</v>
      </c>
      <c r="AL602" s="26"/>
      <c r="AM602" s="26"/>
      <c r="AN602" s="26"/>
      <c r="AO602" s="26"/>
      <c r="AP602" s="26"/>
    </row>
    <row r="603" spans="1:42" s="110" customFormat="1" ht="16.5" customHeight="1" thickBot="1" x14ac:dyDescent="0.3">
      <c r="A603" s="127" t="s">
        <v>376</v>
      </c>
      <c r="B603" s="247">
        <v>22022270</v>
      </c>
      <c r="C603" s="248" t="s">
        <v>513</v>
      </c>
      <c r="D603" s="248" t="s">
        <v>966</v>
      </c>
      <c r="E603" s="96">
        <f>VLOOKUP(B603,[2]END!$A$3:$F$557,6,FALSE)</f>
        <v>16</v>
      </c>
      <c r="F603" s="99">
        <f t="shared" si="238"/>
        <v>17.5</v>
      </c>
      <c r="G603" s="100">
        <f t="shared" si="223"/>
        <v>13</v>
      </c>
      <c r="H603" s="85">
        <f t="shared" si="224"/>
        <v>13</v>
      </c>
      <c r="I603" s="325">
        <f>VLOOKUP(B603,[2]VIT!$A$3:$E$557,5,FALSE)</f>
        <v>3.11</v>
      </c>
      <c r="J603" s="100">
        <f t="shared" si="225"/>
        <v>18</v>
      </c>
      <c r="K603" s="325">
        <f>VLOOKUP(B603,[2]VIT!$A$3:$F$557,6,FALSE)</f>
        <v>6.58</v>
      </c>
      <c r="L603" s="100">
        <f t="shared" si="226"/>
        <v>13</v>
      </c>
      <c r="M603" s="85">
        <f t="shared" si="227"/>
        <v>15.5</v>
      </c>
      <c r="N603" s="107">
        <f>VLOOKUP(B603,[2]DVC!$A$3:$F$557,6,FALSE)</f>
        <v>58</v>
      </c>
      <c r="O603" s="288">
        <f>VLOOKUP(B603,'[2]Taille-Poids'!$A$3:$F$557,6,FALSE)</f>
        <v>64</v>
      </c>
      <c r="P603" s="101">
        <f t="shared" si="228"/>
        <v>0.90625</v>
      </c>
      <c r="Q603" s="100">
        <f t="shared" si="229"/>
        <v>5</v>
      </c>
      <c r="R603" s="107">
        <f>VLOOKUP(B603,[2]DV!$A$3:$G$557,7,FALSE)</f>
        <v>39.4</v>
      </c>
      <c r="S603" s="100">
        <f t="shared" si="230"/>
        <v>3</v>
      </c>
      <c r="T603" s="85">
        <f t="shared" si="231"/>
        <v>8</v>
      </c>
      <c r="U603" s="289">
        <f>VLOOKUP(B603,[2]COORD!$A$3:$H$557,8,FALSE)</f>
        <v>23.68</v>
      </c>
      <c r="V603" s="100">
        <f t="shared" si="232"/>
        <v>6</v>
      </c>
      <c r="W603" s="96">
        <f>VLOOKUP(B603,[2]SOUP!$A$3:$E$557,5,FALSE)</f>
        <v>-1</v>
      </c>
      <c r="X603" s="100">
        <f t="shared" si="233"/>
        <v>2.25</v>
      </c>
      <c r="Y603" s="96">
        <f>VLOOKUP(B603,[2]EQU!$A$3:$E$557,5,FALSE)</f>
        <v>4</v>
      </c>
      <c r="Z603" s="100">
        <f t="shared" si="234"/>
        <v>3</v>
      </c>
      <c r="AA603" s="85">
        <f t="shared" si="235"/>
        <v>11.25</v>
      </c>
      <c r="AB603" s="127">
        <f>VLOOKUP(B603,[2]Natation!$A$2:$E$556,5,FALSE)</f>
        <v>34.090000000000003</v>
      </c>
      <c r="AC603" s="100">
        <f t="shared" si="236"/>
        <v>14</v>
      </c>
      <c r="AD603" s="86">
        <f t="shared" si="237"/>
        <v>14</v>
      </c>
      <c r="AE603" s="87">
        <f t="shared" si="239"/>
        <v>12.35</v>
      </c>
      <c r="AF603" s="88">
        <v>12.35</v>
      </c>
      <c r="AG603" s="92">
        <f t="shared" si="240"/>
        <v>123</v>
      </c>
      <c r="AH603" s="78">
        <f>IF(ISERROR(VLOOKUP(B603,'Notes écrit'!$A$3:$C$566,3,FALSE)),"ABI",(VLOOKUP(B603,'Notes écrit'!$A$3:$C$566,3,FALSE)))</f>
        <v>7.11</v>
      </c>
      <c r="AI603" s="88">
        <v>7.11</v>
      </c>
      <c r="AJ603" s="93">
        <f t="shared" si="241"/>
        <v>241</v>
      </c>
      <c r="AK603" s="153">
        <f t="shared" si="242"/>
        <v>9.2059999999999995</v>
      </c>
      <c r="AL603" s="26"/>
      <c r="AM603" s="26"/>
      <c r="AN603" s="26"/>
      <c r="AO603" s="26"/>
      <c r="AP603" s="26"/>
    </row>
    <row r="604" spans="1:42" ht="16.5" customHeight="1" x14ac:dyDescent="0.25">
      <c r="A604" s="24"/>
      <c r="C604" s="406" t="s">
        <v>64</v>
      </c>
      <c r="D604" s="406"/>
      <c r="E604" s="72">
        <f t="shared" ref="E604:AE604" si="243">AVERAGE(E4:E603)</f>
        <v>14.391630901287554</v>
      </c>
      <c r="F604" s="94">
        <f t="shared" si="243"/>
        <v>16.69527896995708</v>
      </c>
      <c r="G604" s="100">
        <f t="shared" si="243"/>
        <v>11.60441767068273</v>
      </c>
      <c r="H604" s="72">
        <f t="shared" si="243"/>
        <v>11.60441767068273</v>
      </c>
      <c r="I604" s="89">
        <f t="shared" si="243"/>
        <v>3.2898504273504265</v>
      </c>
      <c r="J604" s="100">
        <f t="shared" si="243"/>
        <v>15.738</v>
      </c>
      <c r="K604" s="72">
        <f t="shared" si="243"/>
        <v>7.08762820512821</v>
      </c>
      <c r="L604" s="100">
        <f t="shared" si="243"/>
        <v>10.545999999999999</v>
      </c>
      <c r="M604" s="72">
        <f t="shared" si="243"/>
        <v>13.141999999999999</v>
      </c>
      <c r="N604" s="72">
        <f t="shared" si="243"/>
        <v>52.502132196162044</v>
      </c>
      <c r="O604" s="72">
        <f t="shared" si="243"/>
        <v>66.713995943204864</v>
      </c>
      <c r="P604" s="72">
        <f t="shared" si="243"/>
        <v>0.67987552324123923</v>
      </c>
      <c r="Q604" s="100">
        <f t="shared" si="243"/>
        <v>4.556213017751479</v>
      </c>
      <c r="R604" s="72">
        <f t="shared" si="243"/>
        <v>38.592372881355899</v>
      </c>
      <c r="S604" s="100">
        <f t="shared" si="243"/>
        <v>3.8793240556660038</v>
      </c>
      <c r="T604" s="72">
        <f t="shared" si="243"/>
        <v>8.4817821782178218</v>
      </c>
      <c r="U604" s="72">
        <f t="shared" si="243"/>
        <v>28.030086393088553</v>
      </c>
      <c r="V604" s="100">
        <f t="shared" si="243"/>
        <v>3.9398989898989898</v>
      </c>
      <c r="W604" s="72">
        <f t="shared" si="243"/>
        <v>-4.5653104925053531</v>
      </c>
      <c r="X604" s="100">
        <f t="shared" si="243"/>
        <v>1.7124999999999999</v>
      </c>
      <c r="Y604" s="72">
        <f t="shared" si="243"/>
        <v>3.6502145922746783</v>
      </c>
      <c r="Z604" s="100">
        <f t="shared" si="243"/>
        <v>2.9590000000000001</v>
      </c>
      <c r="AA604" s="72">
        <f t="shared" si="243"/>
        <v>8.6332335329341312</v>
      </c>
      <c r="AB604" s="72">
        <f t="shared" si="243"/>
        <v>43.022471131639733</v>
      </c>
      <c r="AC604" s="100">
        <f t="shared" si="243"/>
        <v>9.2126556016597512</v>
      </c>
      <c r="AD604" s="72">
        <f t="shared" si="243"/>
        <v>9.2126556016597512</v>
      </c>
      <c r="AE604" s="72">
        <f t="shared" si="243"/>
        <v>10.244002278645835</v>
      </c>
      <c r="AF604" s="72">
        <f t="shared" ref="AF604" si="244">AVERAGE(AF4:AF603)</f>
        <v>10.364444940476197</v>
      </c>
      <c r="AG604" s="72">
        <f t="shared" ref="AG604" si="245">AVERAGE(AG4:AG603)</f>
        <v>295.125</v>
      </c>
      <c r="AH604" s="72">
        <f t="shared" ref="AH604" si="246">AVERAGE(AH4:AH603)</f>
        <v>7.1070159857904169</v>
      </c>
      <c r="AI604" s="72">
        <f t="shared" ref="AI604" si="247">AVERAGE(AI4:AI603)</f>
        <v>7.1070159857904169</v>
      </c>
      <c r="AJ604" s="72">
        <f t="shared" ref="AJ604" si="248">AVERAGE(AJ4:AJ603)</f>
        <v>283.67333333333335</v>
      </c>
      <c r="AK604" s="72">
        <f t="shared" ref="AK604" si="249">AVERAGE(AK4:AK603)</f>
        <v>8.4681734754292481</v>
      </c>
    </row>
    <row r="605" spans="1:42" ht="16.5" customHeight="1" x14ac:dyDescent="0.25">
      <c r="C605" s="406" t="s">
        <v>62</v>
      </c>
      <c r="D605" s="406"/>
      <c r="E605" s="73">
        <f t="shared" ref="E605:AE605" si="250">AVERAGEIF($A$4:$A$603, "F", E4:E603)</f>
        <v>11.094936708860759</v>
      </c>
      <c r="F605" s="95">
        <f t="shared" si="250"/>
        <v>15.04746835443038</v>
      </c>
      <c r="G605" s="100">
        <f t="shared" si="250"/>
        <v>10.560240963855422</v>
      </c>
      <c r="H605" s="73">
        <f t="shared" si="250"/>
        <v>10.560240963855422</v>
      </c>
      <c r="I605" s="73">
        <f t="shared" si="250"/>
        <v>3.5588124999999997</v>
      </c>
      <c r="J605" s="100">
        <f t="shared" si="250"/>
        <v>14.672619047619047</v>
      </c>
      <c r="K605" s="73">
        <f t="shared" si="250"/>
        <v>7.7755624999999995</v>
      </c>
      <c r="L605" s="100">
        <f t="shared" si="250"/>
        <v>9.9404761904761898</v>
      </c>
      <c r="M605" s="73">
        <f t="shared" si="250"/>
        <v>12.306547619047619</v>
      </c>
      <c r="N605" s="73">
        <f t="shared" si="250"/>
        <v>34.128930817610062</v>
      </c>
      <c r="O605" s="73">
        <f t="shared" si="250"/>
        <v>59.395209580838326</v>
      </c>
      <c r="P605" s="73">
        <f t="shared" si="250"/>
        <v>0.51962485523885515</v>
      </c>
      <c r="Q605" s="100">
        <f t="shared" si="250"/>
        <v>5.0625</v>
      </c>
      <c r="R605" s="73">
        <f t="shared" si="250"/>
        <v>30.446583850931674</v>
      </c>
      <c r="S605" s="100">
        <f t="shared" si="250"/>
        <v>4.668639053254438</v>
      </c>
      <c r="T605" s="73">
        <f t="shared" si="250"/>
        <v>9.7117647058823522</v>
      </c>
      <c r="U605" s="73">
        <f t="shared" si="250"/>
        <v>29.398471337579615</v>
      </c>
      <c r="V605" s="100">
        <f t="shared" si="250"/>
        <v>3.9863636363636363</v>
      </c>
      <c r="W605" s="73">
        <f t="shared" si="250"/>
        <v>-0.57232704402515722</v>
      </c>
      <c r="X605" s="100">
        <f t="shared" si="250"/>
        <v>2.318862275449102</v>
      </c>
      <c r="Y605" s="73">
        <f t="shared" si="250"/>
        <v>3.089171974522293</v>
      </c>
      <c r="Z605" s="100">
        <f t="shared" si="250"/>
        <v>3.2680722891566263</v>
      </c>
      <c r="AA605" s="73">
        <f t="shared" si="250"/>
        <v>9.6242514970059876</v>
      </c>
      <c r="AB605" s="73">
        <f t="shared" si="250"/>
        <v>47.26887323943663</v>
      </c>
      <c r="AC605" s="100">
        <f t="shared" si="250"/>
        <v>9.2993630573248414</v>
      </c>
      <c r="AD605" s="73">
        <f t="shared" si="250"/>
        <v>9.2993630573248414</v>
      </c>
      <c r="AE605" s="73">
        <f t="shared" si="250"/>
        <v>10.371700385356455</v>
      </c>
      <c r="AF605" s="73">
        <f t="shared" ref="AF605:AK605" si="251">AVERAGEIF($A$4:$A$603, "F", AF4:AF603)</f>
        <v>10.429746777163906</v>
      </c>
      <c r="AG605" s="73">
        <f t="shared" si="251"/>
        <v>291.99476439790578</v>
      </c>
      <c r="AH605" s="73">
        <f t="shared" si="251"/>
        <v>6.8614835164835188</v>
      </c>
      <c r="AI605" s="73">
        <f t="shared" si="251"/>
        <v>6.8614835164835188</v>
      </c>
      <c r="AJ605" s="73">
        <f t="shared" si="251"/>
        <v>295.81675392670155</v>
      </c>
      <c r="AK605" s="73">
        <f t="shared" si="251"/>
        <v>8.3741959706959701</v>
      </c>
    </row>
    <row r="606" spans="1:42" ht="16.5" customHeight="1" x14ac:dyDescent="0.25">
      <c r="C606" s="406" t="s">
        <v>63</v>
      </c>
      <c r="D606" s="406"/>
      <c r="E606" s="73">
        <f t="shared" ref="E606:AE606" si="252">AVERAGEIF($A$4:$A$603, "M", E4:E603)</f>
        <v>16.082792207792206</v>
      </c>
      <c r="F606" s="95">
        <f t="shared" si="252"/>
        <v>17.540584415584416</v>
      </c>
      <c r="G606" s="100">
        <f t="shared" si="252"/>
        <v>12.126506024096386</v>
      </c>
      <c r="H606" s="73">
        <f t="shared" si="252"/>
        <v>12.126506024096386</v>
      </c>
      <c r="I606" s="73">
        <f t="shared" si="252"/>
        <v>3.1501298701298688</v>
      </c>
      <c r="J606" s="100">
        <f t="shared" si="252"/>
        <v>16.277108433734941</v>
      </c>
      <c r="K606" s="73">
        <f t="shared" si="252"/>
        <v>6.7302597402597319</v>
      </c>
      <c r="L606" s="100">
        <f t="shared" si="252"/>
        <v>10.852409638554217</v>
      </c>
      <c r="M606" s="73">
        <f t="shared" si="252"/>
        <v>13.564759036144578</v>
      </c>
      <c r="N606" s="73">
        <f t="shared" si="252"/>
        <v>61.925806451612907</v>
      </c>
      <c r="O606" s="73">
        <f t="shared" si="252"/>
        <v>70.463190184049083</v>
      </c>
      <c r="P606" s="73">
        <f t="shared" si="252"/>
        <v>0.75758612114924473</v>
      </c>
      <c r="Q606" s="100">
        <f t="shared" si="252"/>
        <v>4.3053097345132745</v>
      </c>
      <c r="R606" s="73">
        <f t="shared" si="252"/>
        <v>42.809324758842415</v>
      </c>
      <c r="S606" s="100">
        <f t="shared" si="252"/>
        <v>3.4799401197604789</v>
      </c>
      <c r="T606" s="73">
        <f t="shared" si="252"/>
        <v>7.8576119402985078</v>
      </c>
      <c r="U606" s="73">
        <f t="shared" si="252"/>
        <v>27.328006535947708</v>
      </c>
      <c r="V606" s="100">
        <f t="shared" si="252"/>
        <v>3.9166666666666665</v>
      </c>
      <c r="W606" s="73">
        <f t="shared" si="252"/>
        <v>-6.6266233766233764</v>
      </c>
      <c r="X606" s="100">
        <f t="shared" si="252"/>
        <v>1.4084084084084083</v>
      </c>
      <c r="Y606" s="73">
        <f t="shared" si="252"/>
        <v>3.9352750809061487</v>
      </c>
      <c r="Z606" s="100">
        <f t="shared" si="252"/>
        <v>2.8053892215568861</v>
      </c>
      <c r="AA606" s="73">
        <f t="shared" si="252"/>
        <v>8.1377245508982039</v>
      </c>
      <c r="AB606" s="73">
        <f t="shared" si="252"/>
        <v>40.950343642611706</v>
      </c>
      <c r="AC606" s="100">
        <f t="shared" si="252"/>
        <v>9.1707692307692312</v>
      </c>
      <c r="AD606" s="73">
        <f t="shared" si="252"/>
        <v>9.1707692307692312</v>
      </c>
      <c r="AE606" s="73">
        <f t="shared" si="252"/>
        <v>10.178834808259591</v>
      </c>
      <c r="AF606" s="73">
        <f t="shared" ref="AF606:AK606" si="253">AVERAGEIF($A$4:$A$603, "M", AF4:AF603)</f>
        <v>10.333258575197892</v>
      </c>
      <c r="AG606" s="73">
        <f t="shared" si="253"/>
        <v>296.5867970660147</v>
      </c>
      <c r="AH606" s="73">
        <f t="shared" si="253"/>
        <v>7.2243044619422623</v>
      </c>
      <c r="AI606" s="73">
        <f t="shared" si="253"/>
        <v>7.2243044619422623</v>
      </c>
      <c r="AJ606" s="73">
        <f t="shared" si="253"/>
        <v>278.00244498777505</v>
      </c>
      <c r="AK606" s="73">
        <f t="shared" si="253"/>
        <v>8.5130656167978938</v>
      </c>
    </row>
    <row r="610" spans="4:18" x14ac:dyDescent="0.25">
      <c r="D610" s="26"/>
    </row>
    <row r="615" spans="4:18" x14ac:dyDescent="0.25">
      <c r="P615" s="29"/>
      <c r="R615" s="29"/>
    </row>
    <row r="616" spans="4:18" x14ac:dyDescent="0.25">
      <c r="P616" s="29"/>
      <c r="R616" s="29"/>
    </row>
    <row r="617" spans="4:18" x14ac:dyDescent="0.25">
      <c r="P617" s="29"/>
      <c r="R617" s="29"/>
    </row>
    <row r="618" spans="4:18" x14ac:dyDescent="0.25">
      <c r="P618" s="29"/>
      <c r="R618" s="29"/>
    </row>
    <row r="619" spans="4:18" x14ac:dyDescent="0.25">
      <c r="P619" s="29"/>
      <c r="R619" s="29"/>
    </row>
    <row r="620" spans="4:18" x14ac:dyDescent="0.25">
      <c r="P620" s="29"/>
      <c r="R620" s="29"/>
    </row>
    <row r="621" spans="4:18" x14ac:dyDescent="0.25">
      <c r="P621" s="29"/>
      <c r="R621" s="29"/>
    </row>
    <row r="622" spans="4:18" x14ac:dyDescent="0.25">
      <c r="P622" s="29"/>
      <c r="R622" s="29"/>
    </row>
    <row r="623" spans="4:18" x14ac:dyDescent="0.25">
      <c r="P623" s="29"/>
      <c r="R623" s="29"/>
    </row>
    <row r="624" spans="4:18" x14ac:dyDescent="0.25">
      <c r="P624" s="29"/>
      <c r="R624" s="29"/>
    </row>
    <row r="625" spans="16:18" x14ac:dyDescent="0.25">
      <c r="P625" s="29"/>
      <c r="R625" s="29"/>
    </row>
    <row r="626" spans="16:18" x14ac:dyDescent="0.25">
      <c r="P626" s="29"/>
      <c r="R626" s="29"/>
    </row>
    <row r="627" spans="16:18" x14ac:dyDescent="0.25">
      <c r="P627" s="29"/>
      <c r="R627" s="29"/>
    </row>
    <row r="628" spans="16:18" x14ac:dyDescent="0.25">
      <c r="P628" s="29"/>
      <c r="R628" s="29"/>
    </row>
    <row r="629" spans="16:18" x14ac:dyDescent="0.25">
      <c r="P629" s="29"/>
      <c r="R629" s="29"/>
    </row>
    <row r="630" spans="16:18" x14ac:dyDescent="0.25">
      <c r="P630" s="29"/>
      <c r="R630" s="29"/>
    </row>
    <row r="631" spans="16:18" x14ac:dyDescent="0.25">
      <c r="P631" s="29"/>
      <c r="R631" s="29"/>
    </row>
    <row r="632" spans="16:18" x14ac:dyDescent="0.25">
      <c r="P632" s="29"/>
      <c r="R632" s="29"/>
    </row>
    <row r="633" spans="16:18" x14ac:dyDescent="0.25">
      <c r="P633" s="29"/>
      <c r="R633" s="29"/>
    </row>
    <row r="634" spans="16:18" x14ac:dyDescent="0.25">
      <c r="P634" s="29"/>
      <c r="R634" s="29"/>
    </row>
    <row r="635" spans="16:18" x14ac:dyDescent="0.25">
      <c r="P635" s="29"/>
      <c r="R635" s="29"/>
    </row>
    <row r="636" spans="16:18" x14ac:dyDescent="0.25">
      <c r="P636" s="29"/>
      <c r="R636" s="29"/>
    </row>
    <row r="637" spans="16:18" x14ac:dyDescent="0.25">
      <c r="P637" s="29"/>
      <c r="R637" s="29"/>
    </row>
    <row r="638" spans="16:18" x14ac:dyDescent="0.25">
      <c r="P638" s="29"/>
      <c r="R638" s="29"/>
    </row>
    <row r="639" spans="16:18" x14ac:dyDescent="0.25">
      <c r="P639" s="29"/>
      <c r="R639" s="29"/>
    </row>
    <row r="640" spans="16:18" x14ac:dyDescent="0.25">
      <c r="P640" s="29"/>
      <c r="R640" s="29"/>
    </row>
  </sheetData>
  <autoFilter ref="A1:AK606"/>
  <sortState ref="A3:AK603">
    <sortCondition ref="B3:B603"/>
  </sortState>
  <mergeCells count="16">
    <mergeCell ref="A1:A2"/>
    <mergeCell ref="G1:G2"/>
    <mergeCell ref="J1:J2"/>
    <mergeCell ref="L1:L2"/>
    <mergeCell ref="P1:P2"/>
    <mergeCell ref="AJ1:AJ2"/>
    <mergeCell ref="C604:D604"/>
    <mergeCell ref="C605:D605"/>
    <mergeCell ref="C606:D606"/>
    <mergeCell ref="S1:S2"/>
    <mergeCell ref="V1:V2"/>
    <mergeCell ref="X1:X2"/>
    <mergeCell ref="Z1:Z2"/>
    <mergeCell ref="AC1:AC2"/>
    <mergeCell ref="AG1:AG2"/>
    <mergeCell ref="Q1:Q2"/>
  </mergeCells>
  <conditionalFormatting sqref="E3:AB603">
    <cfRule type="containsText" dxfId="4" priority="2" operator="containsText" text="DSP">
      <formula>NOT(ISERROR(SEARCH("DSP",E3)))</formula>
    </cfRule>
    <cfRule type="containsText" dxfId="3" priority="3" operator="containsText" text="ABI">
      <formula>NOT(ISERROR(SEARCH("ABI",E3)))</formula>
    </cfRule>
  </conditionalFormatting>
  <conditionalFormatting sqref="AB1:AC1048576 N1:S1048576 I1:L1048576 U1:Z1048576 E1:G1048576">
    <cfRule type="containsText" dxfId="2" priority="1" operator="containsText" text="COVID">
      <formula>NOT(ISERROR(SEARCH("COVID",E1)))</formula>
    </cfRule>
  </conditionalFormatting>
  <printOptions horizontalCentered="1" verticalCentered="1"/>
  <pageMargins left="0.15748031496062992" right="0.19685039370078741" top="0" bottom="0" header="0.51181102362204722" footer="0.19685039370078741"/>
  <pageSetup paperSize="8" scale="58" fitToHeight="0" orientation="landscape" horizontalDpi="4294967294" verticalDpi="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5" sqref="C25"/>
    </sheetView>
  </sheetViews>
  <sheetFormatPr baseColWidth="10" defaultRowHeight="12.75" x14ac:dyDescent="0.2"/>
  <sheetData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115"/>
  <sheetViews>
    <sheetView topLeftCell="A61" zoomScale="70" zoomScaleNormal="70" workbookViewId="0">
      <selection activeCell="S15" sqref="S15"/>
    </sheetView>
  </sheetViews>
  <sheetFormatPr baseColWidth="10" defaultRowHeight="12.75" x14ac:dyDescent="0.2"/>
  <cols>
    <col min="3" max="3" width="19.5703125" bestFit="1" customWidth="1"/>
  </cols>
  <sheetData>
    <row r="1" spans="1:40" s="26" customFormat="1" ht="45" customHeight="1" x14ac:dyDescent="0.8">
      <c r="A1" s="409" t="s">
        <v>27</v>
      </c>
      <c r="B1" s="81" t="s">
        <v>1145</v>
      </c>
      <c r="C1" s="82"/>
      <c r="D1" s="82"/>
      <c r="E1" s="82"/>
      <c r="F1" s="60" t="s">
        <v>3</v>
      </c>
      <c r="G1" s="61" t="s">
        <v>4</v>
      </c>
      <c r="H1" s="407" t="s">
        <v>0</v>
      </c>
      <c r="I1" s="62" t="s">
        <v>16</v>
      </c>
      <c r="J1" s="63" t="s">
        <v>192</v>
      </c>
      <c r="K1" s="407" t="s">
        <v>0</v>
      </c>
      <c r="L1" s="63" t="s">
        <v>10</v>
      </c>
      <c r="M1" s="407" t="s">
        <v>0</v>
      </c>
      <c r="N1" s="62" t="s">
        <v>49</v>
      </c>
      <c r="O1" s="64" t="s">
        <v>51</v>
      </c>
      <c r="P1" s="290" t="s">
        <v>58</v>
      </c>
      <c r="Q1" s="410" t="s">
        <v>59</v>
      </c>
      <c r="R1" s="407" t="s">
        <v>47</v>
      </c>
      <c r="S1" s="64" t="s">
        <v>52</v>
      </c>
      <c r="T1" s="407" t="s">
        <v>47</v>
      </c>
      <c r="U1" s="62" t="s">
        <v>5</v>
      </c>
      <c r="V1" s="63" t="s">
        <v>19</v>
      </c>
      <c r="W1" s="407" t="s">
        <v>45</v>
      </c>
      <c r="X1" s="63" t="s">
        <v>23</v>
      </c>
      <c r="Y1" s="407" t="s">
        <v>44</v>
      </c>
      <c r="Z1" s="63" t="s">
        <v>24</v>
      </c>
      <c r="AA1" s="407" t="s">
        <v>44</v>
      </c>
      <c r="AB1" s="62" t="s">
        <v>50</v>
      </c>
      <c r="AC1" s="63" t="s">
        <v>26</v>
      </c>
      <c r="AD1" s="407" t="s">
        <v>0</v>
      </c>
      <c r="AE1" s="74" t="s">
        <v>25</v>
      </c>
      <c r="AF1" s="76" t="s">
        <v>66</v>
      </c>
      <c r="AG1" s="83"/>
      <c r="AH1" s="83"/>
      <c r="AI1" s="404" t="s">
        <v>28</v>
      </c>
      <c r="AJ1" s="76" t="s">
        <v>69</v>
      </c>
      <c r="AK1" s="83"/>
      <c r="AL1" s="404" t="s">
        <v>28</v>
      </c>
      <c r="AM1" s="71" t="s">
        <v>70</v>
      </c>
      <c r="AN1" s="105"/>
    </row>
    <row r="2" spans="1:40" s="26" customFormat="1" ht="16.5" customHeight="1" thickBot="1" x14ac:dyDescent="0.35">
      <c r="A2" s="409"/>
      <c r="B2" s="106" t="s">
        <v>65</v>
      </c>
      <c r="C2" s="32" t="s">
        <v>196</v>
      </c>
      <c r="D2" s="35" t="s">
        <v>48</v>
      </c>
      <c r="E2" s="310"/>
      <c r="F2" s="65" t="s">
        <v>67</v>
      </c>
      <c r="G2" s="66" t="s">
        <v>68</v>
      </c>
      <c r="H2" s="408"/>
      <c r="I2" s="67" t="s">
        <v>0</v>
      </c>
      <c r="J2" s="68" t="s">
        <v>11</v>
      </c>
      <c r="K2" s="408"/>
      <c r="L2" s="68" t="s">
        <v>11</v>
      </c>
      <c r="M2" s="408"/>
      <c r="N2" s="67" t="s">
        <v>0</v>
      </c>
      <c r="O2" s="68" t="s">
        <v>6</v>
      </c>
      <c r="P2" s="69" t="s">
        <v>6</v>
      </c>
      <c r="Q2" s="411"/>
      <c r="R2" s="408"/>
      <c r="S2" s="68" t="s">
        <v>7</v>
      </c>
      <c r="T2" s="408"/>
      <c r="U2" s="67" t="s">
        <v>0</v>
      </c>
      <c r="V2" s="68" t="s">
        <v>11</v>
      </c>
      <c r="W2" s="408"/>
      <c r="X2" s="68" t="s">
        <v>7</v>
      </c>
      <c r="Y2" s="408"/>
      <c r="Z2" s="68" t="s">
        <v>8</v>
      </c>
      <c r="AA2" s="408"/>
      <c r="AB2" s="67" t="s">
        <v>46</v>
      </c>
      <c r="AC2" s="68" t="s">
        <v>11</v>
      </c>
      <c r="AD2" s="408"/>
      <c r="AE2" s="75" t="s">
        <v>1</v>
      </c>
      <c r="AF2" s="77" t="s">
        <v>9</v>
      </c>
      <c r="AG2" s="84"/>
      <c r="AH2" s="84"/>
      <c r="AI2" s="405"/>
      <c r="AJ2" s="77" t="s">
        <v>9</v>
      </c>
      <c r="AK2" s="84"/>
      <c r="AL2" s="405"/>
      <c r="AM2" s="70" t="s">
        <v>9</v>
      </c>
      <c r="AN2" s="105"/>
    </row>
    <row r="3" spans="1:40" ht="17.25" thickBot="1" x14ac:dyDescent="0.3">
      <c r="A3" s="127" t="s">
        <v>376</v>
      </c>
      <c r="B3" s="261">
        <v>22001385</v>
      </c>
      <c r="C3" s="262" t="s">
        <v>536</v>
      </c>
      <c r="D3" s="262" t="s">
        <v>276</v>
      </c>
      <c r="E3" s="262">
        <f>VLOOKUP(B3,'[4]Groupes L1_20-21'!$A$2:$H$739,8,FALSE)</f>
        <v>23</v>
      </c>
      <c r="F3" s="96" t="s">
        <v>1144</v>
      </c>
      <c r="G3" s="99" t="s">
        <v>1144</v>
      </c>
      <c r="H3" s="100" t="s">
        <v>1144</v>
      </c>
      <c r="I3" s="85" t="s">
        <v>1144</v>
      </c>
      <c r="J3" s="96" t="s">
        <v>1144</v>
      </c>
      <c r="K3" s="100" t="s">
        <v>1144</v>
      </c>
      <c r="L3" s="96" t="s">
        <v>1144</v>
      </c>
      <c r="M3" s="100" t="s">
        <v>1144</v>
      </c>
      <c r="N3" s="85" t="s">
        <v>1144</v>
      </c>
      <c r="O3" s="96" t="s">
        <v>1144</v>
      </c>
      <c r="P3" s="288" t="s">
        <v>195</v>
      </c>
      <c r="Q3" s="101" t="s">
        <v>1712</v>
      </c>
      <c r="R3" s="100" t="s">
        <v>1144</v>
      </c>
      <c r="S3" s="96" t="s">
        <v>1144</v>
      </c>
      <c r="T3" s="100" t="s">
        <v>1144</v>
      </c>
      <c r="U3" s="85" t="s">
        <v>1144</v>
      </c>
      <c r="V3" s="96" t="s">
        <v>1144</v>
      </c>
      <c r="W3" s="100" t="s">
        <v>1144</v>
      </c>
      <c r="X3" s="96" t="s">
        <v>1144</v>
      </c>
      <c r="Y3" s="100" t="s">
        <v>1144</v>
      </c>
      <c r="Z3" s="96" t="s">
        <v>1144</v>
      </c>
      <c r="AA3" s="100" t="s">
        <v>1144</v>
      </c>
      <c r="AB3" s="85" t="s">
        <v>1144</v>
      </c>
      <c r="AC3" s="96" t="s">
        <v>1144</v>
      </c>
      <c r="AD3" s="100" t="s">
        <v>1144</v>
      </c>
      <c r="AE3" s="86" t="s">
        <v>1144</v>
      </c>
      <c r="AF3" s="87" t="s">
        <v>1144</v>
      </c>
      <c r="AG3" s="88" t="s">
        <v>1144</v>
      </c>
      <c r="AH3" s="88" t="s">
        <v>1144</v>
      </c>
      <c r="AI3" s="92"/>
      <c r="AJ3" s="78">
        <v>4.4400000000000004</v>
      </c>
      <c r="AK3" s="88">
        <v>4.4400000000000004</v>
      </c>
      <c r="AL3" s="93"/>
      <c r="AM3" s="153" t="e">
        <v>#VALUE!</v>
      </c>
    </row>
    <row r="4" spans="1:40" ht="17.25" thickBot="1" x14ac:dyDescent="0.3">
      <c r="A4" s="127" t="s">
        <v>56</v>
      </c>
      <c r="B4" s="247">
        <v>22001650</v>
      </c>
      <c r="C4" s="248" t="s">
        <v>227</v>
      </c>
      <c r="D4" s="248" t="s">
        <v>159</v>
      </c>
      <c r="E4" s="248">
        <f>VLOOKUP(B4,'[4]Groupes L1_20-21'!$A$2:$H$739,8,FALSE)</f>
        <v>20</v>
      </c>
      <c r="F4" s="285" t="s">
        <v>1144</v>
      </c>
      <c r="G4" s="99" t="s">
        <v>1144</v>
      </c>
      <c r="H4" s="100" t="s">
        <v>1144</v>
      </c>
      <c r="I4" s="85" t="s">
        <v>1144</v>
      </c>
      <c r="J4" s="285" t="s">
        <v>1144</v>
      </c>
      <c r="K4" s="100" t="s">
        <v>1144</v>
      </c>
      <c r="L4" s="285" t="s">
        <v>1144</v>
      </c>
      <c r="M4" s="100" t="s">
        <v>1144</v>
      </c>
      <c r="N4" s="85" t="s">
        <v>1144</v>
      </c>
      <c r="O4" s="285" t="s">
        <v>1144</v>
      </c>
      <c r="P4" s="288" t="s">
        <v>195</v>
      </c>
      <c r="Q4" s="101" t="s">
        <v>1712</v>
      </c>
      <c r="R4" s="100" t="s">
        <v>1144</v>
      </c>
      <c r="S4" s="285" t="s">
        <v>1144</v>
      </c>
      <c r="T4" s="100" t="s">
        <v>1144</v>
      </c>
      <c r="U4" s="85" t="s">
        <v>1144</v>
      </c>
      <c r="V4" s="285" t="s">
        <v>1144</v>
      </c>
      <c r="W4" s="100" t="s">
        <v>1144</v>
      </c>
      <c r="X4" s="285" t="s">
        <v>1144</v>
      </c>
      <c r="Y4" s="100" t="s">
        <v>1144</v>
      </c>
      <c r="Z4" s="285" t="s">
        <v>1144</v>
      </c>
      <c r="AA4" s="100" t="s">
        <v>1144</v>
      </c>
      <c r="AB4" s="85" t="s">
        <v>1144</v>
      </c>
      <c r="AC4" s="285" t="s">
        <v>1144</v>
      </c>
      <c r="AD4" s="100" t="s">
        <v>1144</v>
      </c>
      <c r="AE4" s="86" t="s">
        <v>1144</v>
      </c>
      <c r="AF4" s="87" t="s">
        <v>1144</v>
      </c>
      <c r="AG4" s="88" t="s">
        <v>1144</v>
      </c>
      <c r="AH4" s="88" t="s">
        <v>1144</v>
      </c>
      <c r="AI4" s="92"/>
      <c r="AJ4" s="78">
        <v>5.33</v>
      </c>
      <c r="AK4" s="88">
        <v>5.33</v>
      </c>
      <c r="AL4" s="93"/>
      <c r="AM4" s="153" t="e">
        <v>#VALUE!</v>
      </c>
    </row>
    <row r="5" spans="1:40" ht="17.25" thickBot="1" x14ac:dyDescent="0.3">
      <c r="A5" s="127" t="s">
        <v>376</v>
      </c>
      <c r="B5" s="261">
        <v>21916495</v>
      </c>
      <c r="C5" s="262" t="s">
        <v>229</v>
      </c>
      <c r="D5" s="262" t="s">
        <v>112</v>
      </c>
      <c r="E5" s="262" t="s">
        <v>1717</v>
      </c>
      <c r="F5" s="96" t="s">
        <v>1144</v>
      </c>
      <c r="G5" s="99" t="s">
        <v>1144</v>
      </c>
      <c r="H5" s="100" t="s">
        <v>1144</v>
      </c>
      <c r="I5" s="85" t="s">
        <v>1144</v>
      </c>
      <c r="J5" s="96" t="s">
        <v>1144</v>
      </c>
      <c r="K5" s="100" t="s">
        <v>1144</v>
      </c>
      <c r="L5" s="96" t="s">
        <v>1144</v>
      </c>
      <c r="M5" s="100" t="s">
        <v>1144</v>
      </c>
      <c r="N5" s="85" t="s">
        <v>1144</v>
      </c>
      <c r="O5" s="96" t="s">
        <v>1144</v>
      </c>
      <c r="P5" s="288" t="s">
        <v>195</v>
      </c>
      <c r="Q5" s="101" t="s">
        <v>1712</v>
      </c>
      <c r="R5" s="100" t="s">
        <v>1144</v>
      </c>
      <c r="S5" s="96" t="s">
        <v>1144</v>
      </c>
      <c r="T5" s="100" t="s">
        <v>1144</v>
      </c>
      <c r="U5" s="85" t="s">
        <v>1144</v>
      </c>
      <c r="V5" s="96" t="s">
        <v>1144</v>
      </c>
      <c r="W5" s="100" t="s">
        <v>1144</v>
      </c>
      <c r="X5" s="96" t="s">
        <v>1144</v>
      </c>
      <c r="Y5" s="100" t="s">
        <v>1144</v>
      </c>
      <c r="Z5" s="96" t="s">
        <v>1144</v>
      </c>
      <c r="AA5" s="100" t="s">
        <v>1144</v>
      </c>
      <c r="AB5" s="85" t="s">
        <v>1144</v>
      </c>
      <c r="AC5" s="96" t="s">
        <v>1144</v>
      </c>
      <c r="AD5" s="100" t="s">
        <v>1144</v>
      </c>
      <c r="AE5" s="86" t="s">
        <v>1144</v>
      </c>
      <c r="AF5" s="87" t="s">
        <v>1144</v>
      </c>
      <c r="AG5" s="88" t="s">
        <v>1144</v>
      </c>
      <c r="AH5" s="88" t="s">
        <v>1144</v>
      </c>
      <c r="AI5" s="92"/>
      <c r="AJ5" s="78" t="s">
        <v>195</v>
      </c>
      <c r="AK5" s="88">
        <v>0</v>
      </c>
      <c r="AL5" s="93"/>
      <c r="AM5" s="153" t="s">
        <v>1713</v>
      </c>
    </row>
    <row r="6" spans="1:40" ht="17.25" thickBot="1" x14ac:dyDescent="0.3">
      <c r="A6" s="127" t="s">
        <v>376</v>
      </c>
      <c r="B6" s="261">
        <v>22016921</v>
      </c>
      <c r="C6" s="262" t="s">
        <v>561</v>
      </c>
      <c r="D6" s="262" t="s">
        <v>133</v>
      </c>
      <c r="E6" s="262">
        <f>VLOOKUP(B6,'[4]Groupes L1_20-21'!$A$2:$H$739,8,FALSE)</f>
        <v>23</v>
      </c>
      <c r="F6" s="96" t="s">
        <v>1144</v>
      </c>
      <c r="G6" s="99" t="s">
        <v>1144</v>
      </c>
      <c r="H6" s="100" t="s">
        <v>1144</v>
      </c>
      <c r="I6" s="85" t="s">
        <v>1144</v>
      </c>
      <c r="J6" s="96" t="s">
        <v>1144</v>
      </c>
      <c r="K6" s="100" t="s">
        <v>1144</v>
      </c>
      <c r="L6" s="96" t="s">
        <v>1144</v>
      </c>
      <c r="M6" s="100" t="s">
        <v>1144</v>
      </c>
      <c r="N6" s="85" t="s">
        <v>1144</v>
      </c>
      <c r="O6" s="96" t="s">
        <v>1144</v>
      </c>
      <c r="P6" s="288" t="s">
        <v>195</v>
      </c>
      <c r="Q6" s="101" t="s">
        <v>1712</v>
      </c>
      <c r="R6" s="100" t="s">
        <v>1144</v>
      </c>
      <c r="S6" s="96" t="s">
        <v>1144</v>
      </c>
      <c r="T6" s="100" t="s">
        <v>1144</v>
      </c>
      <c r="U6" s="85" t="s">
        <v>1144</v>
      </c>
      <c r="V6" s="96" t="s">
        <v>1144</v>
      </c>
      <c r="W6" s="100" t="s">
        <v>1144</v>
      </c>
      <c r="X6" s="96" t="s">
        <v>1144</v>
      </c>
      <c r="Y6" s="100" t="s">
        <v>1144</v>
      </c>
      <c r="Z6" s="96" t="s">
        <v>1144</v>
      </c>
      <c r="AA6" s="100" t="s">
        <v>1144</v>
      </c>
      <c r="AB6" s="85" t="s">
        <v>1144</v>
      </c>
      <c r="AC6" s="96" t="s">
        <v>1144</v>
      </c>
      <c r="AD6" s="100" t="s">
        <v>1144</v>
      </c>
      <c r="AE6" s="86" t="s">
        <v>1144</v>
      </c>
      <c r="AF6" s="87" t="s">
        <v>1144</v>
      </c>
      <c r="AG6" s="88" t="s">
        <v>1144</v>
      </c>
      <c r="AH6" s="88" t="s">
        <v>1144</v>
      </c>
      <c r="AI6" s="92"/>
      <c r="AJ6" s="78" t="s">
        <v>195</v>
      </c>
      <c r="AK6" s="88">
        <v>0</v>
      </c>
      <c r="AL6" s="93"/>
      <c r="AM6" s="153" t="s">
        <v>1713</v>
      </c>
    </row>
    <row r="7" spans="1:40" ht="17.25" thickBot="1" x14ac:dyDescent="0.3">
      <c r="A7" s="127" t="s">
        <v>376</v>
      </c>
      <c r="B7" s="259">
        <v>22006293</v>
      </c>
      <c r="C7" s="260" t="s">
        <v>568</v>
      </c>
      <c r="D7" s="260" t="s">
        <v>94</v>
      </c>
      <c r="E7" s="260">
        <f>VLOOKUP(B7,'[4]Groupes L1_20-21'!$A$2:$H$739,8,FALSE)</f>
        <v>19</v>
      </c>
      <c r="F7" s="96">
        <v>19</v>
      </c>
      <c r="G7" s="99">
        <v>19</v>
      </c>
      <c r="H7" s="100">
        <v>16</v>
      </c>
      <c r="I7" s="85">
        <v>16</v>
      </c>
      <c r="J7" s="96">
        <v>3.52</v>
      </c>
      <c r="K7" s="100">
        <v>11</v>
      </c>
      <c r="L7" s="96">
        <v>6.47</v>
      </c>
      <c r="M7" s="100">
        <v>14</v>
      </c>
      <c r="N7" s="85">
        <v>12.5</v>
      </c>
      <c r="O7" s="107">
        <v>0</v>
      </c>
      <c r="P7" s="288">
        <v>74</v>
      </c>
      <c r="Q7" s="101">
        <v>0</v>
      </c>
      <c r="R7" s="100">
        <v>0</v>
      </c>
      <c r="S7" s="107">
        <v>50.7</v>
      </c>
      <c r="T7" s="100">
        <v>5.5</v>
      </c>
      <c r="U7" s="85">
        <v>5.5</v>
      </c>
      <c r="V7" s="102">
        <v>28.25</v>
      </c>
      <c r="W7" s="100">
        <v>3.75</v>
      </c>
      <c r="X7" s="96">
        <v>0.5</v>
      </c>
      <c r="Y7" s="100">
        <v>2.5</v>
      </c>
      <c r="Z7" s="96">
        <v>2</v>
      </c>
      <c r="AA7" s="100">
        <v>4</v>
      </c>
      <c r="AB7" s="85">
        <v>10.25</v>
      </c>
      <c r="AC7" s="127" t="s">
        <v>1144</v>
      </c>
      <c r="AD7" s="100" t="s">
        <v>1144</v>
      </c>
      <c r="AE7" s="86" t="s">
        <v>1144</v>
      </c>
      <c r="AF7" s="87" t="s">
        <v>1144</v>
      </c>
      <c r="AG7" s="88" t="s">
        <v>1144</v>
      </c>
      <c r="AH7" s="88" t="s">
        <v>1144</v>
      </c>
      <c r="AI7" s="92"/>
      <c r="AJ7" s="78">
        <v>10.220000000000001</v>
      </c>
      <c r="AK7" s="88">
        <v>10.220000000000001</v>
      </c>
      <c r="AL7" s="93"/>
      <c r="AM7" s="153" t="e">
        <v>#VALUE!</v>
      </c>
    </row>
    <row r="8" spans="1:40" ht="17.25" thickBot="1" x14ac:dyDescent="0.3">
      <c r="A8" s="127" t="s">
        <v>376</v>
      </c>
      <c r="B8" s="265">
        <v>21715774</v>
      </c>
      <c r="C8" s="266" t="s">
        <v>579</v>
      </c>
      <c r="D8" s="267" t="s">
        <v>89</v>
      </c>
      <c r="E8" s="267">
        <f>VLOOKUP(B8,'[4]Groupes L1_20-21'!$A$2:$H$739,8,FALSE)</f>
        <v>23</v>
      </c>
      <c r="F8" s="96" t="s">
        <v>1144</v>
      </c>
      <c r="G8" s="99" t="s">
        <v>1144</v>
      </c>
      <c r="H8" s="100" t="s">
        <v>1144</v>
      </c>
      <c r="I8" s="85" t="s">
        <v>1144</v>
      </c>
      <c r="J8" s="96" t="s">
        <v>1144</v>
      </c>
      <c r="K8" s="100" t="s">
        <v>1144</v>
      </c>
      <c r="L8" s="96" t="s">
        <v>1144</v>
      </c>
      <c r="M8" s="100" t="s">
        <v>1144</v>
      </c>
      <c r="N8" s="85" t="s">
        <v>1144</v>
      </c>
      <c r="O8" s="96" t="s">
        <v>1144</v>
      </c>
      <c r="P8" s="288" t="s">
        <v>195</v>
      </c>
      <c r="Q8" s="101" t="s">
        <v>1712</v>
      </c>
      <c r="R8" s="100" t="s">
        <v>1144</v>
      </c>
      <c r="S8" s="96" t="s">
        <v>1144</v>
      </c>
      <c r="T8" s="100" t="s">
        <v>1144</v>
      </c>
      <c r="U8" s="85" t="s">
        <v>1144</v>
      </c>
      <c r="V8" s="96" t="s">
        <v>1144</v>
      </c>
      <c r="W8" s="100" t="s">
        <v>1144</v>
      </c>
      <c r="X8" s="96" t="s">
        <v>1144</v>
      </c>
      <c r="Y8" s="100" t="s">
        <v>1144</v>
      </c>
      <c r="Z8" s="96" t="s">
        <v>1144</v>
      </c>
      <c r="AA8" s="100" t="s">
        <v>1144</v>
      </c>
      <c r="AB8" s="85" t="s">
        <v>1144</v>
      </c>
      <c r="AC8" s="96" t="s">
        <v>1144</v>
      </c>
      <c r="AD8" s="100" t="s">
        <v>1144</v>
      </c>
      <c r="AE8" s="86" t="s">
        <v>1144</v>
      </c>
      <c r="AF8" s="87" t="s">
        <v>1144</v>
      </c>
      <c r="AG8" s="88" t="s">
        <v>1144</v>
      </c>
      <c r="AH8" s="88" t="s">
        <v>1144</v>
      </c>
      <c r="AI8" s="92"/>
      <c r="AJ8" s="78">
        <v>7.56</v>
      </c>
      <c r="AK8" s="88">
        <v>7.56</v>
      </c>
      <c r="AL8" s="93"/>
      <c r="AM8" s="153" t="e">
        <v>#VALUE!</v>
      </c>
    </row>
    <row r="9" spans="1:40" ht="17.25" thickBot="1" x14ac:dyDescent="0.3">
      <c r="A9" s="127" t="s">
        <v>376</v>
      </c>
      <c r="B9" s="261">
        <v>22000549</v>
      </c>
      <c r="C9" s="262" t="s">
        <v>237</v>
      </c>
      <c r="D9" s="262" t="s">
        <v>174</v>
      </c>
      <c r="E9" s="262">
        <f>VLOOKUP(B9,'[4]Groupes L1_20-21'!$A$2:$H$739,8,FALSE)</f>
        <v>22</v>
      </c>
      <c r="F9" s="96" t="s">
        <v>1144</v>
      </c>
      <c r="G9" s="99" t="s">
        <v>1144</v>
      </c>
      <c r="H9" s="100" t="s">
        <v>1144</v>
      </c>
      <c r="I9" s="85" t="s">
        <v>1144</v>
      </c>
      <c r="J9" s="96" t="s">
        <v>1144</v>
      </c>
      <c r="K9" s="100" t="s">
        <v>1144</v>
      </c>
      <c r="L9" s="96" t="s">
        <v>1144</v>
      </c>
      <c r="M9" s="100" t="s">
        <v>1144</v>
      </c>
      <c r="N9" s="85" t="s">
        <v>1144</v>
      </c>
      <c r="O9" s="96" t="s">
        <v>1144</v>
      </c>
      <c r="P9" s="288" t="s">
        <v>195</v>
      </c>
      <c r="Q9" s="101" t="s">
        <v>1712</v>
      </c>
      <c r="R9" s="100" t="s">
        <v>1144</v>
      </c>
      <c r="S9" s="96" t="s">
        <v>1144</v>
      </c>
      <c r="T9" s="100" t="s">
        <v>1144</v>
      </c>
      <c r="U9" s="85" t="s">
        <v>1144</v>
      </c>
      <c r="V9" s="96" t="s">
        <v>1144</v>
      </c>
      <c r="W9" s="100" t="s">
        <v>1144</v>
      </c>
      <c r="X9" s="96" t="s">
        <v>1144</v>
      </c>
      <c r="Y9" s="100" t="s">
        <v>1144</v>
      </c>
      <c r="Z9" s="96" t="s">
        <v>1144</v>
      </c>
      <c r="AA9" s="100" t="s">
        <v>1144</v>
      </c>
      <c r="AB9" s="85" t="s">
        <v>1144</v>
      </c>
      <c r="AC9" s="96" t="s">
        <v>1144</v>
      </c>
      <c r="AD9" s="100" t="s">
        <v>1144</v>
      </c>
      <c r="AE9" s="86" t="s">
        <v>1144</v>
      </c>
      <c r="AF9" s="87" t="s">
        <v>1144</v>
      </c>
      <c r="AG9" s="88" t="s">
        <v>1144</v>
      </c>
      <c r="AH9" s="88" t="s">
        <v>1144</v>
      </c>
      <c r="AI9" s="92"/>
      <c r="AJ9" s="78" t="s">
        <v>195</v>
      </c>
      <c r="AK9" s="88">
        <v>0</v>
      </c>
      <c r="AL9" s="93"/>
      <c r="AM9" s="153" t="s">
        <v>1713</v>
      </c>
    </row>
    <row r="10" spans="1:40" ht="17.25" thickBot="1" x14ac:dyDescent="0.3">
      <c r="A10" s="127" t="s">
        <v>376</v>
      </c>
      <c r="B10" s="261">
        <v>22007199</v>
      </c>
      <c r="C10" s="262" t="s">
        <v>584</v>
      </c>
      <c r="D10" s="262" t="s">
        <v>94</v>
      </c>
      <c r="E10" s="262">
        <f>VLOOKUP(B10,'[4]Groupes L1_20-21'!$A$2:$H$739,8,FALSE)</f>
        <v>23</v>
      </c>
      <c r="F10" s="96" t="s">
        <v>1144</v>
      </c>
      <c r="G10" s="99" t="s">
        <v>1144</v>
      </c>
      <c r="H10" s="100" t="s">
        <v>1144</v>
      </c>
      <c r="I10" s="85" t="s">
        <v>1144</v>
      </c>
      <c r="J10" s="96" t="s">
        <v>1144</v>
      </c>
      <c r="K10" s="100" t="s">
        <v>1144</v>
      </c>
      <c r="L10" s="96" t="s">
        <v>1144</v>
      </c>
      <c r="M10" s="100" t="s">
        <v>1144</v>
      </c>
      <c r="N10" s="85" t="s">
        <v>1144</v>
      </c>
      <c r="O10" s="96" t="s">
        <v>1144</v>
      </c>
      <c r="P10" s="288" t="s">
        <v>195</v>
      </c>
      <c r="Q10" s="101" t="s">
        <v>1712</v>
      </c>
      <c r="R10" s="100" t="s">
        <v>1144</v>
      </c>
      <c r="S10" s="96" t="s">
        <v>1144</v>
      </c>
      <c r="T10" s="100" t="s">
        <v>1144</v>
      </c>
      <c r="U10" s="85" t="s">
        <v>1144</v>
      </c>
      <c r="V10" s="96" t="s">
        <v>1144</v>
      </c>
      <c r="W10" s="100" t="s">
        <v>1144</v>
      </c>
      <c r="X10" s="96" t="s">
        <v>1144</v>
      </c>
      <c r="Y10" s="100" t="s">
        <v>1144</v>
      </c>
      <c r="Z10" s="96" t="s">
        <v>1144</v>
      </c>
      <c r="AA10" s="100" t="s">
        <v>1144</v>
      </c>
      <c r="AB10" s="85" t="s">
        <v>1144</v>
      </c>
      <c r="AC10" s="96" t="s">
        <v>1144</v>
      </c>
      <c r="AD10" s="100" t="s">
        <v>1144</v>
      </c>
      <c r="AE10" s="86" t="s">
        <v>1144</v>
      </c>
      <c r="AF10" s="87" t="s">
        <v>1144</v>
      </c>
      <c r="AG10" s="88" t="s">
        <v>1144</v>
      </c>
      <c r="AH10" s="88" t="s">
        <v>1144</v>
      </c>
      <c r="AI10" s="92"/>
      <c r="AJ10" s="78">
        <v>5.78</v>
      </c>
      <c r="AK10" s="88">
        <v>5.78</v>
      </c>
      <c r="AL10" s="93"/>
      <c r="AM10" s="153" t="e">
        <v>#VALUE!</v>
      </c>
    </row>
    <row r="11" spans="1:40" ht="17.25" thickBot="1" x14ac:dyDescent="0.3">
      <c r="A11" s="127" t="s">
        <v>376</v>
      </c>
      <c r="B11" s="259">
        <v>22012423</v>
      </c>
      <c r="C11" s="260" t="s">
        <v>242</v>
      </c>
      <c r="D11" s="260" t="s">
        <v>176</v>
      </c>
      <c r="E11" s="260">
        <f>VLOOKUP(B11,'[4]Groupes L1_20-21'!$A$2:$H$739,8,FALSE)</f>
        <v>19</v>
      </c>
      <c r="F11" s="96">
        <v>19</v>
      </c>
      <c r="G11" s="99">
        <v>19</v>
      </c>
      <c r="H11" s="100">
        <v>16</v>
      </c>
      <c r="I11" s="85">
        <v>16</v>
      </c>
      <c r="J11" s="96">
        <v>3.68</v>
      </c>
      <c r="K11" s="100">
        <v>9</v>
      </c>
      <c r="L11" s="96">
        <v>6.8</v>
      </c>
      <c r="M11" s="100">
        <v>11</v>
      </c>
      <c r="N11" s="85">
        <v>10</v>
      </c>
      <c r="O11" s="107">
        <v>77</v>
      </c>
      <c r="P11" s="288">
        <v>68</v>
      </c>
      <c r="Q11" s="101">
        <v>1.1323529411764706</v>
      </c>
      <c r="R11" s="100">
        <v>5.5</v>
      </c>
      <c r="S11" s="107">
        <v>36</v>
      </c>
      <c r="T11" s="100">
        <v>2</v>
      </c>
      <c r="U11" s="85">
        <v>7.5</v>
      </c>
      <c r="V11" s="102">
        <v>27.49</v>
      </c>
      <c r="W11" s="100">
        <v>4.25</v>
      </c>
      <c r="X11" s="96">
        <v>-1</v>
      </c>
      <c r="Y11" s="100">
        <v>2.25</v>
      </c>
      <c r="Z11" s="96">
        <v>2</v>
      </c>
      <c r="AA11" s="100">
        <v>4</v>
      </c>
      <c r="AB11" s="85">
        <v>10.5</v>
      </c>
      <c r="AC11" s="127" t="s">
        <v>1144</v>
      </c>
      <c r="AD11" s="100" t="s">
        <v>1144</v>
      </c>
      <c r="AE11" s="86" t="s">
        <v>1144</v>
      </c>
      <c r="AF11" s="87" t="s">
        <v>1144</v>
      </c>
      <c r="AG11" s="88" t="s">
        <v>1144</v>
      </c>
      <c r="AH11" s="88" t="s">
        <v>1144</v>
      </c>
      <c r="AI11" s="92"/>
      <c r="AJ11" s="78">
        <v>8</v>
      </c>
      <c r="AK11" s="88">
        <v>8</v>
      </c>
      <c r="AL11" s="93"/>
      <c r="AM11" s="153" t="e">
        <v>#VALUE!</v>
      </c>
    </row>
    <row r="12" spans="1:40" ht="17.25" thickBot="1" x14ac:dyDescent="0.3">
      <c r="A12" s="127" t="s">
        <v>56</v>
      </c>
      <c r="B12" s="261">
        <v>22000556</v>
      </c>
      <c r="C12" s="262" t="s">
        <v>606</v>
      </c>
      <c r="D12" s="262" t="s">
        <v>181</v>
      </c>
      <c r="E12" s="262">
        <f>VLOOKUP(B12,'[4]Groupes L1_20-21'!$A$2:$H$739,8,FALSE)</f>
        <v>22</v>
      </c>
      <c r="F12" s="96" t="s">
        <v>1144</v>
      </c>
      <c r="G12" s="99" t="s">
        <v>1144</v>
      </c>
      <c r="H12" s="100" t="s">
        <v>1144</v>
      </c>
      <c r="I12" s="85" t="s">
        <v>1144</v>
      </c>
      <c r="J12" s="96" t="s">
        <v>1144</v>
      </c>
      <c r="K12" s="100" t="s">
        <v>1144</v>
      </c>
      <c r="L12" s="96" t="s">
        <v>1144</v>
      </c>
      <c r="M12" s="100" t="s">
        <v>1144</v>
      </c>
      <c r="N12" s="85" t="s">
        <v>1144</v>
      </c>
      <c r="O12" s="96" t="s">
        <v>1144</v>
      </c>
      <c r="P12" s="288" t="s">
        <v>195</v>
      </c>
      <c r="Q12" s="101" t="s">
        <v>1712</v>
      </c>
      <c r="R12" s="100" t="s">
        <v>1144</v>
      </c>
      <c r="S12" s="96" t="s">
        <v>1144</v>
      </c>
      <c r="T12" s="100" t="s">
        <v>1144</v>
      </c>
      <c r="U12" s="85" t="s">
        <v>1144</v>
      </c>
      <c r="V12" s="96" t="s">
        <v>1144</v>
      </c>
      <c r="W12" s="100" t="s">
        <v>1144</v>
      </c>
      <c r="X12" s="96" t="s">
        <v>1144</v>
      </c>
      <c r="Y12" s="100" t="s">
        <v>1144</v>
      </c>
      <c r="Z12" s="96" t="s">
        <v>1144</v>
      </c>
      <c r="AA12" s="100" t="s">
        <v>1144</v>
      </c>
      <c r="AB12" s="85" t="s">
        <v>1144</v>
      </c>
      <c r="AC12" s="96" t="s">
        <v>1144</v>
      </c>
      <c r="AD12" s="100" t="s">
        <v>1144</v>
      </c>
      <c r="AE12" s="86" t="s">
        <v>1144</v>
      </c>
      <c r="AF12" s="87" t="s">
        <v>1144</v>
      </c>
      <c r="AG12" s="88" t="s">
        <v>1144</v>
      </c>
      <c r="AH12" s="88" t="s">
        <v>1144</v>
      </c>
      <c r="AI12" s="92"/>
      <c r="AJ12" s="78">
        <v>6.67</v>
      </c>
      <c r="AK12" s="88">
        <v>6.67</v>
      </c>
      <c r="AL12" s="93"/>
      <c r="AM12" s="153" t="e">
        <v>#VALUE!</v>
      </c>
    </row>
    <row r="13" spans="1:40" ht="17.25" thickBot="1" x14ac:dyDescent="0.3">
      <c r="A13" s="127" t="s">
        <v>376</v>
      </c>
      <c r="B13" s="261">
        <v>22010414</v>
      </c>
      <c r="C13" s="262" t="s">
        <v>609</v>
      </c>
      <c r="D13" s="262" t="s">
        <v>128</v>
      </c>
      <c r="E13" s="262">
        <f>VLOOKUP(B13,'[4]Groupes L1_20-21'!$A$2:$H$739,8,FALSE)</f>
        <v>23</v>
      </c>
      <c r="F13" s="96" t="s">
        <v>1144</v>
      </c>
      <c r="G13" s="99" t="s">
        <v>1144</v>
      </c>
      <c r="H13" s="100" t="s">
        <v>1144</v>
      </c>
      <c r="I13" s="85" t="s">
        <v>1144</v>
      </c>
      <c r="J13" s="96" t="s">
        <v>1144</v>
      </c>
      <c r="K13" s="100" t="s">
        <v>1144</v>
      </c>
      <c r="L13" s="96" t="s">
        <v>1144</v>
      </c>
      <c r="M13" s="100" t="s">
        <v>1144</v>
      </c>
      <c r="N13" s="85" t="s">
        <v>1144</v>
      </c>
      <c r="O13" s="96" t="s">
        <v>1144</v>
      </c>
      <c r="P13" s="288" t="s">
        <v>195</v>
      </c>
      <c r="Q13" s="101" t="s">
        <v>1712</v>
      </c>
      <c r="R13" s="100" t="s">
        <v>1144</v>
      </c>
      <c r="S13" s="96" t="s">
        <v>1144</v>
      </c>
      <c r="T13" s="100" t="s">
        <v>1144</v>
      </c>
      <c r="U13" s="85" t="s">
        <v>1144</v>
      </c>
      <c r="V13" s="96" t="s">
        <v>1144</v>
      </c>
      <c r="W13" s="100" t="s">
        <v>1144</v>
      </c>
      <c r="X13" s="96" t="s">
        <v>1144</v>
      </c>
      <c r="Y13" s="100" t="s">
        <v>1144</v>
      </c>
      <c r="Z13" s="96" t="s">
        <v>1144</v>
      </c>
      <c r="AA13" s="100" t="s">
        <v>1144</v>
      </c>
      <c r="AB13" s="85" t="s">
        <v>1144</v>
      </c>
      <c r="AC13" s="96" t="s">
        <v>1144</v>
      </c>
      <c r="AD13" s="100" t="s">
        <v>1144</v>
      </c>
      <c r="AE13" s="86" t="s">
        <v>1144</v>
      </c>
      <c r="AF13" s="87" t="s">
        <v>1144</v>
      </c>
      <c r="AG13" s="88" t="s">
        <v>1144</v>
      </c>
      <c r="AH13" s="88" t="s">
        <v>1144</v>
      </c>
      <c r="AI13" s="92"/>
      <c r="AJ13" s="78">
        <v>8</v>
      </c>
      <c r="AK13" s="88">
        <v>8</v>
      </c>
      <c r="AL13" s="93"/>
      <c r="AM13" s="153" t="e">
        <v>#VALUE!</v>
      </c>
    </row>
    <row r="14" spans="1:40" ht="17.25" thickBot="1" x14ac:dyDescent="0.3">
      <c r="A14" s="127" t="s">
        <v>376</v>
      </c>
      <c r="B14" s="261">
        <v>22011429</v>
      </c>
      <c r="C14" s="262" t="s">
        <v>611</v>
      </c>
      <c r="D14" s="262" t="s">
        <v>612</v>
      </c>
      <c r="E14" s="262">
        <f>VLOOKUP(B14,'[4]Groupes L1_20-21'!$A$2:$H$739,8,FALSE)</f>
        <v>22</v>
      </c>
      <c r="F14" s="96" t="s">
        <v>1144</v>
      </c>
      <c r="G14" s="99" t="s">
        <v>1144</v>
      </c>
      <c r="H14" s="100" t="s">
        <v>1144</v>
      </c>
      <c r="I14" s="85" t="s">
        <v>1144</v>
      </c>
      <c r="J14" s="96" t="s">
        <v>1144</v>
      </c>
      <c r="K14" s="100" t="s">
        <v>1144</v>
      </c>
      <c r="L14" s="96" t="s">
        <v>1144</v>
      </c>
      <c r="M14" s="100" t="s">
        <v>1144</v>
      </c>
      <c r="N14" s="85" t="s">
        <v>1144</v>
      </c>
      <c r="O14" s="96" t="s">
        <v>1144</v>
      </c>
      <c r="P14" s="288" t="s">
        <v>195</v>
      </c>
      <c r="Q14" s="101" t="s">
        <v>1712</v>
      </c>
      <c r="R14" s="100" t="s">
        <v>1144</v>
      </c>
      <c r="S14" s="96" t="s">
        <v>1144</v>
      </c>
      <c r="T14" s="100" t="s">
        <v>1144</v>
      </c>
      <c r="U14" s="85" t="s">
        <v>1144</v>
      </c>
      <c r="V14" s="96" t="s">
        <v>1144</v>
      </c>
      <c r="W14" s="100" t="s">
        <v>1144</v>
      </c>
      <c r="X14" s="96" t="s">
        <v>1144</v>
      </c>
      <c r="Y14" s="100" t="s">
        <v>1144</v>
      </c>
      <c r="Z14" s="96" t="s">
        <v>1144</v>
      </c>
      <c r="AA14" s="100" t="s">
        <v>1144</v>
      </c>
      <c r="AB14" s="85" t="s">
        <v>1144</v>
      </c>
      <c r="AC14" s="96" t="s">
        <v>1144</v>
      </c>
      <c r="AD14" s="100" t="s">
        <v>1144</v>
      </c>
      <c r="AE14" s="86" t="s">
        <v>1144</v>
      </c>
      <c r="AF14" s="87" t="s">
        <v>1144</v>
      </c>
      <c r="AG14" s="88" t="s">
        <v>1144</v>
      </c>
      <c r="AH14" s="88" t="s">
        <v>1144</v>
      </c>
      <c r="AI14" s="92"/>
      <c r="AJ14" s="78">
        <v>6.22</v>
      </c>
      <c r="AK14" s="88">
        <v>6.22</v>
      </c>
      <c r="AL14" s="93"/>
      <c r="AM14" s="153" t="e">
        <v>#VALUE!</v>
      </c>
    </row>
    <row r="15" spans="1:40" ht="17.25" thickBot="1" x14ac:dyDescent="0.3">
      <c r="A15" s="127" t="s">
        <v>376</v>
      </c>
      <c r="B15" s="261">
        <v>21912913</v>
      </c>
      <c r="C15" s="262" t="s">
        <v>246</v>
      </c>
      <c r="D15" s="262" t="s">
        <v>178</v>
      </c>
      <c r="E15" s="262">
        <f>VLOOKUP(B15,'[4]Groupes L1_20-21'!$A$2:$H$739,8,FALSE)</f>
        <v>22</v>
      </c>
      <c r="F15" s="96" t="s">
        <v>1144</v>
      </c>
      <c r="G15" s="99" t="s">
        <v>1144</v>
      </c>
      <c r="H15" s="100" t="s">
        <v>1144</v>
      </c>
      <c r="I15" s="85" t="s">
        <v>1144</v>
      </c>
      <c r="J15" s="96" t="s">
        <v>1144</v>
      </c>
      <c r="K15" s="100" t="s">
        <v>1144</v>
      </c>
      <c r="L15" s="96" t="s">
        <v>1144</v>
      </c>
      <c r="M15" s="100" t="s">
        <v>1144</v>
      </c>
      <c r="N15" s="85" t="s">
        <v>1144</v>
      </c>
      <c r="O15" s="96" t="s">
        <v>1144</v>
      </c>
      <c r="P15" s="288" t="s">
        <v>195</v>
      </c>
      <c r="Q15" s="101" t="s">
        <v>1712</v>
      </c>
      <c r="R15" s="100" t="s">
        <v>1144</v>
      </c>
      <c r="S15" s="96" t="s">
        <v>1144</v>
      </c>
      <c r="T15" s="100" t="s">
        <v>1144</v>
      </c>
      <c r="U15" s="85" t="s">
        <v>1144</v>
      </c>
      <c r="V15" s="96" t="s">
        <v>1144</v>
      </c>
      <c r="W15" s="100" t="s">
        <v>1144</v>
      </c>
      <c r="X15" s="96" t="s">
        <v>1144</v>
      </c>
      <c r="Y15" s="100" t="s">
        <v>1144</v>
      </c>
      <c r="Z15" s="96" t="s">
        <v>1144</v>
      </c>
      <c r="AA15" s="100" t="s">
        <v>1144</v>
      </c>
      <c r="AB15" s="85" t="s">
        <v>1144</v>
      </c>
      <c r="AC15" s="96" t="s">
        <v>1144</v>
      </c>
      <c r="AD15" s="100" t="s">
        <v>1144</v>
      </c>
      <c r="AE15" s="86" t="s">
        <v>1144</v>
      </c>
      <c r="AF15" s="87" t="s">
        <v>1144</v>
      </c>
      <c r="AG15" s="88" t="s">
        <v>1144</v>
      </c>
      <c r="AH15" s="88" t="s">
        <v>1144</v>
      </c>
      <c r="AI15" s="92"/>
      <c r="AJ15" s="78">
        <v>8</v>
      </c>
      <c r="AK15" s="88">
        <v>8</v>
      </c>
      <c r="AL15" s="93"/>
      <c r="AM15" s="153" t="e">
        <v>#VALUE!</v>
      </c>
    </row>
    <row r="16" spans="1:40" ht="17.25" thickBot="1" x14ac:dyDescent="0.3">
      <c r="A16" s="127" t="s">
        <v>376</v>
      </c>
      <c r="B16" s="261">
        <v>22008064</v>
      </c>
      <c r="C16" s="262" t="s">
        <v>628</v>
      </c>
      <c r="D16" s="262" t="s">
        <v>76</v>
      </c>
      <c r="E16" s="262">
        <f>VLOOKUP(B16,'[4]Groupes L1_20-21'!$A$2:$H$739,8,FALSE)</f>
        <v>23</v>
      </c>
      <c r="F16" s="96" t="s">
        <v>1144</v>
      </c>
      <c r="G16" s="99" t="s">
        <v>1144</v>
      </c>
      <c r="H16" s="100" t="s">
        <v>1144</v>
      </c>
      <c r="I16" s="85" t="s">
        <v>1144</v>
      </c>
      <c r="J16" s="96" t="s">
        <v>1144</v>
      </c>
      <c r="K16" s="100" t="s">
        <v>1144</v>
      </c>
      <c r="L16" s="96" t="s">
        <v>1144</v>
      </c>
      <c r="M16" s="100" t="s">
        <v>1144</v>
      </c>
      <c r="N16" s="85" t="s">
        <v>1144</v>
      </c>
      <c r="O16" s="96" t="s">
        <v>1144</v>
      </c>
      <c r="P16" s="288" t="s">
        <v>195</v>
      </c>
      <c r="Q16" s="101" t="s">
        <v>1712</v>
      </c>
      <c r="R16" s="100" t="s">
        <v>1144</v>
      </c>
      <c r="S16" s="96" t="s">
        <v>1144</v>
      </c>
      <c r="T16" s="100" t="s">
        <v>1144</v>
      </c>
      <c r="U16" s="85" t="s">
        <v>1144</v>
      </c>
      <c r="V16" s="96" t="s">
        <v>1144</v>
      </c>
      <c r="W16" s="100" t="s">
        <v>1144</v>
      </c>
      <c r="X16" s="96" t="s">
        <v>1144</v>
      </c>
      <c r="Y16" s="100" t="s">
        <v>1144</v>
      </c>
      <c r="Z16" s="96" t="s">
        <v>1144</v>
      </c>
      <c r="AA16" s="100" t="s">
        <v>1144</v>
      </c>
      <c r="AB16" s="85" t="s">
        <v>1144</v>
      </c>
      <c r="AC16" s="96" t="s">
        <v>1144</v>
      </c>
      <c r="AD16" s="100" t="s">
        <v>1144</v>
      </c>
      <c r="AE16" s="86" t="s">
        <v>1144</v>
      </c>
      <c r="AF16" s="87" t="s">
        <v>1144</v>
      </c>
      <c r="AG16" s="88" t="s">
        <v>1144</v>
      </c>
      <c r="AH16" s="88" t="s">
        <v>1144</v>
      </c>
      <c r="AI16" s="92"/>
      <c r="AJ16" s="78">
        <v>6.22</v>
      </c>
      <c r="AK16" s="88">
        <v>6.22</v>
      </c>
      <c r="AL16" s="93"/>
      <c r="AM16" s="153" t="e">
        <v>#VALUE!</v>
      </c>
    </row>
    <row r="17" spans="1:44" ht="17.25" thickBot="1" x14ac:dyDescent="0.3">
      <c r="A17" s="127" t="s">
        <v>376</v>
      </c>
      <c r="B17" s="261">
        <v>22010179</v>
      </c>
      <c r="C17" s="262" t="s">
        <v>636</v>
      </c>
      <c r="D17" s="262" t="s">
        <v>127</v>
      </c>
      <c r="E17" s="262">
        <f>VLOOKUP(B17,'[4]Groupes L1_20-21'!$A$2:$H$739,8,FALSE)</f>
        <v>23</v>
      </c>
      <c r="F17" s="96" t="s">
        <v>1144</v>
      </c>
      <c r="G17" s="99" t="s">
        <v>1144</v>
      </c>
      <c r="H17" s="100" t="s">
        <v>1144</v>
      </c>
      <c r="I17" s="85" t="s">
        <v>1144</v>
      </c>
      <c r="J17" s="96" t="s">
        <v>1144</v>
      </c>
      <c r="K17" s="100" t="s">
        <v>1144</v>
      </c>
      <c r="L17" s="96" t="s">
        <v>1144</v>
      </c>
      <c r="M17" s="100" t="s">
        <v>1144</v>
      </c>
      <c r="N17" s="85" t="s">
        <v>1144</v>
      </c>
      <c r="O17" s="96" t="s">
        <v>1144</v>
      </c>
      <c r="P17" s="288" t="s">
        <v>195</v>
      </c>
      <c r="Q17" s="101" t="s">
        <v>1712</v>
      </c>
      <c r="R17" s="100" t="s">
        <v>1144</v>
      </c>
      <c r="S17" s="96" t="s">
        <v>1144</v>
      </c>
      <c r="T17" s="100" t="s">
        <v>1144</v>
      </c>
      <c r="U17" s="85" t="s">
        <v>1144</v>
      </c>
      <c r="V17" s="96" t="s">
        <v>1144</v>
      </c>
      <c r="W17" s="100" t="s">
        <v>1144</v>
      </c>
      <c r="X17" s="96" t="s">
        <v>1144</v>
      </c>
      <c r="Y17" s="100" t="s">
        <v>1144</v>
      </c>
      <c r="Z17" s="96" t="s">
        <v>1144</v>
      </c>
      <c r="AA17" s="100" t="s">
        <v>1144</v>
      </c>
      <c r="AB17" s="85" t="s">
        <v>1144</v>
      </c>
      <c r="AC17" s="96" t="s">
        <v>1144</v>
      </c>
      <c r="AD17" s="100" t="s">
        <v>1144</v>
      </c>
      <c r="AE17" s="86" t="s">
        <v>1144</v>
      </c>
      <c r="AF17" s="87" t="s">
        <v>1144</v>
      </c>
      <c r="AG17" s="88" t="s">
        <v>1144</v>
      </c>
      <c r="AH17" s="88" t="s">
        <v>1144</v>
      </c>
      <c r="AI17" s="92"/>
      <c r="AJ17" s="78">
        <v>5.33</v>
      </c>
      <c r="AK17" s="88">
        <v>5.33</v>
      </c>
      <c r="AL17" s="93"/>
      <c r="AM17" s="153" t="e">
        <v>#VALUE!</v>
      </c>
    </row>
    <row r="18" spans="1:44" s="108" customFormat="1" ht="16.5" customHeight="1" thickBot="1" x14ac:dyDescent="0.3">
      <c r="A18" s="127" t="s">
        <v>376</v>
      </c>
      <c r="B18" s="268">
        <v>22010601</v>
      </c>
      <c r="C18" s="269" t="s">
        <v>640</v>
      </c>
      <c r="D18" s="270" t="s">
        <v>165</v>
      </c>
      <c r="E18" s="270">
        <f>VLOOKUP(B18,'[4]Groupes L1_20-21'!$A$2:$H$739,8,FALSE)</f>
        <v>20</v>
      </c>
      <c r="F18" s="96" t="s">
        <v>1144</v>
      </c>
      <c r="G18" s="99" t="s">
        <v>1144</v>
      </c>
      <c r="H18" s="100" t="s">
        <v>1144</v>
      </c>
      <c r="I18" s="85" t="s">
        <v>1144</v>
      </c>
      <c r="J18" s="96" t="s">
        <v>1144</v>
      </c>
      <c r="K18" s="100" t="s">
        <v>1144</v>
      </c>
      <c r="L18" s="96" t="s">
        <v>1144</v>
      </c>
      <c r="M18" s="100" t="s">
        <v>1144</v>
      </c>
      <c r="N18" s="85" t="s">
        <v>1144</v>
      </c>
      <c r="O18" s="96" t="s">
        <v>1144</v>
      </c>
      <c r="P18" s="288" t="s">
        <v>195</v>
      </c>
      <c r="Q18" s="101" t="s">
        <v>1712</v>
      </c>
      <c r="R18" s="100" t="s">
        <v>1144</v>
      </c>
      <c r="S18" s="96" t="s">
        <v>1144</v>
      </c>
      <c r="T18" s="100" t="s">
        <v>1144</v>
      </c>
      <c r="U18" s="85" t="s">
        <v>1144</v>
      </c>
      <c r="V18" s="96" t="s">
        <v>1144</v>
      </c>
      <c r="W18" s="100" t="s">
        <v>1144</v>
      </c>
      <c r="X18" s="96" t="s">
        <v>1144</v>
      </c>
      <c r="Y18" s="100" t="s">
        <v>1144</v>
      </c>
      <c r="Z18" s="96" t="s">
        <v>1144</v>
      </c>
      <c r="AA18" s="100" t="s">
        <v>1144</v>
      </c>
      <c r="AB18" s="85" t="s">
        <v>1144</v>
      </c>
      <c r="AC18" s="96" t="s">
        <v>1144</v>
      </c>
      <c r="AD18" s="100" t="str">
        <f>IF(AC18="COVID","COVID",IF(AC18="ABI",0,IF(AC18="DNF",0,IF(AC18="DSP","DSP",IF(AC18="VAL","VAL",(IF(A18="F",VLOOKUP(AC18,nagefille,2),VLOOKUP(AC18,nagegarçon,2))))))))</f>
        <v>COVID</v>
      </c>
      <c r="AE18" s="86" t="str">
        <f t="shared" ref="AE18" si="0">IF(AD18="VAL","VALIDÉ",AD18)</f>
        <v>COVID</v>
      </c>
      <c r="AF18" s="87" t="str">
        <f t="shared" ref="AF18" si="1">IF(OR(I18="COVID",N18="COVID",U18="COVID",AB18="COVID",AE18="COVID"),"COVID",IF(AND(I18="DSP",N18="DSP",U18="DSP",AB18="DSP",AE18="DSP"),"DSP",IF(AND(I18="DSP",N18="DSP",U18="DSP",AB18="DSP"),AE18,IF(AND(I18="DSP",N18="DSP",U18="DSP",AE18="DSP"),AB18,IF(AND(I18="DSP",N18="DSP",AB18="DSP",AE18="DSP"),U18,IF(AND(I18="DSP",U18="DSP",AB18="DSP",AE18="DSP"),N18,IF(AND(N18="DSP",U18="DSP",AB18="DSP",AE18="DSP"),I18,IF(AND(U18="DSP",AB18="DSP",AE18="DSP"),(I18+N18)/2,IF(AND(N18="DSP",AB18="DSP",AE18="DSP"),(I18+U18)/2,IF(AND(I18="DSP",AB18="DSP",AE18="DSP"),(N18+U18)/2,IF(AND(N18="DSP",U18="DSP",AE18="DSP"),(I18+AB18)/2,IF(AND(I18="DSP",U18="DSP",AE18="DSP"),(N18+AB18)/2,IF(AND(I18="DSP",N18="DSP",AE18="DSP"),(U18+AB18)/2,IF(AND(N18="DSP",U18="DSP",AB18="DSP"),(I18+AE18)/2,IF(AND(I18="DSP",U18="DSP",AB18="DSP"),(N18+AE18)/2,IF(AND(I18="DSP",N18="DSP",AB18="DSP"),(U18+AE18)/2,IF(AND(I18="DSP",N18="DSP",U18="DSP"),(AB18+AE18)/2,IF(AND(I18="DSP",N18="DSP"),(U18+AB18+AE18)/3,IF(AND(I18="DSP",U18="DSP"),(N18+AB18+AE18)/3,IF(AND(N18="DSP",U18="DSP"),(I18+AB18+AE18)/3,IF(AND(I18="DSP",AB18="DSP"),(N18+U18+AE18)/3,IF(AND(N18="DSP",AB18="DSP"),(I18+U18+AE18)/3,IF(AND(U18="DSP",AB18="DSP"),(I18+N18+AE18)/3,IF(AND(I18="DSP",AE18="DSP"),(N18+U18+AB18)/3,IF(AND(N18="DSP",AE18="DSP"),(I18+U18+AB18)/3,IF(AND(U18="DSP",AE18="DSP"),(I18+N18+AB18)/3,IF(AND(AB18="DSP",AE18="DSP"),(I18+N18+U18)/3,IF(I18="DSP",(N18+U18+AB18+AE18)/4,IF(N18="DSP",(I18+U18+AB18+AE18)/4,IF(U18="DSP",(I18+N18+AB18+AE18)/4,IF(AB18="DSP",(I18+N18+U18+AE18)/4,IF(AE18="DSP",(I18+N18+U18+AB18)/4,SUM(I18+N18+U18+AB18+AE18)/5))))))))))))))))))))))))))))))))</f>
        <v>COVID</v>
      </c>
      <c r="AG18" s="88" t="str">
        <f t="shared" ref="AG18" si="2">IF(AF18="DSP",0,AF18)</f>
        <v>COVID</v>
      </c>
      <c r="AH18" s="88">
        <v>0</v>
      </c>
      <c r="AI18" s="92"/>
      <c r="AJ18" s="78">
        <f>IF(ISERROR(VLOOKUP(B18,'Notes écrit'!$A$3:$C$566,3,FALSE)),"ABI",(VLOOKUP(B18,'Notes écrit'!$A$3:$C$566,3,FALSE)))</f>
        <v>14.67</v>
      </c>
      <c r="AK18" s="88">
        <f t="shared" ref="AK18" si="3">IF(OR(AJ18="ABI",AJ18="VALIDÉ"),0,AJ18)</f>
        <v>14.67</v>
      </c>
      <c r="AL18" s="93"/>
      <c r="AM18" s="153" t="e">
        <f t="shared" ref="AM18" si="4">IF(AJ18="ABI","DEF",IF(AF18="DSP",AJ18,(AF18*0.5+AJ18*0.5)))</f>
        <v>#VALUE!</v>
      </c>
      <c r="AN18" s="111"/>
      <c r="AO18" s="111"/>
      <c r="AP18" s="111"/>
      <c r="AQ18" s="111"/>
      <c r="AR18" s="111"/>
    </row>
    <row r="19" spans="1:44" ht="17.25" thickBot="1" x14ac:dyDescent="0.3">
      <c r="A19" s="127" t="s">
        <v>56</v>
      </c>
      <c r="B19" s="261">
        <v>22001914</v>
      </c>
      <c r="C19" s="262" t="s">
        <v>648</v>
      </c>
      <c r="D19" s="262" t="s">
        <v>92</v>
      </c>
      <c r="E19" s="262">
        <f>VLOOKUP(B19,'[4]Groupes L1_20-21'!$A$2:$H$739,8,FALSE)</f>
        <v>22</v>
      </c>
      <c r="F19" s="96" t="s">
        <v>1144</v>
      </c>
      <c r="G19" s="99" t="s">
        <v>1144</v>
      </c>
      <c r="H19" s="100" t="s">
        <v>1144</v>
      </c>
      <c r="I19" s="85" t="s">
        <v>1144</v>
      </c>
      <c r="J19" s="96" t="s">
        <v>1144</v>
      </c>
      <c r="K19" s="100" t="s">
        <v>1144</v>
      </c>
      <c r="L19" s="96" t="s">
        <v>1144</v>
      </c>
      <c r="M19" s="100" t="s">
        <v>1144</v>
      </c>
      <c r="N19" s="85" t="s">
        <v>1144</v>
      </c>
      <c r="O19" s="96" t="s">
        <v>1144</v>
      </c>
      <c r="P19" s="288" t="s">
        <v>195</v>
      </c>
      <c r="Q19" s="101" t="s">
        <v>1712</v>
      </c>
      <c r="R19" s="100" t="s">
        <v>1144</v>
      </c>
      <c r="S19" s="96" t="s">
        <v>1144</v>
      </c>
      <c r="T19" s="100" t="s">
        <v>1144</v>
      </c>
      <c r="U19" s="85" t="s">
        <v>1144</v>
      </c>
      <c r="V19" s="96" t="s">
        <v>1144</v>
      </c>
      <c r="W19" s="100" t="s">
        <v>1144</v>
      </c>
      <c r="X19" s="96" t="s">
        <v>1144</v>
      </c>
      <c r="Y19" s="100" t="s">
        <v>1144</v>
      </c>
      <c r="Z19" s="96" t="s">
        <v>1144</v>
      </c>
      <c r="AA19" s="100" t="s">
        <v>1144</v>
      </c>
      <c r="AB19" s="85" t="s">
        <v>1144</v>
      </c>
      <c r="AC19" s="96" t="s">
        <v>1144</v>
      </c>
      <c r="AD19" s="100" t="s">
        <v>1144</v>
      </c>
      <c r="AE19" s="86" t="s">
        <v>1144</v>
      </c>
      <c r="AF19" s="87" t="s">
        <v>1144</v>
      </c>
      <c r="AG19" s="88" t="s">
        <v>1144</v>
      </c>
      <c r="AH19" s="88" t="s">
        <v>1144</v>
      </c>
      <c r="AI19" s="92"/>
      <c r="AJ19" s="78">
        <v>6.22</v>
      </c>
      <c r="AK19" s="88">
        <v>6.22</v>
      </c>
      <c r="AL19" s="93"/>
      <c r="AM19" s="153" t="e">
        <v>#VALUE!</v>
      </c>
    </row>
    <row r="20" spans="1:44" ht="17.25" thickBot="1" x14ac:dyDescent="0.3">
      <c r="A20" s="127" t="s">
        <v>376</v>
      </c>
      <c r="B20" s="253">
        <v>22016183</v>
      </c>
      <c r="C20" s="254" t="s">
        <v>669</v>
      </c>
      <c r="D20" s="254" t="s">
        <v>101</v>
      </c>
      <c r="E20" s="254">
        <f>VLOOKUP(B20,'[4]Groupes L1_20-21'!$A$2:$H$739,8,FALSE)</f>
        <v>9</v>
      </c>
      <c r="F20" s="306" t="s">
        <v>1144</v>
      </c>
      <c r="G20" s="99" t="s">
        <v>1144</v>
      </c>
      <c r="H20" s="100" t="s">
        <v>1144</v>
      </c>
      <c r="I20" s="85" t="s">
        <v>1144</v>
      </c>
      <c r="J20" s="306" t="s">
        <v>1144</v>
      </c>
      <c r="K20" s="100" t="s">
        <v>1144</v>
      </c>
      <c r="L20" s="306" t="s">
        <v>1144</v>
      </c>
      <c r="M20" s="100" t="s">
        <v>1144</v>
      </c>
      <c r="N20" s="85" t="s">
        <v>1144</v>
      </c>
      <c r="O20" s="306" t="s">
        <v>1144</v>
      </c>
      <c r="P20" s="288" t="s">
        <v>195</v>
      </c>
      <c r="Q20" s="101" t="s">
        <v>1712</v>
      </c>
      <c r="R20" s="100" t="s">
        <v>1144</v>
      </c>
      <c r="S20" s="306" t="s">
        <v>1144</v>
      </c>
      <c r="T20" s="100" t="s">
        <v>1144</v>
      </c>
      <c r="U20" s="85" t="s">
        <v>1144</v>
      </c>
      <c r="V20" s="306" t="s">
        <v>1144</v>
      </c>
      <c r="W20" s="100" t="s">
        <v>1144</v>
      </c>
      <c r="X20" s="306" t="s">
        <v>1144</v>
      </c>
      <c r="Y20" s="100" t="s">
        <v>1144</v>
      </c>
      <c r="Z20" s="306" t="s">
        <v>1144</v>
      </c>
      <c r="AA20" s="100" t="s">
        <v>1144</v>
      </c>
      <c r="AB20" s="85" t="s">
        <v>1144</v>
      </c>
      <c r="AC20" s="306" t="s">
        <v>1144</v>
      </c>
      <c r="AD20" s="100" t="s">
        <v>1144</v>
      </c>
      <c r="AE20" s="86" t="s">
        <v>1144</v>
      </c>
      <c r="AF20" s="87" t="s">
        <v>1144</v>
      </c>
      <c r="AG20" s="88" t="s">
        <v>1144</v>
      </c>
      <c r="AH20" s="88">
        <v>0</v>
      </c>
      <c r="AI20" s="92"/>
      <c r="AJ20" s="78">
        <v>8</v>
      </c>
      <c r="AK20" s="88">
        <v>8</v>
      </c>
      <c r="AL20" s="93"/>
      <c r="AM20" s="153" t="e">
        <v>#VALUE!</v>
      </c>
    </row>
    <row r="21" spans="1:44" ht="17.25" thickBot="1" x14ac:dyDescent="0.3">
      <c r="A21" s="127" t="s">
        <v>56</v>
      </c>
      <c r="B21" s="253">
        <v>22007492</v>
      </c>
      <c r="C21" s="254" t="s">
        <v>678</v>
      </c>
      <c r="D21" s="254" t="s">
        <v>680</v>
      </c>
      <c r="E21" s="254">
        <f>VLOOKUP(B21,'[4]Groupes L1_20-21'!$A$2:$H$739,8,FALSE)</f>
        <v>12</v>
      </c>
      <c r="F21" s="306" t="s">
        <v>1144</v>
      </c>
      <c r="G21" s="99" t="s">
        <v>1144</v>
      </c>
      <c r="H21" s="100" t="s">
        <v>1144</v>
      </c>
      <c r="I21" s="85" t="s">
        <v>1144</v>
      </c>
      <c r="J21" s="306" t="s">
        <v>1144</v>
      </c>
      <c r="K21" s="100" t="s">
        <v>1144</v>
      </c>
      <c r="L21" s="306" t="s">
        <v>1144</v>
      </c>
      <c r="M21" s="100" t="s">
        <v>1144</v>
      </c>
      <c r="N21" s="85" t="s">
        <v>1144</v>
      </c>
      <c r="O21" s="306" t="s">
        <v>1144</v>
      </c>
      <c r="P21" s="288" t="s">
        <v>195</v>
      </c>
      <c r="Q21" s="101" t="s">
        <v>1712</v>
      </c>
      <c r="R21" s="100" t="s">
        <v>1144</v>
      </c>
      <c r="S21" s="306" t="s">
        <v>1144</v>
      </c>
      <c r="T21" s="100" t="s">
        <v>1144</v>
      </c>
      <c r="U21" s="85" t="s">
        <v>1144</v>
      </c>
      <c r="V21" s="306" t="s">
        <v>1144</v>
      </c>
      <c r="W21" s="100" t="s">
        <v>1144</v>
      </c>
      <c r="X21" s="306" t="s">
        <v>1144</v>
      </c>
      <c r="Y21" s="100" t="s">
        <v>1144</v>
      </c>
      <c r="Z21" s="306" t="s">
        <v>1144</v>
      </c>
      <c r="AA21" s="100" t="s">
        <v>1144</v>
      </c>
      <c r="AB21" s="85" t="s">
        <v>1144</v>
      </c>
      <c r="AC21" s="306" t="s">
        <v>1144</v>
      </c>
      <c r="AD21" s="100" t="s">
        <v>1144</v>
      </c>
      <c r="AE21" s="86" t="s">
        <v>1144</v>
      </c>
      <c r="AF21" s="87" t="s">
        <v>1144</v>
      </c>
      <c r="AG21" s="88" t="s">
        <v>1144</v>
      </c>
      <c r="AH21" s="88">
        <v>0</v>
      </c>
      <c r="AI21" s="92"/>
      <c r="AJ21" s="78">
        <v>8.44</v>
      </c>
      <c r="AK21" s="88">
        <v>8.44</v>
      </c>
      <c r="AL21" s="93"/>
      <c r="AM21" s="153" t="e">
        <v>#VALUE!</v>
      </c>
    </row>
    <row r="22" spans="1:44" ht="17.25" thickBot="1" x14ac:dyDescent="0.3">
      <c r="A22" s="127" t="s">
        <v>376</v>
      </c>
      <c r="B22" s="259">
        <v>22017562</v>
      </c>
      <c r="C22" s="260" t="s">
        <v>682</v>
      </c>
      <c r="D22" s="260" t="s">
        <v>683</v>
      </c>
      <c r="E22" s="260">
        <f>VLOOKUP(B22,'[4]Groupes L1_20-21'!$A$2:$H$739,8,FALSE)</f>
        <v>19</v>
      </c>
      <c r="F22" s="96">
        <v>18</v>
      </c>
      <c r="G22" s="99">
        <v>18.5</v>
      </c>
      <c r="H22" s="100">
        <v>15</v>
      </c>
      <c r="I22" s="85">
        <v>15</v>
      </c>
      <c r="J22" s="96">
        <v>3.3</v>
      </c>
      <c r="K22" s="100">
        <v>15</v>
      </c>
      <c r="L22" s="96">
        <v>6.34</v>
      </c>
      <c r="M22" s="100">
        <v>14</v>
      </c>
      <c r="N22" s="85">
        <v>14.5</v>
      </c>
      <c r="O22" s="107">
        <v>72</v>
      </c>
      <c r="P22" s="288">
        <v>76</v>
      </c>
      <c r="Q22" s="101">
        <v>0.94736842105263153</v>
      </c>
      <c r="R22" s="100">
        <v>4.5</v>
      </c>
      <c r="S22" s="107">
        <v>47.4</v>
      </c>
      <c r="T22" s="100">
        <v>5</v>
      </c>
      <c r="U22" s="85">
        <v>9.5</v>
      </c>
      <c r="V22" s="102">
        <v>28.8</v>
      </c>
      <c r="W22" s="100">
        <v>3.5</v>
      </c>
      <c r="X22" s="96">
        <v>3</v>
      </c>
      <c r="Y22" s="100">
        <v>3.25</v>
      </c>
      <c r="Z22" s="96">
        <v>2</v>
      </c>
      <c r="AA22" s="100">
        <v>4</v>
      </c>
      <c r="AB22" s="85">
        <v>10.75</v>
      </c>
      <c r="AC22" s="127" t="s">
        <v>1144</v>
      </c>
      <c r="AD22" s="100" t="s">
        <v>1144</v>
      </c>
      <c r="AE22" s="86" t="s">
        <v>1144</v>
      </c>
      <c r="AF22" s="87" t="s">
        <v>1144</v>
      </c>
      <c r="AG22" s="88" t="s">
        <v>1144</v>
      </c>
      <c r="AH22" s="88" t="s">
        <v>1144</v>
      </c>
      <c r="AI22" s="92"/>
      <c r="AJ22" s="78">
        <v>9.33</v>
      </c>
      <c r="AK22" s="88">
        <v>9.33</v>
      </c>
      <c r="AL22" s="93"/>
      <c r="AM22" s="153" t="e">
        <v>#VALUE!</v>
      </c>
    </row>
    <row r="23" spans="1:44" ht="33.75" thickBot="1" x14ac:dyDescent="0.3">
      <c r="A23" s="127" t="s">
        <v>376</v>
      </c>
      <c r="B23" s="261">
        <v>22010830</v>
      </c>
      <c r="C23" s="262" t="s">
        <v>684</v>
      </c>
      <c r="D23" s="262" t="s">
        <v>685</v>
      </c>
      <c r="E23" s="262">
        <f>VLOOKUP(B23,'[4]Groupes L1_20-21'!$A$2:$H$739,8,FALSE)</f>
        <v>22</v>
      </c>
      <c r="F23" s="96" t="s">
        <v>1144</v>
      </c>
      <c r="G23" s="99" t="s">
        <v>1144</v>
      </c>
      <c r="H23" s="100" t="s">
        <v>1144</v>
      </c>
      <c r="I23" s="85" t="s">
        <v>1144</v>
      </c>
      <c r="J23" s="96" t="s">
        <v>1144</v>
      </c>
      <c r="K23" s="100" t="s">
        <v>1144</v>
      </c>
      <c r="L23" s="96" t="s">
        <v>1144</v>
      </c>
      <c r="M23" s="100" t="s">
        <v>1144</v>
      </c>
      <c r="N23" s="85" t="s">
        <v>1144</v>
      </c>
      <c r="O23" s="96" t="s">
        <v>1144</v>
      </c>
      <c r="P23" s="288" t="s">
        <v>195</v>
      </c>
      <c r="Q23" s="101" t="s">
        <v>1712</v>
      </c>
      <c r="R23" s="100" t="s">
        <v>1144</v>
      </c>
      <c r="S23" s="96" t="s">
        <v>1144</v>
      </c>
      <c r="T23" s="100" t="s">
        <v>1144</v>
      </c>
      <c r="U23" s="85" t="s">
        <v>1144</v>
      </c>
      <c r="V23" s="96" t="s">
        <v>1144</v>
      </c>
      <c r="W23" s="100" t="s">
        <v>1144</v>
      </c>
      <c r="X23" s="96" t="s">
        <v>1144</v>
      </c>
      <c r="Y23" s="100" t="s">
        <v>1144</v>
      </c>
      <c r="Z23" s="96" t="s">
        <v>1144</v>
      </c>
      <c r="AA23" s="100" t="s">
        <v>1144</v>
      </c>
      <c r="AB23" s="85" t="s">
        <v>1144</v>
      </c>
      <c r="AC23" s="96" t="s">
        <v>1144</v>
      </c>
      <c r="AD23" s="100" t="s">
        <v>1144</v>
      </c>
      <c r="AE23" s="86" t="s">
        <v>1144</v>
      </c>
      <c r="AF23" s="87" t="s">
        <v>1144</v>
      </c>
      <c r="AG23" s="88" t="s">
        <v>1144</v>
      </c>
      <c r="AH23" s="88" t="s">
        <v>1144</v>
      </c>
      <c r="AI23" s="92"/>
      <c r="AJ23" s="78">
        <v>5.33</v>
      </c>
      <c r="AK23" s="88">
        <v>5.33</v>
      </c>
      <c r="AL23" s="93"/>
      <c r="AM23" s="153" t="e">
        <v>#VALUE!</v>
      </c>
    </row>
    <row r="24" spans="1:44" ht="17.25" thickBot="1" x14ac:dyDescent="0.3">
      <c r="A24" s="127" t="s">
        <v>376</v>
      </c>
      <c r="B24" s="261">
        <v>22015623</v>
      </c>
      <c r="C24" s="262" t="s">
        <v>699</v>
      </c>
      <c r="D24" s="262" t="s">
        <v>31</v>
      </c>
      <c r="E24" s="262">
        <f>VLOOKUP(B24,'[4]Groupes L1_20-21'!$A$2:$H$739,8,FALSE)</f>
        <v>22</v>
      </c>
      <c r="F24" s="96" t="s">
        <v>1144</v>
      </c>
      <c r="G24" s="99" t="s">
        <v>1144</v>
      </c>
      <c r="H24" s="100" t="s">
        <v>1144</v>
      </c>
      <c r="I24" s="85" t="s">
        <v>1144</v>
      </c>
      <c r="J24" s="96" t="s">
        <v>1144</v>
      </c>
      <c r="K24" s="100" t="s">
        <v>1144</v>
      </c>
      <c r="L24" s="96" t="s">
        <v>1144</v>
      </c>
      <c r="M24" s="100" t="s">
        <v>1144</v>
      </c>
      <c r="N24" s="85" t="s">
        <v>1144</v>
      </c>
      <c r="O24" s="96" t="s">
        <v>1144</v>
      </c>
      <c r="P24" s="288" t="s">
        <v>195</v>
      </c>
      <c r="Q24" s="101" t="s">
        <v>1712</v>
      </c>
      <c r="R24" s="100" t="s">
        <v>1144</v>
      </c>
      <c r="S24" s="96" t="s">
        <v>1144</v>
      </c>
      <c r="T24" s="100" t="s">
        <v>1144</v>
      </c>
      <c r="U24" s="85" t="s">
        <v>1144</v>
      </c>
      <c r="V24" s="96" t="s">
        <v>1144</v>
      </c>
      <c r="W24" s="100" t="s">
        <v>1144</v>
      </c>
      <c r="X24" s="96" t="s">
        <v>1144</v>
      </c>
      <c r="Y24" s="100" t="s">
        <v>1144</v>
      </c>
      <c r="Z24" s="96" t="s">
        <v>1144</v>
      </c>
      <c r="AA24" s="100" t="s">
        <v>1144</v>
      </c>
      <c r="AB24" s="85" t="s">
        <v>1144</v>
      </c>
      <c r="AC24" s="96" t="s">
        <v>1144</v>
      </c>
      <c r="AD24" s="100" t="s">
        <v>1144</v>
      </c>
      <c r="AE24" s="86" t="s">
        <v>1144</v>
      </c>
      <c r="AF24" s="87" t="s">
        <v>1144</v>
      </c>
      <c r="AG24" s="88" t="s">
        <v>1144</v>
      </c>
      <c r="AH24" s="88" t="s">
        <v>1144</v>
      </c>
      <c r="AI24" s="92"/>
      <c r="AJ24" s="78">
        <v>6.67</v>
      </c>
      <c r="AK24" s="88">
        <v>6.67</v>
      </c>
      <c r="AL24" s="93"/>
      <c r="AM24" s="153" t="e">
        <v>#VALUE!</v>
      </c>
    </row>
    <row r="25" spans="1:44" s="26" customFormat="1" ht="16.5" customHeight="1" thickBot="1" x14ac:dyDescent="0.3">
      <c r="A25" s="127" t="s">
        <v>56</v>
      </c>
      <c r="B25" s="261">
        <v>22016133</v>
      </c>
      <c r="C25" s="262" t="s">
        <v>700</v>
      </c>
      <c r="D25" s="262" t="s">
        <v>317</v>
      </c>
      <c r="E25" s="262">
        <f>VLOOKUP(B25,'[4]Groupes L1_20-21'!$A$2:$H$739,8,FALSE)</f>
        <v>22</v>
      </c>
      <c r="F25" s="96" t="s">
        <v>1144</v>
      </c>
      <c r="G25" s="99" t="s">
        <v>1144</v>
      </c>
      <c r="H25" s="100" t="s">
        <v>1144</v>
      </c>
      <c r="I25" s="85" t="s">
        <v>1144</v>
      </c>
      <c r="J25" s="96" t="s">
        <v>1144</v>
      </c>
      <c r="K25" s="100" t="s">
        <v>1144</v>
      </c>
      <c r="L25" s="96" t="s">
        <v>1144</v>
      </c>
      <c r="M25" s="100" t="s">
        <v>1144</v>
      </c>
      <c r="N25" s="85" t="s">
        <v>1144</v>
      </c>
      <c r="O25" s="96" t="s">
        <v>1144</v>
      </c>
      <c r="P25" s="288" t="s">
        <v>195</v>
      </c>
      <c r="Q25" s="101" t="s">
        <v>1712</v>
      </c>
      <c r="R25" s="100" t="s">
        <v>1144</v>
      </c>
      <c r="S25" s="96" t="s">
        <v>1144</v>
      </c>
      <c r="T25" s="100" t="s">
        <v>1144</v>
      </c>
      <c r="U25" s="85" t="s">
        <v>1144</v>
      </c>
      <c r="V25" s="96" t="s">
        <v>1144</v>
      </c>
      <c r="W25" s="100" t="s">
        <v>1144</v>
      </c>
      <c r="X25" s="96" t="s">
        <v>1144</v>
      </c>
      <c r="Y25" s="100" t="s">
        <v>1144</v>
      </c>
      <c r="Z25" s="96" t="s">
        <v>1144</v>
      </c>
      <c r="AA25" s="100" t="s">
        <v>1144</v>
      </c>
      <c r="AB25" s="85" t="s">
        <v>1144</v>
      </c>
      <c r="AC25" s="96" t="s">
        <v>1144</v>
      </c>
      <c r="AD25" s="100" t="str">
        <f>IF(AC25="COVID","COVID",IF(AC25="ABI",0,IF(AC25="DNF",0,IF(AC25="DSP","DSP",IF(AC25="VAL","VAL",(IF(A25="F",VLOOKUP(AC25,nagefille,2),VLOOKUP(AC25,nagegarçon,2))))))))</f>
        <v>COVID</v>
      </c>
      <c r="AE25" s="86" t="str">
        <f t="shared" ref="AE25" si="5">IF(AD25="VAL","VALIDÉ",AD25)</f>
        <v>COVID</v>
      </c>
      <c r="AF25" s="87" t="str">
        <f t="shared" ref="AF25" si="6">IF(OR(I25="COVID",N25="COVID",U25="COVID",AB25="COVID",AE25="COVID"),"COVID",IF(AND(I25="DSP",N25="DSP",U25="DSP",AB25="DSP",AE25="DSP"),"DSP",IF(AND(I25="DSP",N25="DSP",U25="DSP",AB25="DSP"),AE25,IF(AND(I25="DSP",N25="DSP",U25="DSP",AE25="DSP"),AB25,IF(AND(I25="DSP",N25="DSP",AB25="DSP",AE25="DSP"),U25,IF(AND(I25="DSP",U25="DSP",AB25="DSP",AE25="DSP"),N25,IF(AND(N25="DSP",U25="DSP",AB25="DSP",AE25="DSP"),I25,IF(AND(U25="DSP",AB25="DSP",AE25="DSP"),(I25+N25)/2,IF(AND(N25="DSP",AB25="DSP",AE25="DSP"),(I25+U25)/2,IF(AND(I25="DSP",AB25="DSP",AE25="DSP"),(N25+U25)/2,IF(AND(N25="DSP",U25="DSP",AE25="DSP"),(I25+AB25)/2,IF(AND(I25="DSP",U25="DSP",AE25="DSP"),(N25+AB25)/2,IF(AND(I25="DSP",N25="DSP",AE25="DSP"),(U25+AB25)/2,IF(AND(N25="DSP",U25="DSP",AB25="DSP"),(I25+AE25)/2,IF(AND(I25="DSP",U25="DSP",AB25="DSP"),(N25+AE25)/2,IF(AND(I25="DSP",N25="DSP",AB25="DSP"),(U25+AE25)/2,IF(AND(I25="DSP",N25="DSP",U25="DSP"),(AB25+AE25)/2,IF(AND(I25="DSP",N25="DSP"),(U25+AB25+AE25)/3,IF(AND(I25="DSP",U25="DSP"),(N25+AB25+AE25)/3,IF(AND(N25="DSP",U25="DSP"),(I25+AB25+AE25)/3,IF(AND(I25="DSP",AB25="DSP"),(N25+U25+AE25)/3,IF(AND(N25="DSP",AB25="DSP"),(I25+U25+AE25)/3,IF(AND(U25="DSP",AB25="DSP"),(I25+N25+AE25)/3,IF(AND(I25="DSP",AE25="DSP"),(N25+U25+AB25)/3,IF(AND(N25="DSP",AE25="DSP"),(I25+U25+AB25)/3,IF(AND(U25="DSP",AE25="DSP"),(I25+N25+AB25)/3,IF(AND(AB25="DSP",AE25="DSP"),(I25+N25+U25)/3,IF(I25="DSP",(N25+U25+AB25+AE25)/4,IF(N25="DSP",(I25+U25+AB25+AE25)/4,IF(U25="DSP",(I25+N25+AB25+AE25)/4,IF(AB25="DSP",(I25+N25+U25+AE25)/4,IF(AE25="DSP",(I25+N25+U25+AB25)/4,SUM(I25+N25+U25+AB25+AE25)/5))))))))))))))))))))))))))))))))</f>
        <v>COVID</v>
      </c>
      <c r="AG25" s="88" t="str">
        <f t="shared" ref="AG25" si="7">IF(AF25="DSP",0,AF25)</f>
        <v>COVID</v>
      </c>
      <c r="AH25" s="88">
        <v>0</v>
      </c>
      <c r="AI25" s="92"/>
      <c r="AJ25" s="78">
        <f>IF(ISERROR(VLOOKUP(B25,'Notes écrit'!$A$3:$C$566,3,FALSE)),"ABI",(VLOOKUP(B25,'Notes écrit'!$A$3:$C$566,3,FALSE)))</f>
        <v>8.44</v>
      </c>
      <c r="AK25" s="88">
        <f t="shared" ref="AK25" si="8">IF(OR(AJ25="ABI",AJ25="VALIDÉ"),0,AJ25)</f>
        <v>8.44</v>
      </c>
      <c r="AL25" s="93"/>
      <c r="AM25" s="153" t="e">
        <f t="shared" ref="AM25" si="9">IF(AJ25="ABI","DEF",IF(AF25="DSP",AJ25,(AF25*0.5+AJ25*0.5)))</f>
        <v>#VALUE!</v>
      </c>
      <c r="AN25" s="110"/>
      <c r="AO25" s="110"/>
      <c r="AP25" s="110"/>
      <c r="AQ25" s="110"/>
      <c r="AR25" s="110"/>
    </row>
    <row r="26" spans="1:44" ht="17.25" thickBot="1" x14ac:dyDescent="0.3">
      <c r="A26" s="127" t="s">
        <v>56</v>
      </c>
      <c r="B26" s="261">
        <v>22000977</v>
      </c>
      <c r="C26" s="262" t="s">
        <v>701</v>
      </c>
      <c r="D26" s="262" t="s">
        <v>188</v>
      </c>
      <c r="E26" s="262">
        <f>VLOOKUP(B26,'[4]Groupes L1_20-21'!$A$2:$H$739,8,FALSE)</f>
        <v>22</v>
      </c>
      <c r="F26" s="96" t="s">
        <v>1144</v>
      </c>
      <c r="G26" s="99" t="s">
        <v>1144</v>
      </c>
      <c r="H26" s="100" t="s">
        <v>1144</v>
      </c>
      <c r="I26" s="85" t="s">
        <v>1144</v>
      </c>
      <c r="J26" s="96" t="s">
        <v>1144</v>
      </c>
      <c r="K26" s="100" t="s">
        <v>1144</v>
      </c>
      <c r="L26" s="96" t="s">
        <v>1144</v>
      </c>
      <c r="M26" s="100" t="s">
        <v>1144</v>
      </c>
      <c r="N26" s="85" t="s">
        <v>1144</v>
      </c>
      <c r="O26" s="96" t="s">
        <v>1144</v>
      </c>
      <c r="P26" s="288" t="s">
        <v>195</v>
      </c>
      <c r="Q26" s="101" t="s">
        <v>1712</v>
      </c>
      <c r="R26" s="100" t="s">
        <v>1144</v>
      </c>
      <c r="S26" s="96" t="s">
        <v>1144</v>
      </c>
      <c r="T26" s="100" t="s">
        <v>1144</v>
      </c>
      <c r="U26" s="85" t="s">
        <v>1144</v>
      </c>
      <c r="V26" s="96" t="s">
        <v>1144</v>
      </c>
      <c r="W26" s="100" t="s">
        <v>1144</v>
      </c>
      <c r="X26" s="96" t="s">
        <v>1144</v>
      </c>
      <c r="Y26" s="100" t="s">
        <v>1144</v>
      </c>
      <c r="Z26" s="96" t="s">
        <v>1144</v>
      </c>
      <c r="AA26" s="100" t="s">
        <v>1144</v>
      </c>
      <c r="AB26" s="85" t="s">
        <v>1144</v>
      </c>
      <c r="AC26" s="96" t="s">
        <v>1144</v>
      </c>
      <c r="AD26" s="100" t="s">
        <v>1144</v>
      </c>
      <c r="AE26" s="86" t="s">
        <v>1144</v>
      </c>
      <c r="AF26" s="87" t="s">
        <v>1144</v>
      </c>
      <c r="AG26" s="88" t="s">
        <v>1144</v>
      </c>
      <c r="AH26" s="88" t="s">
        <v>1144</v>
      </c>
      <c r="AI26" s="92"/>
      <c r="AJ26" s="78">
        <v>7.11</v>
      </c>
      <c r="AK26" s="88">
        <v>7.11</v>
      </c>
      <c r="AL26" s="93"/>
      <c r="AM26" s="153" t="e">
        <v>#VALUE!</v>
      </c>
    </row>
    <row r="27" spans="1:44" ht="17.25" thickBot="1" x14ac:dyDescent="0.3">
      <c r="A27" s="127" t="s">
        <v>376</v>
      </c>
      <c r="B27" s="259">
        <v>21902329</v>
      </c>
      <c r="C27" s="260" t="s">
        <v>270</v>
      </c>
      <c r="D27" s="260" t="s">
        <v>267</v>
      </c>
      <c r="E27" s="260">
        <f>VLOOKUP(B27,'[4]Groupes L1_20-21'!$A$2:$H$739,8,FALSE)</f>
        <v>21</v>
      </c>
      <c r="F27" s="96">
        <v>15</v>
      </c>
      <c r="G27" s="99">
        <v>17</v>
      </c>
      <c r="H27" s="100">
        <v>12</v>
      </c>
      <c r="I27" s="85">
        <v>12</v>
      </c>
      <c r="J27" s="96">
        <v>2.91</v>
      </c>
      <c r="K27" s="100">
        <v>20</v>
      </c>
      <c r="L27" s="96">
        <v>6.23</v>
      </c>
      <c r="M27" s="100">
        <v>15</v>
      </c>
      <c r="N27" s="85">
        <v>17.5</v>
      </c>
      <c r="O27" s="107">
        <v>82.5</v>
      </c>
      <c r="P27" s="288">
        <v>74</v>
      </c>
      <c r="Q27" s="101">
        <v>1.1148648648648649</v>
      </c>
      <c r="R27" s="100">
        <v>5.5</v>
      </c>
      <c r="S27" s="107">
        <v>43.5</v>
      </c>
      <c r="T27" s="100">
        <v>4</v>
      </c>
      <c r="U27" s="85">
        <v>9.5</v>
      </c>
      <c r="V27" s="102">
        <v>26.12</v>
      </c>
      <c r="W27" s="100">
        <v>4.75</v>
      </c>
      <c r="X27" s="96">
        <v>0</v>
      </c>
      <c r="Y27" s="100">
        <v>2.5</v>
      </c>
      <c r="Z27" s="96">
        <v>1</v>
      </c>
      <c r="AA27" s="100">
        <v>4.5</v>
      </c>
      <c r="AB27" s="85">
        <v>11.75</v>
      </c>
      <c r="AC27" s="127" t="s">
        <v>1144</v>
      </c>
      <c r="AD27" s="100" t="s">
        <v>1144</v>
      </c>
      <c r="AE27" s="86" t="s">
        <v>1144</v>
      </c>
      <c r="AF27" s="87" t="s">
        <v>1144</v>
      </c>
      <c r="AG27" s="88" t="s">
        <v>1144</v>
      </c>
      <c r="AH27" s="88" t="s">
        <v>1144</v>
      </c>
      <c r="AI27" s="92"/>
      <c r="AJ27" s="78">
        <v>12</v>
      </c>
      <c r="AK27" s="88">
        <v>12</v>
      </c>
      <c r="AL27" s="93"/>
      <c r="AM27" s="153" t="e">
        <v>#VALUE!</v>
      </c>
    </row>
    <row r="28" spans="1:44" ht="17.25" thickBot="1" x14ac:dyDescent="0.3">
      <c r="A28" s="127" t="s">
        <v>376</v>
      </c>
      <c r="B28" s="261">
        <v>22002944</v>
      </c>
      <c r="C28" s="262" t="s">
        <v>706</v>
      </c>
      <c r="D28" s="262" t="s">
        <v>88</v>
      </c>
      <c r="E28" s="262">
        <f>VLOOKUP(B28,'[4]Groupes L1_20-21'!$A$2:$H$739,8,FALSE)</f>
        <v>23</v>
      </c>
      <c r="F28" s="96" t="s">
        <v>1144</v>
      </c>
      <c r="G28" s="99" t="s">
        <v>1144</v>
      </c>
      <c r="H28" s="100" t="s">
        <v>1144</v>
      </c>
      <c r="I28" s="85" t="s">
        <v>1144</v>
      </c>
      <c r="J28" s="96" t="s">
        <v>1144</v>
      </c>
      <c r="K28" s="100" t="s">
        <v>1144</v>
      </c>
      <c r="L28" s="96" t="s">
        <v>1144</v>
      </c>
      <c r="M28" s="100" t="s">
        <v>1144</v>
      </c>
      <c r="N28" s="85" t="s">
        <v>1144</v>
      </c>
      <c r="O28" s="96" t="s">
        <v>1144</v>
      </c>
      <c r="P28" s="288" t="s">
        <v>195</v>
      </c>
      <c r="Q28" s="101" t="s">
        <v>1712</v>
      </c>
      <c r="R28" s="100" t="s">
        <v>1144</v>
      </c>
      <c r="S28" s="96" t="s">
        <v>1144</v>
      </c>
      <c r="T28" s="100" t="s">
        <v>1144</v>
      </c>
      <c r="U28" s="85" t="s">
        <v>1144</v>
      </c>
      <c r="V28" s="96" t="s">
        <v>1144</v>
      </c>
      <c r="W28" s="100" t="s">
        <v>1144</v>
      </c>
      <c r="X28" s="96" t="s">
        <v>1144</v>
      </c>
      <c r="Y28" s="100" t="s">
        <v>1144</v>
      </c>
      <c r="Z28" s="96" t="s">
        <v>1144</v>
      </c>
      <c r="AA28" s="100" t="s">
        <v>1144</v>
      </c>
      <c r="AB28" s="85" t="s">
        <v>1144</v>
      </c>
      <c r="AC28" s="96" t="s">
        <v>1144</v>
      </c>
      <c r="AD28" s="100" t="s">
        <v>1144</v>
      </c>
      <c r="AE28" s="86" t="s">
        <v>1144</v>
      </c>
      <c r="AF28" s="87" t="s">
        <v>1144</v>
      </c>
      <c r="AG28" s="88" t="s">
        <v>1144</v>
      </c>
      <c r="AH28" s="88" t="s">
        <v>1144</v>
      </c>
      <c r="AI28" s="92"/>
      <c r="AJ28" s="78">
        <v>10.67</v>
      </c>
      <c r="AK28" s="88">
        <v>10.67</v>
      </c>
      <c r="AL28" s="93"/>
      <c r="AM28" s="153" t="e">
        <v>#VALUE!</v>
      </c>
    </row>
    <row r="29" spans="1:44" ht="17.25" thickBot="1" x14ac:dyDescent="0.3">
      <c r="A29" s="127" t="s">
        <v>376</v>
      </c>
      <c r="B29" s="261">
        <v>22003720</v>
      </c>
      <c r="C29" s="262" t="s">
        <v>712</v>
      </c>
      <c r="D29" s="262" t="s">
        <v>88</v>
      </c>
      <c r="E29" s="262">
        <f>VLOOKUP(B29,'[4]Groupes L1_20-21'!$A$2:$H$739,8,FALSE)</f>
        <v>22</v>
      </c>
      <c r="F29" s="96" t="s">
        <v>1144</v>
      </c>
      <c r="G29" s="99" t="s">
        <v>1144</v>
      </c>
      <c r="H29" s="100" t="s">
        <v>1144</v>
      </c>
      <c r="I29" s="85" t="s">
        <v>1144</v>
      </c>
      <c r="J29" s="96" t="s">
        <v>1144</v>
      </c>
      <c r="K29" s="100" t="s">
        <v>1144</v>
      </c>
      <c r="L29" s="96" t="s">
        <v>1144</v>
      </c>
      <c r="M29" s="100" t="s">
        <v>1144</v>
      </c>
      <c r="N29" s="85" t="s">
        <v>1144</v>
      </c>
      <c r="O29" s="96" t="s">
        <v>1144</v>
      </c>
      <c r="P29" s="288" t="s">
        <v>195</v>
      </c>
      <c r="Q29" s="101" t="s">
        <v>1712</v>
      </c>
      <c r="R29" s="100" t="s">
        <v>1144</v>
      </c>
      <c r="S29" s="96" t="s">
        <v>1144</v>
      </c>
      <c r="T29" s="100" t="s">
        <v>1144</v>
      </c>
      <c r="U29" s="85" t="s">
        <v>1144</v>
      </c>
      <c r="V29" s="96" t="s">
        <v>1144</v>
      </c>
      <c r="W29" s="100" t="s">
        <v>1144</v>
      </c>
      <c r="X29" s="96" t="s">
        <v>1144</v>
      </c>
      <c r="Y29" s="100" t="s">
        <v>1144</v>
      </c>
      <c r="Z29" s="96" t="s">
        <v>1144</v>
      </c>
      <c r="AA29" s="100" t="s">
        <v>1144</v>
      </c>
      <c r="AB29" s="85" t="s">
        <v>1144</v>
      </c>
      <c r="AC29" s="96" t="s">
        <v>1144</v>
      </c>
      <c r="AD29" s="100" t="s">
        <v>1144</v>
      </c>
      <c r="AE29" s="86" t="s">
        <v>1144</v>
      </c>
      <c r="AF29" s="87" t="s">
        <v>1144</v>
      </c>
      <c r="AG29" s="88" t="s">
        <v>1144</v>
      </c>
      <c r="AH29" s="88" t="s">
        <v>1144</v>
      </c>
      <c r="AI29" s="92"/>
      <c r="AJ29" s="78">
        <v>8.44</v>
      </c>
      <c r="AK29" s="88">
        <v>8.44</v>
      </c>
      <c r="AL29" s="93"/>
      <c r="AM29" s="153" t="e">
        <v>#VALUE!</v>
      </c>
    </row>
    <row r="30" spans="1:44" ht="17.25" thickBot="1" x14ac:dyDescent="0.3">
      <c r="A30" s="127" t="s">
        <v>376</v>
      </c>
      <c r="B30" s="259">
        <v>22002234</v>
      </c>
      <c r="C30" s="260" t="s">
        <v>719</v>
      </c>
      <c r="D30" s="260" t="s">
        <v>97</v>
      </c>
      <c r="E30" s="260">
        <f>VLOOKUP(B30,'[4]Groupes L1_20-21'!$A$2:$H$739,8,FALSE)</f>
        <v>19</v>
      </c>
      <c r="F30" s="96" t="s">
        <v>1144</v>
      </c>
      <c r="G30" s="99" t="s">
        <v>1144</v>
      </c>
      <c r="H30" s="100" t="s">
        <v>1144</v>
      </c>
      <c r="I30" s="85" t="s">
        <v>1144</v>
      </c>
      <c r="J30" s="96" t="s">
        <v>1144</v>
      </c>
      <c r="K30" s="100" t="s">
        <v>1144</v>
      </c>
      <c r="L30" s="96" t="s">
        <v>1144</v>
      </c>
      <c r="M30" s="100" t="s">
        <v>1144</v>
      </c>
      <c r="N30" s="85" t="s">
        <v>1144</v>
      </c>
      <c r="O30" s="96" t="s">
        <v>1144</v>
      </c>
      <c r="P30" s="288" t="s">
        <v>195</v>
      </c>
      <c r="Q30" s="101" t="s">
        <v>1712</v>
      </c>
      <c r="R30" s="100" t="s">
        <v>1144</v>
      </c>
      <c r="S30" s="96" t="s">
        <v>1144</v>
      </c>
      <c r="T30" s="100" t="s">
        <v>1144</v>
      </c>
      <c r="U30" s="85" t="s">
        <v>1144</v>
      </c>
      <c r="V30" s="96" t="s">
        <v>1144</v>
      </c>
      <c r="W30" s="100" t="s">
        <v>1144</v>
      </c>
      <c r="X30" s="96" t="s">
        <v>1144</v>
      </c>
      <c r="Y30" s="100" t="s">
        <v>1144</v>
      </c>
      <c r="Z30" s="96" t="s">
        <v>1144</v>
      </c>
      <c r="AA30" s="100">
        <v>0</v>
      </c>
      <c r="AB30" s="85">
        <v>0</v>
      </c>
      <c r="AC30" s="127" t="s">
        <v>1144</v>
      </c>
      <c r="AD30" s="100" t="s">
        <v>1144</v>
      </c>
      <c r="AE30" s="86" t="s">
        <v>1144</v>
      </c>
      <c r="AF30" s="87" t="s">
        <v>1144</v>
      </c>
      <c r="AG30" s="88" t="s">
        <v>1144</v>
      </c>
      <c r="AH30" s="88" t="s">
        <v>1144</v>
      </c>
      <c r="AI30" s="92"/>
      <c r="AJ30" s="78">
        <v>6.22</v>
      </c>
      <c r="AK30" s="88">
        <v>6.22</v>
      </c>
      <c r="AL30" s="93"/>
      <c r="AM30" s="153" t="e">
        <v>#VALUE!</v>
      </c>
    </row>
    <row r="31" spans="1:44" ht="17.25" thickBot="1" x14ac:dyDescent="0.3">
      <c r="A31" s="127" t="s">
        <v>56</v>
      </c>
      <c r="B31" s="259">
        <v>22014858</v>
      </c>
      <c r="C31" s="260" t="s">
        <v>722</v>
      </c>
      <c r="D31" s="260" t="s">
        <v>723</v>
      </c>
      <c r="E31" s="260">
        <f>VLOOKUP(B31,'[4]Groupes L1_20-21'!$A$2:$H$739,8,FALSE)</f>
        <v>21</v>
      </c>
      <c r="F31" s="285" t="s">
        <v>1144</v>
      </c>
      <c r="G31" s="99" t="s">
        <v>1144</v>
      </c>
      <c r="H31" s="100" t="s">
        <v>1144</v>
      </c>
      <c r="I31" s="85" t="s">
        <v>1144</v>
      </c>
      <c r="J31" s="285" t="s">
        <v>1144</v>
      </c>
      <c r="K31" s="100" t="s">
        <v>1144</v>
      </c>
      <c r="L31" s="285" t="s">
        <v>1144</v>
      </c>
      <c r="M31" s="100" t="s">
        <v>1144</v>
      </c>
      <c r="N31" s="85" t="s">
        <v>1144</v>
      </c>
      <c r="O31" s="285" t="s">
        <v>1144</v>
      </c>
      <c r="P31" s="288" t="s">
        <v>195</v>
      </c>
      <c r="Q31" s="101" t="s">
        <v>1712</v>
      </c>
      <c r="R31" s="100" t="s">
        <v>1144</v>
      </c>
      <c r="S31" s="285" t="s">
        <v>1144</v>
      </c>
      <c r="T31" s="100" t="s">
        <v>1144</v>
      </c>
      <c r="U31" s="85" t="s">
        <v>1144</v>
      </c>
      <c r="V31" s="285" t="s">
        <v>1144</v>
      </c>
      <c r="W31" s="100" t="s">
        <v>1144</v>
      </c>
      <c r="X31" s="285" t="s">
        <v>1144</v>
      </c>
      <c r="Y31" s="100" t="s">
        <v>1144</v>
      </c>
      <c r="Z31" s="285" t="s">
        <v>1144</v>
      </c>
      <c r="AA31" s="100" t="s">
        <v>1144</v>
      </c>
      <c r="AB31" s="85" t="s">
        <v>1144</v>
      </c>
      <c r="AC31" s="127" t="s">
        <v>1144</v>
      </c>
      <c r="AD31" s="100" t="s">
        <v>1144</v>
      </c>
      <c r="AE31" s="86" t="s">
        <v>1144</v>
      </c>
      <c r="AF31" s="87" t="s">
        <v>1144</v>
      </c>
      <c r="AG31" s="88" t="s">
        <v>1144</v>
      </c>
      <c r="AH31" s="88" t="s">
        <v>1144</v>
      </c>
      <c r="AI31" s="92"/>
      <c r="AJ31" s="78">
        <v>10.220000000000001</v>
      </c>
      <c r="AK31" s="88">
        <v>10.220000000000001</v>
      </c>
      <c r="AL31" s="93"/>
      <c r="AM31" s="153" t="e">
        <v>#VALUE!</v>
      </c>
    </row>
    <row r="32" spans="1:44" ht="17.25" thickBot="1" x14ac:dyDescent="0.3">
      <c r="A32" s="127" t="s">
        <v>376</v>
      </c>
      <c r="B32" s="259">
        <v>22005291</v>
      </c>
      <c r="C32" s="260" t="s">
        <v>727</v>
      </c>
      <c r="D32" s="260" t="s">
        <v>77</v>
      </c>
      <c r="E32" s="260">
        <f>VLOOKUP(B32,'[4]Groupes L1_20-21'!$A$2:$H$739,8,FALSE)</f>
        <v>19</v>
      </c>
      <c r="F32" s="96">
        <v>22</v>
      </c>
      <c r="G32" s="99">
        <v>20.5</v>
      </c>
      <c r="H32" s="100">
        <v>19</v>
      </c>
      <c r="I32" s="85">
        <v>19</v>
      </c>
      <c r="J32" s="96">
        <v>3.8</v>
      </c>
      <c r="K32" s="100">
        <v>7</v>
      </c>
      <c r="L32" s="96">
        <v>7</v>
      </c>
      <c r="M32" s="100">
        <v>10</v>
      </c>
      <c r="N32" s="85">
        <v>8.5</v>
      </c>
      <c r="O32" s="107">
        <v>35</v>
      </c>
      <c r="P32" s="288">
        <v>59</v>
      </c>
      <c r="Q32" s="101">
        <v>0.59322033898305082</v>
      </c>
      <c r="R32" s="100">
        <v>2.5</v>
      </c>
      <c r="S32" s="107">
        <v>44</v>
      </c>
      <c r="T32" s="100">
        <v>4</v>
      </c>
      <c r="U32" s="85">
        <v>6.5</v>
      </c>
      <c r="V32" s="102">
        <v>28.06</v>
      </c>
      <c r="W32" s="100">
        <v>3.75</v>
      </c>
      <c r="X32" s="96">
        <v>-13</v>
      </c>
      <c r="Y32" s="100">
        <v>0.5</v>
      </c>
      <c r="Z32" s="96">
        <v>1</v>
      </c>
      <c r="AA32" s="100">
        <v>4.5</v>
      </c>
      <c r="AB32" s="85">
        <v>8.75</v>
      </c>
      <c r="AC32" s="127" t="s">
        <v>1144</v>
      </c>
      <c r="AD32" s="100" t="s">
        <v>1144</v>
      </c>
      <c r="AE32" s="86" t="s">
        <v>1144</v>
      </c>
      <c r="AF32" s="87" t="s">
        <v>1144</v>
      </c>
      <c r="AG32" s="88" t="s">
        <v>1144</v>
      </c>
      <c r="AH32" s="88" t="s">
        <v>1144</v>
      </c>
      <c r="AI32" s="92"/>
      <c r="AJ32" s="78">
        <v>6.22</v>
      </c>
      <c r="AK32" s="88">
        <v>6.22</v>
      </c>
      <c r="AL32" s="93"/>
      <c r="AM32" s="153" t="e">
        <v>#VALUE!</v>
      </c>
    </row>
    <row r="33" spans="1:39" s="26" customFormat="1" ht="16.5" customHeight="1" thickBot="1" x14ac:dyDescent="0.3">
      <c r="A33" s="127" t="s">
        <v>56</v>
      </c>
      <c r="B33" s="255">
        <v>22007509</v>
      </c>
      <c r="C33" s="256" t="s">
        <v>732</v>
      </c>
      <c r="D33" s="256" t="s">
        <v>87</v>
      </c>
      <c r="E33" s="256">
        <f>VLOOKUP(B33,'[4]Groupes L1_20-21'!$A$2:$H$739,8,FALSE)</f>
        <v>7</v>
      </c>
      <c r="F33" s="96" t="s">
        <v>1144</v>
      </c>
      <c r="G33" s="99" t="s">
        <v>1144</v>
      </c>
      <c r="H33" s="100" t="s">
        <v>1144</v>
      </c>
      <c r="I33" s="85" t="s">
        <v>1144</v>
      </c>
      <c r="J33" s="96" t="s">
        <v>1144</v>
      </c>
      <c r="K33" s="100" t="s">
        <v>1144</v>
      </c>
      <c r="L33" s="96" t="s">
        <v>1144</v>
      </c>
      <c r="M33" s="100" t="s">
        <v>1144</v>
      </c>
      <c r="N33" s="85" t="s">
        <v>1144</v>
      </c>
      <c r="O33" s="96" t="s">
        <v>1144</v>
      </c>
      <c r="P33" s="288" t="s">
        <v>195</v>
      </c>
      <c r="Q33" s="101" t="s">
        <v>1712</v>
      </c>
      <c r="R33" s="100" t="s">
        <v>1144</v>
      </c>
      <c r="S33" s="96" t="s">
        <v>1144</v>
      </c>
      <c r="T33" s="100" t="s">
        <v>1144</v>
      </c>
      <c r="U33" s="85" t="s">
        <v>1144</v>
      </c>
      <c r="V33" s="96" t="s">
        <v>1144</v>
      </c>
      <c r="W33" s="100" t="s">
        <v>1144</v>
      </c>
      <c r="X33" s="96" t="s">
        <v>1144</v>
      </c>
      <c r="Y33" s="100" t="s">
        <v>1144</v>
      </c>
      <c r="Z33" s="96" t="s">
        <v>1144</v>
      </c>
      <c r="AA33" s="100" t="s">
        <v>1144</v>
      </c>
      <c r="AB33" s="85" t="s">
        <v>1144</v>
      </c>
      <c r="AC33" s="96" t="s">
        <v>1144</v>
      </c>
      <c r="AD33" s="100" t="str">
        <f>IF(AC33="COVID","COVID",IF(AC33="ABI",0,IF(AC33="DNF",0,IF(AC33="DSP","DSP",IF(AC33="VAL","VAL",(IF(A33="F",VLOOKUP(AC33,nagefille,2),VLOOKUP(AC33,nagegarçon,2))))))))</f>
        <v>COVID</v>
      </c>
      <c r="AE33" s="86" t="str">
        <f t="shared" ref="AE33" si="10">IF(AD33="VAL","VALIDÉ",AD33)</f>
        <v>COVID</v>
      </c>
      <c r="AF33" s="87" t="str">
        <f t="shared" ref="AF33" si="11">IF(OR(I33="COVID",N33="COVID",U33="COVID",AB33="COVID",AE33="COVID"),"COVID",IF(AND(I33="DSP",N33="DSP",U33="DSP",AB33="DSP",AE33="DSP"),"DSP",IF(AND(I33="DSP",N33="DSP",U33="DSP",AB33="DSP"),AE33,IF(AND(I33="DSP",N33="DSP",U33="DSP",AE33="DSP"),AB33,IF(AND(I33="DSP",N33="DSP",AB33="DSP",AE33="DSP"),U33,IF(AND(I33="DSP",U33="DSP",AB33="DSP",AE33="DSP"),N33,IF(AND(N33="DSP",U33="DSP",AB33="DSP",AE33="DSP"),I33,IF(AND(U33="DSP",AB33="DSP",AE33="DSP"),(I33+N33)/2,IF(AND(N33="DSP",AB33="DSP",AE33="DSP"),(I33+U33)/2,IF(AND(I33="DSP",AB33="DSP",AE33="DSP"),(N33+U33)/2,IF(AND(N33="DSP",U33="DSP",AE33="DSP"),(I33+AB33)/2,IF(AND(I33="DSP",U33="DSP",AE33="DSP"),(N33+AB33)/2,IF(AND(I33="DSP",N33="DSP",AE33="DSP"),(U33+AB33)/2,IF(AND(N33="DSP",U33="DSP",AB33="DSP"),(I33+AE33)/2,IF(AND(I33="DSP",U33="DSP",AB33="DSP"),(N33+AE33)/2,IF(AND(I33="DSP",N33="DSP",AB33="DSP"),(U33+AE33)/2,IF(AND(I33="DSP",N33="DSP",U33="DSP"),(AB33+AE33)/2,IF(AND(I33="DSP",N33="DSP"),(U33+AB33+AE33)/3,IF(AND(I33="DSP",U33="DSP"),(N33+AB33+AE33)/3,IF(AND(N33="DSP",U33="DSP"),(I33+AB33+AE33)/3,IF(AND(I33="DSP",AB33="DSP"),(N33+U33+AE33)/3,IF(AND(N33="DSP",AB33="DSP"),(I33+U33+AE33)/3,IF(AND(U33="DSP",AB33="DSP"),(I33+N33+AE33)/3,IF(AND(I33="DSP",AE33="DSP"),(N33+U33+AB33)/3,IF(AND(N33="DSP",AE33="DSP"),(I33+U33+AB33)/3,IF(AND(U33="DSP",AE33="DSP"),(I33+N33+AB33)/3,IF(AND(AB33="DSP",AE33="DSP"),(I33+N33+U33)/3,IF(I33="DSP",(N33+U33+AB33+AE33)/4,IF(N33="DSP",(I33+U33+AB33+AE33)/4,IF(U33="DSP",(I33+N33+AB33+AE33)/4,IF(AB33="DSP",(I33+N33+U33+AE33)/4,IF(AE33="DSP",(I33+N33+U33+AB33)/4,SUM(I33+N33+U33+AB33+AE33)/5))))))))))))))))))))))))))))))))</f>
        <v>COVID</v>
      </c>
      <c r="AG33" s="88" t="str">
        <f t="shared" ref="AG33" si="12">IF(AF33="DSP",0,AF33)</f>
        <v>COVID</v>
      </c>
      <c r="AH33" s="88">
        <v>0</v>
      </c>
      <c r="AI33" s="92"/>
      <c r="AJ33" s="78">
        <f>IF(ISERROR(VLOOKUP(B33,'Notes écrit'!$A$3:$C$566,3,FALSE)),"ABI",(VLOOKUP(B33,'Notes écrit'!$A$3:$C$566,3,FALSE)))</f>
        <v>4</v>
      </c>
      <c r="AK33" s="88">
        <f t="shared" ref="AK33" si="13">IF(OR(AJ33="ABI",AJ33="VALIDÉ"),0,AJ33)</f>
        <v>4</v>
      </c>
      <c r="AL33" s="93"/>
      <c r="AM33" s="153" t="e">
        <f>IF(AJ33="ABI","DEF",IF(AF33="DSP",AJ33,(AF33*0.5+AJ33*0.5)))</f>
        <v>#VALUE!</v>
      </c>
    </row>
    <row r="34" spans="1:39" ht="17.25" thickBot="1" x14ac:dyDescent="0.3">
      <c r="A34" s="127" t="s">
        <v>376</v>
      </c>
      <c r="B34" s="259">
        <v>21910700</v>
      </c>
      <c r="C34" s="260" t="s">
        <v>281</v>
      </c>
      <c r="D34" s="260" t="s">
        <v>282</v>
      </c>
      <c r="E34" s="260">
        <f>VLOOKUP(B34,'[4]Groupes L1_20-21'!$A$2:$H$739,8,FALSE)</f>
        <v>21</v>
      </c>
      <c r="F34" s="96">
        <v>11</v>
      </c>
      <c r="G34" s="99">
        <v>15</v>
      </c>
      <c r="H34" s="100">
        <v>8</v>
      </c>
      <c r="I34" s="85">
        <v>8</v>
      </c>
      <c r="J34" s="96">
        <v>3.37</v>
      </c>
      <c r="K34" s="100">
        <v>14</v>
      </c>
      <c r="L34" s="96">
        <v>7.22</v>
      </c>
      <c r="M34" s="100">
        <v>8</v>
      </c>
      <c r="N34" s="85">
        <v>11</v>
      </c>
      <c r="O34" s="107">
        <v>10</v>
      </c>
      <c r="P34" s="288">
        <v>83</v>
      </c>
      <c r="Q34" s="101">
        <v>0.12048192771084337</v>
      </c>
      <c r="R34" s="100">
        <v>0.5</v>
      </c>
      <c r="S34" s="107">
        <v>39.5</v>
      </c>
      <c r="T34" s="100">
        <v>3</v>
      </c>
      <c r="U34" s="85">
        <v>3.5</v>
      </c>
      <c r="V34" s="102">
        <v>27.59</v>
      </c>
      <c r="W34" s="100">
        <v>4</v>
      </c>
      <c r="X34" s="96">
        <v>-1</v>
      </c>
      <c r="Y34" s="100">
        <v>2.25</v>
      </c>
      <c r="Z34" s="96">
        <v>5</v>
      </c>
      <c r="AA34" s="100">
        <v>2.5</v>
      </c>
      <c r="AB34" s="85">
        <v>8.75</v>
      </c>
      <c r="AC34" s="127" t="s">
        <v>1144</v>
      </c>
      <c r="AD34" s="100" t="s">
        <v>1144</v>
      </c>
      <c r="AE34" s="86" t="s">
        <v>1144</v>
      </c>
      <c r="AF34" s="87" t="s">
        <v>1144</v>
      </c>
      <c r="AG34" s="88" t="s">
        <v>1144</v>
      </c>
      <c r="AH34" s="88" t="s">
        <v>1144</v>
      </c>
      <c r="AI34" s="92"/>
      <c r="AJ34" s="78">
        <v>8.44</v>
      </c>
      <c r="AK34" s="88">
        <v>8.44</v>
      </c>
      <c r="AL34" s="93"/>
      <c r="AM34" s="153" t="e">
        <v>#VALUE!</v>
      </c>
    </row>
    <row r="35" spans="1:39" ht="17.25" thickBot="1" x14ac:dyDescent="0.3">
      <c r="A35" s="127" t="s">
        <v>376</v>
      </c>
      <c r="B35" s="259">
        <v>22009554</v>
      </c>
      <c r="C35" s="260" t="s">
        <v>740</v>
      </c>
      <c r="D35" s="260" t="s">
        <v>741</v>
      </c>
      <c r="E35" s="260">
        <f>VLOOKUP(B35,'[4]Groupes L1_20-21'!$A$2:$H$739,8,FALSE)</f>
        <v>19</v>
      </c>
      <c r="F35" s="96">
        <v>18</v>
      </c>
      <c r="G35" s="99">
        <v>18.5</v>
      </c>
      <c r="H35" s="100">
        <v>15</v>
      </c>
      <c r="I35" s="85">
        <v>15</v>
      </c>
      <c r="J35" s="96">
        <v>3.43</v>
      </c>
      <c r="K35" s="100">
        <v>13</v>
      </c>
      <c r="L35" s="96">
        <v>6.44</v>
      </c>
      <c r="M35" s="100">
        <v>14</v>
      </c>
      <c r="N35" s="85">
        <v>13.5</v>
      </c>
      <c r="O35" s="107">
        <v>57.5</v>
      </c>
      <c r="P35" s="288">
        <v>76</v>
      </c>
      <c r="Q35" s="101">
        <v>0.75657894736842102</v>
      </c>
      <c r="R35" s="100">
        <v>3.5</v>
      </c>
      <c r="S35" s="107">
        <v>53.4</v>
      </c>
      <c r="T35" s="100">
        <v>6.5</v>
      </c>
      <c r="U35" s="85">
        <v>10</v>
      </c>
      <c r="V35" s="102">
        <v>27.75</v>
      </c>
      <c r="W35" s="100">
        <v>4</v>
      </c>
      <c r="X35" s="96">
        <v>-4</v>
      </c>
      <c r="Y35" s="100">
        <v>1.5</v>
      </c>
      <c r="Z35" s="96">
        <v>2</v>
      </c>
      <c r="AA35" s="100">
        <v>4</v>
      </c>
      <c r="AB35" s="85">
        <v>9.5</v>
      </c>
      <c r="AC35" s="127" t="s">
        <v>1144</v>
      </c>
      <c r="AD35" s="100" t="s">
        <v>1144</v>
      </c>
      <c r="AE35" s="86" t="s">
        <v>1144</v>
      </c>
      <c r="AF35" s="87" t="s">
        <v>1144</v>
      </c>
      <c r="AG35" s="88" t="s">
        <v>1144</v>
      </c>
      <c r="AH35" s="88" t="s">
        <v>1144</v>
      </c>
      <c r="AI35" s="92"/>
      <c r="AJ35" s="78">
        <v>7.11</v>
      </c>
      <c r="AK35" s="88">
        <v>7.11</v>
      </c>
      <c r="AL35" s="93"/>
      <c r="AM35" s="153" t="e">
        <v>#VALUE!</v>
      </c>
    </row>
    <row r="36" spans="1:39" ht="17.25" thickBot="1" x14ac:dyDescent="0.3">
      <c r="A36" s="127" t="s">
        <v>376</v>
      </c>
      <c r="B36" s="259">
        <v>21810312</v>
      </c>
      <c r="C36" s="260" t="s">
        <v>755</v>
      </c>
      <c r="D36" s="260" t="s">
        <v>99</v>
      </c>
      <c r="E36" s="260">
        <f>VLOOKUP(B36,'[4]Groupes L1_20-21'!$A$2:$H$739,8,FALSE)</f>
        <v>19</v>
      </c>
      <c r="F36" s="96">
        <v>18</v>
      </c>
      <c r="G36" s="99">
        <v>18.5</v>
      </c>
      <c r="H36" s="100">
        <v>15</v>
      </c>
      <c r="I36" s="85">
        <v>15</v>
      </c>
      <c r="J36" s="96">
        <v>3.62</v>
      </c>
      <c r="K36" s="100">
        <v>10</v>
      </c>
      <c r="L36" s="96">
        <v>6.78</v>
      </c>
      <c r="M36" s="100">
        <v>11</v>
      </c>
      <c r="N36" s="85">
        <v>10.5</v>
      </c>
      <c r="O36" s="107">
        <v>59</v>
      </c>
      <c r="P36" s="288">
        <v>59</v>
      </c>
      <c r="Q36" s="101">
        <v>1</v>
      </c>
      <c r="R36" s="100">
        <v>5</v>
      </c>
      <c r="S36" s="107">
        <v>44.9</v>
      </c>
      <c r="T36" s="100">
        <v>4</v>
      </c>
      <c r="U36" s="85">
        <v>9</v>
      </c>
      <c r="V36" s="102">
        <v>26.48</v>
      </c>
      <c r="W36" s="100">
        <v>4.75</v>
      </c>
      <c r="X36" s="96">
        <v>-5</v>
      </c>
      <c r="Y36" s="100">
        <v>1.5</v>
      </c>
      <c r="Z36" s="96">
        <v>2</v>
      </c>
      <c r="AA36" s="100">
        <v>4</v>
      </c>
      <c r="AB36" s="85">
        <v>10.25</v>
      </c>
      <c r="AC36" s="127" t="s">
        <v>1144</v>
      </c>
      <c r="AD36" s="100" t="s">
        <v>1144</v>
      </c>
      <c r="AE36" s="86" t="s">
        <v>1144</v>
      </c>
      <c r="AF36" s="87" t="s">
        <v>1144</v>
      </c>
      <c r="AG36" s="88" t="s">
        <v>1144</v>
      </c>
      <c r="AH36" s="88" t="s">
        <v>1144</v>
      </c>
      <c r="AI36" s="92"/>
      <c r="AJ36" s="78">
        <v>8.44</v>
      </c>
      <c r="AK36" s="88">
        <v>8.44</v>
      </c>
      <c r="AL36" s="93"/>
      <c r="AM36" s="153" t="e">
        <v>#VALUE!</v>
      </c>
    </row>
    <row r="37" spans="1:39" ht="17.25" thickBot="1" x14ac:dyDescent="0.3">
      <c r="A37" s="127" t="s">
        <v>376</v>
      </c>
      <c r="B37" s="261">
        <v>22007485</v>
      </c>
      <c r="C37" s="262" t="s">
        <v>758</v>
      </c>
      <c r="D37" s="262" t="s">
        <v>81</v>
      </c>
      <c r="E37" s="262">
        <f>VLOOKUP(B37,'[4]Groupes L1_20-21'!$A$2:$H$739,8,FALSE)</f>
        <v>22</v>
      </c>
      <c r="F37" s="96" t="s">
        <v>1144</v>
      </c>
      <c r="G37" s="99" t="s">
        <v>1144</v>
      </c>
      <c r="H37" s="100" t="s">
        <v>1144</v>
      </c>
      <c r="I37" s="85" t="s">
        <v>1144</v>
      </c>
      <c r="J37" s="96" t="s">
        <v>1144</v>
      </c>
      <c r="K37" s="100" t="s">
        <v>1144</v>
      </c>
      <c r="L37" s="96" t="s">
        <v>1144</v>
      </c>
      <c r="M37" s="100" t="s">
        <v>1144</v>
      </c>
      <c r="N37" s="85" t="s">
        <v>1144</v>
      </c>
      <c r="O37" s="96" t="s">
        <v>1144</v>
      </c>
      <c r="P37" s="288" t="s">
        <v>195</v>
      </c>
      <c r="Q37" s="101" t="s">
        <v>1712</v>
      </c>
      <c r="R37" s="100" t="s">
        <v>1144</v>
      </c>
      <c r="S37" s="96" t="s">
        <v>1144</v>
      </c>
      <c r="T37" s="100" t="s">
        <v>1144</v>
      </c>
      <c r="U37" s="85" t="s">
        <v>1144</v>
      </c>
      <c r="V37" s="96" t="s">
        <v>1144</v>
      </c>
      <c r="W37" s="100" t="s">
        <v>1144</v>
      </c>
      <c r="X37" s="96" t="s">
        <v>1144</v>
      </c>
      <c r="Y37" s="100" t="s">
        <v>1144</v>
      </c>
      <c r="Z37" s="96" t="s">
        <v>1144</v>
      </c>
      <c r="AA37" s="100" t="s">
        <v>1144</v>
      </c>
      <c r="AB37" s="85" t="s">
        <v>1144</v>
      </c>
      <c r="AC37" s="96" t="s">
        <v>1144</v>
      </c>
      <c r="AD37" s="100" t="s">
        <v>1144</v>
      </c>
      <c r="AE37" s="86" t="s">
        <v>1144</v>
      </c>
      <c r="AF37" s="87" t="s">
        <v>1144</v>
      </c>
      <c r="AG37" s="88" t="s">
        <v>1144</v>
      </c>
      <c r="AH37" s="88" t="s">
        <v>1144</v>
      </c>
      <c r="AI37" s="92"/>
      <c r="AJ37" s="78">
        <v>6.67</v>
      </c>
      <c r="AK37" s="88">
        <v>6.67</v>
      </c>
      <c r="AL37" s="93"/>
      <c r="AM37" s="153" t="e">
        <v>#VALUE!</v>
      </c>
    </row>
    <row r="38" spans="1:39" ht="17.25" thickBot="1" x14ac:dyDescent="0.3">
      <c r="A38" s="127" t="s">
        <v>376</v>
      </c>
      <c r="B38" s="261">
        <v>22009593</v>
      </c>
      <c r="C38" s="262" t="s">
        <v>763</v>
      </c>
      <c r="D38" s="262" t="s">
        <v>36</v>
      </c>
      <c r="E38" s="262">
        <f>VLOOKUP(B38,'[4]Groupes L1_20-21'!$A$2:$H$739,8,FALSE)</f>
        <v>23</v>
      </c>
      <c r="F38" s="96" t="s">
        <v>1144</v>
      </c>
      <c r="G38" s="99" t="s">
        <v>1144</v>
      </c>
      <c r="H38" s="100" t="s">
        <v>1144</v>
      </c>
      <c r="I38" s="85" t="s">
        <v>1144</v>
      </c>
      <c r="J38" s="96" t="s">
        <v>1144</v>
      </c>
      <c r="K38" s="100" t="s">
        <v>1144</v>
      </c>
      <c r="L38" s="96" t="s">
        <v>1144</v>
      </c>
      <c r="M38" s="100" t="s">
        <v>1144</v>
      </c>
      <c r="N38" s="85" t="s">
        <v>1144</v>
      </c>
      <c r="O38" s="96" t="s">
        <v>1144</v>
      </c>
      <c r="P38" s="288" t="s">
        <v>195</v>
      </c>
      <c r="Q38" s="101" t="s">
        <v>1712</v>
      </c>
      <c r="R38" s="100" t="s">
        <v>1144</v>
      </c>
      <c r="S38" s="96" t="s">
        <v>1144</v>
      </c>
      <c r="T38" s="100" t="s">
        <v>1144</v>
      </c>
      <c r="U38" s="85" t="s">
        <v>1144</v>
      </c>
      <c r="V38" s="96" t="s">
        <v>1144</v>
      </c>
      <c r="W38" s="100" t="s">
        <v>1144</v>
      </c>
      <c r="X38" s="96" t="s">
        <v>1144</v>
      </c>
      <c r="Y38" s="100" t="s">
        <v>1144</v>
      </c>
      <c r="Z38" s="96" t="s">
        <v>1144</v>
      </c>
      <c r="AA38" s="100" t="s">
        <v>1144</v>
      </c>
      <c r="AB38" s="85" t="s">
        <v>1144</v>
      </c>
      <c r="AC38" s="96" t="s">
        <v>1144</v>
      </c>
      <c r="AD38" s="100" t="s">
        <v>1144</v>
      </c>
      <c r="AE38" s="86" t="s">
        <v>1144</v>
      </c>
      <c r="AF38" s="87" t="s">
        <v>1144</v>
      </c>
      <c r="AG38" s="88" t="s">
        <v>1144</v>
      </c>
      <c r="AH38" s="88" t="s">
        <v>1144</v>
      </c>
      <c r="AI38" s="92"/>
      <c r="AJ38" s="78">
        <v>5.78</v>
      </c>
      <c r="AK38" s="88">
        <v>5.78</v>
      </c>
      <c r="AL38" s="93"/>
      <c r="AM38" s="153" t="e">
        <v>#VALUE!</v>
      </c>
    </row>
    <row r="39" spans="1:39" ht="17.25" thickBot="1" x14ac:dyDescent="0.3">
      <c r="A39" s="127" t="s">
        <v>376</v>
      </c>
      <c r="B39" s="261">
        <v>22006214</v>
      </c>
      <c r="C39" s="262" t="s">
        <v>765</v>
      </c>
      <c r="D39" s="262" t="s">
        <v>766</v>
      </c>
      <c r="E39" s="262">
        <f>VLOOKUP(B39,'[4]Groupes L1_20-21'!$A$2:$H$739,8,FALSE)</f>
        <v>23</v>
      </c>
      <c r="F39" s="96" t="s">
        <v>1144</v>
      </c>
      <c r="G39" s="99" t="s">
        <v>1144</v>
      </c>
      <c r="H39" s="100" t="s">
        <v>1144</v>
      </c>
      <c r="I39" s="85" t="s">
        <v>1144</v>
      </c>
      <c r="J39" s="96" t="s">
        <v>1144</v>
      </c>
      <c r="K39" s="100" t="s">
        <v>1144</v>
      </c>
      <c r="L39" s="96" t="s">
        <v>1144</v>
      </c>
      <c r="M39" s="100" t="s">
        <v>1144</v>
      </c>
      <c r="N39" s="85" t="s">
        <v>1144</v>
      </c>
      <c r="O39" s="96" t="s">
        <v>1144</v>
      </c>
      <c r="P39" s="288" t="s">
        <v>195</v>
      </c>
      <c r="Q39" s="101" t="s">
        <v>1712</v>
      </c>
      <c r="R39" s="100" t="s">
        <v>1144</v>
      </c>
      <c r="S39" s="96" t="s">
        <v>1144</v>
      </c>
      <c r="T39" s="100" t="s">
        <v>1144</v>
      </c>
      <c r="U39" s="85" t="s">
        <v>1144</v>
      </c>
      <c r="V39" s="96" t="s">
        <v>1144</v>
      </c>
      <c r="W39" s="100" t="s">
        <v>1144</v>
      </c>
      <c r="X39" s="96" t="s">
        <v>1144</v>
      </c>
      <c r="Y39" s="100" t="s">
        <v>1144</v>
      </c>
      <c r="Z39" s="96" t="s">
        <v>1144</v>
      </c>
      <c r="AA39" s="100" t="s">
        <v>1144</v>
      </c>
      <c r="AB39" s="85" t="s">
        <v>1144</v>
      </c>
      <c r="AC39" s="96" t="s">
        <v>1144</v>
      </c>
      <c r="AD39" s="100" t="s">
        <v>1144</v>
      </c>
      <c r="AE39" s="86" t="s">
        <v>1144</v>
      </c>
      <c r="AF39" s="87" t="s">
        <v>1144</v>
      </c>
      <c r="AG39" s="88" t="s">
        <v>1144</v>
      </c>
      <c r="AH39" s="88" t="s">
        <v>1144</v>
      </c>
      <c r="AI39" s="92"/>
      <c r="AJ39" s="78">
        <v>7.56</v>
      </c>
      <c r="AK39" s="88">
        <v>7.56</v>
      </c>
      <c r="AL39" s="93"/>
      <c r="AM39" s="153" t="e">
        <v>#VALUE!</v>
      </c>
    </row>
    <row r="40" spans="1:39" ht="33.75" thickBot="1" x14ac:dyDescent="0.3">
      <c r="A40" s="127" t="s">
        <v>56</v>
      </c>
      <c r="B40" s="257">
        <v>22006758</v>
      </c>
      <c r="C40" s="258" t="s">
        <v>768</v>
      </c>
      <c r="D40" s="258" t="s">
        <v>769</v>
      </c>
      <c r="E40" s="258">
        <f>VLOOKUP(B40,'[4]Groupes L1_20-21'!$A$2:$H$739,8,FALSE)</f>
        <v>14</v>
      </c>
      <c r="F40" s="285" t="s">
        <v>1144</v>
      </c>
      <c r="G40" s="99" t="s">
        <v>1144</v>
      </c>
      <c r="H40" s="100" t="s">
        <v>1144</v>
      </c>
      <c r="I40" s="85" t="s">
        <v>1144</v>
      </c>
      <c r="J40" s="285" t="s">
        <v>1144</v>
      </c>
      <c r="K40" s="100" t="s">
        <v>1144</v>
      </c>
      <c r="L40" s="285" t="s">
        <v>1144</v>
      </c>
      <c r="M40" s="100" t="s">
        <v>1144</v>
      </c>
      <c r="N40" s="85" t="s">
        <v>1144</v>
      </c>
      <c r="O40" s="285" t="s">
        <v>1144</v>
      </c>
      <c r="P40" s="288" t="s">
        <v>195</v>
      </c>
      <c r="Q40" s="101" t="s">
        <v>1712</v>
      </c>
      <c r="R40" s="100" t="s">
        <v>1144</v>
      </c>
      <c r="S40" s="285" t="s">
        <v>1144</v>
      </c>
      <c r="T40" s="100" t="s">
        <v>1144</v>
      </c>
      <c r="U40" s="85" t="s">
        <v>1144</v>
      </c>
      <c r="V40" s="285" t="s">
        <v>1144</v>
      </c>
      <c r="W40" s="100" t="s">
        <v>1144</v>
      </c>
      <c r="X40" s="285" t="s">
        <v>1144</v>
      </c>
      <c r="Y40" s="100" t="s">
        <v>1144</v>
      </c>
      <c r="Z40" s="285" t="s">
        <v>1144</v>
      </c>
      <c r="AA40" s="100" t="s">
        <v>1144</v>
      </c>
      <c r="AB40" s="85" t="s">
        <v>1144</v>
      </c>
      <c r="AC40" s="285" t="s">
        <v>1144</v>
      </c>
      <c r="AD40" s="100" t="s">
        <v>1144</v>
      </c>
      <c r="AE40" s="86" t="s">
        <v>1144</v>
      </c>
      <c r="AF40" s="87" t="s">
        <v>1144</v>
      </c>
      <c r="AG40" s="88" t="s">
        <v>1144</v>
      </c>
      <c r="AH40" s="88" t="s">
        <v>1144</v>
      </c>
      <c r="AI40" s="92"/>
      <c r="AJ40" s="78">
        <v>6.67</v>
      </c>
      <c r="AK40" s="88">
        <v>6.67</v>
      </c>
      <c r="AL40" s="93"/>
      <c r="AM40" s="153" t="e">
        <v>#VALUE!</v>
      </c>
    </row>
    <row r="41" spans="1:39" ht="17.25" thickBot="1" x14ac:dyDescent="0.3">
      <c r="A41" s="127" t="s">
        <v>56</v>
      </c>
      <c r="B41" s="247">
        <v>22017360</v>
      </c>
      <c r="C41" s="248" t="s">
        <v>770</v>
      </c>
      <c r="D41" s="248" t="s">
        <v>771</v>
      </c>
      <c r="E41" s="248">
        <f>VLOOKUP(B41,'[4]Groupes L1_20-21'!$A$2:$H$739,8,FALSE)</f>
        <v>20</v>
      </c>
      <c r="F41" s="285" t="s">
        <v>1144</v>
      </c>
      <c r="G41" s="99" t="s">
        <v>1144</v>
      </c>
      <c r="H41" s="100" t="s">
        <v>1144</v>
      </c>
      <c r="I41" s="85" t="s">
        <v>1144</v>
      </c>
      <c r="J41" s="285" t="s">
        <v>1144</v>
      </c>
      <c r="K41" s="100" t="s">
        <v>1144</v>
      </c>
      <c r="L41" s="285" t="s">
        <v>1144</v>
      </c>
      <c r="M41" s="100" t="s">
        <v>1144</v>
      </c>
      <c r="N41" s="85" t="s">
        <v>1144</v>
      </c>
      <c r="O41" s="285" t="s">
        <v>1144</v>
      </c>
      <c r="P41" s="288" t="s">
        <v>195</v>
      </c>
      <c r="Q41" s="101" t="s">
        <v>1712</v>
      </c>
      <c r="R41" s="100" t="s">
        <v>1144</v>
      </c>
      <c r="S41" s="285" t="s">
        <v>1144</v>
      </c>
      <c r="T41" s="100" t="s">
        <v>1144</v>
      </c>
      <c r="U41" s="85" t="s">
        <v>1144</v>
      </c>
      <c r="V41" s="285" t="s">
        <v>1144</v>
      </c>
      <c r="W41" s="100" t="s">
        <v>1144</v>
      </c>
      <c r="X41" s="285" t="s">
        <v>1144</v>
      </c>
      <c r="Y41" s="100" t="s">
        <v>1144</v>
      </c>
      <c r="Z41" s="285" t="s">
        <v>1144</v>
      </c>
      <c r="AA41" s="100" t="s">
        <v>1144</v>
      </c>
      <c r="AB41" s="85" t="s">
        <v>1144</v>
      </c>
      <c r="AC41" s="285" t="s">
        <v>1144</v>
      </c>
      <c r="AD41" s="100" t="s">
        <v>1144</v>
      </c>
      <c r="AE41" s="86" t="s">
        <v>1144</v>
      </c>
      <c r="AF41" s="87" t="s">
        <v>1144</v>
      </c>
      <c r="AG41" s="88" t="s">
        <v>1144</v>
      </c>
      <c r="AH41" s="88" t="s">
        <v>1144</v>
      </c>
      <c r="AI41" s="92"/>
      <c r="AJ41" s="78">
        <v>9.33</v>
      </c>
      <c r="AK41" s="88">
        <v>9.33</v>
      </c>
      <c r="AL41" s="93"/>
      <c r="AM41" s="153" t="e">
        <v>#VALUE!</v>
      </c>
    </row>
    <row r="42" spans="1:39" ht="17.25" thickBot="1" x14ac:dyDescent="0.3">
      <c r="A42" s="127" t="s">
        <v>376</v>
      </c>
      <c r="B42" s="261">
        <v>22004473</v>
      </c>
      <c r="C42" s="262" t="s">
        <v>777</v>
      </c>
      <c r="D42" s="262" t="s">
        <v>125</v>
      </c>
      <c r="E42" s="262">
        <f>VLOOKUP(B42,'[4]Groupes L1_20-21'!$A$2:$H$739,8,FALSE)</f>
        <v>23</v>
      </c>
      <c r="F42" s="96" t="s">
        <v>1144</v>
      </c>
      <c r="G42" s="99" t="s">
        <v>1144</v>
      </c>
      <c r="H42" s="100" t="s">
        <v>1144</v>
      </c>
      <c r="I42" s="85" t="s">
        <v>1144</v>
      </c>
      <c r="J42" s="96" t="s">
        <v>1144</v>
      </c>
      <c r="K42" s="100" t="s">
        <v>1144</v>
      </c>
      <c r="L42" s="96" t="s">
        <v>1144</v>
      </c>
      <c r="M42" s="100" t="s">
        <v>1144</v>
      </c>
      <c r="N42" s="85" t="s">
        <v>1144</v>
      </c>
      <c r="O42" s="96" t="s">
        <v>1144</v>
      </c>
      <c r="P42" s="288" t="s">
        <v>195</v>
      </c>
      <c r="Q42" s="101" t="s">
        <v>1712</v>
      </c>
      <c r="R42" s="100" t="s">
        <v>1144</v>
      </c>
      <c r="S42" s="96" t="s">
        <v>1144</v>
      </c>
      <c r="T42" s="100" t="s">
        <v>1144</v>
      </c>
      <c r="U42" s="85" t="s">
        <v>1144</v>
      </c>
      <c r="V42" s="96" t="s">
        <v>1144</v>
      </c>
      <c r="W42" s="100" t="s">
        <v>1144</v>
      </c>
      <c r="X42" s="96" t="s">
        <v>1144</v>
      </c>
      <c r="Y42" s="100" t="s">
        <v>1144</v>
      </c>
      <c r="Z42" s="96" t="s">
        <v>1144</v>
      </c>
      <c r="AA42" s="100" t="s">
        <v>1144</v>
      </c>
      <c r="AB42" s="85" t="s">
        <v>1144</v>
      </c>
      <c r="AC42" s="96" t="s">
        <v>1144</v>
      </c>
      <c r="AD42" s="100" t="s">
        <v>1144</v>
      </c>
      <c r="AE42" s="86" t="s">
        <v>1144</v>
      </c>
      <c r="AF42" s="87" t="s">
        <v>1144</v>
      </c>
      <c r="AG42" s="88" t="s">
        <v>1144</v>
      </c>
      <c r="AH42" s="88" t="s">
        <v>1144</v>
      </c>
      <c r="AI42" s="92"/>
      <c r="AJ42" s="78">
        <v>7.56</v>
      </c>
      <c r="AK42" s="88">
        <v>7.56</v>
      </c>
      <c r="AL42" s="93"/>
      <c r="AM42" s="153" t="e">
        <v>#VALUE!</v>
      </c>
    </row>
    <row r="43" spans="1:39" ht="17.25" thickBot="1" x14ac:dyDescent="0.3">
      <c r="A43" s="127" t="s">
        <v>376</v>
      </c>
      <c r="B43" s="261">
        <v>22011756</v>
      </c>
      <c r="C43" s="262" t="s">
        <v>778</v>
      </c>
      <c r="D43" s="262" t="s">
        <v>94</v>
      </c>
      <c r="E43" s="262">
        <f>VLOOKUP(B43,'[4]Groupes L1_20-21'!$A$2:$H$739,8,FALSE)</f>
        <v>23</v>
      </c>
      <c r="F43" s="96" t="s">
        <v>1144</v>
      </c>
      <c r="G43" s="99" t="s">
        <v>1144</v>
      </c>
      <c r="H43" s="100" t="s">
        <v>1144</v>
      </c>
      <c r="I43" s="85" t="s">
        <v>1144</v>
      </c>
      <c r="J43" s="96" t="s">
        <v>1144</v>
      </c>
      <c r="K43" s="100" t="s">
        <v>1144</v>
      </c>
      <c r="L43" s="96" t="s">
        <v>1144</v>
      </c>
      <c r="M43" s="100" t="s">
        <v>1144</v>
      </c>
      <c r="N43" s="85" t="s">
        <v>1144</v>
      </c>
      <c r="O43" s="96" t="s">
        <v>1144</v>
      </c>
      <c r="P43" s="288" t="s">
        <v>195</v>
      </c>
      <c r="Q43" s="101" t="s">
        <v>1712</v>
      </c>
      <c r="R43" s="100" t="s">
        <v>1144</v>
      </c>
      <c r="S43" s="96" t="s">
        <v>1144</v>
      </c>
      <c r="T43" s="100" t="s">
        <v>1144</v>
      </c>
      <c r="U43" s="85" t="s">
        <v>1144</v>
      </c>
      <c r="V43" s="96" t="s">
        <v>1144</v>
      </c>
      <c r="W43" s="100" t="s">
        <v>1144</v>
      </c>
      <c r="X43" s="96" t="s">
        <v>1144</v>
      </c>
      <c r="Y43" s="100" t="s">
        <v>1144</v>
      </c>
      <c r="Z43" s="96" t="s">
        <v>1144</v>
      </c>
      <c r="AA43" s="100" t="s">
        <v>1144</v>
      </c>
      <c r="AB43" s="85" t="s">
        <v>1144</v>
      </c>
      <c r="AC43" s="96" t="s">
        <v>1144</v>
      </c>
      <c r="AD43" s="100" t="s">
        <v>1144</v>
      </c>
      <c r="AE43" s="86" t="s">
        <v>1144</v>
      </c>
      <c r="AF43" s="87" t="s">
        <v>1144</v>
      </c>
      <c r="AG43" s="88" t="s">
        <v>1144</v>
      </c>
      <c r="AH43" s="88" t="s">
        <v>1144</v>
      </c>
      <c r="AI43" s="92"/>
      <c r="AJ43" s="78">
        <v>6.22</v>
      </c>
      <c r="AK43" s="88">
        <v>6.22</v>
      </c>
      <c r="AL43" s="93"/>
      <c r="AM43" s="153" t="e">
        <v>#VALUE!</v>
      </c>
    </row>
    <row r="44" spans="1:39" ht="17.25" thickBot="1" x14ac:dyDescent="0.3">
      <c r="A44" s="127" t="s">
        <v>376</v>
      </c>
      <c r="B44" s="261">
        <v>22001627</v>
      </c>
      <c r="C44" s="262" t="s">
        <v>789</v>
      </c>
      <c r="D44" s="262" t="s">
        <v>790</v>
      </c>
      <c r="E44" s="262">
        <f>VLOOKUP(B44,'[4]Groupes L1_20-21'!$A$2:$H$739,8,FALSE)</f>
        <v>23</v>
      </c>
      <c r="F44" s="96" t="s">
        <v>1144</v>
      </c>
      <c r="G44" s="99" t="s">
        <v>1144</v>
      </c>
      <c r="H44" s="100" t="s">
        <v>1144</v>
      </c>
      <c r="I44" s="85" t="s">
        <v>1144</v>
      </c>
      <c r="J44" s="96" t="s">
        <v>1144</v>
      </c>
      <c r="K44" s="100" t="s">
        <v>1144</v>
      </c>
      <c r="L44" s="96" t="s">
        <v>1144</v>
      </c>
      <c r="M44" s="100" t="s">
        <v>1144</v>
      </c>
      <c r="N44" s="85" t="s">
        <v>1144</v>
      </c>
      <c r="O44" s="96" t="s">
        <v>1144</v>
      </c>
      <c r="P44" s="288" t="s">
        <v>195</v>
      </c>
      <c r="Q44" s="101" t="s">
        <v>1712</v>
      </c>
      <c r="R44" s="100" t="s">
        <v>1144</v>
      </c>
      <c r="S44" s="96" t="s">
        <v>1144</v>
      </c>
      <c r="T44" s="100" t="s">
        <v>1144</v>
      </c>
      <c r="U44" s="85" t="s">
        <v>1144</v>
      </c>
      <c r="V44" s="96" t="s">
        <v>1144</v>
      </c>
      <c r="W44" s="100" t="s">
        <v>1144</v>
      </c>
      <c r="X44" s="96" t="s">
        <v>1144</v>
      </c>
      <c r="Y44" s="100" t="s">
        <v>1144</v>
      </c>
      <c r="Z44" s="96" t="s">
        <v>1144</v>
      </c>
      <c r="AA44" s="100" t="s">
        <v>1144</v>
      </c>
      <c r="AB44" s="85" t="s">
        <v>1144</v>
      </c>
      <c r="AC44" s="96" t="s">
        <v>1144</v>
      </c>
      <c r="AD44" s="100" t="s">
        <v>1144</v>
      </c>
      <c r="AE44" s="86" t="s">
        <v>1144</v>
      </c>
      <c r="AF44" s="87" t="s">
        <v>1144</v>
      </c>
      <c r="AG44" s="88" t="s">
        <v>1144</v>
      </c>
      <c r="AH44" s="88" t="s">
        <v>1144</v>
      </c>
      <c r="AI44" s="92"/>
      <c r="AJ44" s="78">
        <v>5.33</v>
      </c>
      <c r="AK44" s="88">
        <v>5.33</v>
      </c>
      <c r="AL44" s="93"/>
      <c r="AM44" s="153" t="e">
        <v>#VALUE!</v>
      </c>
    </row>
    <row r="45" spans="1:39" ht="17.25" thickBot="1" x14ac:dyDescent="0.3">
      <c r="A45" s="127" t="s">
        <v>376</v>
      </c>
      <c r="B45" s="261">
        <v>22001122</v>
      </c>
      <c r="C45" s="262" t="s">
        <v>805</v>
      </c>
      <c r="D45" s="262" t="s">
        <v>148</v>
      </c>
      <c r="E45" s="262">
        <f>VLOOKUP(B45,'[4]Groupes L1_20-21'!$A$2:$H$739,8,FALSE)</f>
        <v>22</v>
      </c>
      <c r="F45" s="96" t="s">
        <v>1144</v>
      </c>
      <c r="G45" s="99" t="s">
        <v>1144</v>
      </c>
      <c r="H45" s="100" t="s">
        <v>1144</v>
      </c>
      <c r="I45" s="85" t="s">
        <v>1144</v>
      </c>
      <c r="J45" s="96" t="s">
        <v>1144</v>
      </c>
      <c r="K45" s="100" t="s">
        <v>1144</v>
      </c>
      <c r="L45" s="96" t="s">
        <v>1144</v>
      </c>
      <c r="M45" s="100" t="s">
        <v>1144</v>
      </c>
      <c r="N45" s="85" t="s">
        <v>1144</v>
      </c>
      <c r="O45" s="96" t="s">
        <v>1144</v>
      </c>
      <c r="P45" s="288" t="s">
        <v>195</v>
      </c>
      <c r="Q45" s="101" t="s">
        <v>1712</v>
      </c>
      <c r="R45" s="100" t="s">
        <v>1144</v>
      </c>
      <c r="S45" s="96" t="s">
        <v>1144</v>
      </c>
      <c r="T45" s="100" t="s">
        <v>1144</v>
      </c>
      <c r="U45" s="85" t="s">
        <v>1144</v>
      </c>
      <c r="V45" s="96" t="s">
        <v>1144</v>
      </c>
      <c r="W45" s="100" t="s">
        <v>1144</v>
      </c>
      <c r="X45" s="96" t="s">
        <v>1144</v>
      </c>
      <c r="Y45" s="100" t="s">
        <v>1144</v>
      </c>
      <c r="Z45" s="96" t="s">
        <v>1144</v>
      </c>
      <c r="AA45" s="100" t="s">
        <v>1144</v>
      </c>
      <c r="AB45" s="85" t="s">
        <v>1144</v>
      </c>
      <c r="AC45" s="96" t="s">
        <v>1144</v>
      </c>
      <c r="AD45" s="100" t="s">
        <v>1144</v>
      </c>
      <c r="AE45" s="86" t="s">
        <v>1144</v>
      </c>
      <c r="AF45" s="87" t="s">
        <v>1144</v>
      </c>
      <c r="AG45" s="88" t="s">
        <v>1144</v>
      </c>
      <c r="AH45" s="88" t="s">
        <v>1144</v>
      </c>
      <c r="AI45" s="92"/>
      <c r="AJ45" s="78">
        <v>7.11</v>
      </c>
      <c r="AK45" s="88">
        <v>7.11</v>
      </c>
      <c r="AL45" s="93"/>
      <c r="AM45" s="153" t="e">
        <v>#VALUE!</v>
      </c>
    </row>
    <row r="46" spans="1:39" ht="17.25" thickBot="1" x14ac:dyDescent="0.3">
      <c r="A46" s="127" t="s">
        <v>376</v>
      </c>
      <c r="B46" s="259">
        <v>22021204</v>
      </c>
      <c r="C46" s="260" t="s">
        <v>812</v>
      </c>
      <c r="D46" s="260" t="s">
        <v>94</v>
      </c>
      <c r="E46" s="260">
        <f>VLOOKUP(B46,'[4]Groupes L1_20-21'!$A$2:$H$739,8,FALSE)</f>
        <v>21</v>
      </c>
      <c r="F46" s="96" t="s">
        <v>195</v>
      </c>
      <c r="G46" s="99" t="s">
        <v>195</v>
      </c>
      <c r="H46" s="100">
        <v>0</v>
      </c>
      <c r="I46" s="85">
        <v>0</v>
      </c>
      <c r="J46" s="96" t="s">
        <v>195</v>
      </c>
      <c r="K46" s="100">
        <v>0</v>
      </c>
      <c r="L46" s="96" t="s">
        <v>195</v>
      </c>
      <c r="M46" s="100">
        <v>0</v>
      </c>
      <c r="N46" s="85">
        <v>0</v>
      </c>
      <c r="O46" s="107" t="s">
        <v>195</v>
      </c>
      <c r="P46" s="288" t="s">
        <v>195</v>
      </c>
      <c r="Q46" s="101" t="s">
        <v>1712</v>
      </c>
      <c r="R46" s="100">
        <v>0</v>
      </c>
      <c r="S46" s="107" t="s">
        <v>195</v>
      </c>
      <c r="T46" s="100">
        <v>0</v>
      </c>
      <c r="U46" s="85">
        <v>0</v>
      </c>
      <c r="V46" s="102" t="s">
        <v>195</v>
      </c>
      <c r="W46" s="100">
        <v>0</v>
      </c>
      <c r="X46" s="96" t="s">
        <v>195</v>
      </c>
      <c r="Y46" s="100">
        <v>0</v>
      </c>
      <c r="Z46" s="96" t="s">
        <v>195</v>
      </c>
      <c r="AA46" s="100">
        <v>0</v>
      </c>
      <c r="AB46" s="85">
        <v>0</v>
      </c>
      <c r="AC46" s="127" t="s">
        <v>1144</v>
      </c>
      <c r="AD46" s="100" t="s">
        <v>1144</v>
      </c>
      <c r="AE46" s="86" t="s">
        <v>1144</v>
      </c>
      <c r="AF46" s="87" t="s">
        <v>1144</v>
      </c>
      <c r="AG46" s="88" t="s">
        <v>1144</v>
      </c>
      <c r="AH46" s="88" t="s">
        <v>1144</v>
      </c>
      <c r="AI46" s="92"/>
      <c r="AJ46" s="78">
        <v>7.11</v>
      </c>
      <c r="AK46" s="88">
        <v>7.11</v>
      </c>
      <c r="AL46" s="93"/>
      <c r="AM46" s="153" t="e">
        <v>#VALUE!</v>
      </c>
    </row>
    <row r="47" spans="1:39" ht="17.25" thickBot="1" x14ac:dyDescent="0.3">
      <c r="A47" s="127" t="s">
        <v>56</v>
      </c>
      <c r="B47" s="257">
        <v>22005623</v>
      </c>
      <c r="C47" s="258" t="s">
        <v>813</v>
      </c>
      <c r="D47" s="258" t="s">
        <v>814</v>
      </c>
      <c r="E47" s="258">
        <f>VLOOKUP(B47,'[4]Groupes L1_20-21'!$A$2:$H$739,8,FALSE)</f>
        <v>14</v>
      </c>
      <c r="F47" s="96" t="s">
        <v>1144</v>
      </c>
      <c r="G47" s="99" t="s">
        <v>1144</v>
      </c>
      <c r="H47" s="100" t="s">
        <v>1144</v>
      </c>
      <c r="I47" s="85" t="s">
        <v>1144</v>
      </c>
      <c r="J47" s="96" t="s">
        <v>1144</v>
      </c>
      <c r="K47" s="100" t="s">
        <v>1144</v>
      </c>
      <c r="L47" s="96" t="s">
        <v>1144</v>
      </c>
      <c r="M47" s="100" t="s">
        <v>1144</v>
      </c>
      <c r="N47" s="85" t="s">
        <v>1144</v>
      </c>
      <c r="O47" s="96" t="s">
        <v>1144</v>
      </c>
      <c r="P47" s="288" t="s">
        <v>195</v>
      </c>
      <c r="Q47" s="101" t="s">
        <v>1712</v>
      </c>
      <c r="R47" s="100" t="s">
        <v>1144</v>
      </c>
      <c r="S47" s="96" t="s">
        <v>1144</v>
      </c>
      <c r="T47" s="100" t="s">
        <v>1144</v>
      </c>
      <c r="U47" s="85" t="s">
        <v>1144</v>
      </c>
      <c r="V47" s="96" t="s">
        <v>1144</v>
      </c>
      <c r="W47" s="100" t="s">
        <v>1144</v>
      </c>
      <c r="X47" s="96" t="s">
        <v>1144</v>
      </c>
      <c r="Y47" s="100" t="s">
        <v>1144</v>
      </c>
      <c r="Z47" s="96" t="s">
        <v>1144</v>
      </c>
      <c r="AA47" s="100" t="s">
        <v>1144</v>
      </c>
      <c r="AB47" s="85" t="s">
        <v>1144</v>
      </c>
      <c r="AC47" s="96" t="s">
        <v>1144</v>
      </c>
      <c r="AD47" s="100" t="s">
        <v>1144</v>
      </c>
      <c r="AE47" s="86" t="s">
        <v>1144</v>
      </c>
      <c r="AF47" s="87" t="s">
        <v>1144</v>
      </c>
      <c r="AG47" s="88" t="s">
        <v>1144</v>
      </c>
      <c r="AH47" s="88" t="s">
        <v>1144</v>
      </c>
      <c r="AI47" s="92"/>
      <c r="AJ47" s="78" t="s">
        <v>195</v>
      </c>
      <c r="AK47" s="88">
        <v>0</v>
      </c>
      <c r="AL47" s="93"/>
      <c r="AM47" s="153" t="s">
        <v>1713</v>
      </c>
    </row>
    <row r="48" spans="1:39" ht="17.25" thickBot="1" x14ac:dyDescent="0.3">
      <c r="A48" s="127" t="s">
        <v>56</v>
      </c>
      <c r="B48" s="259">
        <v>22009622</v>
      </c>
      <c r="C48" s="260" t="s">
        <v>299</v>
      </c>
      <c r="D48" s="260" t="s">
        <v>170</v>
      </c>
      <c r="E48" s="260">
        <f>VLOOKUP(B48,'[4]Groupes L1_20-21'!$A$2:$H$739,8,FALSE)</f>
        <v>19</v>
      </c>
      <c r="F48" s="96">
        <v>10</v>
      </c>
      <c r="G48" s="99">
        <v>14.5</v>
      </c>
      <c r="H48" s="100">
        <v>10</v>
      </c>
      <c r="I48" s="85">
        <v>10</v>
      </c>
      <c r="J48" s="96">
        <v>4.04</v>
      </c>
      <c r="K48" s="100">
        <v>7</v>
      </c>
      <c r="L48" s="96">
        <v>7.5</v>
      </c>
      <c r="M48" s="100">
        <v>12</v>
      </c>
      <c r="N48" s="85">
        <v>9.5</v>
      </c>
      <c r="O48" s="107">
        <v>30</v>
      </c>
      <c r="P48" s="288">
        <v>55</v>
      </c>
      <c r="Q48" s="101">
        <v>0.54545454545454541</v>
      </c>
      <c r="R48" s="100">
        <v>4</v>
      </c>
      <c r="S48" s="107">
        <v>31.9</v>
      </c>
      <c r="T48" s="100">
        <v>5</v>
      </c>
      <c r="U48" s="85">
        <v>9</v>
      </c>
      <c r="V48" s="102">
        <v>29.05</v>
      </c>
      <c r="W48" s="100">
        <v>4.25</v>
      </c>
      <c r="X48" s="96">
        <v>-17</v>
      </c>
      <c r="Y48" s="100">
        <v>0</v>
      </c>
      <c r="Z48" s="96">
        <v>3</v>
      </c>
      <c r="AA48" s="100">
        <v>3.5</v>
      </c>
      <c r="AB48" s="85">
        <v>7.75</v>
      </c>
      <c r="AC48" s="127" t="s">
        <v>1144</v>
      </c>
      <c r="AD48" s="100" t="s">
        <v>1144</v>
      </c>
      <c r="AE48" s="86" t="s">
        <v>1144</v>
      </c>
      <c r="AF48" s="87" t="s">
        <v>1144</v>
      </c>
      <c r="AG48" s="88" t="s">
        <v>1144</v>
      </c>
      <c r="AH48" s="88" t="s">
        <v>1144</v>
      </c>
      <c r="AI48" s="92"/>
      <c r="AJ48" s="78">
        <v>4.4400000000000004</v>
      </c>
      <c r="AK48" s="88">
        <v>4.4400000000000004</v>
      </c>
      <c r="AL48" s="93"/>
      <c r="AM48" s="153" t="e">
        <v>#VALUE!</v>
      </c>
    </row>
    <row r="49" spans="1:39" ht="17.25" thickBot="1" x14ac:dyDescent="0.3">
      <c r="A49" s="127" t="s">
        <v>56</v>
      </c>
      <c r="B49" s="249">
        <v>22006994</v>
      </c>
      <c r="C49" s="250" t="s">
        <v>819</v>
      </c>
      <c r="D49" s="250" t="s">
        <v>144</v>
      </c>
      <c r="E49" s="250">
        <f>VLOOKUP(B49,'[4]Groupes L1_20-21'!$A$2:$H$739,8,FALSE)</f>
        <v>11</v>
      </c>
      <c r="F49" s="285" t="s">
        <v>1144</v>
      </c>
      <c r="G49" s="99" t="s">
        <v>1144</v>
      </c>
      <c r="H49" s="100" t="s">
        <v>1144</v>
      </c>
      <c r="I49" s="85" t="s">
        <v>1144</v>
      </c>
      <c r="J49" s="285" t="s">
        <v>1144</v>
      </c>
      <c r="K49" s="100" t="s">
        <v>1144</v>
      </c>
      <c r="L49" s="285" t="s">
        <v>1144</v>
      </c>
      <c r="M49" s="100" t="s">
        <v>1144</v>
      </c>
      <c r="N49" s="85" t="s">
        <v>1144</v>
      </c>
      <c r="O49" s="285" t="s">
        <v>1144</v>
      </c>
      <c r="P49" s="288" t="s">
        <v>195</v>
      </c>
      <c r="Q49" s="101" t="s">
        <v>1712</v>
      </c>
      <c r="R49" s="100" t="s">
        <v>1144</v>
      </c>
      <c r="S49" s="285" t="s">
        <v>1144</v>
      </c>
      <c r="T49" s="100" t="s">
        <v>1144</v>
      </c>
      <c r="U49" s="85" t="s">
        <v>1144</v>
      </c>
      <c r="V49" s="285" t="s">
        <v>1144</v>
      </c>
      <c r="W49" s="100" t="s">
        <v>1144</v>
      </c>
      <c r="X49" s="285" t="s">
        <v>1144</v>
      </c>
      <c r="Y49" s="100" t="s">
        <v>1144</v>
      </c>
      <c r="Z49" s="285" t="s">
        <v>1144</v>
      </c>
      <c r="AA49" s="100" t="s">
        <v>1144</v>
      </c>
      <c r="AB49" s="85" t="s">
        <v>1144</v>
      </c>
      <c r="AC49" s="285" t="s">
        <v>1144</v>
      </c>
      <c r="AD49" s="100" t="s">
        <v>1144</v>
      </c>
      <c r="AE49" s="86" t="s">
        <v>1144</v>
      </c>
      <c r="AF49" s="87" t="s">
        <v>1144</v>
      </c>
      <c r="AG49" s="88" t="s">
        <v>1144</v>
      </c>
      <c r="AH49" s="88" t="s">
        <v>1144</v>
      </c>
      <c r="AI49" s="92"/>
      <c r="AJ49" s="78">
        <v>4.4400000000000004</v>
      </c>
      <c r="AK49" s="88">
        <v>4.4400000000000004</v>
      </c>
      <c r="AL49" s="93"/>
      <c r="AM49" s="153" t="e">
        <v>#VALUE!</v>
      </c>
    </row>
    <row r="50" spans="1:39" ht="17.25" thickBot="1" x14ac:dyDescent="0.3">
      <c r="A50" s="127" t="s">
        <v>376</v>
      </c>
      <c r="B50" s="259">
        <v>22008657</v>
      </c>
      <c r="C50" s="260" t="s">
        <v>841</v>
      </c>
      <c r="D50" s="260" t="s">
        <v>842</v>
      </c>
      <c r="E50" s="260">
        <f>VLOOKUP(B50,'[4]Groupes L1_20-21'!$A$2:$H$739,8,FALSE)</f>
        <v>21</v>
      </c>
      <c r="F50" s="96" t="s">
        <v>195</v>
      </c>
      <c r="G50" s="99" t="s">
        <v>195</v>
      </c>
      <c r="H50" s="100">
        <v>0</v>
      </c>
      <c r="I50" s="85">
        <v>0</v>
      </c>
      <c r="J50" s="96" t="s">
        <v>195</v>
      </c>
      <c r="K50" s="100">
        <v>0</v>
      </c>
      <c r="L50" s="96" t="s">
        <v>195</v>
      </c>
      <c r="M50" s="100">
        <v>0</v>
      </c>
      <c r="N50" s="85">
        <v>0</v>
      </c>
      <c r="O50" s="107" t="s">
        <v>195</v>
      </c>
      <c r="P50" s="288" t="s">
        <v>195</v>
      </c>
      <c r="Q50" s="101" t="s">
        <v>1712</v>
      </c>
      <c r="R50" s="100">
        <v>0</v>
      </c>
      <c r="S50" s="107" t="s">
        <v>195</v>
      </c>
      <c r="T50" s="100">
        <v>0</v>
      </c>
      <c r="U50" s="85">
        <v>0</v>
      </c>
      <c r="V50" s="102" t="s">
        <v>195</v>
      </c>
      <c r="W50" s="100">
        <v>0</v>
      </c>
      <c r="X50" s="96" t="s">
        <v>195</v>
      </c>
      <c r="Y50" s="100">
        <v>0</v>
      </c>
      <c r="Z50" s="96" t="s">
        <v>195</v>
      </c>
      <c r="AA50" s="100">
        <v>0</v>
      </c>
      <c r="AB50" s="85">
        <v>0</v>
      </c>
      <c r="AC50" s="127" t="s">
        <v>1144</v>
      </c>
      <c r="AD50" s="100" t="s">
        <v>1144</v>
      </c>
      <c r="AE50" s="86" t="s">
        <v>1144</v>
      </c>
      <c r="AF50" s="87" t="s">
        <v>1144</v>
      </c>
      <c r="AG50" s="88" t="s">
        <v>1144</v>
      </c>
      <c r="AH50" s="88" t="s">
        <v>1144</v>
      </c>
      <c r="AI50" s="92"/>
      <c r="AJ50" s="78" t="s">
        <v>195</v>
      </c>
      <c r="AK50" s="88">
        <v>0</v>
      </c>
      <c r="AL50" s="93"/>
      <c r="AM50" s="153" t="s">
        <v>1713</v>
      </c>
    </row>
    <row r="51" spans="1:39" ht="17.25" thickBot="1" x14ac:dyDescent="0.3">
      <c r="A51" s="127" t="s">
        <v>376</v>
      </c>
      <c r="B51" s="257">
        <v>22007361</v>
      </c>
      <c r="C51" s="258" t="s">
        <v>164</v>
      </c>
      <c r="D51" s="258" t="s">
        <v>77</v>
      </c>
      <c r="E51" s="258">
        <f>VLOOKUP(B51,'[4]Groupes L1_20-21'!$A$2:$H$739,8,FALSE)</f>
        <v>14</v>
      </c>
      <c r="F51" s="96" t="s">
        <v>1144</v>
      </c>
      <c r="G51" s="99" t="s">
        <v>1144</v>
      </c>
      <c r="H51" s="100" t="s">
        <v>1144</v>
      </c>
      <c r="I51" s="85" t="s">
        <v>1144</v>
      </c>
      <c r="J51" s="96" t="s">
        <v>1144</v>
      </c>
      <c r="K51" s="100" t="s">
        <v>1144</v>
      </c>
      <c r="L51" s="96" t="s">
        <v>1144</v>
      </c>
      <c r="M51" s="100" t="s">
        <v>1144</v>
      </c>
      <c r="N51" s="85" t="s">
        <v>1144</v>
      </c>
      <c r="O51" s="96" t="s">
        <v>1144</v>
      </c>
      <c r="P51" s="288" t="s">
        <v>195</v>
      </c>
      <c r="Q51" s="101" t="s">
        <v>1712</v>
      </c>
      <c r="R51" s="100" t="s">
        <v>1144</v>
      </c>
      <c r="S51" s="96" t="s">
        <v>1144</v>
      </c>
      <c r="T51" s="100" t="s">
        <v>1144</v>
      </c>
      <c r="U51" s="85" t="s">
        <v>1144</v>
      </c>
      <c r="V51" s="96" t="s">
        <v>1144</v>
      </c>
      <c r="W51" s="100" t="s">
        <v>1144</v>
      </c>
      <c r="X51" s="96" t="s">
        <v>1144</v>
      </c>
      <c r="Y51" s="100" t="s">
        <v>1144</v>
      </c>
      <c r="Z51" s="96" t="s">
        <v>1144</v>
      </c>
      <c r="AA51" s="100" t="s">
        <v>1144</v>
      </c>
      <c r="AB51" s="85" t="s">
        <v>1144</v>
      </c>
      <c r="AC51" s="96" t="s">
        <v>1144</v>
      </c>
      <c r="AD51" s="100" t="s">
        <v>1144</v>
      </c>
      <c r="AE51" s="86" t="s">
        <v>1144</v>
      </c>
      <c r="AF51" s="87" t="s">
        <v>1144</v>
      </c>
      <c r="AG51" s="88" t="s">
        <v>1144</v>
      </c>
      <c r="AH51" s="88">
        <v>0</v>
      </c>
      <c r="AI51" s="92"/>
      <c r="AJ51" s="78">
        <v>8.44</v>
      </c>
      <c r="AK51" s="88">
        <v>8.44</v>
      </c>
      <c r="AL51" s="93"/>
      <c r="AM51" s="153" t="e">
        <v>#VALUE!</v>
      </c>
    </row>
    <row r="52" spans="1:39" ht="17.25" thickBot="1" x14ac:dyDescent="0.3">
      <c r="A52" s="127" t="s">
        <v>376</v>
      </c>
      <c r="B52" s="261">
        <v>22013263</v>
      </c>
      <c r="C52" s="262" t="s">
        <v>847</v>
      </c>
      <c r="D52" s="262" t="s">
        <v>152</v>
      </c>
      <c r="E52" s="262">
        <f>VLOOKUP(B52,'[4]Groupes L1_20-21'!$A$2:$H$739,8,FALSE)</f>
        <v>23</v>
      </c>
      <c r="F52" s="96" t="s">
        <v>1144</v>
      </c>
      <c r="G52" s="99" t="s">
        <v>1144</v>
      </c>
      <c r="H52" s="100" t="s">
        <v>1144</v>
      </c>
      <c r="I52" s="85" t="s">
        <v>1144</v>
      </c>
      <c r="J52" s="96" t="s">
        <v>1144</v>
      </c>
      <c r="K52" s="100" t="s">
        <v>1144</v>
      </c>
      <c r="L52" s="96" t="s">
        <v>1144</v>
      </c>
      <c r="M52" s="100" t="s">
        <v>1144</v>
      </c>
      <c r="N52" s="85" t="s">
        <v>1144</v>
      </c>
      <c r="O52" s="96" t="s">
        <v>1144</v>
      </c>
      <c r="P52" s="288" t="s">
        <v>195</v>
      </c>
      <c r="Q52" s="101" t="s">
        <v>1712</v>
      </c>
      <c r="R52" s="100" t="s">
        <v>1144</v>
      </c>
      <c r="S52" s="96" t="s">
        <v>1144</v>
      </c>
      <c r="T52" s="100" t="s">
        <v>1144</v>
      </c>
      <c r="U52" s="85" t="s">
        <v>1144</v>
      </c>
      <c r="V52" s="96" t="s">
        <v>1144</v>
      </c>
      <c r="W52" s="100" t="s">
        <v>1144</v>
      </c>
      <c r="X52" s="96" t="s">
        <v>1144</v>
      </c>
      <c r="Y52" s="100" t="s">
        <v>1144</v>
      </c>
      <c r="Z52" s="96" t="s">
        <v>1144</v>
      </c>
      <c r="AA52" s="100" t="s">
        <v>1144</v>
      </c>
      <c r="AB52" s="85" t="s">
        <v>1144</v>
      </c>
      <c r="AC52" s="96" t="s">
        <v>1144</v>
      </c>
      <c r="AD52" s="100" t="s">
        <v>1144</v>
      </c>
      <c r="AE52" s="86" t="s">
        <v>1144</v>
      </c>
      <c r="AF52" s="87" t="s">
        <v>1144</v>
      </c>
      <c r="AG52" s="88" t="s">
        <v>1144</v>
      </c>
      <c r="AH52" s="88" t="s">
        <v>1144</v>
      </c>
      <c r="AI52" s="92"/>
      <c r="AJ52" s="78">
        <v>5.78</v>
      </c>
      <c r="AK52" s="88">
        <v>5.78</v>
      </c>
      <c r="AL52" s="93"/>
      <c r="AM52" s="153" t="e">
        <v>#VALUE!</v>
      </c>
    </row>
    <row r="53" spans="1:39" ht="17.25" thickBot="1" x14ac:dyDescent="0.3">
      <c r="A53" s="127" t="s">
        <v>376</v>
      </c>
      <c r="B53" s="263">
        <v>22002681</v>
      </c>
      <c r="C53" s="264" t="s">
        <v>851</v>
      </c>
      <c r="D53" s="264" t="s">
        <v>147</v>
      </c>
      <c r="E53" s="264">
        <f>VLOOKUP(B53,'[4]Groupes L1_20-21'!$A$2:$H$739,8,FALSE)</f>
        <v>8</v>
      </c>
      <c r="F53" s="96" t="s">
        <v>1144</v>
      </c>
      <c r="G53" s="99" t="s">
        <v>1144</v>
      </c>
      <c r="H53" s="100" t="s">
        <v>1144</v>
      </c>
      <c r="I53" s="85" t="s">
        <v>1144</v>
      </c>
      <c r="J53" s="96" t="s">
        <v>1144</v>
      </c>
      <c r="K53" s="100" t="s">
        <v>1144</v>
      </c>
      <c r="L53" s="96" t="s">
        <v>1144</v>
      </c>
      <c r="M53" s="100" t="s">
        <v>1144</v>
      </c>
      <c r="N53" s="85" t="s">
        <v>1144</v>
      </c>
      <c r="O53" s="96" t="s">
        <v>1144</v>
      </c>
      <c r="P53" s="288" t="s">
        <v>195</v>
      </c>
      <c r="Q53" s="101" t="s">
        <v>1712</v>
      </c>
      <c r="R53" s="100" t="s">
        <v>1144</v>
      </c>
      <c r="S53" s="96" t="s">
        <v>1144</v>
      </c>
      <c r="T53" s="100" t="s">
        <v>1144</v>
      </c>
      <c r="U53" s="85" t="s">
        <v>1144</v>
      </c>
      <c r="V53" s="102">
        <v>25.53</v>
      </c>
      <c r="W53" s="100">
        <v>5</v>
      </c>
      <c r="X53" s="96" t="s">
        <v>1144</v>
      </c>
      <c r="Y53" s="100" t="s">
        <v>1144</v>
      </c>
      <c r="Z53" s="96" t="s">
        <v>1144</v>
      </c>
      <c r="AA53" s="100" t="s">
        <v>1144</v>
      </c>
      <c r="AB53" s="85" t="s">
        <v>1144</v>
      </c>
      <c r="AC53" s="96" t="s">
        <v>1144</v>
      </c>
      <c r="AD53" s="100" t="s">
        <v>1144</v>
      </c>
      <c r="AE53" s="86" t="s">
        <v>1144</v>
      </c>
      <c r="AF53" s="87" t="s">
        <v>1144</v>
      </c>
      <c r="AG53" s="88" t="s">
        <v>1144</v>
      </c>
      <c r="AH53" s="88">
        <v>1</v>
      </c>
      <c r="AI53" s="92"/>
      <c r="AJ53" s="78">
        <v>6.67</v>
      </c>
      <c r="AK53" s="88">
        <v>6.67</v>
      </c>
      <c r="AL53" s="93"/>
      <c r="AM53" s="153" t="e">
        <v>#VALUE!</v>
      </c>
    </row>
    <row r="54" spans="1:39" ht="17.25" thickBot="1" x14ac:dyDescent="0.3">
      <c r="A54" s="127" t="s">
        <v>56</v>
      </c>
      <c r="B54" s="259">
        <v>22011340</v>
      </c>
      <c r="C54" s="260" t="s">
        <v>853</v>
      </c>
      <c r="D54" s="260" t="s">
        <v>854</v>
      </c>
      <c r="E54" s="260">
        <f>VLOOKUP(B54,'[4]Groupes L1_20-21'!$A$2:$H$739,8,FALSE)</f>
        <v>21</v>
      </c>
      <c r="F54" s="96">
        <v>5</v>
      </c>
      <c r="G54" s="99">
        <v>12</v>
      </c>
      <c r="H54" s="100">
        <v>5</v>
      </c>
      <c r="I54" s="85">
        <v>5</v>
      </c>
      <c r="J54" s="96">
        <v>3.67</v>
      </c>
      <c r="K54" s="100">
        <v>14</v>
      </c>
      <c r="L54" s="96">
        <v>8.26</v>
      </c>
      <c r="M54" s="100">
        <v>7</v>
      </c>
      <c r="N54" s="85">
        <v>10.5</v>
      </c>
      <c r="O54" s="107" t="s">
        <v>195</v>
      </c>
      <c r="P54" s="288">
        <v>57</v>
      </c>
      <c r="Q54" s="101">
        <v>0</v>
      </c>
      <c r="R54" s="100">
        <v>0</v>
      </c>
      <c r="S54" s="107">
        <v>25.9</v>
      </c>
      <c r="T54" s="100">
        <v>3.5</v>
      </c>
      <c r="U54" s="85">
        <v>3.5</v>
      </c>
      <c r="V54" s="102">
        <v>35.909999999999997</v>
      </c>
      <c r="W54" s="100">
        <v>1</v>
      </c>
      <c r="X54" s="96">
        <v>0</v>
      </c>
      <c r="Y54" s="100">
        <v>2.5</v>
      </c>
      <c r="Z54" s="96">
        <v>3</v>
      </c>
      <c r="AA54" s="100">
        <v>3.5</v>
      </c>
      <c r="AB54" s="85">
        <v>7</v>
      </c>
      <c r="AC54" s="127" t="s">
        <v>1144</v>
      </c>
      <c r="AD54" s="100" t="s">
        <v>1144</v>
      </c>
      <c r="AE54" s="86" t="s">
        <v>1144</v>
      </c>
      <c r="AF54" s="87" t="s">
        <v>1144</v>
      </c>
      <c r="AG54" s="88" t="s">
        <v>1144</v>
      </c>
      <c r="AH54" s="88" t="s">
        <v>1144</v>
      </c>
      <c r="AI54" s="92"/>
      <c r="AJ54" s="78">
        <v>5.33</v>
      </c>
      <c r="AK54" s="88">
        <v>5.33</v>
      </c>
      <c r="AL54" s="93"/>
      <c r="AM54" s="153" t="e">
        <v>#VALUE!</v>
      </c>
    </row>
    <row r="55" spans="1:39" ht="17.25" thickBot="1" x14ac:dyDescent="0.3">
      <c r="A55" s="127" t="s">
        <v>376</v>
      </c>
      <c r="B55" s="259">
        <v>22001471</v>
      </c>
      <c r="C55" s="260" t="s">
        <v>855</v>
      </c>
      <c r="D55" s="260" t="s">
        <v>856</v>
      </c>
      <c r="E55" s="260">
        <f>VLOOKUP(B55,'[4]Groupes L1_20-21'!$A$2:$H$739,8,FALSE)</f>
        <v>19</v>
      </c>
      <c r="F55" s="96">
        <v>17</v>
      </c>
      <c r="G55" s="99">
        <v>18</v>
      </c>
      <c r="H55" s="100">
        <v>14</v>
      </c>
      <c r="I55" s="85">
        <v>14</v>
      </c>
      <c r="J55" s="96">
        <v>3.48</v>
      </c>
      <c r="K55" s="100">
        <v>12</v>
      </c>
      <c r="L55" s="96">
        <v>6.51</v>
      </c>
      <c r="M55" s="100">
        <v>13</v>
      </c>
      <c r="N55" s="85">
        <v>12.5</v>
      </c>
      <c r="O55" s="107">
        <v>70</v>
      </c>
      <c r="P55" s="288">
        <v>66</v>
      </c>
      <c r="Q55" s="101">
        <v>1.0606060606060606</v>
      </c>
      <c r="R55" s="100">
        <v>5</v>
      </c>
      <c r="S55" s="107">
        <v>36.299999999999997</v>
      </c>
      <c r="T55" s="100">
        <v>2</v>
      </c>
      <c r="U55" s="85">
        <v>7</v>
      </c>
      <c r="V55" s="102">
        <v>27.96</v>
      </c>
      <c r="W55" s="100">
        <v>4</v>
      </c>
      <c r="X55" s="96">
        <v>2</v>
      </c>
      <c r="Y55" s="100">
        <v>3</v>
      </c>
      <c r="Z55" s="96">
        <v>2</v>
      </c>
      <c r="AA55" s="100">
        <v>4</v>
      </c>
      <c r="AB55" s="85">
        <v>11</v>
      </c>
      <c r="AC55" s="127" t="s">
        <v>1144</v>
      </c>
      <c r="AD55" s="100" t="s">
        <v>1144</v>
      </c>
      <c r="AE55" s="86" t="s">
        <v>1144</v>
      </c>
      <c r="AF55" s="87" t="s">
        <v>1144</v>
      </c>
      <c r="AG55" s="88" t="s">
        <v>1144</v>
      </c>
      <c r="AH55" s="88" t="s">
        <v>1144</v>
      </c>
      <c r="AI55" s="92"/>
      <c r="AJ55" s="78">
        <v>5.33</v>
      </c>
      <c r="AK55" s="88">
        <v>5.33</v>
      </c>
      <c r="AL55" s="93"/>
      <c r="AM55" s="153" t="e">
        <v>#VALUE!</v>
      </c>
    </row>
    <row r="56" spans="1:39" ht="17.25" thickBot="1" x14ac:dyDescent="0.3">
      <c r="A56" s="127" t="s">
        <v>376</v>
      </c>
      <c r="B56" s="261">
        <v>21913775</v>
      </c>
      <c r="C56" s="262" t="s">
        <v>313</v>
      </c>
      <c r="D56" s="262" t="s">
        <v>77</v>
      </c>
      <c r="E56" s="262">
        <f>VLOOKUP(B56,'[4]Groupes L1_20-21'!$A$2:$H$739,8,FALSE)</f>
        <v>23</v>
      </c>
      <c r="F56" s="96" t="s">
        <v>1144</v>
      </c>
      <c r="G56" s="99" t="s">
        <v>1144</v>
      </c>
      <c r="H56" s="100" t="s">
        <v>1144</v>
      </c>
      <c r="I56" s="85" t="s">
        <v>1144</v>
      </c>
      <c r="J56" s="96" t="s">
        <v>1144</v>
      </c>
      <c r="K56" s="100" t="s">
        <v>1144</v>
      </c>
      <c r="L56" s="96" t="s">
        <v>1144</v>
      </c>
      <c r="M56" s="100" t="s">
        <v>1144</v>
      </c>
      <c r="N56" s="85" t="s">
        <v>1144</v>
      </c>
      <c r="O56" s="96" t="s">
        <v>1144</v>
      </c>
      <c r="P56" s="288" t="s">
        <v>195</v>
      </c>
      <c r="Q56" s="101" t="s">
        <v>1712</v>
      </c>
      <c r="R56" s="100" t="s">
        <v>1144</v>
      </c>
      <c r="S56" s="96" t="s">
        <v>1144</v>
      </c>
      <c r="T56" s="100" t="s">
        <v>1144</v>
      </c>
      <c r="U56" s="85" t="s">
        <v>1144</v>
      </c>
      <c r="V56" s="96" t="s">
        <v>1144</v>
      </c>
      <c r="W56" s="100" t="s">
        <v>1144</v>
      </c>
      <c r="X56" s="96" t="s">
        <v>1144</v>
      </c>
      <c r="Y56" s="100" t="s">
        <v>1144</v>
      </c>
      <c r="Z56" s="96" t="s">
        <v>1144</v>
      </c>
      <c r="AA56" s="100" t="s">
        <v>1144</v>
      </c>
      <c r="AB56" s="85" t="s">
        <v>1144</v>
      </c>
      <c r="AC56" s="96" t="s">
        <v>1144</v>
      </c>
      <c r="AD56" s="100" t="s">
        <v>1144</v>
      </c>
      <c r="AE56" s="86" t="s">
        <v>1144</v>
      </c>
      <c r="AF56" s="87" t="s">
        <v>1144</v>
      </c>
      <c r="AG56" s="88" t="s">
        <v>1144</v>
      </c>
      <c r="AH56" s="88" t="s">
        <v>1144</v>
      </c>
      <c r="AI56" s="92"/>
      <c r="AJ56" s="78">
        <v>6.22</v>
      </c>
      <c r="AK56" s="88">
        <v>6.22</v>
      </c>
      <c r="AL56" s="93"/>
      <c r="AM56" s="153" t="e">
        <v>#VALUE!</v>
      </c>
    </row>
    <row r="57" spans="1:39" ht="17.25" thickBot="1" x14ac:dyDescent="0.3">
      <c r="A57" s="127" t="s">
        <v>376</v>
      </c>
      <c r="B57" s="261">
        <v>21905079</v>
      </c>
      <c r="C57" s="262" t="s">
        <v>860</v>
      </c>
      <c r="D57" s="262" t="s">
        <v>861</v>
      </c>
      <c r="E57" s="262">
        <f>VLOOKUP(B57,'[4]Groupes L1_20-21'!$A$2:$H$739,8,FALSE)</f>
        <v>23</v>
      </c>
      <c r="F57" s="96" t="s">
        <v>1144</v>
      </c>
      <c r="G57" s="99" t="s">
        <v>1144</v>
      </c>
      <c r="H57" s="100" t="s">
        <v>1144</v>
      </c>
      <c r="I57" s="85" t="s">
        <v>1144</v>
      </c>
      <c r="J57" s="96" t="s">
        <v>1144</v>
      </c>
      <c r="K57" s="100" t="s">
        <v>1144</v>
      </c>
      <c r="L57" s="96" t="s">
        <v>1144</v>
      </c>
      <c r="M57" s="100" t="s">
        <v>1144</v>
      </c>
      <c r="N57" s="85" t="s">
        <v>1144</v>
      </c>
      <c r="O57" s="96" t="s">
        <v>1144</v>
      </c>
      <c r="P57" s="288" t="s">
        <v>195</v>
      </c>
      <c r="Q57" s="101" t="s">
        <v>1712</v>
      </c>
      <c r="R57" s="100" t="s">
        <v>1144</v>
      </c>
      <c r="S57" s="96" t="s">
        <v>1144</v>
      </c>
      <c r="T57" s="100" t="s">
        <v>1144</v>
      </c>
      <c r="U57" s="85" t="s">
        <v>1144</v>
      </c>
      <c r="V57" s="96" t="s">
        <v>1144</v>
      </c>
      <c r="W57" s="100" t="s">
        <v>1144</v>
      </c>
      <c r="X57" s="96" t="s">
        <v>1144</v>
      </c>
      <c r="Y57" s="100" t="s">
        <v>1144</v>
      </c>
      <c r="Z57" s="96" t="s">
        <v>1144</v>
      </c>
      <c r="AA57" s="100" t="s">
        <v>1144</v>
      </c>
      <c r="AB57" s="85" t="s">
        <v>1144</v>
      </c>
      <c r="AC57" s="96" t="s">
        <v>1144</v>
      </c>
      <c r="AD57" s="100" t="s">
        <v>1144</v>
      </c>
      <c r="AE57" s="86" t="s">
        <v>1144</v>
      </c>
      <c r="AF57" s="87" t="s">
        <v>1144</v>
      </c>
      <c r="AG57" s="88" t="s">
        <v>1144</v>
      </c>
      <c r="AH57" s="88" t="s">
        <v>1144</v>
      </c>
      <c r="AI57" s="92"/>
      <c r="AJ57" s="78">
        <v>8</v>
      </c>
      <c r="AK57" s="88">
        <v>8</v>
      </c>
      <c r="AL57" s="93"/>
      <c r="AM57" s="153" t="e">
        <v>#VALUE!</v>
      </c>
    </row>
    <row r="58" spans="1:39" ht="17.25" thickBot="1" x14ac:dyDescent="0.3">
      <c r="A58" s="127" t="s">
        <v>376</v>
      </c>
      <c r="B58" s="259">
        <v>22003811</v>
      </c>
      <c r="C58" s="260" t="s">
        <v>863</v>
      </c>
      <c r="D58" s="260" t="s">
        <v>77</v>
      </c>
      <c r="E58" s="260">
        <f>VLOOKUP(B58,'[4]Groupes L1_20-21'!$A$2:$H$739,8,FALSE)</f>
        <v>19</v>
      </c>
      <c r="F58" s="96">
        <v>21</v>
      </c>
      <c r="G58" s="99">
        <v>20</v>
      </c>
      <c r="H58" s="100">
        <v>18</v>
      </c>
      <c r="I58" s="85">
        <v>18</v>
      </c>
      <c r="J58" s="96">
        <v>3.55</v>
      </c>
      <c r="K58" s="100">
        <v>11</v>
      </c>
      <c r="L58" s="96">
        <v>6.69</v>
      </c>
      <c r="M58" s="100">
        <v>12</v>
      </c>
      <c r="N58" s="85">
        <v>11.5</v>
      </c>
      <c r="O58" s="107">
        <v>55</v>
      </c>
      <c r="P58" s="288">
        <v>63</v>
      </c>
      <c r="Q58" s="101">
        <v>0.87301587301587302</v>
      </c>
      <c r="R58" s="100">
        <v>4</v>
      </c>
      <c r="S58" s="107">
        <v>45.3</v>
      </c>
      <c r="T58" s="100">
        <v>4.5</v>
      </c>
      <c r="U58" s="85">
        <v>8.5</v>
      </c>
      <c r="V58" s="102">
        <v>26.87</v>
      </c>
      <c r="W58" s="100">
        <v>4.5</v>
      </c>
      <c r="X58" s="96">
        <v>0</v>
      </c>
      <c r="Y58" s="100">
        <v>2.5</v>
      </c>
      <c r="Z58" s="96">
        <v>0</v>
      </c>
      <c r="AA58" s="100">
        <v>5</v>
      </c>
      <c r="AB58" s="85">
        <v>12</v>
      </c>
      <c r="AC58" s="127" t="s">
        <v>1144</v>
      </c>
      <c r="AD58" s="100" t="s">
        <v>1144</v>
      </c>
      <c r="AE58" s="86" t="s">
        <v>1144</v>
      </c>
      <c r="AF58" s="87" t="s">
        <v>1144</v>
      </c>
      <c r="AG58" s="88" t="s">
        <v>1144</v>
      </c>
      <c r="AH58" s="88" t="s">
        <v>1144</v>
      </c>
      <c r="AI58" s="92"/>
      <c r="AJ58" s="78">
        <v>8.89</v>
      </c>
      <c r="AK58" s="88">
        <v>8.89</v>
      </c>
      <c r="AL58" s="93"/>
      <c r="AM58" s="153" t="e">
        <v>#VALUE!</v>
      </c>
    </row>
    <row r="59" spans="1:39" ht="17.25" thickBot="1" x14ac:dyDescent="0.3">
      <c r="A59" s="127" t="s">
        <v>376</v>
      </c>
      <c r="B59" s="259">
        <v>22013089</v>
      </c>
      <c r="C59" s="260" t="s">
        <v>889</v>
      </c>
      <c r="D59" s="260" t="s">
        <v>300</v>
      </c>
      <c r="E59" s="260">
        <f>VLOOKUP(B59,'[4]Groupes L1_20-21'!$A$2:$H$739,8,FALSE)</f>
        <v>21</v>
      </c>
      <c r="F59" s="285" t="s">
        <v>1144</v>
      </c>
      <c r="G59" s="99" t="s">
        <v>1144</v>
      </c>
      <c r="H59" s="100" t="s">
        <v>1144</v>
      </c>
      <c r="I59" s="85" t="s">
        <v>1144</v>
      </c>
      <c r="J59" s="285" t="s">
        <v>1144</v>
      </c>
      <c r="K59" s="100" t="s">
        <v>1144</v>
      </c>
      <c r="L59" s="285" t="s">
        <v>1144</v>
      </c>
      <c r="M59" s="100" t="s">
        <v>1144</v>
      </c>
      <c r="N59" s="85" t="s">
        <v>1144</v>
      </c>
      <c r="O59" s="285" t="s">
        <v>1144</v>
      </c>
      <c r="P59" s="288" t="s">
        <v>195</v>
      </c>
      <c r="Q59" s="101" t="s">
        <v>1712</v>
      </c>
      <c r="R59" s="100" t="s">
        <v>1144</v>
      </c>
      <c r="S59" s="285" t="s">
        <v>1144</v>
      </c>
      <c r="T59" s="100" t="s">
        <v>1144</v>
      </c>
      <c r="U59" s="85" t="s">
        <v>1144</v>
      </c>
      <c r="V59" s="285" t="s">
        <v>1144</v>
      </c>
      <c r="W59" s="100" t="s">
        <v>1144</v>
      </c>
      <c r="X59" s="285" t="s">
        <v>1144</v>
      </c>
      <c r="Y59" s="100" t="s">
        <v>1144</v>
      </c>
      <c r="Z59" s="285" t="s">
        <v>1144</v>
      </c>
      <c r="AA59" s="100" t="s">
        <v>1144</v>
      </c>
      <c r="AB59" s="85" t="s">
        <v>1144</v>
      </c>
      <c r="AC59" s="127" t="s">
        <v>1144</v>
      </c>
      <c r="AD59" s="100" t="s">
        <v>1144</v>
      </c>
      <c r="AE59" s="86" t="s">
        <v>1144</v>
      </c>
      <c r="AF59" s="87" t="s">
        <v>1144</v>
      </c>
      <c r="AG59" s="88" t="s">
        <v>1144</v>
      </c>
      <c r="AH59" s="88" t="s">
        <v>1144</v>
      </c>
      <c r="AI59" s="92"/>
      <c r="AJ59" s="78">
        <v>6.67</v>
      </c>
      <c r="AK59" s="88">
        <v>6.67</v>
      </c>
      <c r="AL59" s="93"/>
      <c r="AM59" s="153" t="e">
        <v>#VALUE!</v>
      </c>
    </row>
    <row r="60" spans="1:39" ht="17.25" thickBot="1" x14ac:dyDescent="0.3">
      <c r="A60" s="127" t="s">
        <v>56</v>
      </c>
      <c r="B60" s="259">
        <v>22010280</v>
      </c>
      <c r="C60" s="260" t="s">
        <v>896</v>
      </c>
      <c r="D60" s="260" t="s">
        <v>893</v>
      </c>
      <c r="E60" s="260">
        <f>VLOOKUP(B60,'[4]Groupes L1_20-21'!$A$2:$H$739,8,FALSE)</f>
        <v>18</v>
      </c>
      <c r="F60" s="96">
        <v>10</v>
      </c>
      <c r="G60" s="99">
        <v>14.5</v>
      </c>
      <c r="H60" s="100">
        <v>10</v>
      </c>
      <c r="I60" s="85">
        <v>10</v>
      </c>
      <c r="J60" s="96">
        <v>4.46</v>
      </c>
      <c r="K60" s="100">
        <v>1</v>
      </c>
      <c r="L60" s="96">
        <v>8</v>
      </c>
      <c r="M60" s="100">
        <v>9</v>
      </c>
      <c r="N60" s="85">
        <v>5</v>
      </c>
      <c r="O60" s="107">
        <v>27</v>
      </c>
      <c r="P60" s="288">
        <v>46</v>
      </c>
      <c r="Q60" s="101">
        <v>0.58695652173913049</v>
      </c>
      <c r="R60" s="100">
        <v>4</v>
      </c>
      <c r="S60" s="107">
        <v>32.5</v>
      </c>
      <c r="T60" s="100">
        <v>5.5</v>
      </c>
      <c r="U60" s="85">
        <v>9.5</v>
      </c>
      <c r="V60" s="102">
        <v>28.25</v>
      </c>
      <c r="W60" s="100">
        <v>4.75</v>
      </c>
      <c r="X60" s="96">
        <v>5</v>
      </c>
      <c r="Y60" s="100">
        <v>3.5</v>
      </c>
      <c r="Z60" s="96">
        <v>5</v>
      </c>
      <c r="AA60" s="100">
        <v>2.5</v>
      </c>
      <c r="AB60" s="85">
        <v>10.75</v>
      </c>
      <c r="AC60" s="127" t="s">
        <v>1144</v>
      </c>
      <c r="AD60" s="100" t="s">
        <v>1144</v>
      </c>
      <c r="AE60" s="86" t="s">
        <v>1144</v>
      </c>
      <c r="AF60" s="87" t="s">
        <v>1144</v>
      </c>
      <c r="AG60" s="88" t="s">
        <v>1144</v>
      </c>
      <c r="AH60" s="88" t="s">
        <v>1144</v>
      </c>
      <c r="AI60" s="92"/>
      <c r="AJ60" s="78">
        <v>5.33</v>
      </c>
      <c r="AK60" s="88">
        <v>5.33</v>
      </c>
      <c r="AL60" s="93"/>
      <c r="AM60" s="153" t="e">
        <v>#VALUE!</v>
      </c>
    </row>
    <row r="61" spans="1:39" ht="17.25" thickBot="1" x14ac:dyDescent="0.3">
      <c r="A61" s="127" t="s">
        <v>376</v>
      </c>
      <c r="B61" s="259">
        <v>22007046</v>
      </c>
      <c r="C61" s="260" t="s">
        <v>902</v>
      </c>
      <c r="D61" s="260" t="s">
        <v>903</v>
      </c>
      <c r="E61" s="260">
        <f>VLOOKUP(B61,'[4]Groupes L1_20-21'!$A$2:$H$739,8,FALSE)</f>
        <v>21</v>
      </c>
      <c r="F61" s="96">
        <v>11</v>
      </c>
      <c r="G61" s="99">
        <v>15</v>
      </c>
      <c r="H61" s="100">
        <v>8</v>
      </c>
      <c r="I61" s="85">
        <v>8</v>
      </c>
      <c r="J61" s="96">
        <v>3.23</v>
      </c>
      <c r="K61" s="100">
        <v>16</v>
      </c>
      <c r="L61" s="96">
        <v>7.01</v>
      </c>
      <c r="M61" s="100">
        <v>10</v>
      </c>
      <c r="N61" s="85">
        <v>13</v>
      </c>
      <c r="O61" s="107">
        <v>85</v>
      </c>
      <c r="P61" s="288">
        <v>100</v>
      </c>
      <c r="Q61" s="101">
        <v>0.85</v>
      </c>
      <c r="R61" s="100">
        <v>4</v>
      </c>
      <c r="S61" s="107">
        <v>33.5</v>
      </c>
      <c r="T61" s="100">
        <v>1.5</v>
      </c>
      <c r="U61" s="85">
        <v>5.5</v>
      </c>
      <c r="V61" s="102">
        <v>34.1</v>
      </c>
      <c r="W61" s="100">
        <v>0.75</v>
      </c>
      <c r="X61" s="96">
        <v>-7</v>
      </c>
      <c r="Y61" s="100">
        <v>1.25</v>
      </c>
      <c r="Z61" s="96">
        <v>3</v>
      </c>
      <c r="AA61" s="100">
        <v>3.5</v>
      </c>
      <c r="AB61" s="85">
        <v>5.5</v>
      </c>
      <c r="AC61" s="127" t="s">
        <v>1144</v>
      </c>
      <c r="AD61" s="100" t="s">
        <v>1144</v>
      </c>
      <c r="AE61" s="86" t="s">
        <v>1144</v>
      </c>
      <c r="AF61" s="87" t="s">
        <v>1144</v>
      </c>
      <c r="AG61" s="88" t="s">
        <v>1144</v>
      </c>
      <c r="AH61" s="88" t="s">
        <v>1144</v>
      </c>
      <c r="AI61" s="92"/>
      <c r="AJ61" s="78">
        <v>5.33</v>
      </c>
      <c r="AK61" s="88">
        <v>5.33</v>
      </c>
      <c r="AL61" s="93"/>
      <c r="AM61" s="153" t="e">
        <v>#VALUE!</v>
      </c>
    </row>
    <row r="62" spans="1:39" ht="17.25" thickBot="1" x14ac:dyDescent="0.3">
      <c r="A62" s="127" t="s">
        <v>376</v>
      </c>
      <c r="B62" s="261">
        <v>22001870</v>
      </c>
      <c r="C62" s="262" t="s">
        <v>911</v>
      </c>
      <c r="D62" s="262" t="s">
        <v>77</v>
      </c>
      <c r="E62" s="262">
        <f>VLOOKUP(B62,'[4]Groupes L1_20-21'!$A$2:$H$739,8,FALSE)</f>
        <v>23</v>
      </c>
      <c r="F62" s="96" t="s">
        <v>1144</v>
      </c>
      <c r="G62" s="99" t="s">
        <v>1144</v>
      </c>
      <c r="H62" s="100" t="s">
        <v>1144</v>
      </c>
      <c r="I62" s="85" t="s">
        <v>1144</v>
      </c>
      <c r="J62" s="96" t="s">
        <v>1144</v>
      </c>
      <c r="K62" s="100" t="s">
        <v>1144</v>
      </c>
      <c r="L62" s="96" t="s">
        <v>1144</v>
      </c>
      <c r="M62" s="100" t="s">
        <v>1144</v>
      </c>
      <c r="N62" s="85" t="s">
        <v>1144</v>
      </c>
      <c r="O62" s="96" t="s">
        <v>1144</v>
      </c>
      <c r="P62" s="288" t="s">
        <v>195</v>
      </c>
      <c r="Q62" s="101" t="s">
        <v>1712</v>
      </c>
      <c r="R62" s="100" t="s">
        <v>1144</v>
      </c>
      <c r="S62" s="96" t="s">
        <v>1144</v>
      </c>
      <c r="T62" s="100" t="s">
        <v>1144</v>
      </c>
      <c r="U62" s="85" t="s">
        <v>1144</v>
      </c>
      <c r="V62" s="96" t="s">
        <v>1144</v>
      </c>
      <c r="W62" s="100" t="s">
        <v>1144</v>
      </c>
      <c r="X62" s="96" t="s">
        <v>1144</v>
      </c>
      <c r="Y62" s="100" t="s">
        <v>1144</v>
      </c>
      <c r="Z62" s="96" t="s">
        <v>1144</v>
      </c>
      <c r="AA62" s="100" t="s">
        <v>1144</v>
      </c>
      <c r="AB62" s="85" t="s">
        <v>1144</v>
      </c>
      <c r="AC62" s="96" t="s">
        <v>1144</v>
      </c>
      <c r="AD62" s="100" t="s">
        <v>1144</v>
      </c>
      <c r="AE62" s="86" t="s">
        <v>1144</v>
      </c>
      <c r="AF62" s="87" t="s">
        <v>1144</v>
      </c>
      <c r="AG62" s="88" t="s">
        <v>1144</v>
      </c>
      <c r="AH62" s="88" t="s">
        <v>1144</v>
      </c>
      <c r="AI62" s="92"/>
      <c r="AJ62" s="78">
        <v>9.33</v>
      </c>
      <c r="AK62" s="88">
        <v>9.33</v>
      </c>
      <c r="AL62" s="93"/>
      <c r="AM62" s="153" t="e">
        <v>#VALUE!</v>
      </c>
    </row>
    <row r="63" spans="1:39" ht="17.25" thickBot="1" x14ac:dyDescent="0.3">
      <c r="A63" s="127" t="s">
        <v>376</v>
      </c>
      <c r="B63" s="261">
        <v>22005011</v>
      </c>
      <c r="C63" s="262" t="s">
        <v>913</v>
      </c>
      <c r="D63" s="262" t="s">
        <v>149</v>
      </c>
      <c r="E63" s="262">
        <f>VLOOKUP(B63,'[4]Groupes L1_20-21'!$A$2:$H$739,8,FALSE)</f>
        <v>22</v>
      </c>
      <c r="F63" s="96" t="s">
        <v>1144</v>
      </c>
      <c r="G63" s="99" t="s">
        <v>1144</v>
      </c>
      <c r="H63" s="100" t="s">
        <v>1144</v>
      </c>
      <c r="I63" s="85" t="s">
        <v>1144</v>
      </c>
      <c r="J63" s="96" t="s">
        <v>1144</v>
      </c>
      <c r="K63" s="100" t="s">
        <v>1144</v>
      </c>
      <c r="L63" s="96" t="s">
        <v>1144</v>
      </c>
      <c r="M63" s="100" t="s">
        <v>1144</v>
      </c>
      <c r="N63" s="85" t="s">
        <v>1144</v>
      </c>
      <c r="O63" s="96" t="s">
        <v>1144</v>
      </c>
      <c r="P63" s="288" t="s">
        <v>195</v>
      </c>
      <c r="Q63" s="101" t="s">
        <v>1712</v>
      </c>
      <c r="R63" s="100" t="s">
        <v>1144</v>
      </c>
      <c r="S63" s="96" t="s">
        <v>1144</v>
      </c>
      <c r="T63" s="100" t="s">
        <v>1144</v>
      </c>
      <c r="U63" s="85" t="s">
        <v>1144</v>
      </c>
      <c r="V63" s="96" t="s">
        <v>1144</v>
      </c>
      <c r="W63" s="100" t="s">
        <v>1144</v>
      </c>
      <c r="X63" s="96" t="s">
        <v>1144</v>
      </c>
      <c r="Y63" s="100" t="s">
        <v>1144</v>
      </c>
      <c r="Z63" s="96" t="s">
        <v>1144</v>
      </c>
      <c r="AA63" s="100" t="s">
        <v>1144</v>
      </c>
      <c r="AB63" s="85" t="s">
        <v>1144</v>
      </c>
      <c r="AC63" s="96" t="s">
        <v>1144</v>
      </c>
      <c r="AD63" s="100" t="s">
        <v>1144</v>
      </c>
      <c r="AE63" s="86" t="s">
        <v>1144</v>
      </c>
      <c r="AF63" s="87" t="s">
        <v>1144</v>
      </c>
      <c r="AG63" s="88" t="s">
        <v>1144</v>
      </c>
      <c r="AH63" s="88" t="s">
        <v>1144</v>
      </c>
      <c r="AI63" s="92"/>
      <c r="AJ63" s="78">
        <v>5.78</v>
      </c>
      <c r="AK63" s="88">
        <v>5.78</v>
      </c>
      <c r="AL63" s="93"/>
      <c r="AM63" s="153" t="e">
        <v>#VALUE!</v>
      </c>
    </row>
    <row r="64" spans="1:39" ht="17.25" thickBot="1" x14ac:dyDescent="0.3">
      <c r="A64" s="127" t="s">
        <v>56</v>
      </c>
      <c r="B64" s="249">
        <v>22012504</v>
      </c>
      <c r="C64" s="250" t="s">
        <v>326</v>
      </c>
      <c r="D64" s="250" t="s">
        <v>914</v>
      </c>
      <c r="E64" s="250">
        <f>VLOOKUP(B64,'[4]Groupes L1_20-21'!$A$2:$H$739,8,FALSE)</f>
        <v>3</v>
      </c>
      <c r="F64" s="96" t="s">
        <v>1144</v>
      </c>
      <c r="G64" s="99" t="s">
        <v>1144</v>
      </c>
      <c r="H64" s="100" t="s">
        <v>1144</v>
      </c>
      <c r="I64" s="85" t="s">
        <v>1144</v>
      </c>
      <c r="J64" s="96" t="s">
        <v>1144</v>
      </c>
      <c r="K64" s="100" t="s">
        <v>1144</v>
      </c>
      <c r="L64" s="96" t="s">
        <v>1144</v>
      </c>
      <c r="M64" s="100" t="s">
        <v>1144</v>
      </c>
      <c r="N64" s="85" t="s">
        <v>1144</v>
      </c>
      <c r="O64" s="96" t="s">
        <v>1144</v>
      </c>
      <c r="P64" s="288" t="s">
        <v>195</v>
      </c>
      <c r="Q64" s="101" t="s">
        <v>1712</v>
      </c>
      <c r="R64" s="100" t="s">
        <v>1144</v>
      </c>
      <c r="S64" s="96" t="s">
        <v>1144</v>
      </c>
      <c r="T64" s="100" t="s">
        <v>1144</v>
      </c>
      <c r="U64" s="85" t="s">
        <v>1144</v>
      </c>
      <c r="V64" s="96" t="s">
        <v>1144</v>
      </c>
      <c r="W64" s="100" t="s">
        <v>1144</v>
      </c>
      <c r="X64" s="96" t="s">
        <v>1144</v>
      </c>
      <c r="Y64" s="100" t="s">
        <v>1144</v>
      </c>
      <c r="Z64" s="96" t="s">
        <v>1144</v>
      </c>
      <c r="AA64" s="100" t="s">
        <v>1144</v>
      </c>
      <c r="AB64" s="85" t="s">
        <v>1144</v>
      </c>
      <c r="AC64" s="96" t="s">
        <v>1144</v>
      </c>
      <c r="AD64" s="100" t="s">
        <v>1144</v>
      </c>
      <c r="AE64" s="86" t="s">
        <v>1144</v>
      </c>
      <c r="AF64" s="87" t="s">
        <v>1144</v>
      </c>
      <c r="AG64" s="88" t="s">
        <v>1144</v>
      </c>
      <c r="AH64" s="88">
        <v>0</v>
      </c>
      <c r="AI64" s="92"/>
      <c r="AJ64" s="78">
        <v>4.4400000000000004</v>
      </c>
      <c r="AK64" s="88">
        <v>4.4400000000000004</v>
      </c>
      <c r="AL64" s="93"/>
      <c r="AM64" s="153" t="e">
        <v>#VALUE!</v>
      </c>
    </row>
    <row r="65" spans="1:39" ht="17.25" thickBot="1" x14ac:dyDescent="0.3">
      <c r="A65" s="127" t="s">
        <v>376</v>
      </c>
      <c r="B65" s="261">
        <v>21914334</v>
      </c>
      <c r="C65" s="262" t="s">
        <v>327</v>
      </c>
      <c r="D65" s="262" t="s">
        <v>328</v>
      </c>
      <c r="E65" s="262">
        <f>VLOOKUP(B65,'[4]Groupes L1_20-21'!$A$2:$H$739,8,FALSE)</f>
        <v>22</v>
      </c>
      <c r="F65" s="96" t="s">
        <v>1144</v>
      </c>
      <c r="G65" s="99" t="s">
        <v>1144</v>
      </c>
      <c r="H65" s="100" t="s">
        <v>1144</v>
      </c>
      <c r="I65" s="85" t="s">
        <v>1144</v>
      </c>
      <c r="J65" s="96" t="s">
        <v>1144</v>
      </c>
      <c r="K65" s="100" t="s">
        <v>1144</v>
      </c>
      <c r="L65" s="96" t="s">
        <v>1144</v>
      </c>
      <c r="M65" s="100" t="s">
        <v>1144</v>
      </c>
      <c r="N65" s="85" t="s">
        <v>1144</v>
      </c>
      <c r="O65" s="96" t="s">
        <v>1144</v>
      </c>
      <c r="P65" s="288" t="s">
        <v>195</v>
      </c>
      <c r="Q65" s="101" t="s">
        <v>1712</v>
      </c>
      <c r="R65" s="100" t="s">
        <v>1144</v>
      </c>
      <c r="S65" s="96" t="s">
        <v>1144</v>
      </c>
      <c r="T65" s="100" t="s">
        <v>1144</v>
      </c>
      <c r="U65" s="85" t="s">
        <v>1144</v>
      </c>
      <c r="V65" s="96" t="s">
        <v>1144</v>
      </c>
      <c r="W65" s="100" t="s">
        <v>1144</v>
      </c>
      <c r="X65" s="96" t="s">
        <v>1144</v>
      </c>
      <c r="Y65" s="100" t="s">
        <v>1144</v>
      </c>
      <c r="Z65" s="96" t="s">
        <v>1144</v>
      </c>
      <c r="AA65" s="100" t="s">
        <v>1144</v>
      </c>
      <c r="AB65" s="85" t="s">
        <v>1144</v>
      </c>
      <c r="AC65" s="96" t="s">
        <v>1144</v>
      </c>
      <c r="AD65" s="100" t="s">
        <v>1144</v>
      </c>
      <c r="AE65" s="86" t="s">
        <v>1144</v>
      </c>
      <c r="AF65" s="87" t="s">
        <v>1144</v>
      </c>
      <c r="AG65" s="88" t="s">
        <v>1144</v>
      </c>
      <c r="AH65" s="88" t="s">
        <v>1144</v>
      </c>
      <c r="AI65" s="92"/>
      <c r="AJ65" s="78">
        <v>8</v>
      </c>
      <c r="AK65" s="88">
        <v>8</v>
      </c>
      <c r="AL65" s="93"/>
      <c r="AM65" s="153" t="e">
        <v>#VALUE!</v>
      </c>
    </row>
    <row r="66" spans="1:39" ht="17.25" thickBot="1" x14ac:dyDescent="0.3">
      <c r="A66" s="127" t="s">
        <v>376</v>
      </c>
      <c r="B66" s="259">
        <v>22014343</v>
      </c>
      <c r="C66" s="260" t="s">
        <v>915</v>
      </c>
      <c r="D66" s="260" t="s">
        <v>113</v>
      </c>
      <c r="E66" s="260">
        <f>VLOOKUP(B66,'[4]Groupes L1_20-21'!$A$2:$H$739,8,FALSE)</f>
        <v>21</v>
      </c>
      <c r="F66" s="96">
        <v>15</v>
      </c>
      <c r="G66" s="99">
        <v>17</v>
      </c>
      <c r="H66" s="100">
        <v>12</v>
      </c>
      <c r="I66" s="85">
        <v>12</v>
      </c>
      <c r="J66" s="96">
        <v>3.2</v>
      </c>
      <c r="K66" s="100">
        <v>17</v>
      </c>
      <c r="L66" s="96">
        <v>6.85</v>
      </c>
      <c r="M66" s="100">
        <v>11</v>
      </c>
      <c r="N66" s="85">
        <v>14</v>
      </c>
      <c r="O66" s="107">
        <v>46</v>
      </c>
      <c r="P66" s="288">
        <v>59</v>
      </c>
      <c r="Q66" s="101">
        <v>0.77966101694915257</v>
      </c>
      <c r="R66" s="100">
        <v>3.5</v>
      </c>
      <c r="S66" s="107">
        <v>44.3</v>
      </c>
      <c r="T66" s="100">
        <v>4</v>
      </c>
      <c r="U66" s="85">
        <v>7.5</v>
      </c>
      <c r="V66" s="102">
        <v>27.53</v>
      </c>
      <c r="W66" s="100">
        <v>4</v>
      </c>
      <c r="X66" s="96">
        <v>-4</v>
      </c>
      <c r="Y66" s="100">
        <v>1.5</v>
      </c>
      <c r="Z66" s="96">
        <v>4</v>
      </c>
      <c r="AA66" s="100">
        <v>3</v>
      </c>
      <c r="AB66" s="85">
        <v>8.5</v>
      </c>
      <c r="AC66" s="127" t="s">
        <v>1144</v>
      </c>
      <c r="AD66" s="100" t="s">
        <v>1144</v>
      </c>
      <c r="AE66" s="86" t="s">
        <v>1144</v>
      </c>
      <c r="AF66" s="87" t="s">
        <v>1144</v>
      </c>
      <c r="AG66" s="88" t="s">
        <v>1144</v>
      </c>
      <c r="AH66" s="88" t="s">
        <v>1144</v>
      </c>
      <c r="AI66" s="92"/>
      <c r="AJ66" s="78">
        <v>7.11</v>
      </c>
      <c r="AK66" s="88">
        <v>7.11</v>
      </c>
      <c r="AL66" s="93"/>
      <c r="AM66" s="153" t="e">
        <v>#VALUE!</v>
      </c>
    </row>
    <row r="67" spans="1:39" ht="17.25" thickBot="1" x14ac:dyDescent="0.3">
      <c r="A67" s="127" t="s">
        <v>56</v>
      </c>
      <c r="B67" s="247">
        <v>22005705</v>
      </c>
      <c r="C67" s="248" t="s">
        <v>928</v>
      </c>
      <c r="D67" s="248" t="s">
        <v>929</v>
      </c>
      <c r="E67" s="248">
        <f>VLOOKUP(B67,'[4]Groupes L1_20-21'!$A$2:$H$739,8,FALSE)</f>
        <v>6</v>
      </c>
      <c r="F67" s="96" t="s">
        <v>1144</v>
      </c>
      <c r="G67" s="99" t="s">
        <v>1144</v>
      </c>
      <c r="H67" s="100" t="s">
        <v>1144</v>
      </c>
      <c r="I67" s="85" t="s">
        <v>1144</v>
      </c>
      <c r="J67" s="96" t="s">
        <v>1144</v>
      </c>
      <c r="K67" s="100" t="s">
        <v>1144</v>
      </c>
      <c r="L67" s="96" t="s">
        <v>1144</v>
      </c>
      <c r="M67" s="100" t="s">
        <v>1144</v>
      </c>
      <c r="N67" s="85" t="s">
        <v>1144</v>
      </c>
      <c r="O67" s="96" t="s">
        <v>1144</v>
      </c>
      <c r="P67" s="288" t="s">
        <v>195</v>
      </c>
      <c r="Q67" s="101" t="s">
        <v>1712</v>
      </c>
      <c r="R67" s="100" t="s">
        <v>1144</v>
      </c>
      <c r="S67" s="96" t="s">
        <v>1144</v>
      </c>
      <c r="T67" s="100" t="s">
        <v>1144</v>
      </c>
      <c r="U67" s="85" t="s">
        <v>1144</v>
      </c>
      <c r="V67" s="96" t="s">
        <v>1144</v>
      </c>
      <c r="W67" s="100" t="s">
        <v>1144</v>
      </c>
      <c r="X67" s="96" t="s">
        <v>1144</v>
      </c>
      <c r="Y67" s="100" t="s">
        <v>1144</v>
      </c>
      <c r="Z67" s="96" t="s">
        <v>1144</v>
      </c>
      <c r="AA67" s="100" t="s">
        <v>1144</v>
      </c>
      <c r="AB67" s="85" t="s">
        <v>1144</v>
      </c>
      <c r="AC67" s="96" t="s">
        <v>1144</v>
      </c>
      <c r="AD67" s="100" t="s">
        <v>1144</v>
      </c>
      <c r="AE67" s="86" t="s">
        <v>1144</v>
      </c>
      <c r="AF67" s="87" t="s">
        <v>1144</v>
      </c>
      <c r="AG67" s="88" t="s">
        <v>1144</v>
      </c>
      <c r="AH67" s="88">
        <v>0</v>
      </c>
      <c r="AI67" s="92"/>
      <c r="AJ67" s="78">
        <v>3.11</v>
      </c>
      <c r="AK67" s="88">
        <v>3.11</v>
      </c>
      <c r="AL67" s="93"/>
      <c r="AM67" s="153" t="e">
        <v>#VALUE!</v>
      </c>
    </row>
    <row r="68" spans="1:39" ht="17.25" thickBot="1" x14ac:dyDescent="0.3">
      <c r="A68" s="127" t="s">
        <v>376</v>
      </c>
      <c r="B68" s="259">
        <v>21903908</v>
      </c>
      <c r="C68" s="260" t="s">
        <v>333</v>
      </c>
      <c r="D68" s="260" t="s">
        <v>94</v>
      </c>
      <c r="E68" s="260">
        <f>VLOOKUP(B68,'[4]Groupes L1_20-21'!$A$2:$H$739,8,FALSE)</f>
        <v>19</v>
      </c>
      <c r="F68" s="96">
        <v>18</v>
      </c>
      <c r="G68" s="99">
        <v>18.5</v>
      </c>
      <c r="H68" s="100">
        <v>15</v>
      </c>
      <c r="I68" s="85">
        <v>15</v>
      </c>
      <c r="J68" s="96">
        <v>3.44</v>
      </c>
      <c r="K68" s="100">
        <v>13</v>
      </c>
      <c r="L68" s="96">
        <v>6.49</v>
      </c>
      <c r="M68" s="100">
        <v>13</v>
      </c>
      <c r="N68" s="85">
        <v>13</v>
      </c>
      <c r="O68" s="107">
        <v>57</v>
      </c>
      <c r="P68" s="288">
        <v>73</v>
      </c>
      <c r="Q68" s="101">
        <v>0.78082191780821919</v>
      </c>
      <c r="R68" s="100">
        <v>3.5</v>
      </c>
      <c r="S68" s="107">
        <v>44.9</v>
      </c>
      <c r="T68" s="100">
        <v>4</v>
      </c>
      <c r="U68" s="85">
        <v>7.5</v>
      </c>
      <c r="V68" s="102">
        <v>43.37</v>
      </c>
      <c r="W68" s="100">
        <v>0.25</v>
      </c>
      <c r="X68" s="96">
        <v>-22</v>
      </c>
      <c r="Y68" s="100">
        <v>0</v>
      </c>
      <c r="Z68" s="96">
        <v>5</v>
      </c>
      <c r="AA68" s="100">
        <v>2.5</v>
      </c>
      <c r="AB68" s="85">
        <v>2.75</v>
      </c>
      <c r="AC68" s="127" t="s">
        <v>1144</v>
      </c>
      <c r="AD68" s="100" t="s">
        <v>1144</v>
      </c>
      <c r="AE68" s="86" t="s">
        <v>1144</v>
      </c>
      <c r="AF68" s="87" t="s">
        <v>1144</v>
      </c>
      <c r="AG68" s="88" t="s">
        <v>1144</v>
      </c>
      <c r="AH68" s="88" t="s">
        <v>1144</v>
      </c>
      <c r="AI68" s="92"/>
      <c r="AJ68" s="78">
        <v>5.78</v>
      </c>
      <c r="AK68" s="88">
        <v>5.78</v>
      </c>
      <c r="AL68" s="93"/>
      <c r="AM68" s="153" t="e">
        <v>#VALUE!</v>
      </c>
    </row>
    <row r="69" spans="1:39" ht="17.25" thickBot="1" x14ac:dyDescent="0.3">
      <c r="A69" s="127" t="s">
        <v>376</v>
      </c>
      <c r="B69" s="261">
        <v>21907072</v>
      </c>
      <c r="C69" s="262" t="s">
        <v>335</v>
      </c>
      <c r="D69" s="262" t="s">
        <v>336</v>
      </c>
      <c r="E69" s="262">
        <f>VLOOKUP(B69,'[4]Groupes L1_20-21'!$A$2:$H$739,8,FALSE)</f>
        <v>22</v>
      </c>
      <c r="F69" s="96" t="s">
        <v>1144</v>
      </c>
      <c r="G69" s="99" t="s">
        <v>1144</v>
      </c>
      <c r="H69" s="100" t="s">
        <v>1144</v>
      </c>
      <c r="I69" s="85" t="s">
        <v>1144</v>
      </c>
      <c r="J69" s="96" t="s">
        <v>1144</v>
      </c>
      <c r="K69" s="100" t="s">
        <v>1144</v>
      </c>
      <c r="L69" s="96" t="s">
        <v>1144</v>
      </c>
      <c r="M69" s="100" t="s">
        <v>1144</v>
      </c>
      <c r="N69" s="85" t="s">
        <v>1144</v>
      </c>
      <c r="O69" s="96" t="s">
        <v>1144</v>
      </c>
      <c r="P69" s="288" t="s">
        <v>195</v>
      </c>
      <c r="Q69" s="101" t="s">
        <v>1712</v>
      </c>
      <c r="R69" s="100" t="s">
        <v>1144</v>
      </c>
      <c r="S69" s="96" t="s">
        <v>1144</v>
      </c>
      <c r="T69" s="100" t="s">
        <v>1144</v>
      </c>
      <c r="U69" s="85" t="s">
        <v>1144</v>
      </c>
      <c r="V69" s="96" t="s">
        <v>1144</v>
      </c>
      <c r="W69" s="100" t="s">
        <v>1144</v>
      </c>
      <c r="X69" s="96" t="s">
        <v>1144</v>
      </c>
      <c r="Y69" s="100" t="s">
        <v>1144</v>
      </c>
      <c r="Z69" s="96" t="s">
        <v>1144</v>
      </c>
      <c r="AA69" s="100" t="s">
        <v>1144</v>
      </c>
      <c r="AB69" s="85" t="s">
        <v>1144</v>
      </c>
      <c r="AC69" s="96" t="s">
        <v>1144</v>
      </c>
      <c r="AD69" s="100" t="s">
        <v>1144</v>
      </c>
      <c r="AE69" s="86" t="s">
        <v>1144</v>
      </c>
      <c r="AF69" s="87" t="s">
        <v>1144</v>
      </c>
      <c r="AG69" s="88" t="s">
        <v>1144</v>
      </c>
      <c r="AH69" s="88" t="s">
        <v>1144</v>
      </c>
      <c r="AI69" s="92"/>
      <c r="AJ69" s="78">
        <v>7.11</v>
      </c>
      <c r="AK69" s="88">
        <v>7.11</v>
      </c>
      <c r="AL69" s="93"/>
      <c r="AM69" s="153" t="e">
        <v>#VALUE!</v>
      </c>
    </row>
    <row r="70" spans="1:39" ht="17.25" thickBot="1" x14ac:dyDescent="0.3">
      <c r="A70" s="127" t="s">
        <v>376</v>
      </c>
      <c r="B70" s="261">
        <v>22002567</v>
      </c>
      <c r="C70" s="262" t="s">
        <v>935</v>
      </c>
      <c r="D70" s="262" t="s">
        <v>936</v>
      </c>
      <c r="E70" s="262">
        <f>VLOOKUP(B70,'[4]Groupes L1_20-21'!$A$2:$H$739,8,FALSE)</f>
        <v>23</v>
      </c>
      <c r="F70" s="96" t="s">
        <v>1144</v>
      </c>
      <c r="G70" s="99" t="s">
        <v>1144</v>
      </c>
      <c r="H70" s="100" t="s">
        <v>1144</v>
      </c>
      <c r="I70" s="85" t="s">
        <v>1144</v>
      </c>
      <c r="J70" s="96" t="s">
        <v>1144</v>
      </c>
      <c r="K70" s="100" t="s">
        <v>1144</v>
      </c>
      <c r="L70" s="96" t="s">
        <v>1144</v>
      </c>
      <c r="M70" s="100" t="s">
        <v>1144</v>
      </c>
      <c r="N70" s="85" t="s">
        <v>1144</v>
      </c>
      <c r="O70" s="96" t="s">
        <v>1144</v>
      </c>
      <c r="P70" s="288" t="s">
        <v>195</v>
      </c>
      <c r="Q70" s="101" t="s">
        <v>1712</v>
      </c>
      <c r="R70" s="100" t="s">
        <v>1144</v>
      </c>
      <c r="S70" s="96" t="s">
        <v>1144</v>
      </c>
      <c r="T70" s="100" t="s">
        <v>1144</v>
      </c>
      <c r="U70" s="85" t="s">
        <v>1144</v>
      </c>
      <c r="V70" s="96" t="s">
        <v>1144</v>
      </c>
      <c r="W70" s="100" t="s">
        <v>1144</v>
      </c>
      <c r="X70" s="96" t="s">
        <v>1144</v>
      </c>
      <c r="Y70" s="100" t="s">
        <v>1144</v>
      </c>
      <c r="Z70" s="96" t="s">
        <v>1144</v>
      </c>
      <c r="AA70" s="100" t="s">
        <v>1144</v>
      </c>
      <c r="AB70" s="85" t="s">
        <v>1144</v>
      </c>
      <c r="AC70" s="96" t="s">
        <v>1144</v>
      </c>
      <c r="AD70" s="100" t="s">
        <v>1144</v>
      </c>
      <c r="AE70" s="86" t="s">
        <v>1144</v>
      </c>
      <c r="AF70" s="87" t="s">
        <v>1144</v>
      </c>
      <c r="AG70" s="88" t="s">
        <v>1144</v>
      </c>
      <c r="AH70" s="88" t="s">
        <v>1144</v>
      </c>
      <c r="AI70" s="92"/>
      <c r="AJ70" s="78">
        <v>6.22</v>
      </c>
      <c r="AK70" s="88">
        <v>6.22</v>
      </c>
      <c r="AL70" s="93"/>
      <c r="AM70" s="153" t="e">
        <v>#VALUE!</v>
      </c>
    </row>
    <row r="71" spans="1:39" ht="17.25" thickBot="1" x14ac:dyDescent="0.3">
      <c r="A71" s="127" t="s">
        <v>56</v>
      </c>
      <c r="B71" s="259">
        <v>22012724</v>
      </c>
      <c r="C71" s="260" t="s">
        <v>943</v>
      </c>
      <c r="D71" s="260" t="s">
        <v>944</v>
      </c>
      <c r="E71" s="260">
        <f>VLOOKUP(B71,'[4]Groupes L1_20-21'!$A$2:$H$739,8,FALSE)</f>
        <v>19</v>
      </c>
      <c r="F71" s="96">
        <v>8</v>
      </c>
      <c r="G71" s="99">
        <v>13.5</v>
      </c>
      <c r="H71" s="100">
        <v>8</v>
      </c>
      <c r="I71" s="85">
        <v>8</v>
      </c>
      <c r="J71" s="96">
        <v>4.49</v>
      </c>
      <c r="K71" s="100">
        <v>1</v>
      </c>
      <c r="L71" s="96">
        <v>8.2200000000000006</v>
      </c>
      <c r="M71" s="100">
        <v>7</v>
      </c>
      <c r="N71" s="85">
        <v>4</v>
      </c>
      <c r="O71" s="107">
        <v>42</v>
      </c>
      <c r="P71" s="288">
        <v>81</v>
      </c>
      <c r="Q71" s="101">
        <v>0.51851851851851849</v>
      </c>
      <c r="R71" s="100">
        <v>4</v>
      </c>
      <c r="S71" s="107">
        <v>26.2</v>
      </c>
      <c r="T71" s="100">
        <v>4</v>
      </c>
      <c r="U71" s="85">
        <v>8</v>
      </c>
      <c r="V71" s="102">
        <v>28.83</v>
      </c>
      <c r="W71" s="100">
        <v>4.5</v>
      </c>
      <c r="X71" s="96">
        <v>-4</v>
      </c>
      <c r="Y71" s="100">
        <v>1.5</v>
      </c>
      <c r="Z71" s="96">
        <v>5</v>
      </c>
      <c r="AA71" s="100">
        <v>2.5</v>
      </c>
      <c r="AB71" s="85">
        <v>8.5</v>
      </c>
      <c r="AC71" s="127" t="s">
        <v>1144</v>
      </c>
      <c r="AD71" s="100" t="s">
        <v>1144</v>
      </c>
      <c r="AE71" s="86" t="s">
        <v>1144</v>
      </c>
      <c r="AF71" s="87" t="s">
        <v>1144</v>
      </c>
      <c r="AG71" s="88" t="s">
        <v>1144</v>
      </c>
      <c r="AH71" s="88" t="s">
        <v>1144</v>
      </c>
      <c r="AI71" s="92"/>
      <c r="AJ71" s="78">
        <v>4</v>
      </c>
      <c r="AK71" s="88">
        <v>4</v>
      </c>
      <c r="AL71" s="93"/>
      <c r="AM71" s="153" t="e">
        <v>#VALUE!</v>
      </c>
    </row>
    <row r="72" spans="1:39" ht="17.25" thickBot="1" x14ac:dyDescent="0.3">
      <c r="A72" s="127" t="s">
        <v>376</v>
      </c>
      <c r="B72" s="259">
        <v>21804280</v>
      </c>
      <c r="C72" s="260" t="s">
        <v>947</v>
      </c>
      <c r="D72" s="260" t="s">
        <v>332</v>
      </c>
      <c r="E72" s="260">
        <f>VLOOKUP(B72,'[4]Groupes L1_20-21'!$A$2:$H$739,8,FALSE)</f>
        <v>18</v>
      </c>
      <c r="F72" s="96">
        <v>16</v>
      </c>
      <c r="G72" s="99">
        <v>17.5</v>
      </c>
      <c r="H72" s="100">
        <v>13</v>
      </c>
      <c r="I72" s="85">
        <v>13</v>
      </c>
      <c r="J72" s="96">
        <v>3.62</v>
      </c>
      <c r="K72" s="100">
        <v>10</v>
      </c>
      <c r="L72" s="96">
        <v>6.76</v>
      </c>
      <c r="M72" s="100">
        <v>11</v>
      </c>
      <c r="N72" s="85">
        <v>10.5</v>
      </c>
      <c r="O72" s="107">
        <v>44</v>
      </c>
      <c r="P72" s="288">
        <v>56</v>
      </c>
      <c r="Q72" s="101">
        <v>0.7857142857142857</v>
      </c>
      <c r="R72" s="100">
        <v>3.5</v>
      </c>
      <c r="S72" s="107">
        <v>51</v>
      </c>
      <c r="T72" s="100">
        <v>6</v>
      </c>
      <c r="U72" s="85">
        <v>9.5</v>
      </c>
      <c r="V72" s="102">
        <v>27.44</v>
      </c>
      <c r="W72" s="100">
        <v>4.25</v>
      </c>
      <c r="X72" s="96">
        <v>-15</v>
      </c>
      <c r="Y72" s="100">
        <v>0.25</v>
      </c>
      <c r="Z72" s="96">
        <v>3</v>
      </c>
      <c r="AA72" s="100">
        <v>3.5</v>
      </c>
      <c r="AB72" s="85">
        <v>8</v>
      </c>
      <c r="AC72" s="127" t="s">
        <v>1144</v>
      </c>
      <c r="AD72" s="100" t="s">
        <v>1144</v>
      </c>
      <c r="AE72" s="86" t="s">
        <v>1144</v>
      </c>
      <c r="AF72" s="87" t="s">
        <v>1144</v>
      </c>
      <c r="AG72" s="88" t="s">
        <v>1144</v>
      </c>
      <c r="AH72" s="88" t="s">
        <v>1144</v>
      </c>
      <c r="AI72" s="92"/>
      <c r="AJ72" s="78">
        <v>7.56</v>
      </c>
      <c r="AK72" s="88">
        <v>7.56</v>
      </c>
      <c r="AL72" s="93"/>
      <c r="AM72" s="153" t="e">
        <v>#VALUE!</v>
      </c>
    </row>
    <row r="73" spans="1:39" ht="17.25" thickBot="1" x14ac:dyDescent="0.3">
      <c r="A73" s="127" t="s">
        <v>376</v>
      </c>
      <c r="B73" s="261">
        <v>22016136</v>
      </c>
      <c r="C73" s="262" t="s">
        <v>948</v>
      </c>
      <c r="D73" s="262" t="s">
        <v>108</v>
      </c>
      <c r="E73" s="262">
        <f>VLOOKUP(B73,'[4]Groupes L1_20-21'!$A$2:$H$739,8,FALSE)</f>
        <v>23</v>
      </c>
      <c r="F73" s="96" t="s">
        <v>1144</v>
      </c>
      <c r="G73" s="99" t="s">
        <v>1144</v>
      </c>
      <c r="H73" s="100" t="s">
        <v>1144</v>
      </c>
      <c r="I73" s="85" t="s">
        <v>1144</v>
      </c>
      <c r="J73" s="96" t="s">
        <v>1144</v>
      </c>
      <c r="K73" s="100" t="s">
        <v>1144</v>
      </c>
      <c r="L73" s="96" t="s">
        <v>1144</v>
      </c>
      <c r="M73" s="100" t="s">
        <v>1144</v>
      </c>
      <c r="N73" s="85" t="s">
        <v>1144</v>
      </c>
      <c r="O73" s="96" t="s">
        <v>1144</v>
      </c>
      <c r="P73" s="288" t="s">
        <v>195</v>
      </c>
      <c r="Q73" s="101" t="s">
        <v>1712</v>
      </c>
      <c r="R73" s="100" t="s">
        <v>1144</v>
      </c>
      <c r="S73" s="96" t="s">
        <v>1144</v>
      </c>
      <c r="T73" s="100" t="s">
        <v>1144</v>
      </c>
      <c r="U73" s="85" t="s">
        <v>1144</v>
      </c>
      <c r="V73" s="96" t="s">
        <v>1144</v>
      </c>
      <c r="W73" s="100" t="s">
        <v>1144</v>
      </c>
      <c r="X73" s="96" t="s">
        <v>1144</v>
      </c>
      <c r="Y73" s="100" t="s">
        <v>1144</v>
      </c>
      <c r="Z73" s="96" t="s">
        <v>1144</v>
      </c>
      <c r="AA73" s="100" t="s">
        <v>1144</v>
      </c>
      <c r="AB73" s="85" t="s">
        <v>1144</v>
      </c>
      <c r="AC73" s="96" t="s">
        <v>1144</v>
      </c>
      <c r="AD73" s="100" t="s">
        <v>1144</v>
      </c>
      <c r="AE73" s="86" t="s">
        <v>1144</v>
      </c>
      <c r="AF73" s="87" t="s">
        <v>1144</v>
      </c>
      <c r="AG73" s="88" t="s">
        <v>1144</v>
      </c>
      <c r="AH73" s="88" t="s">
        <v>1144</v>
      </c>
      <c r="AI73" s="92"/>
      <c r="AJ73" s="78">
        <v>8.89</v>
      </c>
      <c r="AK73" s="88">
        <v>8.89</v>
      </c>
      <c r="AL73" s="93"/>
      <c r="AM73" s="153" t="e">
        <v>#VALUE!</v>
      </c>
    </row>
    <row r="74" spans="1:39" ht="17.25" thickBot="1" x14ac:dyDescent="0.3">
      <c r="A74" s="127" t="s">
        <v>56</v>
      </c>
      <c r="B74" s="261">
        <v>21814546</v>
      </c>
      <c r="C74" s="262" t="s">
        <v>950</v>
      </c>
      <c r="D74" s="262" t="s">
        <v>951</v>
      </c>
      <c r="E74" s="262">
        <f>VLOOKUP(B74,'[4]Groupes L1_20-21'!$A$2:$H$739,8,FALSE)</f>
        <v>23</v>
      </c>
      <c r="F74" s="96" t="s">
        <v>1144</v>
      </c>
      <c r="G74" s="99" t="s">
        <v>1144</v>
      </c>
      <c r="H74" s="100" t="s">
        <v>1144</v>
      </c>
      <c r="I74" s="85" t="s">
        <v>1144</v>
      </c>
      <c r="J74" s="96" t="s">
        <v>1144</v>
      </c>
      <c r="K74" s="100" t="s">
        <v>1144</v>
      </c>
      <c r="L74" s="96" t="s">
        <v>1144</v>
      </c>
      <c r="M74" s="100" t="s">
        <v>1144</v>
      </c>
      <c r="N74" s="85" t="s">
        <v>1144</v>
      </c>
      <c r="O74" s="96" t="s">
        <v>1144</v>
      </c>
      <c r="P74" s="288" t="s">
        <v>195</v>
      </c>
      <c r="Q74" s="101" t="s">
        <v>1712</v>
      </c>
      <c r="R74" s="100" t="s">
        <v>1144</v>
      </c>
      <c r="S74" s="96" t="s">
        <v>1144</v>
      </c>
      <c r="T74" s="100" t="s">
        <v>1144</v>
      </c>
      <c r="U74" s="85" t="s">
        <v>1144</v>
      </c>
      <c r="V74" s="96" t="s">
        <v>1144</v>
      </c>
      <c r="W74" s="100" t="s">
        <v>1144</v>
      </c>
      <c r="X74" s="96" t="s">
        <v>1144</v>
      </c>
      <c r="Y74" s="100" t="s">
        <v>1144</v>
      </c>
      <c r="Z74" s="96" t="s">
        <v>1144</v>
      </c>
      <c r="AA74" s="100" t="s">
        <v>1144</v>
      </c>
      <c r="AB74" s="85" t="s">
        <v>1144</v>
      </c>
      <c r="AC74" s="96" t="s">
        <v>1144</v>
      </c>
      <c r="AD74" s="100" t="s">
        <v>1144</v>
      </c>
      <c r="AE74" s="86" t="s">
        <v>1144</v>
      </c>
      <c r="AF74" s="87" t="s">
        <v>1144</v>
      </c>
      <c r="AG74" s="88" t="s">
        <v>1144</v>
      </c>
      <c r="AH74" s="88" t="s">
        <v>1144</v>
      </c>
      <c r="AI74" s="92"/>
      <c r="AJ74" s="78">
        <v>6.67</v>
      </c>
      <c r="AK74" s="88">
        <v>6.67</v>
      </c>
      <c r="AL74" s="93"/>
      <c r="AM74" s="153" t="e">
        <v>#VALUE!</v>
      </c>
    </row>
    <row r="75" spans="1:39" ht="17.25" thickBot="1" x14ac:dyDescent="0.3">
      <c r="A75" s="127" t="s">
        <v>376</v>
      </c>
      <c r="B75" s="259">
        <v>22004361</v>
      </c>
      <c r="C75" s="260" t="s">
        <v>970</v>
      </c>
      <c r="D75" s="260" t="s">
        <v>971</v>
      </c>
      <c r="E75" s="260">
        <f>VLOOKUP(B75,'[4]Groupes L1_20-21'!$A$2:$H$739,8,FALSE)</f>
        <v>21</v>
      </c>
      <c r="F75" s="96">
        <v>16</v>
      </c>
      <c r="G75" s="99">
        <v>17.5</v>
      </c>
      <c r="H75" s="100">
        <v>13</v>
      </c>
      <c r="I75" s="85">
        <v>13</v>
      </c>
      <c r="J75" s="96">
        <v>3.83</v>
      </c>
      <c r="K75" s="100">
        <v>6</v>
      </c>
      <c r="L75" s="96">
        <v>8.68</v>
      </c>
      <c r="M75" s="100">
        <v>1</v>
      </c>
      <c r="N75" s="85">
        <v>3.5</v>
      </c>
      <c r="O75" s="107">
        <v>33</v>
      </c>
      <c r="P75" s="288">
        <v>45</v>
      </c>
      <c r="Q75" s="101">
        <v>0.73333333333333328</v>
      </c>
      <c r="R75" s="100">
        <v>3.5</v>
      </c>
      <c r="S75" s="107">
        <v>22.5</v>
      </c>
      <c r="T75" s="100">
        <v>0</v>
      </c>
      <c r="U75" s="85">
        <v>3.5</v>
      </c>
      <c r="V75" s="102">
        <v>28.28</v>
      </c>
      <c r="W75" s="100">
        <v>3.75</v>
      </c>
      <c r="X75" s="96">
        <v>8</v>
      </c>
      <c r="Y75" s="100">
        <v>3.75</v>
      </c>
      <c r="Z75" s="96">
        <v>2</v>
      </c>
      <c r="AA75" s="100">
        <v>4</v>
      </c>
      <c r="AB75" s="85">
        <v>11.5</v>
      </c>
      <c r="AC75" s="127" t="s">
        <v>1144</v>
      </c>
      <c r="AD75" s="100" t="s">
        <v>1144</v>
      </c>
      <c r="AE75" s="86" t="s">
        <v>1144</v>
      </c>
      <c r="AF75" s="87" t="s">
        <v>1144</v>
      </c>
      <c r="AG75" s="88" t="s">
        <v>1144</v>
      </c>
      <c r="AH75" s="88" t="s">
        <v>1144</v>
      </c>
      <c r="AI75" s="92"/>
      <c r="AJ75" s="78">
        <v>13.33</v>
      </c>
      <c r="AK75" s="88">
        <v>13.33</v>
      </c>
      <c r="AL75" s="93"/>
      <c r="AM75" s="153" t="e">
        <v>#VALUE!</v>
      </c>
    </row>
    <row r="76" spans="1:39" ht="17.25" thickBot="1" x14ac:dyDescent="0.3">
      <c r="A76" s="127" t="s">
        <v>56</v>
      </c>
      <c r="B76" s="261">
        <v>21908792</v>
      </c>
      <c r="C76" s="262" t="s">
        <v>345</v>
      </c>
      <c r="D76" s="262" t="s">
        <v>346</v>
      </c>
      <c r="E76" s="262">
        <f>VLOOKUP(B76,'[4]Groupes L1_20-21'!$A$2:$H$739,8,FALSE)</f>
        <v>22</v>
      </c>
      <c r="F76" s="96" t="s">
        <v>1144</v>
      </c>
      <c r="G76" s="99" t="s">
        <v>1144</v>
      </c>
      <c r="H76" s="100" t="s">
        <v>1144</v>
      </c>
      <c r="I76" s="85" t="s">
        <v>1144</v>
      </c>
      <c r="J76" s="96" t="s">
        <v>1144</v>
      </c>
      <c r="K76" s="100" t="s">
        <v>1144</v>
      </c>
      <c r="L76" s="96" t="s">
        <v>1144</v>
      </c>
      <c r="M76" s="100" t="s">
        <v>1144</v>
      </c>
      <c r="N76" s="85" t="s">
        <v>1144</v>
      </c>
      <c r="O76" s="96" t="s">
        <v>1144</v>
      </c>
      <c r="P76" s="288" t="s">
        <v>195</v>
      </c>
      <c r="Q76" s="101" t="s">
        <v>1712</v>
      </c>
      <c r="R76" s="100" t="s">
        <v>1144</v>
      </c>
      <c r="S76" s="96" t="s">
        <v>1144</v>
      </c>
      <c r="T76" s="100" t="s">
        <v>1144</v>
      </c>
      <c r="U76" s="85" t="s">
        <v>1144</v>
      </c>
      <c r="V76" s="96" t="s">
        <v>1144</v>
      </c>
      <c r="W76" s="100" t="s">
        <v>1144</v>
      </c>
      <c r="X76" s="96" t="s">
        <v>1144</v>
      </c>
      <c r="Y76" s="100" t="s">
        <v>1144</v>
      </c>
      <c r="Z76" s="96" t="s">
        <v>1144</v>
      </c>
      <c r="AA76" s="100" t="s">
        <v>1144</v>
      </c>
      <c r="AB76" s="85" t="s">
        <v>1144</v>
      </c>
      <c r="AC76" s="96" t="s">
        <v>1144</v>
      </c>
      <c r="AD76" s="100" t="s">
        <v>1144</v>
      </c>
      <c r="AE76" s="86" t="s">
        <v>1144</v>
      </c>
      <c r="AF76" s="87" t="s">
        <v>1144</v>
      </c>
      <c r="AG76" s="88" t="s">
        <v>1144</v>
      </c>
      <c r="AH76" s="88" t="s">
        <v>1144</v>
      </c>
      <c r="AI76" s="92"/>
      <c r="AJ76" s="78">
        <v>5.78</v>
      </c>
      <c r="AK76" s="88">
        <v>5.78</v>
      </c>
      <c r="AL76" s="93"/>
      <c r="AM76" s="153" t="e">
        <v>#VALUE!</v>
      </c>
    </row>
    <row r="77" spans="1:39" ht="17.25" thickBot="1" x14ac:dyDescent="0.3">
      <c r="A77" s="127" t="s">
        <v>376</v>
      </c>
      <c r="B77" s="259">
        <v>21903046</v>
      </c>
      <c r="C77" s="260" t="s">
        <v>347</v>
      </c>
      <c r="D77" s="260" t="s">
        <v>180</v>
      </c>
      <c r="E77" s="260">
        <f>VLOOKUP(B77,'[4]Groupes L1_20-21'!$A$2:$H$739,8,FALSE)</f>
        <v>18</v>
      </c>
      <c r="F77" s="96">
        <v>16</v>
      </c>
      <c r="G77" s="99">
        <v>17.5</v>
      </c>
      <c r="H77" s="100">
        <v>13</v>
      </c>
      <c r="I77" s="85">
        <v>13</v>
      </c>
      <c r="J77" s="96">
        <v>3.76</v>
      </c>
      <c r="K77" s="100">
        <v>8</v>
      </c>
      <c r="L77" s="96">
        <v>7</v>
      </c>
      <c r="M77" s="100">
        <v>10</v>
      </c>
      <c r="N77" s="85">
        <v>9</v>
      </c>
      <c r="O77" s="107">
        <v>0</v>
      </c>
      <c r="P77" s="288">
        <v>64</v>
      </c>
      <c r="Q77" s="101">
        <v>0</v>
      </c>
      <c r="R77" s="100">
        <v>0</v>
      </c>
      <c r="S77" s="107">
        <v>34.200000000000003</v>
      </c>
      <c r="T77" s="100">
        <v>1.5</v>
      </c>
      <c r="U77" s="85">
        <v>1.5</v>
      </c>
      <c r="V77" s="102">
        <v>28.07</v>
      </c>
      <c r="W77" s="100">
        <v>3.75</v>
      </c>
      <c r="X77" s="96">
        <v>-10</v>
      </c>
      <c r="Y77" s="100">
        <v>0.75</v>
      </c>
      <c r="Z77" s="96">
        <v>4</v>
      </c>
      <c r="AA77" s="100">
        <v>3</v>
      </c>
      <c r="AB77" s="85">
        <v>7.5</v>
      </c>
      <c r="AC77" s="127" t="s">
        <v>1144</v>
      </c>
      <c r="AD77" s="100" t="s">
        <v>1144</v>
      </c>
      <c r="AE77" s="86" t="s">
        <v>1144</v>
      </c>
      <c r="AF77" s="87" t="s">
        <v>1144</v>
      </c>
      <c r="AG77" s="88" t="s">
        <v>1144</v>
      </c>
      <c r="AH77" s="88" t="s">
        <v>1144</v>
      </c>
      <c r="AI77" s="92"/>
      <c r="AJ77" s="78">
        <v>4.4400000000000004</v>
      </c>
      <c r="AK77" s="88">
        <v>4.4400000000000004</v>
      </c>
      <c r="AL77" s="93"/>
      <c r="AM77" s="153" t="e">
        <v>#VALUE!</v>
      </c>
    </row>
    <row r="78" spans="1:39" ht="17.25" thickBot="1" x14ac:dyDescent="0.3">
      <c r="A78" s="127" t="s">
        <v>376</v>
      </c>
      <c r="B78" s="259">
        <v>22009878</v>
      </c>
      <c r="C78" s="260" t="s">
        <v>992</v>
      </c>
      <c r="D78" s="260" t="s">
        <v>95</v>
      </c>
      <c r="E78" s="260">
        <f>VLOOKUP(B78,'[4]Groupes L1_20-21'!$A$2:$H$739,8,FALSE)</f>
        <v>21</v>
      </c>
      <c r="F78" s="96">
        <v>15</v>
      </c>
      <c r="G78" s="99">
        <v>17</v>
      </c>
      <c r="H78" s="100">
        <v>12</v>
      </c>
      <c r="I78" s="85">
        <v>12</v>
      </c>
      <c r="J78" s="96">
        <v>3.13</v>
      </c>
      <c r="K78" s="100">
        <v>18</v>
      </c>
      <c r="L78" s="96">
        <v>6.74</v>
      </c>
      <c r="M78" s="100">
        <v>12</v>
      </c>
      <c r="N78" s="85">
        <v>15</v>
      </c>
      <c r="O78" s="107">
        <v>58</v>
      </c>
      <c r="P78" s="288">
        <v>73</v>
      </c>
      <c r="Q78" s="101">
        <v>0.79452054794520544</v>
      </c>
      <c r="R78" s="100">
        <v>3.5</v>
      </c>
      <c r="S78" s="107">
        <v>41.2</v>
      </c>
      <c r="T78" s="100">
        <v>3.5</v>
      </c>
      <c r="U78" s="85">
        <v>7</v>
      </c>
      <c r="V78" s="102">
        <v>26.7</v>
      </c>
      <c r="W78" s="100">
        <v>4.5</v>
      </c>
      <c r="X78" s="96">
        <v>-4</v>
      </c>
      <c r="Y78" s="100">
        <v>1.5</v>
      </c>
      <c r="Z78" s="96">
        <v>5</v>
      </c>
      <c r="AA78" s="100">
        <v>2.5</v>
      </c>
      <c r="AB78" s="85">
        <v>8.5</v>
      </c>
      <c r="AC78" s="127" t="s">
        <v>1144</v>
      </c>
      <c r="AD78" s="100" t="s">
        <v>1144</v>
      </c>
      <c r="AE78" s="86" t="s">
        <v>1144</v>
      </c>
      <c r="AF78" s="87" t="s">
        <v>1144</v>
      </c>
      <c r="AG78" s="88" t="s">
        <v>1144</v>
      </c>
      <c r="AH78" s="88" t="s">
        <v>1144</v>
      </c>
      <c r="AI78" s="92"/>
      <c r="AJ78" s="78">
        <v>8</v>
      </c>
      <c r="AK78" s="88">
        <v>8</v>
      </c>
      <c r="AL78" s="93"/>
      <c r="AM78" s="153" t="e">
        <v>#VALUE!</v>
      </c>
    </row>
    <row r="79" spans="1:39" ht="17.25" thickBot="1" x14ac:dyDescent="0.3">
      <c r="A79" s="127" t="s">
        <v>56</v>
      </c>
      <c r="B79" s="259">
        <v>22002432</v>
      </c>
      <c r="C79" s="260" t="s">
        <v>994</v>
      </c>
      <c r="D79" s="260" t="s">
        <v>995</v>
      </c>
      <c r="E79" s="260">
        <f>VLOOKUP(B79,'[4]Groupes L1_20-21'!$A$2:$H$739,8,FALSE)</f>
        <v>18</v>
      </c>
      <c r="F79" s="96">
        <v>11</v>
      </c>
      <c r="G79" s="99">
        <v>15</v>
      </c>
      <c r="H79" s="100">
        <v>11</v>
      </c>
      <c r="I79" s="85">
        <v>11</v>
      </c>
      <c r="J79" s="96">
        <v>4.08</v>
      </c>
      <c r="K79" s="100">
        <v>7</v>
      </c>
      <c r="L79" s="96">
        <v>7.45</v>
      </c>
      <c r="M79" s="100">
        <v>13</v>
      </c>
      <c r="N79" s="85">
        <v>10</v>
      </c>
      <c r="O79" s="107">
        <v>35</v>
      </c>
      <c r="P79" s="288">
        <v>78</v>
      </c>
      <c r="Q79" s="101">
        <v>0.44871794871794873</v>
      </c>
      <c r="R79" s="100">
        <v>3</v>
      </c>
      <c r="S79" s="107">
        <v>31</v>
      </c>
      <c r="T79" s="100">
        <v>5</v>
      </c>
      <c r="U79" s="85">
        <v>8</v>
      </c>
      <c r="V79" s="102">
        <v>31.18</v>
      </c>
      <c r="W79" s="100">
        <v>3.25</v>
      </c>
      <c r="X79" s="96">
        <v>4</v>
      </c>
      <c r="Y79" s="100">
        <v>3.25</v>
      </c>
      <c r="Z79" s="96">
        <v>8</v>
      </c>
      <c r="AA79" s="100">
        <v>1</v>
      </c>
      <c r="AB79" s="85">
        <v>7.5</v>
      </c>
      <c r="AC79" s="127" t="s">
        <v>1144</v>
      </c>
      <c r="AD79" s="100" t="s">
        <v>1144</v>
      </c>
      <c r="AE79" s="86" t="s">
        <v>1144</v>
      </c>
      <c r="AF79" s="87" t="s">
        <v>1144</v>
      </c>
      <c r="AG79" s="88" t="s">
        <v>1144</v>
      </c>
      <c r="AH79" s="88" t="s">
        <v>1144</v>
      </c>
      <c r="AI79" s="92"/>
      <c r="AJ79" s="78">
        <v>7.11</v>
      </c>
      <c r="AK79" s="88">
        <v>7.11</v>
      </c>
      <c r="AL79" s="93"/>
      <c r="AM79" s="153" t="e">
        <v>#VALUE!</v>
      </c>
    </row>
    <row r="80" spans="1:39" ht="17.25" thickBot="1" x14ac:dyDescent="0.3">
      <c r="A80" s="127" t="s">
        <v>376</v>
      </c>
      <c r="B80" s="261">
        <v>22005734</v>
      </c>
      <c r="C80" s="262" t="s">
        <v>999</v>
      </c>
      <c r="D80" s="262" t="s">
        <v>178</v>
      </c>
      <c r="E80" s="262">
        <f>VLOOKUP(B80,'[4]Groupes L1_20-21'!$A$2:$H$739,8,FALSE)</f>
        <v>22</v>
      </c>
      <c r="F80" s="96" t="s">
        <v>1144</v>
      </c>
      <c r="G80" s="99" t="s">
        <v>1144</v>
      </c>
      <c r="H80" s="100" t="s">
        <v>1144</v>
      </c>
      <c r="I80" s="85" t="s">
        <v>1144</v>
      </c>
      <c r="J80" s="96" t="s">
        <v>1144</v>
      </c>
      <c r="K80" s="100" t="s">
        <v>1144</v>
      </c>
      <c r="L80" s="96" t="s">
        <v>1144</v>
      </c>
      <c r="M80" s="100" t="s">
        <v>1144</v>
      </c>
      <c r="N80" s="85" t="s">
        <v>1144</v>
      </c>
      <c r="O80" s="96" t="s">
        <v>1144</v>
      </c>
      <c r="P80" s="288" t="s">
        <v>195</v>
      </c>
      <c r="Q80" s="101" t="s">
        <v>1712</v>
      </c>
      <c r="R80" s="100" t="s">
        <v>1144</v>
      </c>
      <c r="S80" s="96" t="s">
        <v>1144</v>
      </c>
      <c r="T80" s="100" t="s">
        <v>1144</v>
      </c>
      <c r="U80" s="85" t="s">
        <v>1144</v>
      </c>
      <c r="V80" s="96" t="s">
        <v>1144</v>
      </c>
      <c r="W80" s="100" t="s">
        <v>1144</v>
      </c>
      <c r="X80" s="96" t="s">
        <v>1144</v>
      </c>
      <c r="Y80" s="100" t="s">
        <v>1144</v>
      </c>
      <c r="Z80" s="96" t="s">
        <v>1144</v>
      </c>
      <c r="AA80" s="100" t="s">
        <v>1144</v>
      </c>
      <c r="AB80" s="85" t="s">
        <v>1144</v>
      </c>
      <c r="AC80" s="96" t="s">
        <v>1144</v>
      </c>
      <c r="AD80" s="100" t="s">
        <v>1144</v>
      </c>
      <c r="AE80" s="86" t="s">
        <v>1144</v>
      </c>
      <c r="AF80" s="87" t="s">
        <v>1144</v>
      </c>
      <c r="AG80" s="88" t="s">
        <v>1144</v>
      </c>
      <c r="AH80" s="88" t="s">
        <v>1144</v>
      </c>
      <c r="AI80" s="92"/>
      <c r="AJ80" s="78">
        <v>8</v>
      </c>
      <c r="AK80" s="88">
        <v>8</v>
      </c>
      <c r="AL80" s="93"/>
      <c r="AM80" s="153" t="e">
        <v>#VALUE!</v>
      </c>
    </row>
    <row r="81" spans="1:39" ht="17.25" thickBot="1" x14ac:dyDescent="0.3">
      <c r="A81" s="127" t="s">
        <v>56</v>
      </c>
      <c r="B81" s="259">
        <v>22007453</v>
      </c>
      <c r="C81" s="260" t="s">
        <v>1003</v>
      </c>
      <c r="D81" s="260" t="s">
        <v>1004</v>
      </c>
      <c r="E81" s="260">
        <f>VLOOKUP(B81,'[4]Groupes L1_20-21'!$A$2:$H$739,8,FALSE)</f>
        <v>18</v>
      </c>
      <c r="F81" s="96">
        <v>13</v>
      </c>
      <c r="G81" s="99">
        <v>16</v>
      </c>
      <c r="H81" s="100">
        <v>13</v>
      </c>
      <c r="I81" s="85">
        <v>13</v>
      </c>
      <c r="J81" s="96">
        <v>4.24</v>
      </c>
      <c r="K81" s="100">
        <v>4</v>
      </c>
      <c r="L81" s="96">
        <v>7.63</v>
      </c>
      <c r="M81" s="100">
        <v>11</v>
      </c>
      <c r="N81" s="85">
        <v>7.5</v>
      </c>
      <c r="O81" s="107">
        <v>31</v>
      </c>
      <c r="P81" s="288">
        <v>55</v>
      </c>
      <c r="Q81" s="101">
        <v>0.5636363636363636</v>
      </c>
      <c r="R81" s="100">
        <v>4</v>
      </c>
      <c r="S81" s="107">
        <v>32.1</v>
      </c>
      <c r="T81" s="100">
        <v>5.5</v>
      </c>
      <c r="U81" s="85">
        <v>9.5</v>
      </c>
      <c r="V81" s="102">
        <v>25.22</v>
      </c>
      <c r="W81" s="100">
        <v>6.25</v>
      </c>
      <c r="X81" s="96">
        <v>7</v>
      </c>
      <c r="Y81" s="100">
        <v>3.75</v>
      </c>
      <c r="Z81" s="96">
        <v>0</v>
      </c>
      <c r="AA81" s="100">
        <v>5</v>
      </c>
      <c r="AB81" s="85">
        <v>15</v>
      </c>
      <c r="AC81" s="127" t="s">
        <v>1144</v>
      </c>
      <c r="AD81" s="100" t="s">
        <v>1144</v>
      </c>
      <c r="AE81" s="86" t="s">
        <v>1144</v>
      </c>
      <c r="AF81" s="87" t="s">
        <v>1144</v>
      </c>
      <c r="AG81" s="88" t="s">
        <v>1144</v>
      </c>
      <c r="AH81" s="88" t="s">
        <v>1144</v>
      </c>
      <c r="AI81" s="92"/>
      <c r="AJ81" s="78">
        <v>9.33</v>
      </c>
      <c r="AK81" s="88">
        <v>9.33</v>
      </c>
      <c r="AL81" s="93"/>
      <c r="AM81" s="153" t="e">
        <v>#VALUE!</v>
      </c>
    </row>
    <row r="82" spans="1:39" ht="17.25" thickBot="1" x14ac:dyDescent="0.3">
      <c r="A82" s="127" t="s">
        <v>376</v>
      </c>
      <c r="B82" s="259">
        <v>22005083</v>
      </c>
      <c r="C82" s="260" t="s">
        <v>1008</v>
      </c>
      <c r="D82" s="260" t="s">
        <v>152</v>
      </c>
      <c r="E82" s="260">
        <f>VLOOKUP(B82,'[4]Groupes L1_20-21'!$A$2:$H$739,8,FALSE)</f>
        <v>18</v>
      </c>
      <c r="F82" s="96">
        <v>16</v>
      </c>
      <c r="G82" s="99">
        <v>17.5</v>
      </c>
      <c r="H82" s="100">
        <v>13</v>
      </c>
      <c r="I82" s="85">
        <v>13</v>
      </c>
      <c r="J82" s="96">
        <v>3.45</v>
      </c>
      <c r="K82" s="100">
        <v>13</v>
      </c>
      <c r="L82" s="96">
        <v>6.49</v>
      </c>
      <c r="M82" s="100">
        <v>13</v>
      </c>
      <c r="N82" s="85">
        <v>13</v>
      </c>
      <c r="O82" s="107">
        <v>65</v>
      </c>
      <c r="P82" s="288">
        <v>80</v>
      </c>
      <c r="Q82" s="101">
        <v>0.8125</v>
      </c>
      <c r="R82" s="100">
        <v>4</v>
      </c>
      <c r="S82" s="107">
        <v>46.8</v>
      </c>
      <c r="T82" s="100">
        <v>4.5</v>
      </c>
      <c r="U82" s="85">
        <v>8.5</v>
      </c>
      <c r="V82" s="102">
        <v>26.39</v>
      </c>
      <c r="W82" s="100">
        <v>4.75</v>
      </c>
      <c r="X82" s="96">
        <v>-7</v>
      </c>
      <c r="Y82" s="100">
        <v>1.25</v>
      </c>
      <c r="Z82" s="96">
        <v>3</v>
      </c>
      <c r="AA82" s="100">
        <v>3.5</v>
      </c>
      <c r="AB82" s="85">
        <v>9.5</v>
      </c>
      <c r="AC82" s="127" t="s">
        <v>1144</v>
      </c>
      <c r="AD82" s="100" t="s">
        <v>1144</v>
      </c>
      <c r="AE82" s="86" t="s">
        <v>1144</v>
      </c>
      <c r="AF82" s="87" t="s">
        <v>1144</v>
      </c>
      <c r="AG82" s="88" t="s">
        <v>1144</v>
      </c>
      <c r="AH82" s="88" t="s">
        <v>1144</v>
      </c>
      <c r="AI82" s="92"/>
      <c r="AJ82" s="78">
        <v>8.89</v>
      </c>
      <c r="AK82" s="88">
        <v>8.89</v>
      </c>
      <c r="AL82" s="93"/>
      <c r="AM82" s="153" t="e">
        <v>#VALUE!</v>
      </c>
    </row>
    <row r="83" spans="1:39" ht="17.25" thickBot="1" x14ac:dyDescent="0.3">
      <c r="A83" s="127" t="s">
        <v>56</v>
      </c>
      <c r="B83" s="249">
        <v>22013456</v>
      </c>
      <c r="C83" s="250" t="s">
        <v>1011</v>
      </c>
      <c r="D83" s="250" t="s">
        <v>283</v>
      </c>
      <c r="E83" s="250">
        <f>VLOOKUP(B83,'[4]Groupes L1_20-21'!$A$2:$H$739,8,FALSE)</f>
        <v>11</v>
      </c>
      <c r="F83" s="96">
        <v>6</v>
      </c>
      <c r="G83" s="99">
        <v>12.5</v>
      </c>
      <c r="H83" s="100">
        <v>6</v>
      </c>
      <c r="I83" s="85">
        <v>6</v>
      </c>
      <c r="J83" s="96">
        <v>3.46</v>
      </c>
      <c r="K83" s="100">
        <v>17</v>
      </c>
      <c r="L83" s="96">
        <v>7.63</v>
      </c>
      <c r="M83" s="100">
        <v>11</v>
      </c>
      <c r="N83" s="85">
        <v>14</v>
      </c>
      <c r="O83" s="107">
        <v>37</v>
      </c>
      <c r="P83" s="288">
        <v>50</v>
      </c>
      <c r="Q83" s="101">
        <v>0.74</v>
      </c>
      <c r="R83" s="100">
        <v>5</v>
      </c>
      <c r="S83" s="107">
        <v>32.799999999999997</v>
      </c>
      <c r="T83" s="100">
        <v>5.5</v>
      </c>
      <c r="U83" s="85">
        <v>10.5</v>
      </c>
      <c r="V83" s="285" t="s">
        <v>1144</v>
      </c>
      <c r="W83" s="100" t="s">
        <v>1144</v>
      </c>
      <c r="X83" s="285" t="s">
        <v>1144</v>
      </c>
      <c r="Y83" s="100" t="s">
        <v>1144</v>
      </c>
      <c r="Z83" s="285" t="s">
        <v>1144</v>
      </c>
      <c r="AA83" s="100" t="s">
        <v>1144</v>
      </c>
      <c r="AB83" s="85" t="s">
        <v>1144</v>
      </c>
      <c r="AC83" s="285" t="s">
        <v>1144</v>
      </c>
      <c r="AD83" s="100" t="s">
        <v>1144</v>
      </c>
      <c r="AE83" s="86" t="s">
        <v>1144</v>
      </c>
      <c r="AF83" s="87" t="s">
        <v>1144</v>
      </c>
      <c r="AG83" s="88" t="s">
        <v>1144</v>
      </c>
      <c r="AH83" s="88" t="s">
        <v>1144</v>
      </c>
      <c r="AI83" s="92"/>
      <c r="AJ83" s="78">
        <v>7.11</v>
      </c>
      <c r="AK83" s="88">
        <v>7.11</v>
      </c>
      <c r="AL83" s="93"/>
      <c r="AM83" s="153" t="e">
        <v>#VALUE!</v>
      </c>
    </row>
    <row r="84" spans="1:39" ht="17.25" thickBot="1" x14ac:dyDescent="0.3">
      <c r="A84" s="127" t="s">
        <v>376</v>
      </c>
      <c r="B84" s="259">
        <v>22015109</v>
      </c>
      <c r="C84" s="260" t="s">
        <v>1012</v>
      </c>
      <c r="D84" s="260" t="s">
        <v>1013</v>
      </c>
      <c r="E84" s="260">
        <f>VLOOKUP(B84,'[4]Groupes L1_20-21'!$A$2:$H$739,8,FALSE)</f>
        <v>21</v>
      </c>
      <c r="F84" s="96">
        <v>10</v>
      </c>
      <c r="G84" s="99">
        <v>14.5</v>
      </c>
      <c r="H84" s="100">
        <v>7</v>
      </c>
      <c r="I84" s="85">
        <v>7</v>
      </c>
      <c r="J84" s="96">
        <v>3.03</v>
      </c>
      <c r="K84" s="100">
        <v>20</v>
      </c>
      <c r="L84" s="96">
        <v>6.4</v>
      </c>
      <c r="M84" s="100">
        <v>14</v>
      </c>
      <c r="N84" s="85">
        <v>17</v>
      </c>
      <c r="O84" s="107">
        <v>73</v>
      </c>
      <c r="P84" s="288">
        <v>95</v>
      </c>
      <c r="Q84" s="101">
        <v>0.76842105263157889</v>
      </c>
      <c r="R84" s="100">
        <v>3.5</v>
      </c>
      <c r="S84" s="107">
        <v>44.6</v>
      </c>
      <c r="T84" s="100">
        <v>4</v>
      </c>
      <c r="U84" s="85">
        <v>7.5</v>
      </c>
      <c r="V84" s="102">
        <v>26.48</v>
      </c>
      <c r="W84" s="100">
        <v>4.75</v>
      </c>
      <c r="X84" s="96">
        <v>0</v>
      </c>
      <c r="Y84" s="100">
        <v>2.5</v>
      </c>
      <c r="Z84" s="96">
        <v>3</v>
      </c>
      <c r="AA84" s="100">
        <v>3.5</v>
      </c>
      <c r="AB84" s="85">
        <v>10.75</v>
      </c>
      <c r="AC84" s="127" t="s">
        <v>1144</v>
      </c>
      <c r="AD84" s="100" t="s">
        <v>1144</v>
      </c>
      <c r="AE84" s="86" t="s">
        <v>1144</v>
      </c>
      <c r="AF84" s="87" t="s">
        <v>1144</v>
      </c>
      <c r="AG84" s="88" t="s">
        <v>1144</v>
      </c>
      <c r="AH84" s="88" t="s">
        <v>1144</v>
      </c>
      <c r="AI84" s="92"/>
      <c r="AJ84" s="78">
        <v>4</v>
      </c>
      <c r="AK84" s="88">
        <v>4</v>
      </c>
      <c r="AL84" s="93"/>
      <c r="AM84" s="153" t="e">
        <v>#VALUE!</v>
      </c>
    </row>
    <row r="85" spans="1:39" ht="17.25" thickBot="1" x14ac:dyDescent="0.3">
      <c r="A85" s="127" t="s">
        <v>56</v>
      </c>
      <c r="B85" s="261">
        <v>21905808</v>
      </c>
      <c r="C85" s="262" t="s">
        <v>1015</v>
      </c>
      <c r="D85" s="262" t="s">
        <v>1016</v>
      </c>
      <c r="E85" s="262">
        <f>VLOOKUP(B85,'[4]Groupes L1_20-21'!$A$2:$H$739,8,FALSE)</f>
        <v>22</v>
      </c>
      <c r="F85" s="96" t="s">
        <v>1144</v>
      </c>
      <c r="G85" s="99" t="s">
        <v>1144</v>
      </c>
      <c r="H85" s="100" t="s">
        <v>1144</v>
      </c>
      <c r="I85" s="85" t="s">
        <v>1144</v>
      </c>
      <c r="J85" s="96" t="s">
        <v>1144</v>
      </c>
      <c r="K85" s="100" t="s">
        <v>1144</v>
      </c>
      <c r="L85" s="96" t="s">
        <v>1144</v>
      </c>
      <c r="M85" s="100" t="s">
        <v>1144</v>
      </c>
      <c r="N85" s="85" t="s">
        <v>1144</v>
      </c>
      <c r="O85" s="96" t="s">
        <v>1144</v>
      </c>
      <c r="P85" s="288" t="s">
        <v>195</v>
      </c>
      <c r="Q85" s="101" t="s">
        <v>1712</v>
      </c>
      <c r="R85" s="100" t="s">
        <v>1144</v>
      </c>
      <c r="S85" s="96" t="s">
        <v>1144</v>
      </c>
      <c r="T85" s="100" t="s">
        <v>1144</v>
      </c>
      <c r="U85" s="85" t="s">
        <v>1144</v>
      </c>
      <c r="V85" s="96" t="s">
        <v>1144</v>
      </c>
      <c r="W85" s="100" t="s">
        <v>1144</v>
      </c>
      <c r="X85" s="96" t="s">
        <v>1144</v>
      </c>
      <c r="Y85" s="100" t="s">
        <v>1144</v>
      </c>
      <c r="Z85" s="96" t="s">
        <v>1144</v>
      </c>
      <c r="AA85" s="100" t="s">
        <v>1144</v>
      </c>
      <c r="AB85" s="85" t="s">
        <v>1144</v>
      </c>
      <c r="AC85" s="96" t="s">
        <v>1144</v>
      </c>
      <c r="AD85" s="100" t="s">
        <v>1144</v>
      </c>
      <c r="AE85" s="86" t="s">
        <v>1144</v>
      </c>
      <c r="AF85" s="87" t="s">
        <v>1144</v>
      </c>
      <c r="AG85" s="88" t="s">
        <v>1144</v>
      </c>
      <c r="AH85" s="88" t="s">
        <v>1144</v>
      </c>
      <c r="AI85" s="92"/>
      <c r="AJ85" s="78">
        <v>6.22</v>
      </c>
      <c r="AK85" s="88">
        <v>6.22</v>
      </c>
      <c r="AL85" s="93"/>
      <c r="AM85" s="153" t="e">
        <v>#VALUE!</v>
      </c>
    </row>
    <row r="86" spans="1:39" ht="17.25" thickBot="1" x14ac:dyDescent="0.3">
      <c r="A86" s="127" t="s">
        <v>376</v>
      </c>
      <c r="B86" s="259">
        <v>22012193</v>
      </c>
      <c r="C86" s="260" t="s">
        <v>1025</v>
      </c>
      <c r="D86" s="260" t="s">
        <v>31</v>
      </c>
      <c r="E86" s="260">
        <f>VLOOKUP(B86,'[4]Groupes L1_20-21'!$A$2:$H$739,8,FALSE)</f>
        <v>18</v>
      </c>
      <c r="F86" s="96">
        <v>14</v>
      </c>
      <c r="G86" s="99">
        <v>16.5</v>
      </c>
      <c r="H86" s="100">
        <v>11</v>
      </c>
      <c r="I86" s="85">
        <v>11</v>
      </c>
      <c r="J86" s="96">
        <v>3.66</v>
      </c>
      <c r="K86" s="100">
        <v>9</v>
      </c>
      <c r="L86" s="96">
        <v>6.77</v>
      </c>
      <c r="M86" s="100">
        <v>11</v>
      </c>
      <c r="N86" s="85">
        <v>10</v>
      </c>
      <c r="O86" s="107">
        <v>52</v>
      </c>
      <c r="P86" s="288">
        <v>74</v>
      </c>
      <c r="Q86" s="101">
        <v>0.70270270270270274</v>
      </c>
      <c r="R86" s="100">
        <v>3.5</v>
      </c>
      <c r="S86" s="107">
        <v>48.5</v>
      </c>
      <c r="T86" s="100">
        <v>5</v>
      </c>
      <c r="U86" s="85">
        <v>8.5</v>
      </c>
      <c r="V86" s="102">
        <v>25.65</v>
      </c>
      <c r="W86" s="100">
        <v>5</v>
      </c>
      <c r="X86" s="96">
        <v>-6</v>
      </c>
      <c r="Y86" s="100">
        <v>1.25</v>
      </c>
      <c r="Z86" s="96">
        <v>6</v>
      </c>
      <c r="AA86" s="100">
        <v>2</v>
      </c>
      <c r="AB86" s="85">
        <v>8.25</v>
      </c>
      <c r="AC86" s="127" t="s">
        <v>1144</v>
      </c>
      <c r="AD86" s="100" t="s">
        <v>1144</v>
      </c>
      <c r="AE86" s="86" t="s">
        <v>1144</v>
      </c>
      <c r="AF86" s="87" t="s">
        <v>1144</v>
      </c>
      <c r="AG86" s="88" t="s">
        <v>1144</v>
      </c>
      <c r="AH86" s="88" t="s">
        <v>1144</v>
      </c>
      <c r="AI86" s="92"/>
      <c r="AJ86" s="78">
        <v>9.7799999999999994</v>
      </c>
      <c r="AK86" s="88">
        <v>9.7799999999999994</v>
      </c>
      <c r="AL86" s="93"/>
      <c r="AM86" s="153" t="e">
        <v>#VALUE!</v>
      </c>
    </row>
    <row r="87" spans="1:39" ht="17.25" thickBot="1" x14ac:dyDescent="0.3">
      <c r="A87" s="127" t="s">
        <v>56</v>
      </c>
      <c r="B87" s="261">
        <v>22017388</v>
      </c>
      <c r="C87" s="262" t="s">
        <v>1028</v>
      </c>
      <c r="D87" s="262" t="s">
        <v>1029</v>
      </c>
      <c r="E87" s="262">
        <f>VLOOKUP(B87,'[4]Groupes L1_20-21'!$A$2:$H$739,8,FALSE)</f>
        <v>22</v>
      </c>
      <c r="F87" s="96" t="s">
        <v>1144</v>
      </c>
      <c r="G87" s="99" t="s">
        <v>1144</v>
      </c>
      <c r="H87" s="100" t="s">
        <v>1144</v>
      </c>
      <c r="I87" s="85" t="s">
        <v>1144</v>
      </c>
      <c r="J87" s="96" t="s">
        <v>1144</v>
      </c>
      <c r="K87" s="100" t="s">
        <v>1144</v>
      </c>
      <c r="L87" s="96" t="s">
        <v>1144</v>
      </c>
      <c r="M87" s="100" t="s">
        <v>1144</v>
      </c>
      <c r="N87" s="85" t="s">
        <v>1144</v>
      </c>
      <c r="O87" s="96" t="s">
        <v>1144</v>
      </c>
      <c r="P87" s="288" t="s">
        <v>195</v>
      </c>
      <c r="Q87" s="101" t="s">
        <v>1712</v>
      </c>
      <c r="R87" s="100" t="s">
        <v>1144</v>
      </c>
      <c r="S87" s="96" t="s">
        <v>1144</v>
      </c>
      <c r="T87" s="100" t="s">
        <v>1144</v>
      </c>
      <c r="U87" s="85" t="s">
        <v>1144</v>
      </c>
      <c r="V87" s="96" t="s">
        <v>1144</v>
      </c>
      <c r="W87" s="100" t="s">
        <v>1144</v>
      </c>
      <c r="X87" s="96" t="s">
        <v>1144</v>
      </c>
      <c r="Y87" s="100" t="s">
        <v>1144</v>
      </c>
      <c r="Z87" s="96" t="s">
        <v>1144</v>
      </c>
      <c r="AA87" s="100" t="s">
        <v>1144</v>
      </c>
      <c r="AB87" s="85" t="s">
        <v>1144</v>
      </c>
      <c r="AC87" s="96" t="s">
        <v>1144</v>
      </c>
      <c r="AD87" s="100" t="s">
        <v>1144</v>
      </c>
      <c r="AE87" s="86" t="s">
        <v>1144</v>
      </c>
      <c r="AF87" s="87" t="s">
        <v>1144</v>
      </c>
      <c r="AG87" s="88" t="s">
        <v>1144</v>
      </c>
      <c r="AH87" s="88" t="s">
        <v>1144</v>
      </c>
      <c r="AI87" s="92"/>
      <c r="AJ87" s="78" t="s">
        <v>195</v>
      </c>
      <c r="AK87" s="88">
        <v>0</v>
      </c>
      <c r="AL87" s="93"/>
      <c r="AM87" s="153" t="s">
        <v>1713</v>
      </c>
    </row>
    <row r="88" spans="1:39" ht="17.25" thickBot="1" x14ac:dyDescent="0.3">
      <c r="A88" s="127" t="s">
        <v>376</v>
      </c>
      <c r="B88" s="259">
        <v>22010540</v>
      </c>
      <c r="C88" s="260" t="s">
        <v>1034</v>
      </c>
      <c r="D88" s="260" t="s">
        <v>1035</v>
      </c>
      <c r="E88" s="260">
        <f>VLOOKUP(B88,'[4]Groupes L1_20-21'!$A$2:$H$739,8,FALSE)</f>
        <v>18</v>
      </c>
      <c r="F88" s="96" t="s">
        <v>195</v>
      </c>
      <c r="G88" s="99" t="s">
        <v>195</v>
      </c>
      <c r="H88" s="100">
        <v>0</v>
      </c>
      <c r="I88" s="85">
        <v>0</v>
      </c>
      <c r="J88" s="96" t="s">
        <v>195</v>
      </c>
      <c r="K88" s="100">
        <v>0</v>
      </c>
      <c r="L88" s="96" t="s">
        <v>195</v>
      </c>
      <c r="M88" s="100">
        <v>0</v>
      </c>
      <c r="N88" s="85">
        <v>0</v>
      </c>
      <c r="O88" s="107">
        <v>42.5</v>
      </c>
      <c r="P88" s="288">
        <v>56</v>
      </c>
      <c r="Q88" s="101">
        <v>0.7589285714285714</v>
      </c>
      <c r="R88" s="100">
        <v>3.5</v>
      </c>
      <c r="S88" s="107">
        <v>45.6</v>
      </c>
      <c r="T88" s="100">
        <v>4.5</v>
      </c>
      <c r="U88" s="85">
        <v>8</v>
      </c>
      <c r="V88" s="102" t="s">
        <v>195</v>
      </c>
      <c r="W88" s="100">
        <v>0</v>
      </c>
      <c r="X88" s="96" t="s">
        <v>195</v>
      </c>
      <c r="Y88" s="100">
        <v>0</v>
      </c>
      <c r="Z88" s="96" t="s">
        <v>195</v>
      </c>
      <c r="AA88" s="100">
        <v>0</v>
      </c>
      <c r="AB88" s="85">
        <v>0</v>
      </c>
      <c r="AC88" s="127" t="s">
        <v>1144</v>
      </c>
      <c r="AD88" s="100" t="s">
        <v>1144</v>
      </c>
      <c r="AE88" s="86" t="s">
        <v>1144</v>
      </c>
      <c r="AF88" s="87" t="s">
        <v>1144</v>
      </c>
      <c r="AG88" s="88" t="s">
        <v>1144</v>
      </c>
      <c r="AH88" s="88" t="s">
        <v>1144</v>
      </c>
      <c r="AI88" s="92"/>
      <c r="AJ88" s="78">
        <v>8</v>
      </c>
      <c r="AK88" s="88">
        <v>8</v>
      </c>
      <c r="AL88" s="93"/>
      <c r="AM88" s="153" t="e">
        <v>#VALUE!</v>
      </c>
    </row>
    <row r="89" spans="1:39" ht="17.25" thickBot="1" x14ac:dyDescent="0.3">
      <c r="A89" s="127" t="s">
        <v>376</v>
      </c>
      <c r="B89" s="259">
        <v>22010980</v>
      </c>
      <c r="C89" s="260" t="s">
        <v>1039</v>
      </c>
      <c r="D89" s="260" t="s">
        <v>106</v>
      </c>
      <c r="E89" s="260">
        <f>VLOOKUP(B89,'[4]Groupes L1_20-21'!$A$2:$H$739,8,FALSE)</f>
        <v>2</v>
      </c>
      <c r="F89" s="96">
        <v>14</v>
      </c>
      <c r="G89" s="99">
        <v>16.5</v>
      </c>
      <c r="H89" s="100">
        <v>11</v>
      </c>
      <c r="I89" s="85">
        <v>11</v>
      </c>
      <c r="J89" s="96">
        <v>3.36</v>
      </c>
      <c r="K89" s="100">
        <v>14</v>
      </c>
      <c r="L89" s="96">
        <v>6.31</v>
      </c>
      <c r="M89" s="100">
        <v>15</v>
      </c>
      <c r="N89" s="85">
        <v>14.5</v>
      </c>
      <c r="O89" s="107">
        <v>46</v>
      </c>
      <c r="P89" s="288">
        <v>62</v>
      </c>
      <c r="Q89" s="101">
        <v>0.74193548387096775</v>
      </c>
      <c r="R89" s="100">
        <v>3.5</v>
      </c>
      <c r="S89" s="107">
        <v>51.3</v>
      </c>
      <c r="T89" s="100">
        <v>6</v>
      </c>
      <c r="U89" s="85">
        <v>9.5</v>
      </c>
      <c r="V89" s="102">
        <v>25.73</v>
      </c>
      <c r="W89" s="100">
        <v>5</v>
      </c>
      <c r="X89" s="96">
        <v>-1</v>
      </c>
      <c r="Y89" s="100">
        <v>2.25</v>
      </c>
      <c r="Z89" s="96">
        <v>6</v>
      </c>
      <c r="AA89" s="100">
        <v>2</v>
      </c>
      <c r="AB89" s="85">
        <v>9.25</v>
      </c>
      <c r="AC89" s="127" t="s">
        <v>1144</v>
      </c>
      <c r="AD89" s="100" t="s">
        <v>1144</v>
      </c>
      <c r="AE89" s="86" t="s">
        <v>1144</v>
      </c>
      <c r="AF89" s="87" t="s">
        <v>1144</v>
      </c>
      <c r="AG89" s="88" t="s">
        <v>1144</v>
      </c>
      <c r="AH89" s="88" t="s">
        <v>1144</v>
      </c>
      <c r="AI89" s="92"/>
      <c r="AJ89" s="78">
        <v>7.11</v>
      </c>
      <c r="AK89" s="88">
        <v>7.11</v>
      </c>
      <c r="AL89" s="93"/>
      <c r="AM89" s="153" t="e">
        <v>#VALUE!</v>
      </c>
    </row>
    <row r="90" spans="1:39" ht="17.25" thickBot="1" x14ac:dyDescent="0.3">
      <c r="A90" s="127" t="s">
        <v>376</v>
      </c>
      <c r="B90" s="259">
        <v>22014833</v>
      </c>
      <c r="C90" s="260" t="s">
        <v>1050</v>
      </c>
      <c r="D90" s="260" t="s">
        <v>1051</v>
      </c>
      <c r="E90" s="260">
        <f>VLOOKUP(B90,'[4]Groupes L1_20-21'!$A$2:$H$739,8,FALSE)</f>
        <v>19</v>
      </c>
      <c r="F90" s="96">
        <v>19</v>
      </c>
      <c r="G90" s="99">
        <v>19</v>
      </c>
      <c r="H90" s="100">
        <v>16</v>
      </c>
      <c r="I90" s="85">
        <v>16</v>
      </c>
      <c r="J90" s="96">
        <v>3.11</v>
      </c>
      <c r="K90" s="100">
        <v>18</v>
      </c>
      <c r="L90" s="96">
        <v>6.55</v>
      </c>
      <c r="M90" s="100">
        <v>13</v>
      </c>
      <c r="N90" s="85">
        <v>15.5</v>
      </c>
      <c r="O90" s="107">
        <v>60</v>
      </c>
      <c r="P90" s="288">
        <v>58</v>
      </c>
      <c r="Q90" s="101">
        <v>1.0344827586206897</v>
      </c>
      <c r="R90" s="100">
        <v>5</v>
      </c>
      <c r="S90" s="107">
        <v>48</v>
      </c>
      <c r="T90" s="100">
        <v>5</v>
      </c>
      <c r="U90" s="85">
        <v>10</v>
      </c>
      <c r="V90" s="102">
        <v>32.9</v>
      </c>
      <c r="W90" s="100">
        <v>1.5</v>
      </c>
      <c r="X90" s="96">
        <v>0</v>
      </c>
      <c r="Y90" s="100">
        <v>2.5</v>
      </c>
      <c r="Z90" s="96">
        <v>4</v>
      </c>
      <c r="AA90" s="100">
        <v>3</v>
      </c>
      <c r="AB90" s="85">
        <v>7</v>
      </c>
      <c r="AC90" s="127" t="s">
        <v>1144</v>
      </c>
      <c r="AD90" s="100" t="s">
        <v>1144</v>
      </c>
      <c r="AE90" s="86" t="s">
        <v>1144</v>
      </c>
      <c r="AF90" s="87" t="s">
        <v>1144</v>
      </c>
      <c r="AG90" s="88" t="s">
        <v>1144</v>
      </c>
      <c r="AH90" s="88" t="s">
        <v>1144</v>
      </c>
      <c r="AI90" s="92"/>
      <c r="AJ90" s="78">
        <v>6.67</v>
      </c>
      <c r="AK90" s="88">
        <v>6.67</v>
      </c>
      <c r="AL90" s="93"/>
      <c r="AM90" s="153" t="e">
        <v>#VALUE!</v>
      </c>
    </row>
    <row r="91" spans="1:39" ht="17.25" thickBot="1" x14ac:dyDescent="0.3">
      <c r="A91" s="127" t="s">
        <v>56</v>
      </c>
      <c r="B91" s="259">
        <v>21906369</v>
      </c>
      <c r="C91" s="260" t="s">
        <v>359</v>
      </c>
      <c r="D91" s="260" t="s">
        <v>360</v>
      </c>
      <c r="E91" s="260">
        <f>VLOOKUP(B91,'[4]Groupes L1_20-21'!$A$2:$H$739,8,FALSE)</f>
        <v>21</v>
      </c>
      <c r="F91" s="96">
        <v>9</v>
      </c>
      <c r="G91" s="99">
        <v>14</v>
      </c>
      <c r="H91" s="100">
        <v>9</v>
      </c>
      <c r="I91" s="85">
        <v>9</v>
      </c>
      <c r="J91" s="96">
        <v>3.64</v>
      </c>
      <c r="K91" s="100">
        <v>14</v>
      </c>
      <c r="L91" s="96">
        <v>7.95</v>
      </c>
      <c r="M91" s="100">
        <v>9</v>
      </c>
      <c r="N91" s="85">
        <v>11.5</v>
      </c>
      <c r="O91" s="107">
        <v>41</v>
      </c>
      <c r="P91" s="288">
        <v>49</v>
      </c>
      <c r="Q91" s="101">
        <v>0.83673469387755106</v>
      </c>
      <c r="R91" s="100">
        <v>5.5</v>
      </c>
      <c r="S91" s="107">
        <v>32</v>
      </c>
      <c r="T91" s="100">
        <v>5.5</v>
      </c>
      <c r="U91" s="85">
        <v>11</v>
      </c>
      <c r="V91" s="102">
        <v>26.38</v>
      </c>
      <c r="W91" s="100">
        <v>5.75</v>
      </c>
      <c r="X91" s="96">
        <v>9</v>
      </c>
      <c r="Y91" s="100">
        <v>4</v>
      </c>
      <c r="Z91" s="96">
        <v>1</v>
      </c>
      <c r="AA91" s="100">
        <v>4.5</v>
      </c>
      <c r="AB91" s="85">
        <v>14.25</v>
      </c>
      <c r="AC91" s="127" t="s">
        <v>1144</v>
      </c>
      <c r="AD91" s="100" t="s">
        <v>1144</v>
      </c>
      <c r="AE91" s="86" t="s">
        <v>1144</v>
      </c>
      <c r="AF91" s="87" t="s">
        <v>1144</v>
      </c>
      <c r="AG91" s="88" t="s">
        <v>1144</v>
      </c>
      <c r="AH91" s="88" t="s">
        <v>1144</v>
      </c>
      <c r="AI91" s="92"/>
      <c r="AJ91" s="78">
        <v>4.4400000000000004</v>
      </c>
      <c r="AK91" s="88">
        <v>4.4400000000000004</v>
      </c>
      <c r="AL91" s="93"/>
      <c r="AM91" s="153" t="e">
        <v>#VALUE!</v>
      </c>
    </row>
    <row r="92" spans="1:39" ht="17.25" thickBot="1" x14ac:dyDescent="0.3">
      <c r="A92" s="127" t="s">
        <v>376</v>
      </c>
      <c r="B92" s="259">
        <v>22004937</v>
      </c>
      <c r="C92" s="260" t="s">
        <v>1062</v>
      </c>
      <c r="D92" s="260" t="s">
        <v>94</v>
      </c>
      <c r="E92" s="260">
        <f>VLOOKUP(B92,'[4]Groupes L1_20-21'!$A$2:$H$739,8,FALSE)</f>
        <v>18</v>
      </c>
      <c r="F92" s="96">
        <v>17</v>
      </c>
      <c r="G92" s="99">
        <v>18</v>
      </c>
      <c r="H92" s="100">
        <v>14</v>
      </c>
      <c r="I92" s="85">
        <v>14</v>
      </c>
      <c r="J92" s="96">
        <v>3.8</v>
      </c>
      <c r="K92" s="100">
        <v>7</v>
      </c>
      <c r="L92" s="96">
        <v>6.88</v>
      </c>
      <c r="M92" s="100">
        <v>11</v>
      </c>
      <c r="N92" s="85">
        <v>9</v>
      </c>
      <c r="O92" s="107">
        <v>69</v>
      </c>
      <c r="P92" s="288">
        <v>71</v>
      </c>
      <c r="Q92" s="101">
        <v>0.971830985915493</v>
      </c>
      <c r="R92" s="100">
        <v>4.5</v>
      </c>
      <c r="S92" s="107">
        <v>49.1</v>
      </c>
      <c r="T92" s="100">
        <v>5.5</v>
      </c>
      <c r="U92" s="85">
        <v>10</v>
      </c>
      <c r="V92" s="102">
        <v>29.77</v>
      </c>
      <c r="W92" s="100">
        <v>3</v>
      </c>
      <c r="X92" s="96">
        <v>2</v>
      </c>
      <c r="Y92" s="100">
        <v>3</v>
      </c>
      <c r="Z92" s="96">
        <v>5</v>
      </c>
      <c r="AA92" s="100">
        <v>2.5</v>
      </c>
      <c r="AB92" s="85">
        <v>8.5</v>
      </c>
      <c r="AC92" s="127" t="s">
        <v>1144</v>
      </c>
      <c r="AD92" s="100" t="s">
        <v>1144</v>
      </c>
      <c r="AE92" s="86" t="s">
        <v>1144</v>
      </c>
      <c r="AF92" s="87" t="s">
        <v>1144</v>
      </c>
      <c r="AG92" s="88" t="s">
        <v>1144</v>
      </c>
      <c r="AH92" s="88" t="s">
        <v>1144</v>
      </c>
      <c r="AI92" s="92"/>
      <c r="AJ92" s="78">
        <v>11.56</v>
      </c>
      <c r="AK92" s="88">
        <v>11.56</v>
      </c>
      <c r="AL92" s="93"/>
      <c r="AM92" s="153" t="e">
        <v>#VALUE!</v>
      </c>
    </row>
    <row r="93" spans="1:39" ht="17.25" thickBot="1" x14ac:dyDescent="0.3">
      <c r="A93" s="127" t="s">
        <v>376</v>
      </c>
      <c r="B93" s="263">
        <v>22001592</v>
      </c>
      <c r="C93" s="264" t="s">
        <v>1064</v>
      </c>
      <c r="D93" s="264" t="s">
        <v>1065</v>
      </c>
      <c r="E93" s="264">
        <f>VLOOKUP(B93,'[4]Groupes L1_20-21'!$A$2:$H$739,8,FALSE)</f>
        <v>8</v>
      </c>
      <c r="F93" s="285" t="s">
        <v>1144</v>
      </c>
      <c r="G93" s="99" t="s">
        <v>1144</v>
      </c>
      <c r="H93" s="100" t="s">
        <v>1144</v>
      </c>
      <c r="I93" s="85" t="s">
        <v>1144</v>
      </c>
      <c r="J93" s="285" t="s">
        <v>1144</v>
      </c>
      <c r="K93" s="100" t="s">
        <v>1144</v>
      </c>
      <c r="L93" s="285" t="s">
        <v>1144</v>
      </c>
      <c r="M93" s="100" t="s">
        <v>1144</v>
      </c>
      <c r="N93" s="85" t="s">
        <v>1144</v>
      </c>
      <c r="O93" s="285" t="s">
        <v>1144</v>
      </c>
      <c r="P93" s="288" t="s">
        <v>195</v>
      </c>
      <c r="Q93" s="101" t="s">
        <v>1712</v>
      </c>
      <c r="R93" s="100" t="s">
        <v>1144</v>
      </c>
      <c r="S93" s="285" t="s">
        <v>1144</v>
      </c>
      <c r="T93" s="100" t="s">
        <v>1144</v>
      </c>
      <c r="U93" s="85" t="s">
        <v>1144</v>
      </c>
      <c r="V93" s="285" t="s">
        <v>1144</v>
      </c>
      <c r="W93" s="100" t="s">
        <v>1144</v>
      </c>
      <c r="X93" s="285" t="s">
        <v>1144</v>
      </c>
      <c r="Y93" s="100" t="s">
        <v>1144</v>
      </c>
      <c r="Z93" s="285" t="s">
        <v>1144</v>
      </c>
      <c r="AA93" s="100" t="s">
        <v>1144</v>
      </c>
      <c r="AB93" s="85" t="s">
        <v>1144</v>
      </c>
      <c r="AC93" s="285" t="s">
        <v>1144</v>
      </c>
      <c r="AD93" s="100" t="s">
        <v>1144</v>
      </c>
      <c r="AE93" s="86" t="s">
        <v>1144</v>
      </c>
      <c r="AF93" s="87" t="s">
        <v>1144</v>
      </c>
      <c r="AG93" s="88" t="s">
        <v>1144</v>
      </c>
      <c r="AH93" s="88" t="s">
        <v>1144</v>
      </c>
      <c r="AI93" s="92"/>
      <c r="AJ93" s="78">
        <v>5.33</v>
      </c>
      <c r="AK93" s="88">
        <v>5.33</v>
      </c>
      <c r="AL93" s="93"/>
      <c r="AM93" s="153" t="e">
        <v>#VALUE!</v>
      </c>
    </row>
    <row r="94" spans="1:39" ht="17.25" thickBot="1" x14ac:dyDescent="0.3">
      <c r="A94" s="127" t="s">
        <v>376</v>
      </c>
      <c r="B94" s="259">
        <v>22011767</v>
      </c>
      <c r="C94" s="260" t="s">
        <v>1069</v>
      </c>
      <c r="D94" s="260" t="s">
        <v>1070</v>
      </c>
      <c r="E94" s="260">
        <f>VLOOKUP(B94,'[4]Groupes L1_20-21'!$A$2:$H$739,8,FALSE)</f>
        <v>19</v>
      </c>
      <c r="F94" s="96">
        <v>16</v>
      </c>
      <c r="G94" s="99">
        <v>17.5</v>
      </c>
      <c r="H94" s="100">
        <v>13</v>
      </c>
      <c r="I94" s="85">
        <v>13</v>
      </c>
      <c r="J94" s="96">
        <v>2.96</v>
      </c>
      <c r="K94" s="100">
        <v>20</v>
      </c>
      <c r="L94" s="96">
        <v>6.26</v>
      </c>
      <c r="M94" s="100">
        <v>15</v>
      </c>
      <c r="N94" s="85">
        <v>17.5</v>
      </c>
      <c r="O94" s="107">
        <v>57</v>
      </c>
      <c r="P94" s="288">
        <v>64</v>
      </c>
      <c r="Q94" s="101">
        <v>0.890625</v>
      </c>
      <c r="R94" s="100">
        <v>4</v>
      </c>
      <c r="S94" s="107">
        <v>48</v>
      </c>
      <c r="T94" s="100">
        <v>5</v>
      </c>
      <c r="U94" s="85">
        <v>9</v>
      </c>
      <c r="V94" s="102">
        <v>29.93</v>
      </c>
      <c r="W94" s="100">
        <v>3</v>
      </c>
      <c r="X94" s="96">
        <v>-15</v>
      </c>
      <c r="Y94" s="100">
        <v>0.25</v>
      </c>
      <c r="Z94" s="96">
        <v>4</v>
      </c>
      <c r="AA94" s="100">
        <v>3</v>
      </c>
      <c r="AB94" s="85">
        <v>6.25</v>
      </c>
      <c r="AC94" s="127" t="s">
        <v>1144</v>
      </c>
      <c r="AD94" s="100" t="s">
        <v>1144</v>
      </c>
      <c r="AE94" s="86" t="s">
        <v>1144</v>
      </c>
      <c r="AF94" s="87" t="s">
        <v>1144</v>
      </c>
      <c r="AG94" s="88" t="s">
        <v>1144</v>
      </c>
      <c r="AH94" s="88" t="s">
        <v>1144</v>
      </c>
      <c r="AI94" s="92"/>
      <c r="AJ94" s="78">
        <v>8</v>
      </c>
      <c r="AK94" s="88">
        <v>8</v>
      </c>
      <c r="AL94" s="93"/>
      <c r="AM94" s="153" t="e">
        <v>#VALUE!</v>
      </c>
    </row>
    <row r="95" spans="1:39" ht="17.25" thickBot="1" x14ac:dyDescent="0.3">
      <c r="A95" s="127" t="s">
        <v>376</v>
      </c>
      <c r="B95" s="259">
        <v>21903884</v>
      </c>
      <c r="C95" s="260" t="s">
        <v>1072</v>
      </c>
      <c r="D95" s="260" t="s">
        <v>99</v>
      </c>
      <c r="E95" s="260">
        <f>VLOOKUP(B95,'[4]Groupes L1_20-21'!$A$2:$H$739,8,FALSE)</f>
        <v>19</v>
      </c>
      <c r="F95" s="96">
        <v>16</v>
      </c>
      <c r="G95" s="99">
        <v>17.5</v>
      </c>
      <c r="H95" s="100">
        <v>13</v>
      </c>
      <c r="I95" s="85">
        <v>13</v>
      </c>
      <c r="J95" s="96">
        <v>3.06</v>
      </c>
      <c r="K95" s="100">
        <v>19</v>
      </c>
      <c r="L95" s="96">
        <v>6.53</v>
      </c>
      <c r="M95" s="100">
        <v>13</v>
      </c>
      <c r="N95" s="85">
        <v>16</v>
      </c>
      <c r="O95" s="107">
        <v>79</v>
      </c>
      <c r="P95" s="288">
        <v>74</v>
      </c>
      <c r="Q95" s="101">
        <v>1.0675675675675675</v>
      </c>
      <c r="R95" s="100">
        <v>5</v>
      </c>
      <c r="S95" s="107">
        <v>42.4</v>
      </c>
      <c r="T95" s="100">
        <v>3.5</v>
      </c>
      <c r="U95" s="85">
        <v>8.5</v>
      </c>
      <c r="V95" s="102">
        <v>26.28</v>
      </c>
      <c r="W95" s="100">
        <v>4.75</v>
      </c>
      <c r="X95" s="96">
        <v>-7</v>
      </c>
      <c r="Y95" s="100">
        <v>1.25</v>
      </c>
      <c r="Z95" s="96">
        <v>1</v>
      </c>
      <c r="AA95" s="100">
        <v>4.5</v>
      </c>
      <c r="AB95" s="85">
        <v>10.5</v>
      </c>
      <c r="AC95" s="127" t="s">
        <v>1144</v>
      </c>
      <c r="AD95" s="100" t="s">
        <v>1144</v>
      </c>
      <c r="AE95" s="86" t="s">
        <v>1144</v>
      </c>
      <c r="AF95" s="87" t="s">
        <v>1144</v>
      </c>
      <c r="AG95" s="88" t="s">
        <v>1144</v>
      </c>
      <c r="AH95" s="88" t="s">
        <v>1144</v>
      </c>
      <c r="AI95" s="92"/>
      <c r="AJ95" s="78">
        <v>10.67</v>
      </c>
      <c r="AK95" s="88">
        <v>10.67</v>
      </c>
      <c r="AL95" s="93"/>
      <c r="AM95" s="153" t="e">
        <v>#VALUE!</v>
      </c>
    </row>
    <row r="96" spans="1:39" ht="17.25" thickBot="1" x14ac:dyDescent="0.3">
      <c r="A96" s="127" t="s">
        <v>376</v>
      </c>
      <c r="B96" s="259">
        <v>22003782</v>
      </c>
      <c r="C96" s="260" t="s">
        <v>1075</v>
      </c>
      <c r="D96" s="260" t="s">
        <v>136</v>
      </c>
      <c r="E96" s="260">
        <f>VLOOKUP(B96,'[4]Groupes L1_20-21'!$A$2:$H$739,8,FALSE)</f>
        <v>21</v>
      </c>
      <c r="F96" s="96">
        <v>19</v>
      </c>
      <c r="G96" s="99">
        <v>19</v>
      </c>
      <c r="H96" s="100">
        <v>16</v>
      </c>
      <c r="I96" s="85">
        <v>16</v>
      </c>
      <c r="J96" s="96">
        <v>3.22</v>
      </c>
      <c r="K96" s="100">
        <v>17</v>
      </c>
      <c r="L96" s="96">
        <v>6.75</v>
      </c>
      <c r="M96" s="100">
        <v>12</v>
      </c>
      <c r="N96" s="85">
        <v>14.5</v>
      </c>
      <c r="O96" s="107">
        <v>56</v>
      </c>
      <c r="P96" s="288">
        <v>74</v>
      </c>
      <c r="Q96" s="101">
        <v>0.7567567567567568</v>
      </c>
      <c r="R96" s="100">
        <v>3.5</v>
      </c>
      <c r="S96" s="107">
        <v>39.299999999999997</v>
      </c>
      <c r="T96" s="100">
        <v>3</v>
      </c>
      <c r="U96" s="85">
        <v>6.5</v>
      </c>
      <c r="V96" s="102">
        <v>28.35</v>
      </c>
      <c r="W96" s="100">
        <v>3.75</v>
      </c>
      <c r="X96" s="96">
        <v>-3</v>
      </c>
      <c r="Y96" s="100">
        <v>1.75</v>
      </c>
      <c r="Z96" s="96">
        <v>6</v>
      </c>
      <c r="AA96" s="100">
        <v>2</v>
      </c>
      <c r="AB96" s="85">
        <v>7.5</v>
      </c>
      <c r="AC96" s="127" t="s">
        <v>1144</v>
      </c>
      <c r="AD96" s="100" t="s">
        <v>1144</v>
      </c>
      <c r="AE96" s="86" t="s">
        <v>1144</v>
      </c>
      <c r="AF96" s="87" t="s">
        <v>1144</v>
      </c>
      <c r="AG96" s="88" t="s">
        <v>1144</v>
      </c>
      <c r="AH96" s="88" t="s">
        <v>1144</v>
      </c>
      <c r="AI96" s="92"/>
      <c r="AJ96" s="78">
        <v>6.67</v>
      </c>
      <c r="AK96" s="88">
        <v>6.67</v>
      </c>
      <c r="AL96" s="93"/>
      <c r="AM96" s="153" t="e">
        <v>#VALUE!</v>
      </c>
    </row>
    <row r="97" spans="1:39" ht="17.25" thickBot="1" x14ac:dyDescent="0.3">
      <c r="A97" s="127" t="s">
        <v>376</v>
      </c>
      <c r="B97" s="259">
        <v>22014861</v>
      </c>
      <c r="C97" s="260" t="s">
        <v>1076</v>
      </c>
      <c r="D97" s="260" t="s">
        <v>174</v>
      </c>
      <c r="E97" s="260">
        <f>VLOOKUP(B97,'[4]Groupes L1_20-21'!$A$2:$H$739,8,FALSE)</f>
        <v>19</v>
      </c>
      <c r="F97" s="96">
        <v>19</v>
      </c>
      <c r="G97" s="99">
        <v>19</v>
      </c>
      <c r="H97" s="100">
        <v>16</v>
      </c>
      <c r="I97" s="85">
        <v>16</v>
      </c>
      <c r="J97" s="96">
        <v>2.97</v>
      </c>
      <c r="K97" s="100">
        <v>20</v>
      </c>
      <c r="L97" s="96">
        <v>6.24</v>
      </c>
      <c r="M97" s="100">
        <v>15</v>
      </c>
      <c r="N97" s="85">
        <v>17.5</v>
      </c>
      <c r="O97" s="107">
        <v>56</v>
      </c>
      <c r="P97" s="288">
        <v>57</v>
      </c>
      <c r="Q97" s="101">
        <v>0.98245614035087714</v>
      </c>
      <c r="R97" s="100">
        <v>4.5</v>
      </c>
      <c r="S97" s="107">
        <v>47.3</v>
      </c>
      <c r="T97" s="100">
        <v>5</v>
      </c>
      <c r="U97" s="85">
        <v>9.5</v>
      </c>
      <c r="V97" s="102">
        <v>24.24</v>
      </c>
      <c r="W97" s="100">
        <v>5.75</v>
      </c>
      <c r="X97" s="96">
        <v>-8</v>
      </c>
      <c r="Y97" s="100">
        <v>1</v>
      </c>
      <c r="Z97" s="96">
        <v>3</v>
      </c>
      <c r="AA97" s="100">
        <v>3.5</v>
      </c>
      <c r="AB97" s="85">
        <v>10.25</v>
      </c>
      <c r="AC97" s="127" t="s">
        <v>1144</v>
      </c>
      <c r="AD97" s="100" t="s">
        <v>1144</v>
      </c>
      <c r="AE97" s="86" t="s">
        <v>1144</v>
      </c>
      <c r="AF97" s="87" t="s">
        <v>1144</v>
      </c>
      <c r="AG97" s="88" t="s">
        <v>1144</v>
      </c>
      <c r="AH97" s="88" t="s">
        <v>1144</v>
      </c>
      <c r="AI97" s="92"/>
      <c r="AJ97" s="78">
        <v>6.22</v>
      </c>
      <c r="AK97" s="88">
        <v>6.22</v>
      </c>
      <c r="AL97" s="93"/>
      <c r="AM97" s="153" t="e">
        <v>#VALUE!</v>
      </c>
    </row>
    <row r="98" spans="1:39" ht="17.25" thickBot="1" x14ac:dyDescent="0.3">
      <c r="A98" s="127" t="s">
        <v>56</v>
      </c>
      <c r="B98" s="259">
        <v>22004988</v>
      </c>
      <c r="C98" s="260" t="s">
        <v>1079</v>
      </c>
      <c r="D98" s="260" t="s">
        <v>1080</v>
      </c>
      <c r="E98" s="260">
        <f>VLOOKUP(B98,'[4]Groupes L1_20-21'!$A$2:$H$739,8,FALSE)</f>
        <v>18</v>
      </c>
      <c r="F98" s="96">
        <v>12</v>
      </c>
      <c r="G98" s="99">
        <v>15.5</v>
      </c>
      <c r="H98" s="100">
        <v>12</v>
      </c>
      <c r="I98" s="85">
        <v>12</v>
      </c>
      <c r="J98" s="96">
        <v>4.41</v>
      </c>
      <c r="K98" s="100">
        <v>1</v>
      </c>
      <c r="L98" s="96">
        <v>7.96</v>
      </c>
      <c r="M98" s="100">
        <v>9</v>
      </c>
      <c r="N98" s="85">
        <v>5</v>
      </c>
      <c r="O98" s="107">
        <v>36</v>
      </c>
      <c r="P98" s="288">
        <v>57</v>
      </c>
      <c r="Q98" s="101">
        <v>0.63157894736842102</v>
      </c>
      <c r="R98" s="100">
        <v>4.5</v>
      </c>
      <c r="S98" s="107">
        <v>28.8</v>
      </c>
      <c r="T98" s="100">
        <v>4.5</v>
      </c>
      <c r="U98" s="85">
        <v>9</v>
      </c>
      <c r="V98" s="102">
        <v>29.16</v>
      </c>
      <c r="W98" s="100">
        <v>4.25</v>
      </c>
      <c r="X98" s="96">
        <v>-4</v>
      </c>
      <c r="Y98" s="100">
        <v>1.5</v>
      </c>
      <c r="Z98" s="96">
        <v>4</v>
      </c>
      <c r="AA98" s="100">
        <v>3</v>
      </c>
      <c r="AB98" s="85">
        <v>8.75</v>
      </c>
      <c r="AC98" s="127" t="s">
        <v>1144</v>
      </c>
      <c r="AD98" s="100" t="s">
        <v>1144</v>
      </c>
      <c r="AE98" s="86" t="s">
        <v>1144</v>
      </c>
      <c r="AF98" s="87" t="s">
        <v>1144</v>
      </c>
      <c r="AG98" s="88" t="s">
        <v>1144</v>
      </c>
      <c r="AH98" s="88" t="s">
        <v>1144</v>
      </c>
      <c r="AI98" s="92"/>
      <c r="AJ98" s="78">
        <v>4</v>
      </c>
      <c r="AK98" s="88">
        <v>4</v>
      </c>
      <c r="AL98" s="93"/>
      <c r="AM98" s="153" t="e">
        <v>#VALUE!</v>
      </c>
    </row>
    <row r="99" spans="1:39" ht="17.25" thickBot="1" x14ac:dyDescent="0.3">
      <c r="A99" s="127" t="s">
        <v>56</v>
      </c>
      <c r="B99" s="259">
        <v>22006924</v>
      </c>
      <c r="C99" s="260" t="s">
        <v>1079</v>
      </c>
      <c r="D99" s="260" t="s">
        <v>1081</v>
      </c>
      <c r="E99" s="260">
        <f>VLOOKUP(B99,'[4]Groupes L1_20-21'!$A$2:$H$739,8,FALSE)</f>
        <v>21</v>
      </c>
      <c r="F99" s="96">
        <v>8</v>
      </c>
      <c r="G99" s="99">
        <v>13.5</v>
      </c>
      <c r="H99" s="100">
        <v>8</v>
      </c>
      <c r="I99" s="85">
        <v>8</v>
      </c>
      <c r="J99" s="96">
        <v>3.62</v>
      </c>
      <c r="K99" s="100">
        <v>14</v>
      </c>
      <c r="L99" s="96">
        <v>8</v>
      </c>
      <c r="M99" s="100">
        <v>9</v>
      </c>
      <c r="N99" s="85">
        <v>11.5</v>
      </c>
      <c r="O99" s="107">
        <v>32</v>
      </c>
      <c r="P99" s="288">
        <v>51</v>
      </c>
      <c r="Q99" s="101">
        <v>0.62745098039215685</v>
      </c>
      <c r="R99" s="100">
        <v>4.5</v>
      </c>
      <c r="S99" s="107">
        <v>30.6</v>
      </c>
      <c r="T99" s="100">
        <v>5</v>
      </c>
      <c r="U99" s="85">
        <v>9.5</v>
      </c>
      <c r="V99" s="102">
        <v>29.75</v>
      </c>
      <c r="W99" s="100">
        <v>4</v>
      </c>
      <c r="X99" s="96">
        <v>10</v>
      </c>
      <c r="Y99" s="100">
        <v>4</v>
      </c>
      <c r="Z99" s="96">
        <v>3</v>
      </c>
      <c r="AA99" s="100">
        <v>3.5</v>
      </c>
      <c r="AB99" s="85">
        <v>11.5</v>
      </c>
      <c r="AC99" s="127" t="s">
        <v>1144</v>
      </c>
      <c r="AD99" s="100" t="s">
        <v>1144</v>
      </c>
      <c r="AE99" s="86" t="s">
        <v>1144</v>
      </c>
      <c r="AF99" s="87" t="s">
        <v>1144</v>
      </c>
      <c r="AG99" s="88" t="s">
        <v>1144</v>
      </c>
      <c r="AH99" s="88" t="s">
        <v>1144</v>
      </c>
      <c r="AI99" s="92"/>
      <c r="AJ99" s="78">
        <v>3.11</v>
      </c>
      <c r="AK99" s="88">
        <v>3.11</v>
      </c>
      <c r="AL99" s="93"/>
      <c r="AM99" s="153" t="e">
        <v>#VALUE!</v>
      </c>
    </row>
    <row r="100" spans="1:39" ht="17.25" thickBot="1" x14ac:dyDescent="0.3">
      <c r="A100" s="127" t="s">
        <v>376</v>
      </c>
      <c r="B100" s="261">
        <v>22013568</v>
      </c>
      <c r="C100" s="262" t="s">
        <v>1090</v>
      </c>
      <c r="D100" s="262" t="s">
        <v>1091</v>
      </c>
      <c r="E100" s="262">
        <f>VLOOKUP(B100,'[4]Groupes L1_20-21'!$A$2:$H$739,8,FALSE)</f>
        <v>23</v>
      </c>
      <c r="F100" s="96" t="s">
        <v>1144</v>
      </c>
      <c r="G100" s="99" t="s">
        <v>1144</v>
      </c>
      <c r="H100" s="100" t="s">
        <v>1144</v>
      </c>
      <c r="I100" s="85" t="s">
        <v>1144</v>
      </c>
      <c r="J100" s="96" t="s">
        <v>1144</v>
      </c>
      <c r="K100" s="100" t="s">
        <v>1144</v>
      </c>
      <c r="L100" s="96" t="s">
        <v>1144</v>
      </c>
      <c r="M100" s="100" t="s">
        <v>1144</v>
      </c>
      <c r="N100" s="85" t="s">
        <v>1144</v>
      </c>
      <c r="O100" s="96" t="s">
        <v>1144</v>
      </c>
      <c r="P100" s="288" t="s">
        <v>195</v>
      </c>
      <c r="Q100" s="101" t="s">
        <v>1712</v>
      </c>
      <c r="R100" s="100" t="s">
        <v>1144</v>
      </c>
      <c r="S100" s="96" t="s">
        <v>1144</v>
      </c>
      <c r="T100" s="100" t="s">
        <v>1144</v>
      </c>
      <c r="U100" s="85" t="s">
        <v>1144</v>
      </c>
      <c r="V100" s="96" t="s">
        <v>1144</v>
      </c>
      <c r="W100" s="100" t="s">
        <v>1144</v>
      </c>
      <c r="X100" s="96" t="s">
        <v>1144</v>
      </c>
      <c r="Y100" s="100" t="s">
        <v>1144</v>
      </c>
      <c r="Z100" s="96" t="s">
        <v>1144</v>
      </c>
      <c r="AA100" s="100" t="s">
        <v>1144</v>
      </c>
      <c r="AB100" s="85" t="s">
        <v>1144</v>
      </c>
      <c r="AC100" s="96" t="s">
        <v>1144</v>
      </c>
      <c r="AD100" s="100" t="s">
        <v>1144</v>
      </c>
      <c r="AE100" s="86" t="s">
        <v>1144</v>
      </c>
      <c r="AF100" s="87" t="s">
        <v>1144</v>
      </c>
      <c r="AG100" s="88" t="s">
        <v>1144</v>
      </c>
      <c r="AH100" s="88" t="s">
        <v>1144</v>
      </c>
      <c r="AI100" s="92"/>
      <c r="AJ100" s="78">
        <v>3.56</v>
      </c>
      <c r="AK100" s="88">
        <v>3.56</v>
      </c>
      <c r="AL100" s="93"/>
      <c r="AM100" s="153" t="e">
        <v>#VALUE!</v>
      </c>
    </row>
    <row r="101" spans="1:39" ht="17.25" thickBot="1" x14ac:dyDescent="0.3">
      <c r="A101" s="127" t="s">
        <v>376</v>
      </c>
      <c r="B101" s="282">
        <v>22011757</v>
      </c>
      <c r="C101" s="283" t="s">
        <v>94</v>
      </c>
      <c r="D101" s="284" t="s">
        <v>145</v>
      </c>
      <c r="E101" s="264">
        <f>VLOOKUP(B101,'[4]Groupes L1_20-21'!$A$2:$H$739,8,FALSE)</f>
        <v>2</v>
      </c>
      <c r="F101" s="96">
        <v>16</v>
      </c>
      <c r="G101" s="99">
        <v>17.5</v>
      </c>
      <c r="H101" s="100">
        <v>13</v>
      </c>
      <c r="I101" s="85">
        <v>13</v>
      </c>
      <c r="J101" s="96">
        <v>3.36</v>
      </c>
      <c r="K101" s="100">
        <v>14</v>
      </c>
      <c r="L101" s="96">
        <v>6.26</v>
      </c>
      <c r="M101" s="100">
        <v>15</v>
      </c>
      <c r="N101" s="85">
        <v>14.5</v>
      </c>
      <c r="O101" s="96">
        <v>64</v>
      </c>
      <c r="P101" s="288">
        <v>58</v>
      </c>
      <c r="Q101" s="101">
        <v>1.103448275862069</v>
      </c>
      <c r="R101" s="100">
        <v>5.5</v>
      </c>
      <c r="S101" s="96">
        <v>42.8</v>
      </c>
      <c r="T101" s="100">
        <v>3.5</v>
      </c>
      <c r="U101" s="85">
        <v>9</v>
      </c>
      <c r="V101" s="311">
        <v>28.17</v>
      </c>
      <c r="W101" s="100">
        <v>3.75</v>
      </c>
      <c r="X101" s="96">
        <v>-8</v>
      </c>
      <c r="Y101" s="100">
        <v>1</v>
      </c>
      <c r="Z101" s="96">
        <v>3</v>
      </c>
      <c r="AA101" s="100">
        <v>3.5</v>
      </c>
      <c r="AB101" s="85">
        <v>8.25</v>
      </c>
      <c r="AC101" s="96" t="s">
        <v>195</v>
      </c>
      <c r="AD101" s="100">
        <v>0</v>
      </c>
      <c r="AE101" s="86">
        <v>0</v>
      </c>
      <c r="AF101" s="87">
        <v>8.9499999999999993</v>
      </c>
      <c r="AG101" s="88">
        <v>8.9499999999999993</v>
      </c>
      <c r="AH101" s="88">
        <v>8.9499999999999993</v>
      </c>
      <c r="AI101" s="92"/>
      <c r="AJ101" s="78">
        <v>6.67</v>
      </c>
      <c r="AK101" s="88">
        <v>6.67</v>
      </c>
      <c r="AL101" s="93"/>
      <c r="AM101" s="153">
        <v>7.81</v>
      </c>
    </row>
    <row r="102" spans="1:39" ht="17.25" thickBot="1" x14ac:dyDescent="0.3">
      <c r="A102" s="127" t="s">
        <v>376</v>
      </c>
      <c r="B102" s="259">
        <v>21702513</v>
      </c>
      <c r="C102" s="260" t="s">
        <v>364</v>
      </c>
      <c r="D102" s="260" t="s">
        <v>1092</v>
      </c>
      <c r="E102" s="260">
        <f>VLOOKUP(B102,'[4]Groupes L1_20-21'!$A$2:$H$739,8,FALSE)</f>
        <v>21</v>
      </c>
      <c r="F102" s="96">
        <v>19</v>
      </c>
      <c r="G102" s="99">
        <v>19</v>
      </c>
      <c r="H102" s="100">
        <v>16</v>
      </c>
      <c r="I102" s="85">
        <v>16</v>
      </c>
      <c r="J102" s="96">
        <v>3.37</v>
      </c>
      <c r="K102" s="100">
        <v>14</v>
      </c>
      <c r="L102" s="96">
        <v>7.13</v>
      </c>
      <c r="M102" s="100">
        <v>9</v>
      </c>
      <c r="N102" s="85">
        <v>11.5</v>
      </c>
      <c r="O102" s="107">
        <v>50</v>
      </c>
      <c r="P102" s="288">
        <v>53</v>
      </c>
      <c r="Q102" s="101">
        <v>0.94339622641509435</v>
      </c>
      <c r="R102" s="100">
        <v>4.5</v>
      </c>
      <c r="S102" s="107">
        <v>40.200000000000003</v>
      </c>
      <c r="T102" s="100">
        <v>3</v>
      </c>
      <c r="U102" s="85">
        <v>7.5</v>
      </c>
      <c r="V102" s="102">
        <v>30.61</v>
      </c>
      <c r="W102" s="100">
        <v>2.5</v>
      </c>
      <c r="X102" s="96">
        <v>-4</v>
      </c>
      <c r="Y102" s="100">
        <v>1.5</v>
      </c>
      <c r="Z102" s="96">
        <v>2</v>
      </c>
      <c r="AA102" s="100">
        <v>4</v>
      </c>
      <c r="AB102" s="85">
        <v>8</v>
      </c>
      <c r="AC102" s="127" t="s">
        <v>1144</v>
      </c>
      <c r="AD102" s="100" t="s">
        <v>1144</v>
      </c>
      <c r="AE102" s="86" t="s">
        <v>1144</v>
      </c>
      <c r="AF102" s="87" t="s">
        <v>1144</v>
      </c>
      <c r="AG102" s="88" t="s">
        <v>1144</v>
      </c>
      <c r="AH102" s="88" t="s">
        <v>1144</v>
      </c>
      <c r="AI102" s="92"/>
      <c r="AJ102" s="78">
        <v>13.78</v>
      </c>
      <c r="AK102" s="88">
        <v>13.78</v>
      </c>
      <c r="AL102" s="93"/>
      <c r="AM102" s="153" t="e">
        <v>#VALUE!</v>
      </c>
    </row>
    <row r="103" spans="1:39" ht="17.25" thickBot="1" x14ac:dyDescent="0.3">
      <c r="A103" s="127" t="s">
        <v>56</v>
      </c>
      <c r="B103" s="259">
        <v>22000948</v>
      </c>
      <c r="C103" s="260" t="s">
        <v>1094</v>
      </c>
      <c r="D103" s="260" t="s">
        <v>1095</v>
      </c>
      <c r="E103" s="260">
        <f>VLOOKUP(B103,'[4]Groupes L1_20-21'!$A$2:$H$739,8,FALSE)</f>
        <v>21</v>
      </c>
      <c r="F103" s="96">
        <v>11</v>
      </c>
      <c r="G103" s="99">
        <v>15</v>
      </c>
      <c r="H103" s="100">
        <v>11</v>
      </c>
      <c r="I103" s="85">
        <v>11</v>
      </c>
      <c r="J103" s="96">
        <v>3.44</v>
      </c>
      <c r="K103" s="100">
        <v>17</v>
      </c>
      <c r="L103" s="96">
        <v>7.75</v>
      </c>
      <c r="M103" s="100">
        <v>11</v>
      </c>
      <c r="N103" s="85">
        <v>14</v>
      </c>
      <c r="O103" s="107">
        <v>46</v>
      </c>
      <c r="P103" s="288">
        <v>56</v>
      </c>
      <c r="Q103" s="101">
        <v>0.8214285714285714</v>
      </c>
      <c r="R103" s="100">
        <v>5.5</v>
      </c>
      <c r="S103" s="107">
        <v>31.3</v>
      </c>
      <c r="T103" s="100">
        <v>5</v>
      </c>
      <c r="U103" s="85">
        <v>10.5</v>
      </c>
      <c r="V103" s="102">
        <v>25.09</v>
      </c>
      <c r="W103" s="100">
        <v>6.25</v>
      </c>
      <c r="X103" s="96">
        <v>0</v>
      </c>
      <c r="Y103" s="100">
        <v>2.5</v>
      </c>
      <c r="Z103" s="96">
        <v>4</v>
      </c>
      <c r="AA103" s="100">
        <v>3</v>
      </c>
      <c r="AB103" s="85">
        <v>11.75</v>
      </c>
      <c r="AC103" s="127" t="s">
        <v>1144</v>
      </c>
      <c r="AD103" s="100" t="s">
        <v>1144</v>
      </c>
      <c r="AE103" s="86" t="s">
        <v>1144</v>
      </c>
      <c r="AF103" s="87" t="s">
        <v>1144</v>
      </c>
      <c r="AG103" s="88" t="s">
        <v>1144</v>
      </c>
      <c r="AH103" s="88" t="s">
        <v>1144</v>
      </c>
      <c r="AI103" s="92"/>
      <c r="AJ103" s="78">
        <v>13.78</v>
      </c>
      <c r="AK103" s="88">
        <v>13.78</v>
      </c>
      <c r="AL103" s="93"/>
      <c r="AM103" s="153" t="e">
        <v>#VALUE!</v>
      </c>
    </row>
    <row r="104" spans="1:39" ht="17.25" thickBot="1" x14ac:dyDescent="0.3">
      <c r="A104" s="127" t="s">
        <v>376</v>
      </c>
      <c r="B104" s="259">
        <v>22018168</v>
      </c>
      <c r="C104" s="260" t="s">
        <v>1105</v>
      </c>
      <c r="D104" s="260" t="s">
        <v>178</v>
      </c>
      <c r="E104" s="260">
        <f>VLOOKUP(B104,'[4]Groupes L1_20-21'!$A$2:$H$739,8,FALSE)</f>
        <v>21</v>
      </c>
      <c r="F104" s="96">
        <v>17</v>
      </c>
      <c r="G104" s="99">
        <v>18</v>
      </c>
      <c r="H104" s="100">
        <v>14</v>
      </c>
      <c r="I104" s="85">
        <v>14</v>
      </c>
      <c r="J104" s="96">
        <v>2.99</v>
      </c>
      <c r="K104" s="100">
        <v>20</v>
      </c>
      <c r="L104" s="96">
        <v>6.27</v>
      </c>
      <c r="M104" s="100">
        <v>15</v>
      </c>
      <c r="N104" s="85">
        <v>17.5</v>
      </c>
      <c r="O104" s="107">
        <v>103</v>
      </c>
      <c r="P104" s="288">
        <v>72</v>
      </c>
      <c r="Q104" s="101">
        <v>1.4305555555555556</v>
      </c>
      <c r="R104" s="100">
        <v>7</v>
      </c>
      <c r="S104" s="107">
        <v>62.7</v>
      </c>
      <c r="T104" s="100">
        <v>8.8000000000000007</v>
      </c>
      <c r="U104" s="85">
        <v>15.8</v>
      </c>
      <c r="V104" s="102" t="s">
        <v>195</v>
      </c>
      <c r="W104" s="100">
        <v>0</v>
      </c>
      <c r="X104" s="96" t="s">
        <v>195</v>
      </c>
      <c r="Y104" s="100">
        <v>0</v>
      </c>
      <c r="Z104" s="96">
        <v>2</v>
      </c>
      <c r="AA104" s="100">
        <v>4</v>
      </c>
      <c r="AB104" s="85">
        <v>4</v>
      </c>
      <c r="AC104" s="127" t="s">
        <v>1144</v>
      </c>
      <c r="AD104" s="100" t="s">
        <v>1144</v>
      </c>
      <c r="AE104" s="86" t="s">
        <v>1144</v>
      </c>
      <c r="AF104" s="87" t="s">
        <v>1144</v>
      </c>
      <c r="AG104" s="88" t="s">
        <v>1144</v>
      </c>
      <c r="AH104" s="88" t="s">
        <v>1144</v>
      </c>
      <c r="AI104" s="92"/>
      <c r="AJ104" s="78">
        <v>7.56</v>
      </c>
      <c r="AK104" s="88">
        <v>7.56</v>
      </c>
      <c r="AL104" s="93"/>
      <c r="AM104" s="153" t="e">
        <v>#VALUE!</v>
      </c>
    </row>
    <row r="105" spans="1:39" ht="17.25" thickBot="1" x14ac:dyDescent="0.3">
      <c r="A105" s="127" t="s">
        <v>376</v>
      </c>
      <c r="B105" s="261">
        <v>22005952</v>
      </c>
      <c r="C105" s="262" t="s">
        <v>1108</v>
      </c>
      <c r="D105" s="262" t="s">
        <v>165</v>
      </c>
      <c r="E105" s="262">
        <f>VLOOKUP(B105,'[4]Groupes L1_20-21'!$A$2:$H$739,8,FALSE)</f>
        <v>23</v>
      </c>
      <c r="F105" s="96" t="s">
        <v>1144</v>
      </c>
      <c r="G105" s="99" t="s">
        <v>1144</v>
      </c>
      <c r="H105" s="100" t="s">
        <v>1144</v>
      </c>
      <c r="I105" s="85" t="s">
        <v>1144</v>
      </c>
      <c r="J105" s="96" t="s">
        <v>1144</v>
      </c>
      <c r="K105" s="100" t="s">
        <v>1144</v>
      </c>
      <c r="L105" s="96" t="s">
        <v>1144</v>
      </c>
      <c r="M105" s="100" t="s">
        <v>1144</v>
      </c>
      <c r="N105" s="85" t="s">
        <v>1144</v>
      </c>
      <c r="O105" s="96" t="s">
        <v>1144</v>
      </c>
      <c r="P105" s="288" t="s">
        <v>195</v>
      </c>
      <c r="Q105" s="101" t="s">
        <v>1712</v>
      </c>
      <c r="R105" s="100" t="s">
        <v>1144</v>
      </c>
      <c r="S105" s="96" t="s">
        <v>1144</v>
      </c>
      <c r="T105" s="100" t="s">
        <v>1144</v>
      </c>
      <c r="U105" s="85" t="s">
        <v>1144</v>
      </c>
      <c r="V105" s="96" t="s">
        <v>1144</v>
      </c>
      <c r="W105" s="100" t="s">
        <v>1144</v>
      </c>
      <c r="X105" s="96" t="s">
        <v>1144</v>
      </c>
      <c r="Y105" s="100" t="s">
        <v>1144</v>
      </c>
      <c r="Z105" s="96" t="s">
        <v>1144</v>
      </c>
      <c r="AA105" s="100" t="s">
        <v>1144</v>
      </c>
      <c r="AB105" s="85" t="s">
        <v>1144</v>
      </c>
      <c r="AC105" s="96" t="s">
        <v>1144</v>
      </c>
      <c r="AD105" s="100" t="s">
        <v>1144</v>
      </c>
      <c r="AE105" s="86" t="s">
        <v>1144</v>
      </c>
      <c r="AF105" s="87" t="s">
        <v>1144</v>
      </c>
      <c r="AG105" s="88" t="s">
        <v>1144</v>
      </c>
      <c r="AH105" s="88" t="s">
        <v>1144</v>
      </c>
      <c r="AI105" s="92"/>
      <c r="AJ105" s="78">
        <v>8</v>
      </c>
      <c r="AK105" s="88">
        <v>8</v>
      </c>
      <c r="AL105" s="93"/>
      <c r="AM105" s="153" t="e">
        <v>#VALUE!</v>
      </c>
    </row>
    <row r="106" spans="1:39" ht="17.25" thickBot="1" x14ac:dyDescent="0.3">
      <c r="A106" s="127" t="s">
        <v>376</v>
      </c>
      <c r="B106" s="259">
        <v>22002630</v>
      </c>
      <c r="C106" s="260" t="s">
        <v>1110</v>
      </c>
      <c r="D106" s="260" t="s">
        <v>134</v>
      </c>
      <c r="E106" s="260">
        <f>VLOOKUP(B106,'[4]Groupes L1_20-21'!$A$2:$H$739,8,FALSE)</f>
        <v>19</v>
      </c>
      <c r="F106" s="96">
        <v>19</v>
      </c>
      <c r="G106" s="99">
        <v>19</v>
      </c>
      <c r="H106" s="100">
        <v>16</v>
      </c>
      <c r="I106" s="85">
        <v>16</v>
      </c>
      <c r="J106" s="96">
        <v>3.03</v>
      </c>
      <c r="K106" s="100">
        <v>20</v>
      </c>
      <c r="L106" s="96">
        <v>6.42</v>
      </c>
      <c r="M106" s="100">
        <v>14</v>
      </c>
      <c r="N106" s="85">
        <v>17</v>
      </c>
      <c r="O106" s="107">
        <v>70</v>
      </c>
      <c r="P106" s="288">
        <v>69</v>
      </c>
      <c r="Q106" s="101">
        <v>1.0144927536231885</v>
      </c>
      <c r="R106" s="100">
        <v>5</v>
      </c>
      <c r="S106" s="107">
        <v>49</v>
      </c>
      <c r="T106" s="100">
        <v>5.5</v>
      </c>
      <c r="U106" s="85">
        <v>10.5</v>
      </c>
      <c r="V106" s="102">
        <v>25.75</v>
      </c>
      <c r="W106" s="100">
        <v>5</v>
      </c>
      <c r="X106" s="96">
        <v>1</v>
      </c>
      <c r="Y106" s="100">
        <v>2.75</v>
      </c>
      <c r="Z106" s="96">
        <v>5</v>
      </c>
      <c r="AA106" s="100">
        <v>2.5</v>
      </c>
      <c r="AB106" s="85">
        <v>10.25</v>
      </c>
      <c r="AC106" s="127" t="s">
        <v>1144</v>
      </c>
      <c r="AD106" s="100" t="s">
        <v>1144</v>
      </c>
      <c r="AE106" s="86" t="s">
        <v>1144</v>
      </c>
      <c r="AF106" s="87" t="s">
        <v>1144</v>
      </c>
      <c r="AG106" s="88" t="s">
        <v>1144</v>
      </c>
      <c r="AH106" s="88" t="s">
        <v>1144</v>
      </c>
      <c r="AI106" s="92"/>
      <c r="AJ106" s="78">
        <v>8.44</v>
      </c>
      <c r="AK106" s="88">
        <v>8.44</v>
      </c>
      <c r="AL106" s="93"/>
      <c r="AM106" s="153" t="e">
        <v>#VALUE!</v>
      </c>
    </row>
    <row r="107" spans="1:39" ht="17.25" thickBot="1" x14ac:dyDescent="0.3">
      <c r="A107" s="127" t="s">
        <v>376</v>
      </c>
      <c r="B107" s="261">
        <v>22006058</v>
      </c>
      <c r="C107" s="262" t="s">
        <v>1111</v>
      </c>
      <c r="D107" s="262" t="s">
        <v>127</v>
      </c>
      <c r="E107" s="262">
        <f>VLOOKUP(B107,'[4]Groupes L1_20-21'!$A$2:$H$739,8,FALSE)</f>
        <v>23</v>
      </c>
      <c r="F107" s="96" t="s">
        <v>1144</v>
      </c>
      <c r="G107" s="99" t="s">
        <v>1144</v>
      </c>
      <c r="H107" s="100" t="s">
        <v>1144</v>
      </c>
      <c r="I107" s="85" t="s">
        <v>1144</v>
      </c>
      <c r="J107" s="96" t="s">
        <v>1144</v>
      </c>
      <c r="K107" s="100" t="s">
        <v>1144</v>
      </c>
      <c r="L107" s="96" t="s">
        <v>1144</v>
      </c>
      <c r="M107" s="100" t="s">
        <v>1144</v>
      </c>
      <c r="N107" s="85" t="s">
        <v>1144</v>
      </c>
      <c r="O107" s="96" t="s">
        <v>1144</v>
      </c>
      <c r="P107" s="288" t="s">
        <v>195</v>
      </c>
      <c r="Q107" s="101" t="s">
        <v>1712</v>
      </c>
      <c r="R107" s="100" t="s">
        <v>1144</v>
      </c>
      <c r="S107" s="96" t="s">
        <v>1144</v>
      </c>
      <c r="T107" s="100" t="s">
        <v>1144</v>
      </c>
      <c r="U107" s="85" t="s">
        <v>1144</v>
      </c>
      <c r="V107" s="96" t="s">
        <v>1144</v>
      </c>
      <c r="W107" s="100" t="s">
        <v>1144</v>
      </c>
      <c r="X107" s="96" t="s">
        <v>1144</v>
      </c>
      <c r="Y107" s="100" t="s">
        <v>1144</v>
      </c>
      <c r="Z107" s="96" t="s">
        <v>1144</v>
      </c>
      <c r="AA107" s="100" t="s">
        <v>1144</v>
      </c>
      <c r="AB107" s="85" t="s">
        <v>1144</v>
      </c>
      <c r="AC107" s="96" t="s">
        <v>1144</v>
      </c>
      <c r="AD107" s="100" t="s">
        <v>1144</v>
      </c>
      <c r="AE107" s="86" t="s">
        <v>1144</v>
      </c>
      <c r="AF107" s="87" t="s">
        <v>1144</v>
      </c>
      <c r="AG107" s="88" t="s">
        <v>1144</v>
      </c>
      <c r="AH107" s="88" t="s">
        <v>1144</v>
      </c>
      <c r="AI107" s="92"/>
      <c r="AJ107" s="78">
        <v>7.11</v>
      </c>
      <c r="AK107" s="88">
        <v>7.11</v>
      </c>
      <c r="AL107" s="93"/>
      <c r="AM107" s="153" t="e">
        <v>#VALUE!</v>
      </c>
    </row>
    <row r="108" spans="1:39" ht="17.25" thickBot="1" x14ac:dyDescent="0.3">
      <c r="A108" s="127" t="s">
        <v>56</v>
      </c>
      <c r="B108" s="259">
        <v>22018534</v>
      </c>
      <c r="C108" s="260" t="s">
        <v>1115</v>
      </c>
      <c r="D108" s="260" t="s">
        <v>98</v>
      </c>
      <c r="E108" s="260">
        <f>VLOOKUP(B108,'[4]Groupes L1_20-21'!$A$2:$H$739,8,FALSE)</f>
        <v>21</v>
      </c>
      <c r="F108" s="96">
        <v>13</v>
      </c>
      <c r="G108" s="99">
        <v>16</v>
      </c>
      <c r="H108" s="100">
        <v>13</v>
      </c>
      <c r="I108" s="85">
        <v>13</v>
      </c>
      <c r="J108" s="96">
        <v>3.35</v>
      </c>
      <c r="K108" s="100">
        <v>19</v>
      </c>
      <c r="L108" s="96">
        <v>7.37</v>
      </c>
      <c r="M108" s="100">
        <v>13</v>
      </c>
      <c r="N108" s="85">
        <v>16</v>
      </c>
      <c r="O108" s="107">
        <v>29</v>
      </c>
      <c r="P108" s="288">
        <v>62</v>
      </c>
      <c r="Q108" s="101">
        <v>0.46774193548387094</v>
      </c>
      <c r="R108" s="100">
        <v>3.5</v>
      </c>
      <c r="S108" s="107">
        <v>31.8</v>
      </c>
      <c r="T108" s="100">
        <v>5</v>
      </c>
      <c r="U108" s="85">
        <v>8.5</v>
      </c>
      <c r="V108" s="102">
        <v>27.44</v>
      </c>
      <c r="W108" s="100">
        <v>5.25</v>
      </c>
      <c r="X108" s="96">
        <v>-12</v>
      </c>
      <c r="Y108" s="100">
        <v>0.5</v>
      </c>
      <c r="Z108" s="96">
        <v>3</v>
      </c>
      <c r="AA108" s="100">
        <v>3.5</v>
      </c>
      <c r="AB108" s="85">
        <v>9.25</v>
      </c>
      <c r="AC108" s="127" t="s">
        <v>1144</v>
      </c>
      <c r="AD108" s="100" t="s">
        <v>1144</v>
      </c>
      <c r="AE108" s="86" t="s">
        <v>1144</v>
      </c>
      <c r="AF108" s="87" t="s">
        <v>1144</v>
      </c>
      <c r="AG108" s="88" t="s">
        <v>1144</v>
      </c>
      <c r="AH108" s="88" t="s">
        <v>1144</v>
      </c>
      <c r="AI108" s="92"/>
      <c r="AJ108" s="78">
        <v>5.33</v>
      </c>
      <c r="AK108" s="88">
        <v>5.33</v>
      </c>
      <c r="AL108" s="93"/>
      <c r="AM108" s="153" t="e">
        <v>#VALUE!</v>
      </c>
    </row>
    <row r="109" spans="1:39" ht="17.25" hidden="1" thickBot="1" x14ac:dyDescent="0.3">
      <c r="A109" s="127" t="s">
        <v>56</v>
      </c>
      <c r="B109" s="261">
        <v>22003623</v>
      </c>
      <c r="C109" s="262" t="s">
        <v>1124</v>
      </c>
      <c r="D109" s="262" t="s">
        <v>1125</v>
      </c>
      <c r="E109" s="262">
        <f>VLOOKUP(B109,'[4]Groupes L1_20-21'!$A$2:$H$739,8,FALSE)</f>
        <v>22</v>
      </c>
      <c r="F109" s="96" t="s">
        <v>375</v>
      </c>
      <c r="G109" s="99" t="s">
        <v>375</v>
      </c>
      <c r="H109" s="100" t="s">
        <v>375</v>
      </c>
      <c r="I109" s="85" t="s">
        <v>375</v>
      </c>
      <c r="J109" s="96" t="s">
        <v>375</v>
      </c>
      <c r="K109" s="100" t="s">
        <v>375</v>
      </c>
      <c r="L109" s="96" t="s">
        <v>375</v>
      </c>
      <c r="M109" s="100" t="s">
        <v>375</v>
      </c>
      <c r="N109" s="85" t="s">
        <v>375</v>
      </c>
      <c r="O109" s="96" t="s">
        <v>1144</v>
      </c>
      <c r="P109" s="288" t="s">
        <v>195</v>
      </c>
      <c r="Q109" s="101" t="s">
        <v>1712</v>
      </c>
      <c r="R109" s="100" t="s">
        <v>1144</v>
      </c>
      <c r="S109" s="96" t="s">
        <v>1144</v>
      </c>
      <c r="T109" s="100" t="s">
        <v>1144</v>
      </c>
      <c r="U109" s="85" t="s">
        <v>1144</v>
      </c>
      <c r="V109" s="102">
        <v>25.26</v>
      </c>
      <c r="W109" s="100">
        <v>6.25</v>
      </c>
      <c r="X109" s="96">
        <v>1</v>
      </c>
      <c r="Y109" s="100">
        <v>2.75</v>
      </c>
      <c r="Z109" s="96">
        <v>2</v>
      </c>
      <c r="AA109" s="100">
        <v>4</v>
      </c>
      <c r="AB109" s="85">
        <v>13</v>
      </c>
      <c r="AC109" s="127">
        <v>45.94</v>
      </c>
      <c r="AD109" s="100">
        <v>10</v>
      </c>
      <c r="AE109" s="86">
        <v>10</v>
      </c>
      <c r="AF109" s="87" t="s">
        <v>1144</v>
      </c>
      <c r="AG109" s="88" t="s">
        <v>1144</v>
      </c>
      <c r="AH109" s="88" t="s">
        <v>1144</v>
      </c>
      <c r="AI109" s="92"/>
      <c r="AJ109" s="78">
        <v>5.78</v>
      </c>
      <c r="AK109" s="88">
        <v>5.78</v>
      </c>
      <c r="AL109" s="93"/>
      <c r="AM109" s="153" t="e">
        <v>#VALUE!</v>
      </c>
    </row>
    <row r="110" spans="1:39" ht="17.25" thickBot="1" x14ac:dyDescent="0.3">
      <c r="A110" s="127" t="s">
        <v>376</v>
      </c>
      <c r="B110" s="259">
        <v>21912615</v>
      </c>
      <c r="C110" s="260" t="s">
        <v>42</v>
      </c>
      <c r="D110" s="260" t="s">
        <v>1127</v>
      </c>
      <c r="E110" s="260">
        <f>VLOOKUP(B110,'[4]Groupes L1_20-21'!$A$2:$H$739,8,FALSE)</f>
        <v>21</v>
      </c>
      <c r="F110" s="96">
        <v>13</v>
      </c>
      <c r="G110" s="99">
        <v>16</v>
      </c>
      <c r="H110" s="100">
        <v>10</v>
      </c>
      <c r="I110" s="85">
        <v>10</v>
      </c>
      <c r="J110" s="96">
        <v>2.97</v>
      </c>
      <c r="K110" s="100">
        <v>20</v>
      </c>
      <c r="L110" s="96">
        <v>6.36</v>
      </c>
      <c r="M110" s="100">
        <v>14</v>
      </c>
      <c r="N110" s="85">
        <v>17</v>
      </c>
      <c r="O110" s="107">
        <v>52</v>
      </c>
      <c r="P110" s="288">
        <v>60</v>
      </c>
      <c r="Q110" s="101">
        <v>0.8666666666666667</v>
      </c>
      <c r="R110" s="100">
        <v>4</v>
      </c>
      <c r="S110" s="107">
        <v>54.7</v>
      </c>
      <c r="T110" s="100">
        <v>6.5</v>
      </c>
      <c r="U110" s="85">
        <v>10.5</v>
      </c>
      <c r="V110" s="102">
        <v>31.04</v>
      </c>
      <c r="W110" s="100">
        <v>2.25</v>
      </c>
      <c r="X110" s="96">
        <v>-7</v>
      </c>
      <c r="Y110" s="100">
        <v>1.25</v>
      </c>
      <c r="Z110" s="96">
        <v>4</v>
      </c>
      <c r="AA110" s="100">
        <v>3</v>
      </c>
      <c r="AB110" s="85">
        <v>6.5</v>
      </c>
      <c r="AC110" s="127" t="s">
        <v>1144</v>
      </c>
      <c r="AD110" s="100" t="s">
        <v>1144</v>
      </c>
      <c r="AE110" s="86" t="s">
        <v>1144</v>
      </c>
      <c r="AF110" s="87" t="s">
        <v>1144</v>
      </c>
      <c r="AG110" s="88" t="s">
        <v>1144</v>
      </c>
      <c r="AH110" s="88" t="s">
        <v>1144</v>
      </c>
      <c r="AI110" s="92"/>
      <c r="AJ110" s="78">
        <v>7.11</v>
      </c>
      <c r="AK110" s="88">
        <v>7.11</v>
      </c>
      <c r="AL110" s="93"/>
      <c r="AM110" s="153" t="e">
        <v>#VALUE!</v>
      </c>
    </row>
    <row r="111" spans="1:39" ht="17.25" hidden="1" thickBot="1" x14ac:dyDescent="0.3">
      <c r="A111" s="127" t="s">
        <v>376</v>
      </c>
      <c r="B111" s="251">
        <v>22007470</v>
      </c>
      <c r="C111" s="252" t="s">
        <v>1130</v>
      </c>
      <c r="D111" s="252" t="s">
        <v>287</v>
      </c>
      <c r="E111" s="252">
        <f>VLOOKUP(B111,'[4]Groupes L1_20-21'!$A$2:$H$739,8,FALSE)</f>
        <v>10</v>
      </c>
      <c r="F111" s="285" t="s">
        <v>1144</v>
      </c>
      <c r="G111" s="99" t="s">
        <v>1144</v>
      </c>
      <c r="H111" s="100" t="s">
        <v>1144</v>
      </c>
      <c r="I111" s="85" t="s">
        <v>1144</v>
      </c>
      <c r="J111" s="285" t="s">
        <v>1144</v>
      </c>
      <c r="K111" s="100" t="s">
        <v>1144</v>
      </c>
      <c r="L111" s="285" t="s">
        <v>1144</v>
      </c>
      <c r="M111" s="100" t="s">
        <v>1144</v>
      </c>
      <c r="N111" s="85" t="s">
        <v>1144</v>
      </c>
      <c r="O111" s="285" t="s">
        <v>1144</v>
      </c>
      <c r="P111" s="288" t="s">
        <v>195</v>
      </c>
      <c r="Q111" s="101" t="s">
        <v>1712</v>
      </c>
      <c r="R111" s="100" t="s">
        <v>1144</v>
      </c>
      <c r="S111" s="285" t="s">
        <v>1144</v>
      </c>
      <c r="T111" s="100" t="s">
        <v>1144</v>
      </c>
      <c r="U111" s="85" t="s">
        <v>1144</v>
      </c>
      <c r="V111" s="102">
        <v>23.61</v>
      </c>
      <c r="W111" s="100">
        <v>6</v>
      </c>
      <c r="X111" s="96">
        <v>-19</v>
      </c>
      <c r="Y111" s="100">
        <v>0</v>
      </c>
      <c r="Z111" s="96">
        <v>1</v>
      </c>
      <c r="AA111" s="100">
        <v>4.5</v>
      </c>
      <c r="AB111" s="85">
        <v>10.5</v>
      </c>
      <c r="AC111" s="127">
        <v>39.07</v>
      </c>
      <c r="AD111" s="100">
        <v>11</v>
      </c>
      <c r="AE111" s="86">
        <v>11</v>
      </c>
      <c r="AF111" s="87" t="s">
        <v>1144</v>
      </c>
      <c r="AG111" s="88" t="s">
        <v>1144</v>
      </c>
      <c r="AH111" s="88" t="s">
        <v>1144</v>
      </c>
      <c r="AI111" s="92"/>
      <c r="AJ111" s="78">
        <v>4.4400000000000004</v>
      </c>
      <c r="AK111" s="88">
        <v>4.4400000000000004</v>
      </c>
      <c r="AL111" s="93"/>
      <c r="AM111" s="153" t="e">
        <v>#VALUE!</v>
      </c>
    </row>
    <row r="112" spans="1:39" ht="17.25" thickBot="1" x14ac:dyDescent="0.3">
      <c r="A112" s="127" t="s">
        <v>376</v>
      </c>
      <c r="B112" s="261">
        <v>22010246</v>
      </c>
      <c r="C112" s="262" t="s">
        <v>369</v>
      </c>
      <c r="D112" s="262" t="s">
        <v>127</v>
      </c>
      <c r="E112" s="262">
        <f>VLOOKUP(B112,'[4]Groupes L1_20-21'!$A$2:$H$739,8,FALSE)</f>
        <v>23</v>
      </c>
      <c r="F112" s="96" t="s">
        <v>1144</v>
      </c>
      <c r="G112" s="99" t="s">
        <v>1144</v>
      </c>
      <c r="H112" s="100" t="s">
        <v>1144</v>
      </c>
      <c r="I112" s="85" t="s">
        <v>1144</v>
      </c>
      <c r="J112" s="96" t="s">
        <v>1144</v>
      </c>
      <c r="K112" s="100" t="s">
        <v>1144</v>
      </c>
      <c r="L112" s="96" t="s">
        <v>1144</v>
      </c>
      <c r="M112" s="100" t="s">
        <v>1144</v>
      </c>
      <c r="N112" s="85" t="s">
        <v>1144</v>
      </c>
      <c r="O112" s="96" t="s">
        <v>1144</v>
      </c>
      <c r="P112" s="288" t="s">
        <v>195</v>
      </c>
      <c r="Q112" s="101" t="s">
        <v>1712</v>
      </c>
      <c r="R112" s="100" t="s">
        <v>1144</v>
      </c>
      <c r="S112" s="96" t="s">
        <v>1144</v>
      </c>
      <c r="T112" s="100" t="s">
        <v>1144</v>
      </c>
      <c r="U112" s="85" t="s">
        <v>1144</v>
      </c>
      <c r="V112" s="96" t="s">
        <v>1144</v>
      </c>
      <c r="W112" s="100" t="s">
        <v>1144</v>
      </c>
      <c r="X112" s="96" t="s">
        <v>1144</v>
      </c>
      <c r="Y112" s="100" t="s">
        <v>1144</v>
      </c>
      <c r="Z112" s="96" t="s">
        <v>1144</v>
      </c>
      <c r="AA112" s="100" t="s">
        <v>1144</v>
      </c>
      <c r="AB112" s="85" t="s">
        <v>1144</v>
      </c>
      <c r="AC112" s="96" t="s">
        <v>1144</v>
      </c>
      <c r="AD112" s="100" t="s">
        <v>1144</v>
      </c>
      <c r="AE112" s="86" t="s">
        <v>1144</v>
      </c>
      <c r="AF112" s="87" t="s">
        <v>1144</v>
      </c>
      <c r="AG112" s="88" t="s">
        <v>1144</v>
      </c>
      <c r="AH112" s="88" t="s">
        <v>1144</v>
      </c>
      <c r="AI112" s="92"/>
      <c r="AJ112" s="78">
        <v>8.89</v>
      </c>
      <c r="AK112" s="88">
        <v>8.89</v>
      </c>
      <c r="AL112" s="93"/>
      <c r="AM112" s="153" t="e">
        <v>#VALUE!</v>
      </c>
    </row>
    <row r="113" spans="1:39" ht="17.25" thickBot="1" x14ac:dyDescent="0.3">
      <c r="A113" s="127" t="s">
        <v>376</v>
      </c>
      <c r="B113" s="259">
        <v>21911245</v>
      </c>
      <c r="C113" s="260" t="s">
        <v>57</v>
      </c>
      <c r="D113" s="260" t="s">
        <v>370</v>
      </c>
      <c r="E113" s="260">
        <f>VLOOKUP(B113,'[4]Groupes L1_20-21'!$A$2:$H$739,8,FALSE)</f>
        <v>18</v>
      </c>
      <c r="F113" s="96">
        <v>9</v>
      </c>
      <c r="G113" s="99">
        <v>14</v>
      </c>
      <c r="H113" s="100">
        <v>6</v>
      </c>
      <c r="I113" s="85">
        <v>6</v>
      </c>
      <c r="J113" s="96">
        <v>4.32</v>
      </c>
      <c r="K113" s="100">
        <v>1</v>
      </c>
      <c r="L113" s="96">
        <v>7.84</v>
      </c>
      <c r="M113" s="100">
        <v>4</v>
      </c>
      <c r="N113" s="85">
        <v>2.5</v>
      </c>
      <c r="O113" s="107">
        <v>0</v>
      </c>
      <c r="P113" s="297" t="s">
        <v>195</v>
      </c>
      <c r="Q113" s="101" t="s">
        <v>1712</v>
      </c>
      <c r="R113" s="100">
        <v>0</v>
      </c>
      <c r="S113" s="107">
        <v>32.299999999999997</v>
      </c>
      <c r="T113" s="100">
        <v>1</v>
      </c>
      <c r="U113" s="85">
        <v>1</v>
      </c>
      <c r="V113" s="102" t="s">
        <v>195</v>
      </c>
      <c r="W113" s="100">
        <v>0</v>
      </c>
      <c r="X113" s="96" t="s">
        <v>195</v>
      </c>
      <c r="Y113" s="100">
        <v>0</v>
      </c>
      <c r="Z113" s="96" t="s">
        <v>195</v>
      </c>
      <c r="AA113" s="100">
        <v>0</v>
      </c>
      <c r="AB113" s="85">
        <v>0</v>
      </c>
      <c r="AC113" s="127" t="s">
        <v>1144</v>
      </c>
      <c r="AD113" s="100" t="s">
        <v>1144</v>
      </c>
      <c r="AE113" s="86" t="s">
        <v>1144</v>
      </c>
      <c r="AF113" s="87" t="s">
        <v>1144</v>
      </c>
      <c r="AG113" s="88" t="s">
        <v>1144</v>
      </c>
      <c r="AH113" s="88" t="s">
        <v>1144</v>
      </c>
      <c r="AI113" s="92"/>
      <c r="AJ113" s="78">
        <v>5.78</v>
      </c>
      <c r="AK113" s="88">
        <v>5.78</v>
      </c>
      <c r="AL113" s="93"/>
      <c r="AM113" s="153" t="e">
        <v>#VALUE!</v>
      </c>
    </row>
    <row r="114" spans="1:39" ht="17.25" thickBot="1" x14ac:dyDescent="0.3">
      <c r="A114" s="127" t="s">
        <v>376</v>
      </c>
      <c r="B114" s="261">
        <v>21709649</v>
      </c>
      <c r="C114" s="262" t="s">
        <v>190</v>
      </c>
      <c r="D114" s="262" t="s">
        <v>173</v>
      </c>
      <c r="E114" s="262">
        <f>VLOOKUP(B114,'[4]Groupes L1_20-21'!$A$2:$H$739,8,FALSE)</f>
        <v>23</v>
      </c>
      <c r="F114" s="96" t="s">
        <v>1144</v>
      </c>
      <c r="G114" s="99" t="s">
        <v>1144</v>
      </c>
      <c r="H114" s="100" t="s">
        <v>1144</v>
      </c>
      <c r="I114" s="85" t="s">
        <v>1144</v>
      </c>
      <c r="J114" s="96" t="s">
        <v>1144</v>
      </c>
      <c r="K114" s="100" t="s">
        <v>1144</v>
      </c>
      <c r="L114" s="96" t="s">
        <v>1144</v>
      </c>
      <c r="M114" s="100" t="s">
        <v>1144</v>
      </c>
      <c r="N114" s="85" t="s">
        <v>1144</v>
      </c>
      <c r="O114" s="96" t="s">
        <v>1144</v>
      </c>
      <c r="P114" s="288" t="s">
        <v>195</v>
      </c>
      <c r="Q114" s="101" t="s">
        <v>1712</v>
      </c>
      <c r="R114" s="100" t="s">
        <v>1144</v>
      </c>
      <c r="S114" s="96" t="s">
        <v>1144</v>
      </c>
      <c r="T114" s="100" t="s">
        <v>1144</v>
      </c>
      <c r="U114" s="85" t="s">
        <v>1144</v>
      </c>
      <c r="V114" s="96" t="s">
        <v>1144</v>
      </c>
      <c r="W114" s="100" t="s">
        <v>1144</v>
      </c>
      <c r="X114" s="96" t="s">
        <v>1144</v>
      </c>
      <c r="Y114" s="100" t="s">
        <v>1144</v>
      </c>
      <c r="Z114" s="96" t="s">
        <v>1144</v>
      </c>
      <c r="AA114" s="100" t="s">
        <v>1144</v>
      </c>
      <c r="AB114" s="85" t="s">
        <v>1144</v>
      </c>
      <c r="AC114" s="96" t="s">
        <v>1144</v>
      </c>
      <c r="AD114" s="100" t="s">
        <v>1144</v>
      </c>
      <c r="AE114" s="86" t="s">
        <v>1144</v>
      </c>
      <c r="AF114" s="87" t="s">
        <v>1144</v>
      </c>
      <c r="AG114" s="88" t="s">
        <v>1144</v>
      </c>
      <c r="AH114" s="88" t="s">
        <v>1144</v>
      </c>
      <c r="AI114" s="92"/>
      <c r="AJ114" s="78">
        <v>7.56</v>
      </c>
      <c r="AK114" s="88">
        <v>7.56</v>
      </c>
      <c r="AL114" s="93"/>
      <c r="AM114" s="153" t="e">
        <v>#VALUE!</v>
      </c>
    </row>
    <row r="115" spans="1:39" ht="16.5" x14ac:dyDescent="0.25">
      <c r="A115" s="127" t="s">
        <v>376</v>
      </c>
      <c r="B115" s="261">
        <v>21915786</v>
      </c>
      <c r="C115" s="262" t="s">
        <v>374</v>
      </c>
      <c r="D115" s="262" t="s">
        <v>230</v>
      </c>
      <c r="E115" s="262">
        <f>VLOOKUP(B115,'[4]Groupes L1_20-21'!$A$2:$H$739,8,FALSE)</f>
        <v>22</v>
      </c>
      <c r="F115" s="96" t="s">
        <v>1144</v>
      </c>
      <c r="G115" s="99" t="s">
        <v>1144</v>
      </c>
      <c r="H115" s="100" t="s">
        <v>1144</v>
      </c>
      <c r="I115" s="85" t="s">
        <v>1144</v>
      </c>
      <c r="J115" s="96" t="s">
        <v>1144</v>
      </c>
      <c r="K115" s="100" t="s">
        <v>1144</v>
      </c>
      <c r="L115" s="96" t="s">
        <v>1144</v>
      </c>
      <c r="M115" s="100" t="s">
        <v>1144</v>
      </c>
      <c r="N115" s="85" t="s">
        <v>1144</v>
      </c>
      <c r="O115" s="96" t="s">
        <v>1144</v>
      </c>
      <c r="P115" s="288" t="s">
        <v>195</v>
      </c>
      <c r="Q115" s="101" t="s">
        <v>1712</v>
      </c>
      <c r="R115" s="100" t="s">
        <v>1144</v>
      </c>
      <c r="S115" s="96" t="s">
        <v>1144</v>
      </c>
      <c r="T115" s="100" t="s">
        <v>1144</v>
      </c>
      <c r="U115" s="85" t="s">
        <v>1144</v>
      </c>
      <c r="V115" s="96" t="s">
        <v>1144</v>
      </c>
      <c r="W115" s="100" t="s">
        <v>1144</v>
      </c>
      <c r="X115" s="96" t="s">
        <v>1144</v>
      </c>
      <c r="Y115" s="100" t="s">
        <v>1144</v>
      </c>
      <c r="Z115" s="96" t="s">
        <v>1144</v>
      </c>
      <c r="AA115" s="100" t="s">
        <v>1144</v>
      </c>
      <c r="AB115" s="85" t="s">
        <v>1144</v>
      </c>
      <c r="AC115" s="96" t="s">
        <v>1144</v>
      </c>
      <c r="AD115" s="100" t="s">
        <v>1144</v>
      </c>
      <c r="AE115" s="86" t="s">
        <v>1144</v>
      </c>
      <c r="AF115" s="87" t="s">
        <v>1144</v>
      </c>
      <c r="AG115" s="88" t="s">
        <v>1144</v>
      </c>
      <c r="AH115" s="88" t="s">
        <v>1144</v>
      </c>
      <c r="AI115" s="92"/>
      <c r="AJ115" s="78">
        <v>4.8899999999999997</v>
      </c>
      <c r="AK115" s="88">
        <v>4.8899999999999997</v>
      </c>
      <c r="AL115" s="93"/>
      <c r="AM115" s="153" t="e">
        <v>#VALUE!</v>
      </c>
    </row>
  </sheetData>
  <autoFilter ref="A2:AR115">
    <filterColumn colId="28">
      <filters>
        <filter val="COVID"/>
      </filters>
    </filterColumn>
  </autoFilter>
  <mergeCells count="13">
    <mergeCell ref="AL1:AL2"/>
    <mergeCell ref="T1:T2"/>
    <mergeCell ref="W1:W2"/>
    <mergeCell ref="Y1:Y2"/>
    <mergeCell ref="AA1:AA2"/>
    <mergeCell ref="AD1:AD2"/>
    <mergeCell ref="AI1:AI2"/>
    <mergeCell ref="R1:R2"/>
    <mergeCell ref="A1:A2"/>
    <mergeCell ref="H1:H2"/>
    <mergeCell ref="K1:K2"/>
    <mergeCell ref="M1:M2"/>
    <mergeCell ref="Q1:Q2"/>
  </mergeCells>
  <conditionalFormatting sqref="F3:AC115">
    <cfRule type="containsText" dxfId="1" priority="7" operator="containsText" text="DSP">
      <formula>NOT(ISERROR(SEARCH("DSP",F3)))</formula>
    </cfRule>
    <cfRule type="containsText" dxfId="0" priority="8" operator="containsText" text="ABI">
      <formula>NOT(ISERROR(SEARCH("ABI",F3)))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"/>
  <sheetViews>
    <sheetView view="pageLayout" zoomScaleNormal="100" workbookViewId="0">
      <selection activeCell="F5" sqref="F5"/>
    </sheetView>
  </sheetViews>
  <sheetFormatPr baseColWidth="10" defaultColWidth="10.85546875" defaultRowHeight="12.75" x14ac:dyDescent="0.2"/>
  <cols>
    <col min="1" max="1" width="18.42578125" style="114" customWidth="1"/>
    <col min="2" max="2" width="27.28515625" style="114" customWidth="1"/>
    <col min="3" max="3" width="18.42578125" style="114" customWidth="1"/>
    <col min="4" max="4" width="5.42578125" style="114" customWidth="1"/>
    <col min="5" max="5" width="20.42578125" style="114" customWidth="1"/>
    <col min="6" max="6" width="27.28515625" style="114" customWidth="1"/>
    <col min="7" max="7" width="20.42578125" style="114" customWidth="1"/>
    <col min="8" max="8" width="5.42578125" style="114" customWidth="1"/>
    <col min="9" max="9" width="18.42578125" style="114" customWidth="1"/>
    <col min="10" max="10" width="27.28515625" style="114" customWidth="1"/>
    <col min="11" max="11" width="18.42578125" style="114" customWidth="1"/>
    <col min="12" max="16384" width="10.85546875" style="114"/>
  </cols>
  <sheetData>
    <row r="1" spans="1:11" ht="45" customHeight="1" x14ac:dyDescent="0.2">
      <c r="A1" s="415" t="s">
        <v>498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</row>
    <row r="2" spans="1:11" ht="13.5" thickBot="1" x14ac:dyDescent="0.25"/>
    <row r="3" spans="1:11" ht="13.5" thickBot="1" x14ac:dyDescent="0.25">
      <c r="E3" s="412" t="s">
        <v>202</v>
      </c>
      <c r="F3" s="413"/>
      <c r="G3" s="414"/>
      <c r="H3" s="115"/>
    </row>
    <row r="4" spans="1:11" ht="7.5" customHeight="1" x14ac:dyDescent="0.2"/>
    <row r="5" spans="1:11" x14ac:dyDescent="0.2">
      <c r="F5" s="116" t="s">
        <v>490</v>
      </c>
    </row>
    <row r="6" spans="1:11" x14ac:dyDescent="0.2">
      <c r="F6" s="116">
        <v>12.675000000000001</v>
      </c>
    </row>
    <row r="7" spans="1:11" x14ac:dyDescent="0.2">
      <c r="E7" s="117" t="s">
        <v>414</v>
      </c>
      <c r="G7" s="118" t="s">
        <v>492</v>
      </c>
    </row>
    <row r="8" spans="1:11" x14ac:dyDescent="0.2">
      <c r="E8" s="119">
        <v>12.324999999999999</v>
      </c>
      <c r="G8" s="120">
        <v>12.15</v>
      </c>
    </row>
    <row r="9" spans="1:11" ht="13.5" thickBot="1" x14ac:dyDescent="0.25"/>
    <row r="10" spans="1:11" ht="13.5" thickBot="1" x14ac:dyDescent="0.25">
      <c r="A10" s="412" t="s">
        <v>216</v>
      </c>
      <c r="B10" s="413"/>
      <c r="C10" s="414"/>
      <c r="I10" s="412" t="s">
        <v>217</v>
      </c>
      <c r="J10" s="413"/>
      <c r="K10" s="414"/>
    </row>
    <row r="11" spans="1:11" ht="6.75" customHeight="1" x14ac:dyDescent="0.2"/>
    <row r="12" spans="1:11" ht="12.75" customHeight="1" x14ac:dyDescent="0.2">
      <c r="B12" s="116" t="s">
        <v>404</v>
      </c>
      <c r="J12" s="116" t="s">
        <v>490</v>
      </c>
    </row>
    <row r="13" spans="1:11" x14ac:dyDescent="0.2">
      <c r="B13" s="116">
        <v>16.05</v>
      </c>
      <c r="J13" s="116">
        <v>14</v>
      </c>
    </row>
    <row r="14" spans="1:11" x14ac:dyDescent="0.2">
      <c r="A14" s="121" t="s">
        <v>393</v>
      </c>
      <c r="C14" s="118" t="s">
        <v>477</v>
      </c>
      <c r="I14" s="117" t="s">
        <v>492</v>
      </c>
      <c r="K14" s="122" t="s">
        <v>495</v>
      </c>
    </row>
    <row r="15" spans="1:11" x14ac:dyDescent="0.2">
      <c r="A15" s="119">
        <v>15.7</v>
      </c>
      <c r="C15" s="120">
        <v>14.9</v>
      </c>
      <c r="I15" s="119">
        <v>13.5</v>
      </c>
      <c r="K15" s="120">
        <v>12</v>
      </c>
    </row>
    <row r="16" spans="1:11" ht="13.5" thickBot="1" x14ac:dyDescent="0.25"/>
    <row r="17" spans="1:11" ht="13.5" thickBot="1" x14ac:dyDescent="0.25">
      <c r="A17" s="412" t="s">
        <v>16</v>
      </c>
      <c r="B17" s="413"/>
      <c r="C17" s="414"/>
      <c r="E17" s="412" t="s">
        <v>212</v>
      </c>
      <c r="F17" s="413"/>
      <c r="G17" s="414"/>
      <c r="I17" s="412" t="s">
        <v>209</v>
      </c>
      <c r="J17" s="413"/>
      <c r="K17" s="414"/>
    </row>
    <row r="18" spans="1:11" ht="7.5" customHeight="1" x14ac:dyDescent="0.2"/>
    <row r="19" spans="1:11" x14ac:dyDescent="0.2">
      <c r="B19" s="116" t="s">
        <v>207</v>
      </c>
      <c r="F19" s="116" t="s">
        <v>479</v>
      </c>
      <c r="J19" s="116" t="s">
        <v>432</v>
      </c>
    </row>
    <row r="20" spans="1:11" x14ac:dyDescent="0.2">
      <c r="B20" s="116" t="s">
        <v>377</v>
      </c>
      <c r="F20" s="116" t="s">
        <v>482</v>
      </c>
      <c r="J20" s="116" t="s">
        <v>208</v>
      </c>
    </row>
    <row r="21" spans="1:11" x14ac:dyDescent="0.2">
      <c r="B21" s="116" t="s">
        <v>378</v>
      </c>
      <c r="E21" s="121" t="s">
        <v>480</v>
      </c>
      <c r="I21" s="121" t="s">
        <v>393</v>
      </c>
      <c r="K21" s="122" t="s">
        <v>481</v>
      </c>
    </row>
    <row r="22" spans="1:11" x14ac:dyDescent="0.2">
      <c r="B22" s="116" t="s">
        <v>379</v>
      </c>
      <c r="E22" s="121" t="s">
        <v>432</v>
      </c>
      <c r="I22" s="119" t="s">
        <v>483</v>
      </c>
      <c r="K22" s="120" t="s">
        <v>484</v>
      </c>
    </row>
    <row r="23" spans="1:11" x14ac:dyDescent="0.2">
      <c r="B23" s="116" t="s">
        <v>199</v>
      </c>
      <c r="E23" s="119" t="s">
        <v>211</v>
      </c>
    </row>
    <row r="24" spans="1:11" ht="13.5" thickBot="1" x14ac:dyDescent="0.25"/>
    <row r="25" spans="1:11" ht="13.5" thickBot="1" x14ac:dyDescent="0.25">
      <c r="A25" s="412" t="s">
        <v>213</v>
      </c>
      <c r="B25" s="413"/>
      <c r="C25" s="414"/>
      <c r="E25" s="412" t="s">
        <v>214</v>
      </c>
      <c r="F25" s="413"/>
      <c r="G25" s="414"/>
      <c r="I25" s="412" t="s">
        <v>198</v>
      </c>
      <c r="J25" s="413"/>
      <c r="K25" s="414"/>
    </row>
    <row r="26" spans="1:11" ht="7.5" customHeight="1" x14ac:dyDescent="0.2"/>
    <row r="27" spans="1:11" x14ac:dyDescent="0.2">
      <c r="B27" s="116" t="s">
        <v>385</v>
      </c>
      <c r="F27" s="116" t="s">
        <v>385</v>
      </c>
      <c r="J27" s="116" t="s">
        <v>393</v>
      </c>
    </row>
    <row r="28" spans="1:11" x14ac:dyDescent="0.2">
      <c r="B28" s="116" t="s">
        <v>454</v>
      </c>
      <c r="F28" s="123">
        <v>1.5064935064935066</v>
      </c>
      <c r="J28" s="123" t="s">
        <v>456</v>
      </c>
    </row>
    <row r="29" spans="1:11" x14ac:dyDescent="0.2">
      <c r="A29" s="121" t="s">
        <v>386</v>
      </c>
      <c r="C29" s="122" t="s">
        <v>387</v>
      </c>
      <c r="E29" s="121" t="s">
        <v>389</v>
      </c>
      <c r="G29" s="122" t="s">
        <v>390</v>
      </c>
      <c r="I29" s="121" t="s">
        <v>394</v>
      </c>
      <c r="K29" s="122" t="s">
        <v>395</v>
      </c>
    </row>
    <row r="30" spans="1:11" x14ac:dyDescent="0.2">
      <c r="A30" s="119" t="s">
        <v>455</v>
      </c>
      <c r="C30" s="120" t="s">
        <v>205</v>
      </c>
      <c r="E30" s="125">
        <v>1.4754098360655739</v>
      </c>
      <c r="G30" s="124">
        <v>1.4383561643835616</v>
      </c>
      <c r="I30" s="125" t="s">
        <v>457</v>
      </c>
      <c r="K30" s="124" t="s">
        <v>458</v>
      </c>
    </row>
    <row r="31" spans="1:11" ht="13.5" thickBot="1" x14ac:dyDescent="0.25"/>
    <row r="32" spans="1:11" ht="13.5" thickBot="1" x14ac:dyDescent="0.25">
      <c r="A32" s="412" t="s">
        <v>19</v>
      </c>
      <c r="B32" s="413"/>
      <c r="C32" s="414"/>
      <c r="E32" s="412" t="s">
        <v>487</v>
      </c>
      <c r="F32" s="413"/>
      <c r="G32" s="414"/>
      <c r="I32" s="412" t="s">
        <v>23</v>
      </c>
      <c r="J32" s="413"/>
      <c r="K32" s="414"/>
    </row>
    <row r="33" spans="1:10" ht="6.75" customHeight="1" x14ac:dyDescent="0.2"/>
    <row r="34" spans="1:10" x14ac:dyDescent="0.2">
      <c r="B34" s="116" t="s">
        <v>403</v>
      </c>
      <c r="E34" s="116" t="s">
        <v>422</v>
      </c>
      <c r="F34" s="116" t="s">
        <v>416</v>
      </c>
      <c r="G34" s="116" t="s">
        <v>432</v>
      </c>
      <c r="J34" s="116" t="s">
        <v>408</v>
      </c>
    </row>
    <row r="35" spans="1:10" x14ac:dyDescent="0.2">
      <c r="B35" s="116" t="s">
        <v>474</v>
      </c>
      <c r="E35" s="116" t="s">
        <v>415</v>
      </c>
      <c r="F35" s="116" t="s">
        <v>429</v>
      </c>
      <c r="G35" s="116" t="s">
        <v>423</v>
      </c>
      <c r="H35" s="115"/>
      <c r="J35" s="116" t="s">
        <v>466</v>
      </c>
    </row>
    <row r="36" spans="1:10" x14ac:dyDescent="0.2">
      <c r="A36" s="121" t="s">
        <v>404</v>
      </c>
      <c r="C36" s="122" t="s">
        <v>405</v>
      </c>
      <c r="E36" s="116" t="s">
        <v>419</v>
      </c>
      <c r="F36" s="116" t="s">
        <v>389</v>
      </c>
      <c r="G36" s="116" t="s">
        <v>417</v>
      </c>
      <c r="I36" s="126" t="s">
        <v>409</v>
      </c>
    </row>
    <row r="37" spans="1:10" x14ac:dyDescent="0.2">
      <c r="A37" s="119" t="s">
        <v>475</v>
      </c>
      <c r="C37" s="120" t="s">
        <v>476</v>
      </c>
      <c r="E37" s="116" t="s">
        <v>428</v>
      </c>
      <c r="F37" s="116" t="s">
        <v>397</v>
      </c>
      <c r="G37" s="116" t="s">
        <v>421</v>
      </c>
      <c r="I37" s="126" t="s">
        <v>410</v>
      </c>
    </row>
    <row r="38" spans="1:10" x14ac:dyDescent="0.2">
      <c r="E38" s="116" t="s">
        <v>424</v>
      </c>
      <c r="F38" s="116" t="s">
        <v>431</v>
      </c>
      <c r="G38" s="116" t="s">
        <v>414</v>
      </c>
      <c r="I38" s="119" t="s">
        <v>467</v>
      </c>
    </row>
    <row r="39" spans="1:10" x14ac:dyDescent="0.2">
      <c r="D39" s="115"/>
      <c r="E39" s="116" t="s">
        <v>418</v>
      </c>
      <c r="F39" s="116" t="s">
        <v>433</v>
      </c>
      <c r="G39" s="116" t="s">
        <v>426</v>
      </c>
    </row>
    <row r="40" spans="1:10" x14ac:dyDescent="0.2">
      <c r="E40" s="116" t="s">
        <v>405</v>
      </c>
      <c r="F40" s="116" t="s">
        <v>378</v>
      </c>
      <c r="G40" s="116" t="s">
        <v>425</v>
      </c>
    </row>
    <row r="41" spans="1:10" x14ac:dyDescent="0.2">
      <c r="E41" s="116" t="s">
        <v>434</v>
      </c>
      <c r="F41" s="116" t="s">
        <v>420</v>
      </c>
      <c r="G41" s="116" t="s">
        <v>427</v>
      </c>
    </row>
    <row r="42" spans="1:10" x14ac:dyDescent="0.2">
      <c r="E42" s="116" t="s">
        <v>430</v>
      </c>
      <c r="F42" s="116" t="s">
        <v>215</v>
      </c>
      <c r="G42" s="116" t="s">
        <v>404</v>
      </c>
    </row>
    <row r="43" spans="1:10" ht="13.5" thickBot="1" x14ac:dyDescent="0.25"/>
    <row r="44" spans="1:10" ht="13.5" thickBot="1" x14ac:dyDescent="0.25">
      <c r="E44" s="412" t="s">
        <v>25</v>
      </c>
      <c r="F44" s="413"/>
      <c r="G44" s="414"/>
    </row>
    <row r="45" spans="1:10" ht="7.5" customHeight="1" x14ac:dyDescent="0.2"/>
    <row r="46" spans="1:10" x14ac:dyDescent="0.2">
      <c r="F46" s="116" t="s">
        <v>397</v>
      </c>
    </row>
    <row r="47" spans="1:10" x14ac:dyDescent="0.2">
      <c r="F47" s="123" t="s">
        <v>460</v>
      </c>
    </row>
    <row r="48" spans="1:10" x14ac:dyDescent="0.2">
      <c r="E48" s="121" t="s">
        <v>398</v>
      </c>
      <c r="G48" s="122" t="s">
        <v>399</v>
      </c>
    </row>
    <row r="49" spans="1:11" x14ac:dyDescent="0.2">
      <c r="E49" s="125" t="s">
        <v>461</v>
      </c>
      <c r="G49" s="124" t="s">
        <v>462</v>
      </c>
    </row>
    <row r="60" spans="1:11" ht="45" customHeight="1" x14ac:dyDescent="0.2">
      <c r="A60" s="415" t="s">
        <v>497</v>
      </c>
      <c r="B60" s="415"/>
      <c r="C60" s="415"/>
      <c r="D60" s="415"/>
      <c r="E60" s="415"/>
      <c r="F60" s="415"/>
      <c r="G60" s="415"/>
      <c r="H60" s="415"/>
      <c r="I60" s="415"/>
      <c r="J60" s="415"/>
      <c r="K60" s="415"/>
    </row>
    <row r="61" spans="1:11" ht="13.5" thickBot="1" x14ac:dyDescent="0.25"/>
    <row r="62" spans="1:11" ht="13.5" thickBot="1" x14ac:dyDescent="0.25">
      <c r="E62" s="412" t="s">
        <v>202</v>
      </c>
      <c r="F62" s="413"/>
      <c r="G62" s="414"/>
      <c r="H62" s="115"/>
    </row>
    <row r="63" spans="1:11" ht="7.5" customHeight="1" x14ac:dyDescent="0.2"/>
    <row r="64" spans="1:11" x14ac:dyDescent="0.2">
      <c r="F64" s="116" t="s">
        <v>496</v>
      </c>
    </row>
    <row r="65" spans="1:11" x14ac:dyDescent="0.2">
      <c r="F65" s="116">
        <v>13.3</v>
      </c>
    </row>
    <row r="66" spans="1:11" x14ac:dyDescent="0.2">
      <c r="E66" s="117" t="s">
        <v>383</v>
      </c>
      <c r="G66" s="122" t="s">
        <v>494</v>
      </c>
    </row>
    <row r="67" spans="1:11" x14ac:dyDescent="0.2">
      <c r="E67" s="119">
        <v>13.025</v>
      </c>
      <c r="G67" s="122">
        <v>12.7</v>
      </c>
    </row>
    <row r="68" spans="1:11" ht="13.5" thickBot="1" x14ac:dyDescent="0.25"/>
    <row r="69" spans="1:11" ht="13.5" thickBot="1" x14ac:dyDescent="0.25">
      <c r="A69" s="412" t="s">
        <v>216</v>
      </c>
      <c r="B69" s="413"/>
      <c r="C69" s="414"/>
      <c r="I69" s="412" t="s">
        <v>217</v>
      </c>
      <c r="J69" s="413"/>
      <c r="K69" s="414"/>
    </row>
    <row r="70" spans="1:11" ht="7.5" customHeight="1" x14ac:dyDescent="0.2"/>
    <row r="71" spans="1:11" x14ac:dyDescent="0.2">
      <c r="B71" s="116" t="s">
        <v>478</v>
      </c>
      <c r="J71" s="116" t="s">
        <v>491</v>
      </c>
    </row>
    <row r="72" spans="1:11" x14ac:dyDescent="0.2">
      <c r="B72" s="116">
        <v>14.45</v>
      </c>
      <c r="J72" s="116">
        <v>13.5</v>
      </c>
    </row>
    <row r="73" spans="1:11" x14ac:dyDescent="0.2">
      <c r="A73" s="121" t="s">
        <v>382</v>
      </c>
      <c r="I73" s="121" t="s">
        <v>298</v>
      </c>
      <c r="K73" s="118" t="s">
        <v>494</v>
      </c>
    </row>
    <row r="74" spans="1:11" x14ac:dyDescent="0.2">
      <c r="A74" s="121" t="s">
        <v>383</v>
      </c>
      <c r="I74" s="117" t="s">
        <v>493</v>
      </c>
      <c r="K74" s="120">
        <v>13</v>
      </c>
    </row>
    <row r="75" spans="1:11" x14ac:dyDescent="0.2">
      <c r="A75" s="119">
        <v>14.05</v>
      </c>
      <c r="I75" s="119">
        <v>13</v>
      </c>
    </row>
    <row r="76" spans="1:11" ht="13.5" thickBot="1" x14ac:dyDescent="0.25">
      <c r="I76" s="97"/>
    </row>
    <row r="77" spans="1:11" ht="13.5" thickBot="1" x14ac:dyDescent="0.25">
      <c r="A77" s="412" t="s">
        <v>16</v>
      </c>
      <c r="B77" s="413"/>
      <c r="C77" s="414"/>
      <c r="E77" s="412" t="s">
        <v>212</v>
      </c>
      <c r="F77" s="413"/>
      <c r="G77" s="414"/>
      <c r="I77" s="412" t="s">
        <v>209</v>
      </c>
      <c r="J77" s="413"/>
      <c r="K77" s="414"/>
    </row>
    <row r="78" spans="1:11" ht="7.5" customHeight="1" x14ac:dyDescent="0.2"/>
    <row r="79" spans="1:11" x14ac:dyDescent="0.2">
      <c r="B79" s="116" t="s">
        <v>469</v>
      </c>
      <c r="F79" s="116" t="s">
        <v>447</v>
      </c>
      <c r="J79" s="116" t="s">
        <v>478</v>
      </c>
    </row>
    <row r="80" spans="1:11" x14ac:dyDescent="0.2">
      <c r="B80" s="116" t="s">
        <v>200</v>
      </c>
      <c r="F80" s="116" t="s">
        <v>485</v>
      </c>
      <c r="J80" s="116" t="s">
        <v>486</v>
      </c>
    </row>
    <row r="81" spans="1:11" x14ac:dyDescent="0.2">
      <c r="A81" s="121" t="s">
        <v>380</v>
      </c>
      <c r="E81" s="121" t="s">
        <v>406</v>
      </c>
      <c r="G81" s="118" t="s">
        <v>478</v>
      </c>
      <c r="I81" s="121" t="s">
        <v>396</v>
      </c>
      <c r="K81" s="118" t="s">
        <v>447</v>
      </c>
    </row>
    <row r="82" spans="1:11" x14ac:dyDescent="0.2">
      <c r="A82" s="121" t="s">
        <v>381</v>
      </c>
      <c r="E82" s="119" t="s">
        <v>210</v>
      </c>
      <c r="G82" s="120" t="s">
        <v>499</v>
      </c>
      <c r="I82" s="119" t="s">
        <v>500</v>
      </c>
      <c r="K82" s="120" t="s">
        <v>501</v>
      </c>
    </row>
    <row r="83" spans="1:11" x14ac:dyDescent="0.2">
      <c r="A83" s="121" t="s">
        <v>382</v>
      </c>
    </row>
    <row r="84" spans="1:11" x14ac:dyDescent="0.2">
      <c r="A84" s="121" t="s">
        <v>383</v>
      </c>
    </row>
    <row r="85" spans="1:11" x14ac:dyDescent="0.2">
      <c r="A85" s="121" t="s">
        <v>384</v>
      </c>
    </row>
    <row r="86" spans="1:11" x14ac:dyDescent="0.2">
      <c r="A86" s="119" t="s">
        <v>201</v>
      </c>
    </row>
    <row r="87" spans="1:11" ht="13.5" thickBot="1" x14ac:dyDescent="0.25"/>
    <row r="88" spans="1:11" ht="13.5" thickBot="1" x14ac:dyDescent="0.25">
      <c r="A88" s="412" t="s">
        <v>213</v>
      </c>
      <c r="B88" s="413"/>
      <c r="C88" s="414"/>
      <c r="E88" s="412" t="s">
        <v>214</v>
      </c>
      <c r="F88" s="413"/>
      <c r="G88" s="414"/>
      <c r="I88" s="412" t="s">
        <v>198</v>
      </c>
      <c r="J88" s="413"/>
      <c r="K88" s="414"/>
    </row>
    <row r="89" spans="1:11" ht="7.5" customHeight="1" x14ac:dyDescent="0.2"/>
    <row r="90" spans="1:11" x14ac:dyDescent="0.2">
      <c r="B90" s="116" t="s">
        <v>388</v>
      </c>
      <c r="F90" s="116" t="s">
        <v>391</v>
      </c>
      <c r="J90" s="116" t="s">
        <v>396</v>
      </c>
    </row>
    <row r="91" spans="1:11" x14ac:dyDescent="0.2">
      <c r="B91" s="116" t="s">
        <v>392</v>
      </c>
      <c r="F91" s="123">
        <v>0.94230769230769229</v>
      </c>
      <c r="J91" s="116" t="s">
        <v>459</v>
      </c>
    </row>
    <row r="92" spans="1:11" x14ac:dyDescent="0.2">
      <c r="B92" s="116" t="s">
        <v>206</v>
      </c>
      <c r="E92" s="121" t="s">
        <v>392</v>
      </c>
      <c r="G92" s="118" t="s">
        <v>502</v>
      </c>
      <c r="I92" s="121" t="s">
        <v>503</v>
      </c>
    </row>
    <row r="93" spans="1:11" x14ac:dyDescent="0.2">
      <c r="C93" s="118" t="s">
        <v>504</v>
      </c>
      <c r="E93" s="125">
        <v>0.91428571428571426</v>
      </c>
      <c r="G93" s="124">
        <v>0.85</v>
      </c>
      <c r="I93" s="117" t="s">
        <v>505</v>
      </c>
    </row>
    <row r="94" spans="1:11" x14ac:dyDescent="0.2">
      <c r="C94" s="124" t="s">
        <v>506</v>
      </c>
      <c r="I94" s="119" t="s">
        <v>507</v>
      </c>
    </row>
    <row r="95" spans="1:11" ht="13.5" thickBot="1" x14ac:dyDescent="0.25"/>
    <row r="96" spans="1:11" ht="13.5" thickBot="1" x14ac:dyDescent="0.25">
      <c r="A96" s="412" t="s">
        <v>19</v>
      </c>
      <c r="B96" s="413"/>
      <c r="C96" s="414"/>
      <c r="E96" s="412" t="s">
        <v>487</v>
      </c>
      <c r="F96" s="413"/>
      <c r="G96" s="414"/>
      <c r="I96" s="412" t="s">
        <v>23</v>
      </c>
      <c r="J96" s="413"/>
      <c r="K96" s="414"/>
    </row>
    <row r="97" spans="1:11" ht="7.5" customHeight="1" x14ac:dyDescent="0.2"/>
    <row r="98" spans="1:11" x14ac:dyDescent="0.2">
      <c r="B98" s="116" t="s">
        <v>470</v>
      </c>
      <c r="E98" s="116" t="s">
        <v>450</v>
      </c>
      <c r="F98" s="116" t="s">
        <v>444</v>
      </c>
      <c r="G98" s="116" t="s">
        <v>439</v>
      </c>
      <c r="J98" s="116" t="s">
        <v>411</v>
      </c>
    </row>
    <row r="99" spans="1:11" x14ac:dyDescent="0.2">
      <c r="B99" s="116" t="s">
        <v>471</v>
      </c>
      <c r="E99" s="116" t="s">
        <v>443</v>
      </c>
      <c r="F99" s="116" t="s">
        <v>446</v>
      </c>
      <c r="G99" s="116" t="s">
        <v>453</v>
      </c>
      <c r="H99" s="115"/>
      <c r="J99" s="116" t="s">
        <v>468</v>
      </c>
    </row>
    <row r="100" spans="1:11" x14ac:dyDescent="0.2">
      <c r="A100" s="121" t="s">
        <v>406</v>
      </c>
      <c r="C100" s="118" t="s">
        <v>407</v>
      </c>
      <c r="E100" s="116" t="s">
        <v>436</v>
      </c>
      <c r="F100" s="116" t="s">
        <v>442</v>
      </c>
      <c r="G100" s="116" t="s">
        <v>445</v>
      </c>
      <c r="I100" s="121" t="s">
        <v>412</v>
      </c>
      <c r="K100" s="118" t="s">
        <v>413</v>
      </c>
    </row>
    <row r="101" spans="1:11" x14ac:dyDescent="0.2">
      <c r="A101" s="119" t="s">
        <v>472</v>
      </c>
      <c r="C101" s="120" t="s">
        <v>473</v>
      </c>
      <c r="E101" s="116" t="s">
        <v>380</v>
      </c>
      <c r="F101" s="116" t="s">
        <v>441</v>
      </c>
      <c r="G101" s="116" t="s">
        <v>437</v>
      </c>
      <c r="I101" s="119" t="s">
        <v>204</v>
      </c>
      <c r="K101" s="120" t="s">
        <v>203</v>
      </c>
    </row>
    <row r="102" spans="1:11" x14ac:dyDescent="0.2">
      <c r="E102" s="116" t="s">
        <v>392</v>
      </c>
      <c r="F102" s="116" t="s">
        <v>411</v>
      </c>
      <c r="G102" s="116" t="s">
        <v>449</v>
      </c>
    </row>
    <row r="103" spans="1:11" x14ac:dyDescent="0.2">
      <c r="D103" s="115"/>
      <c r="E103" s="116" t="s">
        <v>381</v>
      </c>
      <c r="F103" s="116" t="s">
        <v>448</v>
      </c>
      <c r="G103" s="116" t="s">
        <v>391</v>
      </c>
    </row>
    <row r="104" spans="1:11" x14ac:dyDescent="0.2">
      <c r="E104" s="116" t="s">
        <v>452</v>
      </c>
      <c r="F104" s="116" t="s">
        <v>447</v>
      </c>
      <c r="G104" s="116" t="s">
        <v>440</v>
      </c>
    </row>
    <row r="105" spans="1:11" x14ac:dyDescent="0.2">
      <c r="E105" s="116" t="s">
        <v>451</v>
      </c>
      <c r="F105" s="116" t="s">
        <v>215</v>
      </c>
      <c r="G105" s="116" t="s">
        <v>438</v>
      </c>
    </row>
    <row r="106" spans="1:11" x14ac:dyDescent="0.2">
      <c r="E106" s="116" t="s">
        <v>435</v>
      </c>
      <c r="G106" s="116" t="s">
        <v>412</v>
      </c>
    </row>
    <row r="108" spans="1:11" ht="13.5" thickBot="1" x14ac:dyDescent="0.25"/>
    <row r="109" spans="1:11" ht="12.75" customHeight="1" thickBot="1" x14ac:dyDescent="0.25">
      <c r="E109" s="412" t="s">
        <v>25</v>
      </c>
      <c r="F109" s="413"/>
      <c r="G109" s="414"/>
    </row>
    <row r="110" spans="1:11" ht="7.5" customHeight="1" x14ac:dyDescent="0.2"/>
    <row r="111" spans="1:11" x14ac:dyDescent="0.2">
      <c r="F111" s="116" t="s">
        <v>400</v>
      </c>
    </row>
    <row r="112" spans="1:11" x14ac:dyDescent="0.2">
      <c r="F112" s="116" t="s">
        <v>463</v>
      </c>
    </row>
    <row r="113" spans="5:7" x14ac:dyDescent="0.2">
      <c r="E113" s="121" t="s">
        <v>401</v>
      </c>
      <c r="G113" s="118" t="s">
        <v>402</v>
      </c>
    </row>
    <row r="114" spans="5:7" x14ac:dyDescent="0.2">
      <c r="E114" s="119" t="s">
        <v>464</v>
      </c>
      <c r="G114" s="120" t="s">
        <v>465</v>
      </c>
    </row>
  </sheetData>
  <mergeCells count="28">
    <mergeCell ref="A1:K1"/>
    <mergeCell ref="E3:G3"/>
    <mergeCell ref="A10:C10"/>
    <mergeCell ref="I10:K10"/>
    <mergeCell ref="A17:C17"/>
    <mergeCell ref="E17:G17"/>
    <mergeCell ref="I17:K17"/>
    <mergeCell ref="A77:C77"/>
    <mergeCell ref="E77:G77"/>
    <mergeCell ref="I77:K77"/>
    <mergeCell ref="A25:C25"/>
    <mergeCell ref="E25:G25"/>
    <mergeCell ref="I25:K25"/>
    <mergeCell ref="A32:C32"/>
    <mergeCell ref="E32:G32"/>
    <mergeCell ref="I32:K32"/>
    <mergeCell ref="E44:G44"/>
    <mergeCell ref="A60:K60"/>
    <mergeCell ref="E62:G62"/>
    <mergeCell ref="A69:C69"/>
    <mergeCell ref="I69:K69"/>
    <mergeCell ref="E109:G109"/>
    <mergeCell ref="A88:C88"/>
    <mergeCell ref="E88:G88"/>
    <mergeCell ref="I88:K88"/>
    <mergeCell ref="A96:C96"/>
    <mergeCell ref="E96:G96"/>
    <mergeCell ref="I96:K96"/>
  </mergeCells>
  <printOptions horizontalCentered="1"/>
  <pageMargins left="0" right="0" top="0.55118110236220474" bottom="0.55118110236220474" header="0" footer="0"/>
  <pageSetup paperSize="9" scale="70" fitToWidth="0" fitToHeight="0" orientation="landscape" horizont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66"/>
  <sheetViews>
    <sheetView topLeftCell="A25" workbookViewId="0">
      <selection activeCell="C42" sqref="C42"/>
    </sheetView>
  </sheetViews>
  <sheetFormatPr baseColWidth="10" defaultRowHeight="12.75" x14ac:dyDescent="0.2"/>
  <cols>
    <col min="2" max="2" width="32" bestFit="1" customWidth="1"/>
  </cols>
  <sheetData>
    <row r="2" spans="1:3" x14ac:dyDescent="0.2">
      <c r="A2" s="307" t="s">
        <v>1149</v>
      </c>
      <c r="B2" s="308" t="s">
        <v>1150</v>
      </c>
    </row>
    <row r="3" spans="1:3" x14ac:dyDescent="0.2">
      <c r="A3" s="292">
        <v>21819964</v>
      </c>
      <c r="B3" s="293" t="s">
        <v>1151</v>
      </c>
      <c r="C3">
        <v>8.44</v>
      </c>
    </row>
    <row r="4" spans="1:3" x14ac:dyDescent="0.2">
      <c r="A4" s="292">
        <v>22004989</v>
      </c>
      <c r="B4" s="293" t="s">
        <v>1152</v>
      </c>
      <c r="C4">
        <v>6.22</v>
      </c>
    </row>
    <row r="5" spans="1:3" x14ac:dyDescent="0.2">
      <c r="A5" s="292">
        <v>21808085</v>
      </c>
      <c r="B5" s="293" t="s">
        <v>1153</v>
      </c>
      <c r="C5">
        <v>8.89</v>
      </c>
    </row>
    <row r="6" spans="1:3" x14ac:dyDescent="0.2">
      <c r="A6" s="292">
        <v>22005731</v>
      </c>
      <c r="B6" s="293" t="s">
        <v>1154</v>
      </c>
      <c r="C6">
        <v>8.44</v>
      </c>
    </row>
    <row r="7" spans="1:3" x14ac:dyDescent="0.2">
      <c r="A7" s="292">
        <v>22002360</v>
      </c>
      <c r="B7" s="293" t="s">
        <v>1155</v>
      </c>
      <c r="C7">
        <v>8.89</v>
      </c>
    </row>
    <row r="8" spans="1:3" x14ac:dyDescent="0.2">
      <c r="A8" s="292">
        <v>22008701</v>
      </c>
      <c r="B8" s="293" t="s">
        <v>1156</v>
      </c>
      <c r="C8">
        <v>5.33</v>
      </c>
    </row>
    <row r="9" spans="1:3" x14ac:dyDescent="0.2">
      <c r="A9" s="292">
        <v>22016014</v>
      </c>
      <c r="B9" s="293" t="s">
        <v>1157</v>
      </c>
      <c r="C9">
        <v>7.11</v>
      </c>
    </row>
    <row r="10" spans="1:3" x14ac:dyDescent="0.2">
      <c r="A10" s="292">
        <v>22016106</v>
      </c>
      <c r="B10" s="293" t="s">
        <v>1158</v>
      </c>
      <c r="C10">
        <v>7.11</v>
      </c>
    </row>
    <row r="11" spans="1:3" x14ac:dyDescent="0.2">
      <c r="A11" s="292">
        <v>22005365</v>
      </c>
      <c r="B11" s="293" t="s">
        <v>1159</v>
      </c>
      <c r="C11">
        <v>6.67</v>
      </c>
    </row>
    <row r="12" spans="1:3" x14ac:dyDescent="0.2">
      <c r="A12" s="292">
        <v>22005771</v>
      </c>
      <c r="B12" s="293" t="s">
        <v>1160</v>
      </c>
      <c r="C12">
        <v>6.67</v>
      </c>
    </row>
    <row r="13" spans="1:3" x14ac:dyDescent="0.2">
      <c r="A13" s="292">
        <v>21904529</v>
      </c>
      <c r="B13" s="293" t="s">
        <v>1161</v>
      </c>
      <c r="C13">
        <v>8</v>
      </c>
    </row>
    <row r="14" spans="1:3" x14ac:dyDescent="0.2">
      <c r="A14" s="292">
        <v>22000732</v>
      </c>
      <c r="B14" s="293" t="s">
        <v>1162</v>
      </c>
      <c r="C14">
        <v>7.11</v>
      </c>
    </row>
    <row r="15" spans="1:3" x14ac:dyDescent="0.2">
      <c r="A15" s="292">
        <v>22001906</v>
      </c>
      <c r="B15" s="293" t="s">
        <v>1163</v>
      </c>
      <c r="C15">
        <v>8</v>
      </c>
    </row>
    <row r="16" spans="1:3" x14ac:dyDescent="0.2">
      <c r="A16" s="292">
        <v>22016048</v>
      </c>
      <c r="B16" s="293" t="s">
        <v>1164</v>
      </c>
      <c r="C16">
        <v>4.4400000000000004</v>
      </c>
    </row>
    <row r="17" spans="1:3" x14ac:dyDescent="0.2">
      <c r="A17" s="292">
        <v>22005114</v>
      </c>
      <c r="B17" s="293" t="s">
        <v>1165</v>
      </c>
      <c r="C17">
        <v>5.33</v>
      </c>
    </row>
    <row r="18" spans="1:3" x14ac:dyDescent="0.2">
      <c r="A18" s="292">
        <v>22018500</v>
      </c>
      <c r="B18" s="293" t="s">
        <v>1166</v>
      </c>
      <c r="C18">
        <v>5.78</v>
      </c>
    </row>
    <row r="19" spans="1:3" x14ac:dyDescent="0.2">
      <c r="A19" s="292">
        <v>22001385</v>
      </c>
      <c r="B19" s="293" t="s">
        <v>1167</v>
      </c>
      <c r="C19">
        <v>4.4400000000000004</v>
      </c>
    </row>
    <row r="20" spans="1:3" x14ac:dyDescent="0.2">
      <c r="A20" s="292">
        <v>22007342</v>
      </c>
      <c r="B20" s="293" t="s">
        <v>1168</v>
      </c>
      <c r="C20">
        <v>8.89</v>
      </c>
    </row>
    <row r="21" spans="1:3" x14ac:dyDescent="0.2">
      <c r="A21" s="292">
        <v>22003952</v>
      </c>
      <c r="B21" s="293" t="s">
        <v>1169</v>
      </c>
      <c r="C21">
        <v>9.7799999999999994</v>
      </c>
    </row>
    <row r="22" spans="1:3" x14ac:dyDescent="0.2">
      <c r="A22" s="292">
        <v>21808624</v>
      </c>
      <c r="B22" s="293" t="s">
        <v>1170</v>
      </c>
      <c r="C22">
        <v>7.11</v>
      </c>
    </row>
    <row r="23" spans="1:3" x14ac:dyDescent="0.2">
      <c r="A23" s="292">
        <v>22007106</v>
      </c>
      <c r="B23" s="293" t="s">
        <v>1171</v>
      </c>
      <c r="C23">
        <v>8.44</v>
      </c>
    </row>
    <row r="24" spans="1:3" x14ac:dyDescent="0.2">
      <c r="A24" s="292">
        <v>22007222</v>
      </c>
      <c r="B24" s="293" t="s">
        <v>1172</v>
      </c>
      <c r="C24">
        <v>13.78</v>
      </c>
    </row>
    <row r="25" spans="1:3" x14ac:dyDescent="0.2">
      <c r="A25" s="292">
        <v>22007475</v>
      </c>
      <c r="B25" s="293" t="s">
        <v>1173</v>
      </c>
      <c r="C25">
        <v>8.44</v>
      </c>
    </row>
    <row r="26" spans="1:3" x14ac:dyDescent="0.2">
      <c r="A26" s="292">
        <v>21903048</v>
      </c>
      <c r="B26" s="293" t="s">
        <v>1174</v>
      </c>
      <c r="C26">
        <v>6.67</v>
      </c>
    </row>
    <row r="27" spans="1:3" x14ac:dyDescent="0.2">
      <c r="A27" s="292">
        <v>22001650</v>
      </c>
      <c r="B27" s="293" t="s">
        <v>1175</v>
      </c>
      <c r="C27">
        <v>5.33</v>
      </c>
    </row>
    <row r="28" spans="1:3" x14ac:dyDescent="0.2">
      <c r="A28" s="292">
        <v>22009344</v>
      </c>
      <c r="B28" s="293" t="s">
        <v>1176</v>
      </c>
      <c r="C28">
        <v>5.33</v>
      </c>
    </row>
    <row r="29" spans="1:3" x14ac:dyDescent="0.2">
      <c r="A29" s="292">
        <v>21907593</v>
      </c>
      <c r="B29" s="293" t="s">
        <v>1177</v>
      </c>
      <c r="C29">
        <v>6.22</v>
      </c>
    </row>
    <row r="30" spans="1:3" x14ac:dyDescent="0.2">
      <c r="A30" s="292">
        <v>22000900</v>
      </c>
      <c r="B30" s="293" t="s">
        <v>1178</v>
      </c>
      <c r="C30">
        <v>4.8899999999999997</v>
      </c>
    </row>
    <row r="31" spans="1:3" x14ac:dyDescent="0.2">
      <c r="A31" s="292">
        <v>22012435</v>
      </c>
      <c r="B31" s="293" t="s">
        <v>1179</v>
      </c>
      <c r="C31">
        <v>4.4400000000000004</v>
      </c>
    </row>
    <row r="32" spans="1:3" x14ac:dyDescent="0.2">
      <c r="A32" s="292">
        <v>22003579</v>
      </c>
      <c r="B32" s="293" t="s">
        <v>1180</v>
      </c>
      <c r="C32">
        <v>7.11</v>
      </c>
    </row>
    <row r="33" spans="1:3" x14ac:dyDescent="0.2">
      <c r="A33" s="292">
        <v>22000604</v>
      </c>
      <c r="B33" s="293" t="s">
        <v>1181</v>
      </c>
      <c r="C33">
        <v>9.33</v>
      </c>
    </row>
    <row r="34" spans="1:3" x14ac:dyDescent="0.2">
      <c r="A34" s="292">
        <v>22004409</v>
      </c>
      <c r="B34" s="293" t="s">
        <v>1182</v>
      </c>
      <c r="C34">
        <v>5.78</v>
      </c>
    </row>
    <row r="35" spans="1:3" x14ac:dyDescent="0.2">
      <c r="A35" s="292">
        <v>22006991</v>
      </c>
      <c r="B35" s="293" t="s">
        <v>1183</v>
      </c>
      <c r="C35">
        <v>8.89</v>
      </c>
    </row>
    <row r="36" spans="1:3" x14ac:dyDescent="0.2">
      <c r="A36" s="292">
        <v>22007414</v>
      </c>
      <c r="B36" s="293" t="s">
        <v>1184</v>
      </c>
      <c r="C36">
        <v>8.44</v>
      </c>
    </row>
    <row r="37" spans="1:3" x14ac:dyDescent="0.2">
      <c r="A37" s="292">
        <v>22002435</v>
      </c>
      <c r="B37" s="293" t="s">
        <v>1185</v>
      </c>
      <c r="C37">
        <v>7.56</v>
      </c>
    </row>
    <row r="38" spans="1:3" x14ac:dyDescent="0.2">
      <c r="A38" s="292">
        <v>22007989</v>
      </c>
      <c r="B38" s="293" t="s">
        <v>1186</v>
      </c>
      <c r="C38">
        <v>6.22</v>
      </c>
    </row>
    <row r="39" spans="1:3" x14ac:dyDescent="0.2">
      <c r="A39" s="292">
        <v>22011094</v>
      </c>
      <c r="B39" s="293" t="s">
        <v>1187</v>
      </c>
      <c r="C39">
        <v>7.11</v>
      </c>
    </row>
    <row r="40" spans="1:3" x14ac:dyDescent="0.2">
      <c r="A40" s="292">
        <v>22012236</v>
      </c>
      <c r="B40" s="293" t="s">
        <v>1188</v>
      </c>
      <c r="C40">
        <v>7.11</v>
      </c>
    </row>
    <row r="41" spans="1:3" x14ac:dyDescent="0.2">
      <c r="A41" s="292">
        <v>22016921</v>
      </c>
      <c r="B41" s="293" t="s">
        <v>1716</v>
      </c>
      <c r="C41">
        <v>5.78</v>
      </c>
    </row>
    <row r="42" spans="1:3" x14ac:dyDescent="0.2">
      <c r="A42" s="292">
        <v>22014730</v>
      </c>
      <c r="B42" s="293" t="s">
        <v>1189</v>
      </c>
      <c r="C42">
        <v>3.56</v>
      </c>
    </row>
    <row r="43" spans="1:3" x14ac:dyDescent="0.2">
      <c r="A43" s="292">
        <v>21912101</v>
      </c>
      <c r="B43" s="293" t="s">
        <v>1190</v>
      </c>
      <c r="C43">
        <v>4</v>
      </c>
    </row>
    <row r="44" spans="1:3" x14ac:dyDescent="0.2">
      <c r="A44" s="292">
        <v>22012158</v>
      </c>
      <c r="B44" s="293" t="s">
        <v>1191</v>
      </c>
      <c r="C44">
        <v>7.56</v>
      </c>
    </row>
    <row r="45" spans="1:3" x14ac:dyDescent="0.2">
      <c r="A45" s="292">
        <v>22016127</v>
      </c>
      <c r="B45" s="293" t="s">
        <v>1192</v>
      </c>
      <c r="C45">
        <v>3.56</v>
      </c>
    </row>
    <row r="46" spans="1:3" x14ac:dyDescent="0.2">
      <c r="A46" s="292">
        <v>22013222</v>
      </c>
      <c r="B46" s="293" t="s">
        <v>1193</v>
      </c>
      <c r="C46">
        <v>8.44</v>
      </c>
    </row>
    <row r="47" spans="1:3" x14ac:dyDescent="0.2">
      <c r="A47" s="292">
        <v>22011544</v>
      </c>
      <c r="B47" s="293" t="s">
        <v>1194</v>
      </c>
      <c r="C47">
        <v>6.67</v>
      </c>
    </row>
    <row r="48" spans="1:3" x14ac:dyDescent="0.2">
      <c r="A48" s="292">
        <v>22006293</v>
      </c>
      <c r="B48" s="293" t="s">
        <v>1195</v>
      </c>
      <c r="C48">
        <v>10.220000000000001</v>
      </c>
    </row>
    <row r="49" spans="1:3" x14ac:dyDescent="0.2">
      <c r="A49" s="292">
        <v>22009042</v>
      </c>
      <c r="B49" s="293" t="s">
        <v>1196</v>
      </c>
      <c r="C49">
        <v>6.22</v>
      </c>
    </row>
    <row r="50" spans="1:3" x14ac:dyDescent="0.2">
      <c r="A50" s="292">
        <v>22004722</v>
      </c>
      <c r="B50" s="293" t="s">
        <v>1197</v>
      </c>
      <c r="C50">
        <v>3.56</v>
      </c>
    </row>
    <row r="51" spans="1:3" x14ac:dyDescent="0.2">
      <c r="A51" s="292">
        <v>22005967</v>
      </c>
      <c r="B51" s="293" t="s">
        <v>1198</v>
      </c>
      <c r="C51">
        <v>6.67</v>
      </c>
    </row>
    <row r="52" spans="1:3" x14ac:dyDescent="0.2">
      <c r="A52" s="292">
        <v>22006995</v>
      </c>
      <c r="B52" s="293" t="s">
        <v>1199</v>
      </c>
      <c r="C52">
        <v>6.67</v>
      </c>
    </row>
    <row r="53" spans="1:3" x14ac:dyDescent="0.2">
      <c r="A53" s="292">
        <v>22010652</v>
      </c>
      <c r="B53" s="293" t="s">
        <v>1200</v>
      </c>
      <c r="C53">
        <v>2.67</v>
      </c>
    </row>
    <row r="54" spans="1:3" x14ac:dyDescent="0.2">
      <c r="A54" s="292">
        <v>22004957</v>
      </c>
      <c r="B54" s="293" t="s">
        <v>1201</v>
      </c>
      <c r="C54">
        <v>7.56</v>
      </c>
    </row>
    <row r="55" spans="1:3" x14ac:dyDescent="0.2">
      <c r="A55" s="292">
        <v>22002444</v>
      </c>
      <c r="B55" s="293" t="s">
        <v>1202</v>
      </c>
      <c r="C55">
        <v>6.67</v>
      </c>
    </row>
    <row r="56" spans="1:3" x14ac:dyDescent="0.2">
      <c r="A56" s="292">
        <v>21715774</v>
      </c>
      <c r="B56" s="293" t="s">
        <v>1203</v>
      </c>
      <c r="C56">
        <v>7.56</v>
      </c>
    </row>
    <row r="57" spans="1:3" x14ac:dyDescent="0.2">
      <c r="A57" s="292">
        <v>22002979</v>
      </c>
      <c r="B57" s="293" t="s">
        <v>1204</v>
      </c>
      <c r="C57">
        <v>7.11</v>
      </c>
    </row>
    <row r="58" spans="1:3" x14ac:dyDescent="0.2">
      <c r="A58" s="292">
        <v>21804699</v>
      </c>
      <c r="B58" s="293" t="s">
        <v>1205</v>
      </c>
      <c r="C58">
        <v>11.56</v>
      </c>
    </row>
    <row r="59" spans="1:3" x14ac:dyDescent="0.2">
      <c r="A59" s="292">
        <v>22006680</v>
      </c>
      <c r="B59" s="293" t="s">
        <v>1206</v>
      </c>
      <c r="C59">
        <v>4.8899999999999997</v>
      </c>
    </row>
    <row r="60" spans="1:3" x14ac:dyDescent="0.2">
      <c r="A60" s="292">
        <v>22011612</v>
      </c>
      <c r="B60" s="293" t="s">
        <v>1207</v>
      </c>
      <c r="C60">
        <v>4.4400000000000004</v>
      </c>
    </row>
    <row r="61" spans="1:3" x14ac:dyDescent="0.2">
      <c r="A61" s="292">
        <v>22007199</v>
      </c>
      <c r="B61" s="293" t="s">
        <v>1208</v>
      </c>
      <c r="C61">
        <v>5.78</v>
      </c>
    </row>
    <row r="62" spans="1:3" x14ac:dyDescent="0.2">
      <c r="A62" s="292">
        <v>22009581</v>
      </c>
      <c r="B62" s="293" t="s">
        <v>1209</v>
      </c>
      <c r="C62">
        <v>9.33</v>
      </c>
    </row>
    <row r="63" spans="1:3" x14ac:dyDescent="0.2">
      <c r="A63" s="292">
        <v>22008204</v>
      </c>
      <c r="B63" s="293" t="s">
        <v>1210</v>
      </c>
      <c r="C63">
        <v>6.67</v>
      </c>
    </row>
    <row r="64" spans="1:3" x14ac:dyDescent="0.2">
      <c r="A64" s="292">
        <v>22010666</v>
      </c>
      <c r="B64" s="293" t="s">
        <v>1211</v>
      </c>
      <c r="C64">
        <v>4.8899999999999997</v>
      </c>
    </row>
    <row r="65" spans="1:3" x14ac:dyDescent="0.2">
      <c r="A65" s="292">
        <v>22009416</v>
      </c>
      <c r="B65" s="293" t="s">
        <v>1212</v>
      </c>
      <c r="C65">
        <v>7.11</v>
      </c>
    </row>
    <row r="66" spans="1:3" x14ac:dyDescent="0.2">
      <c r="A66" s="292">
        <v>21906418</v>
      </c>
      <c r="B66" s="293" t="s">
        <v>1213</v>
      </c>
      <c r="C66">
        <v>10.67</v>
      </c>
    </row>
    <row r="67" spans="1:3" x14ac:dyDescent="0.2">
      <c r="A67" s="292">
        <v>22012782</v>
      </c>
      <c r="B67" s="293" t="s">
        <v>1214</v>
      </c>
      <c r="C67">
        <v>6.67</v>
      </c>
    </row>
    <row r="68" spans="1:3" x14ac:dyDescent="0.2">
      <c r="A68" s="292">
        <v>22010321</v>
      </c>
      <c r="B68" s="293" t="s">
        <v>1215</v>
      </c>
      <c r="C68">
        <v>6.22</v>
      </c>
    </row>
    <row r="69" spans="1:3" x14ac:dyDescent="0.2">
      <c r="A69" s="292">
        <v>21906343</v>
      </c>
      <c r="B69" s="293" t="s">
        <v>1216</v>
      </c>
      <c r="C69">
        <v>8</v>
      </c>
    </row>
    <row r="70" spans="1:3" x14ac:dyDescent="0.2">
      <c r="A70" s="292">
        <v>22013329</v>
      </c>
      <c r="B70" s="293" t="s">
        <v>1217</v>
      </c>
      <c r="C70">
        <v>5.33</v>
      </c>
    </row>
    <row r="71" spans="1:3" x14ac:dyDescent="0.2">
      <c r="A71" s="292">
        <v>22005272</v>
      </c>
      <c r="B71" s="293" t="s">
        <v>1218</v>
      </c>
      <c r="C71">
        <v>7.56</v>
      </c>
    </row>
    <row r="72" spans="1:3" x14ac:dyDescent="0.2">
      <c r="A72" s="292">
        <v>22010627</v>
      </c>
      <c r="B72" s="293" t="s">
        <v>1219</v>
      </c>
      <c r="C72">
        <v>4.4400000000000004</v>
      </c>
    </row>
    <row r="73" spans="1:3" x14ac:dyDescent="0.2">
      <c r="A73" s="292">
        <v>22019828</v>
      </c>
      <c r="B73" s="293" t="s">
        <v>1220</v>
      </c>
      <c r="C73">
        <v>5.78</v>
      </c>
    </row>
    <row r="74" spans="1:3" x14ac:dyDescent="0.2">
      <c r="A74" s="292">
        <v>22011719</v>
      </c>
      <c r="B74" s="293" t="s">
        <v>1221</v>
      </c>
      <c r="C74">
        <v>6.67</v>
      </c>
    </row>
    <row r="75" spans="1:3" x14ac:dyDescent="0.2">
      <c r="A75" s="292">
        <v>22012423</v>
      </c>
      <c r="B75" s="293" t="s">
        <v>1222</v>
      </c>
      <c r="C75">
        <v>8</v>
      </c>
    </row>
    <row r="76" spans="1:3" x14ac:dyDescent="0.2">
      <c r="A76" s="292">
        <v>22002762</v>
      </c>
      <c r="B76" s="293" t="s">
        <v>1223</v>
      </c>
      <c r="C76">
        <v>7.56</v>
      </c>
    </row>
    <row r="77" spans="1:3" x14ac:dyDescent="0.2">
      <c r="A77" s="292">
        <v>22000303</v>
      </c>
      <c r="B77" s="293" t="s">
        <v>1224</v>
      </c>
      <c r="C77">
        <v>11.11</v>
      </c>
    </row>
    <row r="78" spans="1:3" x14ac:dyDescent="0.2">
      <c r="A78" s="292">
        <v>21903666</v>
      </c>
      <c r="B78" s="293" t="s">
        <v>1225</v>
      </c>
      <c r="C78">
        <v>6.22</v>
      </c>
    </row>
    <row r="79" spans="1:3" x14ac:dyDescent="0.2">
      <c r="A79" s="292">
        <v>22010121</v>
      </c>
      <c r="B79" s="293" t="s">
        <v>1226</v>
      </c>
      <c r="C79">
        <v>6.22</v>
      </c>
    </row>
    <row r="80" spans="1:3" x14ac:dyDescent="0.2">
      <c r="A80" s="292">
        <v>22006631</v>
      </c>
      <c r="B80" s="293" t="s">
        <v>1227</v>
      </c>
      <c r="C80">
        <v>8.44</v>
      </c>
    </row>
    <row r="81" spans="1:3" x14ac:dyDescent="0.2">
      <c r="A81" s="292">
        <v>22005034</v>
      </c>
      <c r="B81" s="293" t="s">
        <v>1228</v>
      </c>
      <c r="C81">
        <v>8</v>
      </c>
    </row>
    <row r="82" spans="1:3" x14ac:dyDescent="0.2">
      <c r="A82" s="292">
        <v>22000556</v>
      </c>
      <c r="B82" s="293" t="s">
        <v>1229</v>
      </c>
      <c r="C82">
        <v>6.67</v>
      </c>
    </row>
    <row r="83" spans="1:3" x14ac:dyDescent="0.2">
      <c r="A83" s="292">
        <v>22007641</v>
      </c>
      <c r="B83" s="293" t="s">
        <v>1230</v>
      </c>
      <c r="C83">
        <v>6.67</v>
      </c>
    </row>
    <row r="84" spans="1:3" x14ac:dyDescent="0.2">
      <c r="A84" s="292">
        <v>22013682</v>
      </c>
      <c r="B84" s="293" t="s">
        <v>1231</v>
      </c>
      <c r="C84">
        <v>5.78</v>
      </c>
    </row>
    <row r="85" spans="1:3" x14ac:dyDescent="0.2">
      <c r="A85" s="292">
        <v>21909354</v>
      </c>
      <c r="B85" s="293" t="s">
        <v>1232</v>
      </c>
      <c r="C85">
        <v>7.56</v>
      </c>
    </row>
    <row r="86" spans="1:3" x14ac:dyDescent="0.2">
      <c r="A86" s="292">
        <v>22010414</v>
      </c>
      <c r="B86" s="293" t="s">
        <v>1233</v>
      </c>
      <c r="C86">
        <v>8</v>
      </c>
    </row>
    <row r="87" spans="1:3" x14ac:dyDescent="0.2">
      <c r="A87" s="292">
        <v>22007447</v>
      </c>
      <c r="B87" s="293" t="s">
        <v>1234</v>
      </c>
      <c r="C87">
        <v>3.11</v>
      </c>
    </row>
    <row r="88" spans="1:3" x14ac:dyDescent="0.2">
      <c r="A88" s="292">
        <v>22013517</v>
      </c>
      <c r="B88" s="293" t="s">
        <v>1235</v>
      </c>
      <c r="C88">
        <v>7.56</v>
      </c>
    </row>
    <row r="89" spans="1:3" x14ac:dyDescent="0.2">
      <c r="A89" s="292">
        <v>22011429</v>
      </c>
      <c r="B89" s="293" t="s">
        <v>1236</v>
      </c>
      <c r="C89">
        <v>6.22</v>
      </c>
    </row>
    <row r="90" spans="1:3" x14ac:dyDescent="0.2">
      <c r="A90" s="292">
        <v>22011261</v>
      </c>
      <c r="B90" s="293" t="s">
        <v>1237</v>
      </c>
      <c r="C90">
        <v>5.78</v>
      </c>
    </row>
    <row r="91" spans="1:3" x14ac:dyDescent="0.2">
      <c r="A91" s="292">
        <v>22006803</v>
      </c>
      <c r="B91" s="293" t="s">
        <v>1238</v>
      </c>
      <c r="C91">
        <v>6.67</v>
      </c>
    </row>
    <row r="92" spans="1:3" x14ac:dyDescent="0.2">
      <c r="A92" s="292">
        <v>22001339</v>
      </c>
      <c r="B92" s="293" t="s">
        <v>1239</v>
      </c>
      <c r="C92">
        <v>6.67</v>
      </c>
    </row>
    <row r="93" spans="1:3" x14ac:dyDescent="0.2">
      <c r="A93" s="292">
        <v>22013697</v>
      </c>
      <c r="B93" s="293" t="s">
        <v>1240</v>
      </c>
      <c r="C93">
        <v>8.89</v>
      </c>
    </row>
    <row r="94" spans="1:3" x14ac:dyDescent="0.2">
      <c r="A94" s="292">
        <v>22011696</v>
      </c>
      <c r="B94" s="293" t="s">
        <v>1241</v>
      </c>
      <c r="C94">
        <v>13.33</v>
      </c>
    </row>
    <row r="95" spans="1:3" x14ac:dyDescent="0.2">
      <c r="A95" s="292">
        <v>21916423</v>
      </c>
      <c r="B95" s="293" t="s">
        <v>1242</v>
      </c>
      <c r="C95">
        <v>5.78</v>
      </c>
    </row>
    <row r="96" spans="1:3" x14ac:dyDescent="0.2">
      <c r="A96" s="292">
        <v>21909603</v>
      </c>
      <c r="B96" s="293" t="s">
        <v>1243</v>
      </c>
      <c r="C96">
        <v>8.89</v>
      </c>
    </row>
    <row r="97" spans="1:3" x14ac:dyDescent="0.2">
      <c r="A97" s="292">
        <v>22008508</v>
      </c>
      <c r="B97" s="293" t="s">
        <v>1244</v>
      </c>
      <c r="C97">
        <v>5.78</v>
      </c>
    </row>
    <row r="98" spans="1:3" x14ac:dyDescent="0.2">
      <c r="A98" s="292">
        <v>22009690</v>
      </c>
      <c r="B98" s="293" t="s">
        <v>1245</v>
      </c>
      <c r="C98">
        <v>5.33</v>
      </c>
    </row>
    <row r="99" spans="1:3" x14ac:dyDescent="0.2">
      <c r="A99" s="292">
        <v>22004788</v>
      </c>
      <c r="B99" s="293" t="s">
        <v>1246</v>
      </c>
      <c r="C99">
        <v>8</v>
      </c>
    </row>
    <row r="100" spans="1:3" x14ac:dyDescent="0.2">
      <c r="A100" s="292">
        <v>21912913</v>
      </c>
      <c r="B100" s="293" t="s">
        <v>1247</v>
      </c>
      <c r="C100">
        <v>8</v>
      </c>
    </row>
    <row r="101" spans="1:3" x14ac:dyDescent="0.2">
      <c r="A101" s="292">
        <v>22009421</v>
      </c>
      <c r="B101" s="293" t="s">
        <v>1248</v>
      </c>
      <c r="C101">
        <v>6.22</v>
      </c>
    </row>
    <row r="102" spans="1:3" x14ac:dyDescent="0.2">
      <c r="A102" s="292">
        <v>22011752</v>
      </c>
      <c r="B102" s="293" t="s">
        <v>1249</v>
      </c>
      <c r="C102">
        <v>6.22</v>
      </c>
    </row>
    <row r="103" spans="1:3" x14ac:dyDescent="0.2">
      <c r="A103" s="292">
        <v>21906769</v>
      </c>
      <c r="B103" s="293" t="s">
        <v>1250</v>
      </c>
      <c r="C103">
        <v>4.8899999999999997</v>
      </c>
    </row>
    <row r="104" spans="1:3" x14ac:dyDescent="0.2">
      <c r="A104" s="292">
        <v>22009700</v>
      </c>
      <c r="B104" s="293" t="s">
        <v>1251</v>
      </c>
      <c r="C104">
        <v>6.22</v>
      </c>
    </row>
    <row r="105" spans="1:3" x14ac:dyDescent="0.2">
      <c r="A105" s="292">
        <v>21905853</v>
      </c>
      <c r="B105" s="293" t="s">
        <v>1252</v>
      </c>
      <c r="C105">
        <v>8</v>
      </c>
    </row>
    <row r="106" spans="1:3" x14ac:dyDescent="0.2">
      <c r="A106" s="292">
        <v>22008064</v>
      </c>
      <c r="B106" s="293" t="s">
        <v>1253</v>
      </c>
      <c r="C106">
        <v>6.22</v>
      </c>
    </row>
    <row r="107" spans="1:3" x14ac:dyDescent="0.2">
      <c r="A107" s="292">
        <v>22010027</v>
      </c>
      <c r="B107" s="293" t="s">
        <v>1254</v>
      </c>
      <c r="C107">
        <v>5.78</v>
      </c>
    </row>
    <row r="108" spans="1:3" x14ac:dyDescent="0.2">
      <c r="A108" s="292">
        <v>21902695</v>
      </c>
      <c r="B108" s="293" t="s">
        <v>1255</v>
      </c>
      <c r="C108">
        <v>8.89</v>
      </c>
    </row>
    <row r="109" spans="1:3" x14ac:dyDescent="0.2">
      <c r="A109" s="292">
        <v>22002970</v>
      </c>
      <c r="B109" s="293" t="s">
        <v>1256</v>
      </c>
      <c r="C109">
        <v>3.56</v>
      </c>
    </row>
    <row r="110" spans="1:3" x14ac:dyDescent="0.2">
      <c r="A110" s="292">
        <v>22010103</v>
      </c>
      <c r="B110" s="293" t="s">
        <v>1257</v>
      </c>
      <c r="C110">
        <v>9.7799999999999994</v>
      </c>
    </row>
    <row r="111" spans="1:3" x14ac:dyDescent="0.2">
      <c r="A111" s="292">
        <v>22010179</v>
      </c>
      <c r="B111" s="293" t="s">
        <v>1258</v>
      </c>
      <c r="C111">
        <v>5.33</v>
      </c>
    </row>
    <row r="112" spans="1:3" x14ac:dyDescent="0.2">
      <c r="A112" s="292">
        <v>22012904</v>
      </c>
      <c r="B112" s="293" t="s">
        <v>1259</v>
      </c>
      <c r="C112">
        <v>11.56</v>
      </c>
    </row>
    <row r="113" spans="1:3" x14ac:dyDescent="0.2">
      <c r="A113" s="292">
        <v>22003939</v>
      </c>
      <c r="B113" s="293" t="s">
        <v>1260</v>
      </c>
      <c r="C113">
        <v>3.56</v>
      </c>
    </row>
    <row r="114" spans="1:3" x14ac:dyDescent="0.2">
      <c r="A114" s="292">
        <v>21908423</v>
      </c>
      <c r="B114" s="293" t="s">
        <v>1261</v>
      </c>
      <c r="C114">
        <v>5.78</v>
      </c>
    </row>
    <row r="115" spans="1:3" x14ac:dyDescent="0.2">
      <c r="A115" s="292">
        <v>22010601</v>
      </c>
      <c r="B115" s="293" t="s">
        <v>1262</v>
      </c>
      <c r="C115">
        <v>14.67</v>
      </c>
    </row>
    <row r="116" spans="1:3" x14ac:dyDescent="0.2">
      <c r="A116" s="292">
        <v>22002239</v>
      </c>
      <c r="B116" s="293" t="s">
        <v>1263</v>
      </c>
      <c r="C116">
        <v>8</v>
      </c>
    </row>
    <row r="117" spans="1:3" x14ac:dyDescent="0.2">
      <c r="A117" s="292">
        <v>22013112</v>
      </c>
      <c r="B117" s="293" t="s">
        <v>1264</v>
      </c>
      <c r="C117">
        <v>6.67</v>
      </c>
    </row>
    <row r="118" spans="1:3" x14ac:dyDescent="0.2">
      <c r="A118" s="292">
        <v>22009325</v>
      </c>
      <c r="B118" s="293" t="s">
        <v>1265</v>
      </c>
      <c r="C118">
        <v>6.22</v>
      </c>
    </row>
    <row r="119" spans="1:3" x14ac:dyDescent="0.2">
      <c r="A119" s="292">
        <v>22006753</v>
      </c>
      <c r="B119" s="293" t="s">
        <v>1266</v>
      </c>
      <c r="C119">
        <v>6.67</v>
      </c>
    </row>
    <row r="120" spans="1:3" x14ac:dyDescent="0.2">
      <c r="A120" s="292">
        <v>22004309</v>
      </c>
      <c r="B120" s="293" t="s">
        <v>1267</v>
      </c>
      <c r="C120">
        <v>9.33</v>
      </c>
    </row>
    <row r="121" spans="1:3" x14ac:dyDescent="0.2">
      <c r="A121" s="292">
        <v>22001914</v>
      </c>
      <c r="B121" s="293" t="s">
        <v>1268</v>
      </c>
      <c r="C121">
        <v>6.22</v>
      </c>
    </row>
    <row r="122" spans="1:3" x14ac:dyDescent="0.2">
      <c r="A122" s="292">
        <v>22013587</v>
      </c>
      <c r="B122" s="293" t="s">
        <v>1269</v>
      </c>
      <c r="C122">
        <v>8</v>
      </c>
    </row>
    <row r="123" spans="1:3" x14ac:dyDescent="0.2">
      <c r="A123" s="292">
        <v>22004825</v>
      </c>
      <c r="B123" s="293" t="s">
        <v>1270</v>
      </c>
      <c r="C123">
        <v>8</v>
      </c>
    </row>
    <row r="124" spans="1:3" x14ac:dyDescent="0.2">
      <c r="A124" s="292">
        <v>22001939</v>
      </c>
      <c r="B124" s="293" t="s">
        <v>1271</v>
      </c>
      <c r="C124">
        <v>8.89</v>
      </c>
    </row>
    <row r="125" spans="1:3" x14ac:dyDescent="0.2">
      <c r="A125" s="292">
        <v>22010720</v>
      </c>
      <c r="B125" s="293" t="s">
        <v>1272</v>
      </c>
      <c r="C125">
        <v>4.8899999999999997</v>
      </c>
    </row>
    <row r="126" spans="1:3" x14ac:dyDescent="0.2">
      <c r="A126" s="292">
        <v>22010613</v>
      </c>
      <c r="B126" s="293" t="s">
        <v>1273</v>
      </c>
      <c r="C126">
        <v>6.22</v>
      </c>
    </row>
    <row r="127" spans="1:3" x14ac:dyDescent="0.2">
      <c r="A127" s="292">
        <v>22009617</v>
      </c>
      <c r="B127" s="293" t="s">
        <v>1274</v>
      </c>
      <c r="C127">
        <v>8.89</v>
      </c>
    </row>
    <row r="128" spans="1:3" x14ac:dyDescent="0.2">
      <c r="A128" s="292">
        <v>22007459</v>
      </c>
      <c r="B128" s="293" t="s">
        <v>1275</v>
      </c>
      <c r="C128">
        <v>1.78</v>
      </c>
    </row>
    <row r="129" spans="1:3" x14ac:dyDescent="0.2">
      <c r="A129" s="292">
        <v>22003137</v>
      </c>
      <c r="B129" s="293" t="s">
        <v>1276</v>
      </c>
      <c r="C129">
        <v>8.44</v>
      </c>
    </row>
    <row r="130" spans="1:3" x14ac:dyDescent="0.2">
      <c r="A130" s="292">
        <v>22009721</v>
      </c>
      <c r="B130" s="293" t="s">
        <v>1277</v>
      </c>
      <c r="C130">
        <v>9.33</v>
      </c>
    </row>
    <row r="131" spans="1:3" x14ac:dyDescent="0.2">
      <c r="A131" s="292">
        <v>22003116</v>
      </c>
      <c r="B131" s="293" t="s">
        <v>1278</v>
      </c>
      <c r="C131">
        <v>8</v>
      </c>
    </row>
    <row r="132" spans="1:3" x14ac:dyDescent="0.2">
      <c r="A132" s="292">
        <v>22012299</v>
      </c>
      <c r="B132" s="293" t="s">
        <v>1279</v>
      </c>
      <c r="C132">
        <v>4.8899999999999997</v>
      </c>
    </row>
    <row r="133" spans="1:3" x14ac:dyDescent="0.2">
      <c r="A133" s="292">
        <v>22008633</v>
      </c>
      <c r="B133" s="293" t="s">
        <v>1280</v>
      </c>
      <c r="C133">
        <v>4.4400000000000004</v>
      </c>
    </row>
    <row r="134" spans="1:3" x14ac:dyDescent="0.2">
      <c r="A134" s="292">
        <v>22006901</v>
      </c>
      <c r="B134" s="293" t="s">
        <v>1281</v>
      </c>
      <c r="C134">
        <v>9.33</v>
      </c>
    </row>
    <row r="135" spans="1:3" x14ac:dyDescent="0.2">
      <c r="A135" s="292">
        <v>22000529</v>
      </c>
      <c r="B135" s="293" t="s">
        <v>1282</v>
      </c>
      <c r="C135">
        <v>8.44</v>
      </c>
    </row>
    <row r="136" spans="1:3" x14ac:dyDescent="0.2">
      <c r="A136" s="292">
        <v>22016183</v>
      </c>
      <c r="B136" s="293" t="s">
        <v>1283</v>
      </c>
      <c r="C136">
        <v>8</v>
      </c>
    </row>
    <row r="137" spans="1:3" x14ac:dyDescent="0.2">
      <c r="A137" s="292">
        <v>22007767</v>
      </c>
      <c r="B137" s="293" t="s">
        <v>1284</v>
      </c>
      <c r="C137">
        <v>5.78</v>
      </c>
    </row>
    <row r="138" spans="1:3" x14ac:dyDescent="0.2">
      <c r="A138" s="292">
        <v>21903726</v>
      </c>
      <c r="B138" s="293" t="s">
        <v>1285</v>
      </c>
      <c r="C138">
        <v>3.56</v>
      </c>
    </row>
    <row r="139" spans="1:3" x14ac:dyDescent="0.2">
      <c r="A139" s="292">
        <v>22006827</v>
      </c>
      <c r="B139" s="293" t="s">
        <v>1286</v>
      </c>
      <c r="C139">
        <v>6.67</v>
      </c>
    </row>
    <row r="140" spans="1:3" x14ac:dyDescent="0.2">
      <c r="A140" s="292">
        <v>21908713</v>
      </c>
      <c r="B140" s="293" t="s">
        <v>1287</v>
      </c>
      <c r="C140">
        <v>8</v>
      </c>
    </row>
    <row r="141" spans="1:3" x14ac:dyDescent="0.2">
      <c r="A141" s="292">
        <v>22010734</v>
      </c>
      <c r="B141" s="293" t="s">
        <v>1288</v>
      </c>
      <c r="C141">
        <v>4.8899999999999997</v>
      </c>
    </row>
    <row r="142" spans="1:3" x14ac:dyDescent="0.2">
      <c r="A142" s="292">
        <v>22003789</v>
      </c>
      <c r="B142" s="293" t="s">
        <v>1289</v>
      </c>
      <c r="C142">
        <v>11.56</v>
      </c>
    </row>
    <row r="143" spans="1:3" x14ac:dyDescent="0.2">
      <c r="A143" s="292">
        <v>21912560</v>
      </c>
      <c r="B143" s="293" t="s">
        <v>1290</v>
      </c>
      <c r="C143">
        <v>9.7799999999999994</v>
      </c>
    </row>
    <row r="144" spans="1:3" x14ac:dyDescent="0.2">
      <c r="A144" s="292">
        <v>22002381</v>
      </c>
      <c r="B144" s="293" t="s">
        <v>1291</v>
      </c>
      <c r="C144">
        <v>7.11</v>
      </c>
    </row>
    <row r="145" spans="1:3" x14ac:dyDescent="0.2">
      <c r="A145" s="292">
        <v>22005391</v>
      </c>
      <c r="B145" s="293" t="s">
        <v>1292</v>
      </c>
      <c r="C145">
        <v>8.89</v>
      </c>
    </row>
    <row r="146" spans="1:3" x14ac:dyDescent="0.2">
      <c r="A146" s="292">
        <v>22000406</v>
      </c>
      <c r="B146" s="293" t="s">
        <v>1293</v>
      </c>
      <c r="C146">
        <v>3.56</v>
      </c>
    </row>
    <row r="147" spans="1:3" x14ac:dyDescent="0.2">
      <c r="A147" s="292">
        <v>22007492</v>
      </c>
      <c r="B147" s="293" t="s">
        <v>1294</v>
      </c>
      <c r="C147">
        <v>8.44</v>
      </c>
    </row>
    <row r="148" spans="1:3" x14ac:dyDescent="0.2">
      <c r="A148" s="292">
        <v>21905145</v>
      </c>
      <c r="B148" s="293" t="s">
        <v>1295</v>
      </c>
      <c r="C148">
        <v>4.4400000000000004</v>
      </c>
    </row>
    <row r="149" spans="1:3" x14ac:dyDescent="0.2">
      <c r="A149" s="292">
        <v>22011960</v>
      </c>
      <c r="B149" s="293" t="s">
        <v>1296</v>
      </c>
      <c r="C149">
        <v>4.8899999999999997</v>
      </c>
    </row>
    <row r="150" spans="1:3" x14ac:dyDescent="0.2">
      <c r="A150" s="292">
        <v>22017562</v>
      </c>
      <c r="B150" s="293" t="s">
        <v>1297</v>
      </c>
      <c r="C150">
        <v>9.33</v>
      </c>
    </row>
    <row r="151" spans="1:3" x14ac:dyDescent="0.2">
      <c r="A151" s="292">
        <v>22010830</v>
      </c>
      <c r="B151" s="293" t="s">
        <v>1298</v>
      </c>
      <c r="C151">
        <v>5.33</v>
      </c>
    </row>
    <row r="152" spans="1:3" x14ac:dyDescent="0.2">
      <c r="A152" s="292">
        <v>22005658</v>
      </c>
      <c r="B152" s="293" t="s">
        <v>1299</v>
      </c>
      <c r="C152">
        <v>5.33</v>
      </c>
    </row>
    <row r="153" spans="1:3" x14ac:dyDescent="0.2">
      <c r="A153" s="292">
        <v>22005759</v>
      </c>
      <c r="B153" s="293" t="s">
        <v>1300</v>
      </c>
      <c r="C153">
        <v>5.78</v>
      </c>
    </row>
    <row r="154" spans="1:3" x14ac:dyDescent="0.2">
      <c r="A154" s="292">
        <v>22004342</v>
      </c>
      <c r="B154" s="293" t="s">
        <v>1301</v>
      </c>
      <c r="C154">
        <v>4</v>
      </c>
    </row>
    <row r="155" spans="1:3" x14ac:dyDescent="0.2">
      <c r="A155" s="292">
        <v>22015982</v>
      </c>
      <c r="B155" s="293" t="s">
        <v>1302</v>
      </c>
      <c r="C155">
        <v>3.56</v>
      </c>
    </row>
    <row r="156" spans="1:3" x14ac:dyDescent="0.2">
      <c r="A156" s="292">
        <v>21908962</v>
      </c>
      <c r="B156" s="293" t="s">
        <v>1303</v>
      </c>
      <c r="C156">
        <v>7.11</v>
      </c>
    </row>
    <row r="157" spans="1:3" x14ac:dyDescent="0.2">
      <c r="A157" s="292">
        <v>21911820</v>
      </c>
      <c r="B157" s="293" t="s">
        <v>1304</v>
      </c>
      <c r="C157">
        <v>4.4400000000000004</v>
      </c>
    </row>
    <row r="158" spans="1:3" x14ac:dyDescent="0.2">
      <c r="A158" s="292">
        <v>22007464</v>
      </c>
      <c r="B158" s="293" t="s">
        <v>1305</v>
      </c>
      <c r="C158">
        <v>7.56</v>
      </c>
    </row>
    <row r="159" spans="1:3" x14ac:dyDescent="0.2">
      <c r="A159" s="292">
        <v>22007265</v>
      </c>
      <c r="B159" s="293" t="s">
        <v>1306</v>
      </c>
      <c r="C159">
        <v>3.56</v>
      </c>
    </row>
    <row r="160" spans="1:3" x14ac:dyDescent="0.2">
      <c r="A160" s="292">
        <v>22009293</v>
      </c>
      <c r="B160" s="293" t="s">
        <v>1307</v>
      </c>
      <c r="C160">
        <v>9.33</v>
      </c>
    </row>
    <row r="161" spans="1:3" x14ac:dyDescent="0.2">
      <c r="A161" s="292">
        <v>22011348</v>
      </c>
      <c r="B161" s="293" t="s">
        <v>1308</v>
      </c>
      <c r="C161">
        <v>8</v>
      </c>
    </row>
    <row r="162" spans="1:3" x14ac:dyDescent="0.2">
      <c r="A162" s="292">
        <v>21902291</v>
      </c>
      <c r="B162" s="293" t="s">
        <v>1309</v>
      </c>
      <c r="C162">
        <v>4.8899999999999997</v>
      </c>
    </row>
    <row r="163" spans="1:3" x14ac:dyDescent="0.2">
      <c r="A163" s="292">
        <v>22015623</v>
      </c>
      <c r="B163" s="293" t="s">
        <v>1310</v>
      </c>
      <c r="C163">
        <v>6.67</v>
      </c>
    </row>
    <row r="164" spans="1:3" x14ac:dyDescent="0.2">
      <c r="A164" s="292">
        <v>22016133</v>
      </c>
      <c r="B164" s="293" t="s">
        <v>1714</v>
      </c>
      <c r="C164">
        <v>8.44</v>
      </c>
    </row>
    <row r="165" spans="1:3" x14ac:dyDescent="0.2">
      <c r="A165" s="292">
        <v>22000977</v>
      </c>
      <c r="B165" s="293" t="s">
        <v>1311</v>
      </c>
      <c r="C165">
        <v>7.11</v>
      </c>
    </row>
    <row r="166" spans="1:3" x14ac:dyDescent="0.2">
      <c r="A166" s="292">
        <v>22011103</v>
      </c>
      <c r="B166" s="293" t="s">
        <v>1312</v>
      </c>
      <c r="C166">
        <v>7.11</v>
      </c>
    </row>
    <row r="167" spans="1:3" x14ac:dyDescent="0.2">
      <c r="A167" s="292">
        <v>21902329</v>
      </c>
      <c r="B167" s="293" t="s">
        <v>1313</v>
      </c>
      <c r="C167">
        <v>12</v>
      </c>
    </row>
    <row r="168" spans="1:3" x14ac:dyDescent="0.2">
      <c r="A168" s="292">
        <v>22003888</v>
      </c>
      <c r="B168" s="293" t="s">
        <v>1314</v>
      </c>
      <c r="C168">
        <v>7.11</v>
      </c>
    </row>
    <row r="169" spans="1:3" x14ac:dyDescent="0.2">
      <c r="A169" s="292">
        <v>22002944</v>
      </c>
      <c r="B169" s="293" t="s">
        <v>1315</v>
      </c>
      <c r="C169">
        <v>10.67</v>
      </c>
    </row>
    <row r="170" spans="1:3" x14ac:dyDescent="0.2">
      <c r="A170" s="292">
        <v>22013296</v>
      </c>
      <c r="B170" s="293" t="s">
        <v>1316</v>
      </c>
      <c r="C170">
        <v>4.4400000000000004</v>
      </c>
    </row>
    <row r="171" spans="1:3" x14ac:dyDescent="0.2">
      <c r="A171" s="292">
        <v>22010238</v>
      </c>
      <c r="B171" s="293" t="s">
        <v>1317</v>
      </c>
      <c r="C171">
        <v>5.78</v>
      </c>
    </row>
    <row r="172" spans="1:3" x14ac:dyDescent="0.2">
      <c r="A172" s="292">
        <v>22005243</v>
      </c>
      <c r="B172" s="293" t="s">
        <v>1318</v>
      </c>
      <c r="C172">
        <v>7.56</v>
      </c>
    </row>
    <row r="173" spans="1:3" x14ac:dyDescent="0.2">
      <c r="A173" s="292">
        <v>22009484</v>
      </c>
      <c r="B173" s="293" t="s">
        <v>1319</v>
      </c>
      <c r="C173">
        <v>6.22</v>
      </c>
    </row>
    <row r="174" spans="1:3" x14ac:dyDescent="0.2">
      <c r="A174" s="292">
        <v>22003720</v>
      </c>
      <c r="B174" s="293" t="s">
        <v>1320</v>
      </c>
      <c r="C174">
        <v>8.44</v>
      </c>
    </row>
    <row r="175" spans="1:3" x14ac:dyDescent="0.2">
      <c r="A175" s="292">
        <v>21905701</v>
      </c>
      <c r="B175" s="293" t="s">
        <v>1321</v>
      </c>
      <c r="C175">
        <v>5.33</v>
      </c>
    </row>
    <row r="176" spans="1:3" x14ac:dyDescent="0.2">
      <c r="A176" s="292">
        <v>22006465</v>
      </c>
      <c r="B176" s="293" t="s">
        <v>1322</v>
      </c>
      <c r="C176">
        <v>7.11</v>
      </c>
    </row>
    <row r="177" spans="1:3" x14ac:dyDescent="0.2">
      <c r="A177" s="292">
        <v>22015504</v>
      </c>
      <c r="B177" s="293" t="s">
        <v>1323</v>
      </c>
      <c r="C177">
        <v>8</v>
      </c>
    </row>
    <row r="178" spans="1:3" x14ac:dyDescent="0.2">
      <c r="A178" s="292">
        <v>21911857</v>
      </c>
      <c r="B178" s="293" t="s">
        <v>1324</v>
      </c>
      <c r="C178">
        <v>6.22</v>
      </c>
    </row>
    <row r="179" spans="1:3" x14ac:dyDescent="0.2">
      <c r="A179" s="292">
        <v>22009399</v>
      </c>
      <c r="B179" s="293" t="s">
        <v>1325</v>
      </c>
      <c r="C179">
        <v>6.22</v>
      </c>
    </row>
    <row r="180" spans="1:3" x14ac:dyDescent="0.2">
      <c r="A180" s="292">
        <v>22015781</v>
      </c>
      <c r="B180" s="293" t="s">
        <v>1326</v>
      </c>
      <c r="C180">
        <v>8</v>
      </c>
    </row>
    <row r="181" spans="1:3" x14ac:dyDescent="0.2">
      <c r="A181" s="292">
        <v>22006628</v>
      </c>
      <c r="B181" s="293" t="s">
        <v>1327</v>
      </c>
      <c r="C181">
        <v>5.33</v>
      </c>
    </row>
    <row r="182" spans="1:3" x14ac:dyDescent="0.2">
      <c r="A182" s="292">
        <v>22002234</v>
      </c>
      <c r="B182" s="293" t="s">
        <v>1328</v>
      </c>
      <c r="C182">
        <v>6.22</v>
      </c>
    </row>
    <row r="183" spans="1:3" x14ac:dyDescent="0.2">
      <c r="A183" s="292">
        <v>22007155</v>
      </c>
      <c r="B183" s="293" t="s">
        <v>1329</v>
      </c>
      <c r="C183">
        <v>8.44</v>
      </c>
    </row>
    <row r="184" spans="1:3" x14ac:dyDescent="0.2">
      <c r="A184" s="292">
        <v>22006683</v>
      </c>
      <c r="B184" s="293" t="s">
        <v>1330</v>
      </c>
      <c r="C184">
        <v>8</v>
      </c>
    </row>
    <row r="185" spans="1:3" x14ac:dyDescent="0.2">
      <c r="A185" s="292">
        <v>22014858</v>
      </c>
      <c r="B185" s="293" t="s">
        <v>1331</v>
      </c>
      <c r="C185">
        <v>10.220000000000001</v>
      </c>
    </row>
    <row r="186" spans="1:3" x14ac:dyDescent="0.2">
      <c r="A186" s="292">
        <v>22008973</v>
      </c>
      <c r="B186" s="293" t="s">
        <v>1332</v>
      </c>
      <c r="C186">
        <v>5.33</v>
      </c>
    </row>
    <row r="187" spans="1:3" x14ac:dyDescent="0.2">
      <c r="A187" s="292">
        <v>22007348</v>
      </c>
      <c r="B187" s="293" t="s">
        <v>1333</v>
      </c>
      <c r="C187">
        <v>8.89</v>
      </c>
    </row>
    <row r="188" spans="1:3" x14ac:dyDescent="0.2">
      <c r="A188" s="292">
        <v>22007491</v>
      </c>
      <c r="B188" s="293" t="s">
        <v>1334</v>
      </c>
      <c r="C188">
        <v>6.22</v>
      </c>
    </row>
    <row r="189" spans="1:3" x14ac:dyDescent="0.2">
      <c r="A189" s="292">
        <v>22005291</v>
      </c>
      <c r="B189" s="293" t="s">
        <v>1335</v>
      </c>
      <c r="C189">
        <v>6.22</v>
      </c>
    </row>
    <row r="190" spans="1:3" x14ac:dyDescent="0.2">
      <c r="A190" s="292">
        <v>22000493</v>
      </c>
      <c r="B190" s="293" t="s">
        <v>1336</v>
      </c>
      <c r="C190">
        <v>4.4400000000000004</v>
      </c>
    </row>
    <row r="191" spans="1:3" x14ac:dyDescent="0.2">
      <c r="A191" s="292">
        <v>21911479</v>
      </c>
      <c r="B191" s="293" t="s">
        <v>1337</v>
      </c>
      <c r="C191">
        <v>8</v>
      </c>
    </row>
    <row r="192" spans="1:3" x14ac:dyDescent="0.2">
      <c r="A192" s="292">
        <v>21916446</v>
      </c>
      <c r="B192" s="293" t="s">
        <v>1338</v>
      </c>
      <c r="C192">
        <v>4</v>
      </c>
    </row>
    <row r="193" spans="1:3" x14ac:dyDescent="0.2">
      <c r="A193" s="292">
        <v>22006645</v>
      </c>
      <c r="B193" s="293" t="s">
        <v>1339</v>
      </c>
      <c r="C193">
        <v>9.33</v>
      </c>
    </row>
    <row r="194" spans="1:3" x14ac:dyDescent="0.2">
      <c r="A194" s="292">
        <v>22012195</v>
      </c>
      <c r="B194" s="293" t="s">
        <v>1340</v>
      </c>
      <c r="C194">
        <v>8.89</v>
      </c>
    </row>
    <row r="195" spans="1:3" x14ac:dyDescent="0.2">
      <c r="A195" s="292">
        <v>22007509</v>
      </c>
      <c r="B195" s="293" t="s">
        <v>1341</v>
      </c>
      <c r="C195">
        <v>4</v>
      </c>
    </row>
    <row r="196" spans="1:3" x14ac:dyDescent="0.2">
      <c r="A196" s="292">
        <v>22009882</v>
      </c>
      <c r="B196" s="293" t="s">
        <v>1342</v>
      </c>
      <c r="C196">
        <v>5.78</v>
      </c>
    </row>
    <row r="197" spans="1:3" x14ac:dyDescent="0.2">
      <c r="A197" s="292">
        <v>21914241</v>
      </c>
      <c r="B197" s="293" t="s">
        <v>1343</v>
      </c>
      <c r="C197">
        <v>8</v>
      </c>
    </row>
    <row r="198" spans="1:3" x14ac:dyDescent="0.2">
      <c r="A198" s="292">
        <v>22014393</v>
      </c>
      <c r="B198" s="293" t="s">
        <v>1344</v>
      </c>
      <c r="C198">
        <v>5.78</v>
      </c>
    </row>
    <row r="199" spans="1:3" x14ac:dyDescent="0.2">
      <c r="A199" s="292">
        <v>21910700</v>
      </c>
      <c r="B199" s="293" t="s">
        <v>1345</v>
      </c>
      <c r="C199">
        <v>8.44</v>
      </c>
    </row>
    <row r="200" spans="1:3" x14ac:dyDescent="0.2">
      <c r="A200" s="292">
        <v>22004474</v>
      </c>
      <c r="B200" s="293" t="s">
        <v>1346</v>
      </c>
      <c r="C200">
        <v>5.78</v>
      </c>
    </row>
    <row r="201" spans="1:3" x14ac:dyDescent="0.2">
      <c r="A201" s="292">
        <v>22000872</v>
      </c>
      <c r="B201" s="293" t="s">
        <v>1347</v>
      </c>
      <c r="C201">
        <v>7.56</v>
      </c>
    </row>
    <row r="202" spans="1:3" x14ac:dyDescent="0.2">
      <c r="A202" s="292">
        <v>22008152</v>
      </c>
      <c r="B202" s="293" t="s">
        <v>1348</v>
      </c>
      <c r="C202">
        <v>2.67</v>
      </c>
    </row>
    <row r="203" spans="1:3" x14ac:dyDescent="0.2">
      <c r="A203" s="292">
        <v>21901993</v>
      </c>
      <c r="B203" s="293" t="s">
        <v>1349</v>
      </c>
      <c r="C203">
        <v>6.67</v>
      </c>
    </row>
    <row r="204" spans="1:3" x14ac:dyDescent="0.2">
      <c r="A204" s="292">
        <v>22003828</v>
      </c>
      <c r="B204" s="293" t="s">
        <v>1350</v>
      </c>
      <c r="C204">
        <v>8</v>
      </c>
    </row>
    <row r="205" spans="1:3" x14ac:dyDescent="0.2">
      <c r="A205" s="292">
        <v>22009554</v>
      </c>
      <c r="B205" s="293" t="s">
        <v>1351</v>
      </c>
      <c r="C205">
        <v>7.11</v>
      </c>
    </row>
    <row r="206" spans="1:3" x14ac:dyDescent="0.2">
      <c r="A206" s="292">
        <v>22007847</v>
      </c>
      <c r="B206" s="293" t="s">
        <v>1352</v>
      </c>
      <c r="C206">
        <v>4.8899999999999997</v>
      </c>
    </row>
    <row r="207" spans="1:3" x14ac:dyDescent="0.2">
      <c r="A207" s="292">
        <v>22005241</v>
      </c>
      <c r="B207" s="293" t="s">
        <v>1353</v>
      </c>
      <c r="C207">
        <v>10.220000000000001</v>
      </c>
    </row>
    <row r="208" spans="1:3" x14ac:dyDescent="0.2">
      <c r="A208" s="292">
        <v>22011967</v>
      </c>
      <c r="B208" s="293" t="s">
        <v>1354</v>
      </c>
      <c r="C208">
        <v>5.78</v>
      </c>
    </row>
    <row r="209" spans="1:3" x14ac:dyDescent="0.2">
      <c r="A209" s="292">
        <v>22001847</v>
      </c>
      <c r="B209" s="293" t="s">
        <v>1355</v>
      </c>
      <c r="C209">
        <v>7.11</v>
      </c>
    </row>
    <row r="210" spans="1:3" x14ac:dyDescent="0.2">
      <c r="A210" s="292">
        <v>22008860</v>
      </c>
      <c r="B210" s="293" t="s">
        <v>1356</v>
      </c>
      <c r="C210">
        <v>6.67</v>
      </c>
    </row>
    <row r="211" spans="1:3" x14ac:dyDescent="0.2">
      <c r="A211" s="292">
        <v>22004032</v>
      </c>
      <c r="B211" s="293" t="s">
        <v>1357</v>
      </c>
      <c r="C211">
        <v>6.22</v>
      </c>
    </row>
    <row r="212" spans="1:3" x14ac:dyDescent="0.2">
      <c r="A212" s="292">
        <v>22014146</v>
      </c>
      <c r="B212" s="293" t="s">
        <v>1358</v>
      </c>
      <c r="C212">
        <v>4.4400000000000004</v>
      </c>
    </row>
    <row r="213" spans="1:3" x14ac:dyDescent="0.2">
      <c r="A213" s="292">
        <v>22003815</v>
      </c>
      <c r="B213" s="293" t="s">
        <v>1359</v>
      </c>
      <c r="C213">
        <v>8.44</v>
      </c>
    </row>
    <row r="214" spans="1:3" x14ac:dyDescent="0.2">
      <c r="A214" s="292">
        <v>21823346</v>
      </c>
      <c r="B214" s="293" t="s">
        <v>1360</v>
      </c>
      <c r="C214">
        <v>7.11</v>
      </c>
    </row>
    <row r="215" spans="1:3" x14ac:dyDescent="0.2">
      <c r="A215" s="292">
        <v>22002819</v>
      </c>
      <c r="B215" s="293" t="s">
        <v>1361</v>
      </c>
      <c r="C215">
        <v>8.44</v>
      </c>
    </row>
    <row r="216" spans="1:3" x14ac:dyDescent="0.2">
      <c r="A216" s="292">
        <v>21906820</v>
      </c>
      <c r="B216" s="293" t="s">
        <v>1362</v>
      </c>
      <c r="C216">
        <v>6.67</v>
      </c>
    </row>
    <row r="217" spans="1:3" x14ac:dyDescent="0.2">
      <c r="A217" s="292">
        <v>22005207</v>
      </c>
      <c r="B217" s="293" t="s">
        <v>1363</v>
      </c>
      <c r="C217">
        <v>9.33</v>
      </c>
    </row>
    <row r="218" spans="1:3" x14ac:dyDescent="0.2">
      <c r="A218" s="292">
        <v>22009641</v>
      </c>
      <c r="B218" s="293" t="s">
        <v>1364</v>
      </c>
      <c r="C218">
        <v>7.56</v>
      </c>
    </row>
    <row r="219" spans="1:3" x14ac:dyDescent="0.2">
      <c r="A219" s="292">
        <v>21810312</v>
      </c>
      <c r="B219" s="293" t="s">
        <v>1365</v>
      </c>
      <c r="C219">
        <v>8.44</v>
      </c>
    </row>
    <row r="220" spans="1:3" x14ac:dyDescent="0.2">
      <c r="A220" s="292">
        <v>22006955</v>
      </c>
      <c r="B220" s="293" t="s">
        <v>1366</v>
      </c>
      <c r="C220">
        <v>12</v>
      </c>
    </row>
    <row r="221" spans="1:3" x14ac:dyDescent="0.2">
      <c r="A221" s="292">
        <v>22012822</v>
      </c>
      <c r="B221" s="293" t="s">
        <v>1367</v>
      </c>
      <c r="C221">
        <v>8</v>
      </c>
    </row>
    <row r="222" spans="1:3" x14ac:dyDescent="0.2">
      <c r="A222" s="292">
        <v>21814960</v>
      </c>
      <c r="B222" s="293" t="s">
        <v>1368</v>
      </c>
      <c r="C222">
        <v>7.56</v>
      </c>
    </row>
    <row r="223" spans="1:3" x14ac:dyDescent="0.2">
      <c r="A223" s="292">
        <v>22007485</v>
      </c>
      <c r="B223" s="293" t="s">
        <v>1369</v>
      </c>
      <c r="C223">
        <v>6.67</v>
      </c>
    </row>
    <row r="224" spans="1:3" x14ac:dyDescent="0.2">
      <c r="A224" s="292">
        <v>21907124</v>
      </c>
      <c r="B224" s="293" t="s">
        <v>1370</v>
      </c>
      <c r="C224">
        <v>4</v>
      </c>
    </row>
    <row r="225" spans="1:3" x14ac:dyDescent="0.2">
      <c r="A225" s="292">
        <v>22007973</v>
      </c>
      <c r="B225" s="293" t="s">
        <v>1371</v>
      </c>
      <c r="C225">
        <v>6.67</v>
      </c>
    </row>
    <row r="226" spans="1:3" x14ac:dyDescent="0.2">
      <c r="A226" s="292">
        <v>22005146</v>
      </c>
      <c r="B226" s="293" t="s">
        <v>1372</v>
      </c>
      <c r="C226">
        <v>11.56</v>
      </c>
    </row>
    <row r="227" spans="1:3" x14ac:dyDescent="0.2">
      <c r="A227" s="292">
        <v>22004047</v>
      </c>
      <c r="B227" s="293" t="s">
        <v>1373</v>
      </c>
      <c r="C227">
        <v>4.8899999999999997</v>
      </c>
    </row>
    <row r="228" spans="1:3" x14ac:dyDescent="0.2">
      <c r="A228" s="292">
        <v>22002500</v>
      </c>
      <c r="B228" s="293" t="s">
        <v>1374</v>
      </c>
      <c r="C228">
        <v>8</v>
      </c>
    </row>
    <row r="229" spans="1:3" x14ac:dyDescent="0.2">
      <c r="A229" s="292">
        <v>22009593</v>
      </c>
      <c r="B229" s="293" t="s">
        <v>1375</v>
      </c>
      <c r="C229">
        <v>5.78</v>
      </c>
    </row>
    <row r="230" spans="1:3" x14ac:dyDescent="0.2">
      <c r="A230" s="292">
        <v>22006214</v>
      </c>
      <c r="B230" s="293" t="s">
        <v>1376</v>
      </c>
      <c r="C230">
        <v>7.56</v>
      </c>
    </row>
    <row r="231" spans="1:3" x14ac:dyDescent="0.2">
      <c r="A231" s="292">
        <v>21904109</v>
      </c>
      <c r="B231" s="293" t="s">
        <v>1377</v>
      </c>
      <c r="C231">
        <v>6.67</v>
      </c>
    </row>
    <row r="232" spans="1:3" x14ac:dyDescent="0.2">
      <c r="A232" s="292">
        <v>22006758</v>
      </c>
      <c r="B232" s="293" t="s">
        <v>1378</v>
      </c>
      <c r="C232">
        <v>6.67</v>
      </c>
    </row>
    <row r="233" spans="1:3" x14ac:dyDescent="0.2">
      <c r="A233" s="292">
        <v>22017360</v>
      </c>
      <c r="B233" s="293" t="s">
        <v>1379</v>
      </c>
      <c r="C233">
        <v>9.33</v>
      </c>
    </row>
    <row r="234" spans="1:3" x14ac:dyDescent="0.2">
      <c r="A234" s="292">
        <v>22012861</v>
      </c>
      <c r="B234" s="293" t="s">
        <v>1380</v>
      </c>
      <c r="C234">
        <v>7.11</v>
      </c>
    </row>
    <row r="235" spans="1:3" x14ac:dyDescent="0.2">
      <c r="A235" s="292">
        <v>22009082</v>
      </c>
      <c r="B235" s="293" t="s">
        <v>1381</v>
      </c>
      <c r="C235">
        <v>8.89</v>
      </c>
    </row>
    <row r="236" spans="1:3" x14ac:dyDescent="0.2">
      <c r="A236" s="292">
        <v>22004416</v>
      </c>
      <c r="B236" s="293" t="s">
        <v>1382</v>
      </c>
      <c r="C236">
        <v>5.33</v>
      </c>
    </row>
    <row r="237" spans="1:3" x14ac:dyDescent="0.2">
      <c r="A237" s="292">
        <v>21910789</v>
      </c>
      <c r="B237" s="293" t="s">
        <v>1383</v>
      </c>
      <c r="C237">
        <v>4.4400000000000004</v>
      </c>
    </row>
    <row r="238" spans="1:3" x14ac:dyDescent="0.2">
      <c r="A238" s="292">
        <v>22003389</v>
      </c>
      <c r="B238" s="293" t="s">
        <v>1384</v>
      </c>
      <c r="C238">
        <v>11.11</v>
      </c>
    </row>
    <row r="239" spans="1:3" x14ac:dyDescent="0.2">
      <c r="A239" s="292">
        <v>22004473</v>
      </c>
      <c r="B239" s="293" t="s">
        <v>1385</v>
      </c>
      <c r="C239">
        <v>7.56</v>
      </c>
    </row>
    <row r="240" spans="1:3" x14ac:dyDescent="0.2">
      <c r="A240" s="292">
        <v>22011756</v>
      </c>
      <c r="B240" s="293" t="s">
        <v>1386</v>
      </c>
      <c r="C240">
        <v>6.22</v>
      </c>
    </row>
    <row r="241" spans="1:3" x14ac:dyDescent="0.2">
      <c r="A241" s="292">
        <v>22013977</v>
      </c>
      <c r="B241" s="293" t="s">
        <v>1387</v>
      </c>
      <c r="C241">
        <v>11.11</v>
      </c>
    </row>
    <row r="242" spans="1:3" x14ac:dyDescent="0.2">
      <c r="A242" s="292">
        <v>21908495</v>
      </c>
      <c r="B242" s="293" t="s">
        <v>1388</v>
      </c>
      <c r="C242">
        <v>8.44</v>
      </c>
    </row>
    <row r="243" spans="1:3" x14ac:dyDescent="0.2">
      <c r="A243" s="292">
        <v>22000848</v>
      </c>
      <c r="B243" s="293" t="s">
        <v>1389</v>
      </c>
      <c r="C243">
        <v>8.44</v>
      </c>
    </row>
    <row r="244" spans="1:3" x14ac:dyDescent="0.2">
      <c r="A244" s="292">
        <v>22001511</v>
      </c>
      <c r="B244" s="293" t="s">
        <v>1390</v>
      </c>
      <c r="C244">
        <v>6.67</v>
      </c>
    </row>
    <row r="245" spans="1:3" x14ac:dyDescent="0.2">
      <c r="A245" s="292">
        <v>22004352</v>
      </c>
      <c r="B245" s="293" t="s">
        <v>1391</v>
      </c>
      <c r="C245">
        <v>4</v>
      </c>
    </row>
    <row r="246" spans="1:3" x14ac:dyDescent="0.2">
      <c r="A246" s="292">
        <v>22010640</v>
      </c>
      <c r="B246" s="293" t="s">
        <v>1392</v>
      </c>
      <c r="C246">
        <v>6.67</v>
      </c>
    </row>
    <row r="247" spans="1:3" x14ac:dyDescent="0.2">
      <c r="A247" s="292">
        <v>22010995</v>
      </c>
      <c r="B247" s="293" t="s">
        <v>1393</v>
      </c>
      <c r="C247">
        <v>8.89</v>
      </c>
    </row>
    <row r="248" spans="1:3" x14ac:dyDescent="0.2">
      <c r="A248" s="292">
        <v>22004211</v>
      </c>
      <c r="B248" s="293" t="s">
        <v>1394</v>
      </c>
      <c r="C248">
        <v>8</v>
      </c>
    </row>
    <row r="249" spans="1:3" x14ac:dyDescent="0.2">
      <c r="A249" s="292">
        <v>22002267</v>
      </c>
      <c r="B249" s="293" t="s">
        <v>1395</v>
      </c>
      <c r="C249">
        <v>10.67</v>
      </c>
    </row>
    <row r="250" spans="1:3" x14ac:dyDescent="0.2">
      <c r="A250" s="292">
        <v>21906317</v>
      </c>
      <c r="B250" s="293" t="s">
        <v>1396</v>
      </c>
      <c r="C250">
        <v>8</v>
      </c>
    </row>
    <row r="251" spans="1:3" x14ac:dyDescent="0.2">
      <c r="A251" s="292">
        <v>22001627</v>
      </c>
      <c r="B251" s="293" t="s">
        <v>1397</v>
      </c>
      <c r="C251">
        <v>5.33</v>
      </c>
    </row>
    <row r="252" spans="1:3" x14ac:dyDescent="0.2">
      <c r="A252" s="292">
        <v>22002602</v>
      </c>
      <c r="B252" s="293" t="s">
        <v>1398</v>
      </c>
      <c r="C252">
        <v>3.11</v>
      </c>
    </row>
    <row r="253" spans="1:3" x14ac:dyDescent="0.2">
      <c r="A253" s="292">
        <v>21902283</v>
      </c>
      <c r="B253" s="293" t="s">
        <v>1399</v>
      </c>
      <c r="C253">
        <v>6.22</v>
      </c>
    </row>
    <row r="254" spans="1:3" x14ac:dyDescent="0.2">
      <c r="A254" s="292">
        <v>22014863</v>
      </c>
      <c r="B254" s="293" t="s">
        <v>1400</v>
      </c>
      <c r="C254">
        <v>6.67</v>
      </c>
    </row>
    <row r="255" spans="1:3" x14ac:dyDescent="0.2">
      <c r="A255" s="292">
        <v>22010605</v>
      </c>
      <c r="B255" s="293" t="s">
        <v>1401</v>
      </c>
      <c r="C255">
        <v>8</v>
      </c>
    </row>
    <row r="256" spans="1:3" x14ac:dyDescent="0.2">
      <c r="A256" s="292">
        <v>22001927</v>
      </c>
      <c r="B256" s="293" t="s">
        <v>1402</v>
      </c>
      <c r="C256">
        <v>7.11</v>
      </c>
    </row>
    <row r="257" spans="1:3" x14ac:dyDescent="0.2">
      <c r="A257" s="292">
        <v>21912076</v>
      </c>
      <c r="B257" s="293" t="s">
        <v>1403</v>
      </c>
      <c r="C257">
        <v>7.11</v>
      </c>
    </row>
    <row r="258" spans="1:3" x14ac:dyDescent="0.2">
      <c r="A258" s="292">
        <v>22001333</v>
      </c>
      <c r="B258" s="293" t="s">
        <v>1404</v>
      </c>
      <c r="C258">
        <v>4.4400000000000004</v>
      </c>
    </row>
    <row r="259" spans="1:3" x14ac:dyDescent="0.2">
      <c r="A259" s="292">
        <v>22002112</v>
      </c>
      <c r="B259" s="293" t="s">
        <v>1405</v>
      </c>
      <c r="C259">
        <v>4.8899999999999997</v>
      </c>
    </row>
    <row r="260" spans="1:3" x14ac:dyDescent="0.2">
      <c r="A260" s="292">
        <v>22014733</v>
      </c>
      <c r="B260" s="293" t="s">
        <v>1406</v>
      </c>
      <c r="C260">
        <v>5.78</v>
      </c>
    </row>
    <row r="261" spans="1:3" x14ac:dyDescent="0.2">
      <c r="A261" s="292">
        <v>22010714</v>
      </c>
      <c r="B261" s="293" t="s">
        <v>1407</v>
      </c>
      <c r="C261">
        <v>8.44</v>
      </c>
    </row>
    <row r="262" spans="1:3" x14ac:dyDescent="0.2">
      <c r="A262" s="292">
        <v>22004113</v>
      </c>
      <c r="B262" s="293" t="s">
        <v>1408</v>
      </c>
      <c r="C262">
        <v>5.33</v>
      </c>
    </row>
    <row r="263" spans="1:3" x14ac:dyDescent="0.2">
      <c r="A263" s="292">
        <v>22000672</v>
      </c>
      <c r="B263" s="293" t="s">
        <v>1409</v>
      </c>
      <c r="C263">
        <v>10.220000000000001</v>
      </c>
    </row>
    <row r="264" spans="1:3" x14ac:dyDescent="0.2">
      <c r="A264" s="292">
        <v>22001122</v>
      </c>
      <c r="B264" s="293" t="s">
        <v>1410</v>
      </c>
      <c r="C264">
        <v>7.11</v>
      </c>
    </row>
    <row r="265" spans="1:3" x14ac:dyDescent="0.2">
      <c r="A265" s="292">
        <v>22017548</v>
      </c>
      <c r="B265" s="293" t="s">
        <v>1411</v>
      </c>
      <c r="C265">
        <v>4</v>
      </c>
    </row>
    <row r="266" spans="1:3" x14ac:dyDescent="0.2">
      <c r="A266" s="292">
        <v>22007664</v>
      </c>
      <c r="B266" s="293" t="s">
        <v>1412</v>
      </c>
      <c r="C266">
        <v>7.56</v>
      </c>
    </row>
    <row r="267" spans="1:3" x14ac:dyDescent="0.2">
      <c r="A267" s="292">
        <v>22017076</v>
      </c>
      <c r="B267" s="293" t="s">
        <v>1413</v>
      </c>
      <c r="C267">
        <v>6.67</v>
      </c>
    </row>
    <row r="268" spans="1:3" x14ac:dyDescent="0.2">
      <c r="A268" s="292">
        <v>22004751</v>
      </c>
      <c r="B268" s="293" t="s">
        <v>1414</v>
      </c>
      <c r="C268">
        <v>7.11</v>
      </c>
    </row>
    <row r="269" spans="1:3" x14ac:dyDescent="0.2">
      <c r="A269" s="292">
        <v>22005281</v>
      </c>
      <c r="B269" s="293" t="s">
        <v>1415</v>
      </c>
      <c r="C269">
        <v>7.11</v>
      </c>
    </row>
    <row r="270" spans="1:3" x14ac:dyDescent="0.2">
      <c r="A270" s="292">
        <v>22005623</v>
      </c>
      <c r="B270" s="293" t="s">
        <v>1715</v>
      </c>
      <c r="C270">
        <v>4.4400000000000004</v>
      </c>
    </row>
    <row r="271" spans="1:3" x14ac:dyDescent="0.2">
      <c r="A271" s="292">
        <v>22021204</v>
      </c>
      <c r="B271" s="293" t="s">
        <v>1416</v>
      </c>
      <c r="C271">
        <v>7.11</v>
      </c>
    </row>
    <row r="272" spans="1:3" x14ac:dyDescent="0.2">
      <c r="A272" s="292">
        <v>22009622</v>
      </c>
      <c r="B272" s="293" t="s">
        <v>1417</v>
      </c>
      <c r="C272">
        <v>4.4400000000000004</v>
      </c>
    </row>
    <row r="273" spans="1:3" x14ac:dyDescent="0.2">
      <c r="A273" s="292">
        <v>22005110</v>
      </c>
      <c r="B273" s="293" t="s">
        <v>1418</v>
      </c>
      <c r="C273">
        <v>6.22</v>
      </c>
    </row>
    <row r="274" spans="1:3" x14ac:dyDescent="0.2">
      <c r="A274" s="292">
        <v>22002342</v>
      </c>
      <c r="B274" s="293" t="s">
        <v>1419</v>
      </c>
      <c r="C274">
        <v>6.67</v>
      </c>
    </row>
    <row r="275" spans="1:3" x14ac:dyDescent="0.2">
      <c r="A275" s="292">
        <v>22004175</v>
      </c>
      <c r="B275" s="293" t="s">
        <v>1420</v>
      </c>
      <c r="C275">
        <v>5.78</v>
      </c>
    </row>
    <row r="276" spans="1:3" x14ac:dyDescent="0.2">
      <c r="A276" s="292">
        <v>22005762</v>
      </c>
      <c r="B276" s="293" t="s">
        <v>1421</v>
      </c>
      <c r="C276">
        <v>9.33</v>
      </c>
    </row>
    <row r="277" spans="1:3" x14ac:dyDescent="0.2">
      <c r="A277" s="292">
        <v>22006994</v>
      </c>
      <c r="B277" s="293" t="s">
        <v>1422</v>
      </c>
      <c r="C277">
        <v>4.4400000000000004</v>
      </c>
    </row>
    <row r="278" spans="1:3" x14ac:dyDescent="0.2">
      <c r="A278" s="292">
        <v>21906441</v>
      </c>
      <c r="B278" s="293" t="s">
        <v>1423</v>
      </c>
      <c r="C278">
        <v>7.11</v>
      </c>
    </row>
    <row r="279" spans="1:3" x14ac:dyDescent="0.2">
      <c r="A279" s="292">
        <v>22005794</v>
      </c>
      <c r="B279" s="293" t="s">
        <v>1424</v>
      </c>
      <c r="C279">
        <v>9.33</v>
      </c>
    </row>
    <row r="280" spans="1:3" x14ac:dyDescent="0.2">
      <c r="A280" s="292">
        <v>22007143</v>
      </c>
      <c r="B280" s="293" t="s">
        <v>1425</v>
      </c>
      <c r="C280">
        <v>9.7799999999999994</v>
      </c>
    </row>
    <row r="281" spans="1:3" x14ac:dyDescent="0.2">
      <c r="A281" s="292">
        <v>22016064</v>
      </c>
      <c r="B281" s="293" t="s">
        <v>1426</v>
      </c>
      <c r="C281">
        <v>5.33</v>
      </c>
    </row>
    <row r="282" spans="1:3" x14ac:dyDescent="0.2">
      <c r="A282" s="292">
        <v>22008790</v>
      </c>
      <c r="B282" s="293" t="s">
        <v>1427</v>
      </c>
      <c r="C282">
        <v>7.11</v>
      </c>
    </row>
    <row r="283" spans="1:3" x14ac:dyDescent="0.2">
      <c r="A283" s="292">
        <v>22006242</v>
      </c>
      <c r="B283" s="293" t="s">
        <v>1428</v>
      </c>
      <c r="C283">
        <v>8</v>
      </c>
    </row>
    <row r="284" spans="1:3" x14ac:dyDescent="0.2">
      <c r="A284" s="292">
        <v>22000928</v>
      </c>
      <c r="B284" s="293" t="s">
        <v>1429</v>
      </c>
      <c r="C284">
        <v>5.78</v>
      </c>
    </row>
    <row r="285" spans="1:3" x14ac:dyDescent="0.2">
      <c r="A285" s="292">
        <v>21910023</v>
      </c>
      <c r="B285" s="293" t="s">
        <v>1430</v>
      </c>
      <c r="C285">
        <v>6.22</v>
      </c>
    </row>
    <row r="286" spans="1:3" x14ac:dyDescent="0.2">
      <c r="A286" s="292">
        <v>22005124</v>
      </c>
      <c r="B286" s="293" t="s">
        <v>1431</v>
      </c>
      <c r="C286">
        <v>9.33</v>
      </c>
    </row>
    <row r="287" spans="1:3" x14ac:dyDescent="0.2">
      <c r="A287" s="292">
        <v>22016691</v>
      </c>
      <c r="B287" s="293" t="s">
        <v>1432</v>
      </c>
      <c r="C287">
        <v>6.67</v>
      </c>
    </row>
    <row r="288" spans="1:3" x14ac:dyDescent="0.2">
      <c r="A288" s="292">
        <v>21804092</v>
      </c>
      <c r="B288" s="293" t="s">
        <v>1433</v>
      </c>
      <c r="C288">
        <v>6.22</v>
      </c>
    </row>
    <row r="289" spans="1:3" x14ac:dyDescent="0.2">
      <c r="A289" s="292">
        <v>22011110</v>
      </c>
      <c r="B289" s="293" t="s">
        <v>1434</v>
      </c>
      <c r="C289">
        <v>8.44</v>
      </c>
    </row>
    <row r="290" spans="1:3" x14ac:dyDescent="0.2">
      <c r="A290" s="292">
        <v>22009343</v>
      </c>
      <c r="B290" s="293" t="s">
        <v>1435</v>
      </c>
      <c r="C290">
        <v>3.56</v>
      </c>
    </row>
    <row r="291" spans="1:3" x14ac:dyDescent="0.2">
      <c r="A291" s="292">
        <v>22000966</v>
      </c>
      <c r="B291" s="293" t="s">
        <v>1436</v>
      </c>
      <c r="C291">
        <v>7.56</v>
      </c>
    </row>
    <row r="292" spans="1:3" x14ac:dyDescent="0.2">
      <c r="A292" s="292">
        <v>21913781</v>
      </c>
      <c r="B292" s="293" t="s">
        <v>1437</v>
      </c>
      <c r="C292">
        <v>5.33</v>
      </c>
    </row>
    <row r="293" spans="1:3" x14ac:dyDescent="0.2">
      <c r="A293" s="292">
        <v>22008776</v>
      </c>
      <c r="B293" s="293" t="s">
        <v>1438</v>
      </c>
      <c r="C293">
        <v>5.78</v>
      </c>
    </row>
    <row r="294" spans="1:3" x14ac:dyDescent="0.2">
      <c r="A294" s="292">
        <v>22004508</v>
      </c>
      <c r="B294" s="293" t="s">
        <v>1439</v>
      </c>
      <c r="C294">
        <v>5.33</v>
      </c>
    </row>
    <row r="295" spans="1:3" x14ac:dyDescent="0.2">
      <c r="A295" s="292">
        <v>22009329</v>
      </c>
      <c r="B295" s="293" t="s">
        <v>1440</v>
      </c>
      <c r="C295">
        <v>9.7799999999999994</v>
      </c>
    </row>
    <row r="296" spans="1:3" x14ac:dyDescent="0.2">
      <c r="A296" s="292">
        <v>22002385</v>
      </c>
      <c r="B296" s="293" t="s">
        <v>1441</v>
      </c>
      <c r="C296">
        <v>6.22</v>
      </c>
    </row>
    <row r="297" spans="1:3" x14ac:dyDescent="0.2">
      <c r="A297" s="292">
        <v>21912572</v>
      </c>
      <c r="B297" s="293" t="s">
        <v>1442</v>
      </c>
      <c r="C297">
        <v>6.67</v>
      </c>
    </row>
    <row r="298" spans="1:3" x14ac:dyDescent="0.2">
      <c r="A298" s="292">
        <v>22007361</v>
      </c>
      <c r="B298" s="293" t="s">
        <v>1443</v>
      </c>
      <c r="C298">
        <v>8.44</v>
      </c>
    </row>
    <row r="299" spans="1:3" x14ac:dyDescent="0.2">
      <c r="A299" s="292">
        <v>22013263</v>
      </c>
      <c r="B299" s="293" t="s">
        <v>1444</v>
      </c>
      <c r="C299">
        <v>5.78</v>
      </c>
    </row>
    <row r="300" spans="1:3" x14ac:dyDescent="0.2">
      <c r="A300" s="292">
        <v>22004274</v>
      </c>
      <c r="B300" s="293" t="s">
        <v>1445</v>
      </c>
      <c r="C300">
        <v>7.56</v>
      </c>
    </row>
    <row r="301" spans="1:3" x14ac:dyDescent="0.2">
      <c r="A301" s="292">
        <v>22005429</v>
      </c>
      <c r="B301" s="293" t="s">
        <v>1446</v>
      </c>
      <c r="C301">
        <v>7.11</v>
      </c>
    </row>
    <row r="302" spans="1:3" x14ac:dyDescent="0.2">
      <c r="A302" s="292">
        <v>22005085</v>
      </c>
      <c r="B302" s="293" t="s">
        <v>1447</v>
      </c>
      <c r="C302">
        <v>8.89</v>
      </c>
    </row>
    <row r="303" spans="1:3" x14ac:dyDescent="0.2">
      <c r="A303" s="292">
        <v>22005752</v>
      </c>
      <c r="B303" s="293" t="s">
        <v>1448</v>
      </c>
      <c r="C303">
        <v>5.78</v>
      </c>
    </row>
    <row r="304" spans="1:3" x14ac:dyDescent="0.2">
      <c r="A304" s="292">
        <v>22002681</v>
      </c>
      <c r="B304" s="293" t="s">
        <v>1449</v>
      </c>
      <c r="C304">
        <v>6.67</v>
      </c>
    </row>
    <row r="305" spans="1:3" x14ac:dyDescent="0.2">
      <c r="A305" s="292">
        <v>22004099</v>
      </c>
      <c r="B305" s="293" t="s">
        <v>1450</v>
      </c>
      <c r="C305">
        <v>7.56</v>
      </c>
    </row>
    <row r="306" spans="1:3" x14ac:dyDescent="0.2">
      <c r="A306" s="292">
        <v>22011340</v>
      </c>
      <c r="B306" s="293" t="s">
        <v>1451</v>
      </c>
      <c r="C306">
        <v>5.33</v>
      </c>
    </row>
    <row r="307" spans="1:3" x14ac:dyDescent="0.2">
      <c r="A307" s="292">
        <v>22002647</v>
      </c>
      <c r="B307" s="293" t="s">
        <v>1452</v>
      </c>
      <c r="C307">
        <v>9.7799999999999994</v>
      </c>
    </row>
    <row r="308" spans="1:3" x14ac:dyDescent="0.2">
      <c r="A308" s="292">
        <v>22001471</v>
      </c>
      <c r="B308" s="293" t="s">
        <v>1453</v>
      </c>
      <c r="C308">
        <v>5.33</v>
      </c>
    </row>
    <row r="309" spans="1:3" x14ac:dyDescent="0.2">
      <c r="A309" s="292">
        <v>22004441</v>
      </c>
      <c r="B309" s="293" t="s">
        <v>1454</v>
      </c>
      <c r="C309">
        <v>7.56</v>
      </c>
    </row>
    <row r="310" spans="1:3" x14ac:dyDescent="0.2">
      <c r="A310" s="292">
        <v>22011354</v>
      </c>
      <c r="B310" s="293" t="s">
        <v>1455</v>
      </c>
      <c r="C310">
        <v>5.78</v>
      </c>
    </row>
    <row r="311" spans="1:3" x14ac:dyDescent="0.2">
      <c r="A311" s="292">
        <v>21913775</v>
      </c>
      <c r="B311" s="293" t="s">
        <v>1456</v>
      </c>
      <c r="C311">
        <v>6.22</v>
      </c>
    </row>
    <row r="312" spans="1:3" x14ac:dyDescent="0.2">
      <c r="A312" s="292">
        <v>22005922</v>
      </c>
      <c r="B312" s="293" t="s">
        <v>1457</v>
      </c>
      <c r="C312">
        <v>4</v>
      </c>
    </row>
    <row r="313" spans="1:3" x14ac:dyDescent="0.2">
      <c r="A313" s="292">
        <v>21905079</v>
      </c>
      <c r="B313" s="293" t="s">
        <v>1458</v>
      </c>
      <c r="C313">
        <v>8</v>
      </c>
    </row>
    <row r="314" spans="1:3" x14ac:dyDescent="0.2">
      <c r="A314" s="292">
        <v>22013728</v>
      </c>
      <c r="B314" s="293" t="s">
        <v>1459</v>
      </c>
      <c r="C314">
        <v>8.44</v>
      </c>
    </row>
    <row r="315" spans="1:3" x14ac:dyDescent="0.2">
      <c r="A315" s="292">
        <v>21909338</v>
      </c>
      <c r="B315" s="293" t="s">
        <v>1460</v>
      </c>
      <c r="C315">
        <v>7.11</v>
      </c>
    </row>
    <row r="316" spans="1:3" x14ac:dyDescent="0.2">
      <c r="A316" s="292">
        <v>22003811</v>
      </c>
      <c r="B316" s="293" t="s">
        <v>1461</v>
      </c>
      <c r="C316">
        <v>8.89</v>
      </c>
    </row>
    <row r="317" spans="1:3" x14ac:dyDescent="0.2">
      <c r="A317" s="292">
        <v>22010527</v>
      </c>
      <c r="B317" s="293" t="s">
        <v>1462</v>
      </c>
      <c r="C317">
        <v>5.33</v>
      </c>
    </row>
    <row r="318" spans="1:3" x14ac:dyDescent="0.2">
      <c r="A318" s="292">
        <v>21702942</v>
      </c>
      <c r="B318" s="293" t="s">
        <v>1463</v>
      </c>
      <c r="C318">
        <v>7.56</v>
      </c>
    </row>
    <row r="319" spans="1:3" x14ac:dyDescent="0.2">
      <c r="A319" s="292">
        <v>22013061</v>
      </c>
      <c r="B319" s="293" t="s">
        <v>1464</v>
      </c>
      <c r="C319">
        <v>8.89</v>
      </c>
    </row>
    <row r="320" spans="1:3" x14ac:dyDescent="0.2">
      <c r="A320" s="292">
        <v>22000712</v>
      </c>
      <c r="B320" s="293" t="s">
        <v>1465</v>
      </c>
      <c r="C320">
        <v>8.44</v>
      </c>
    </row>
    <row r="321" spans="1:3" x14ac:dyDescent="0.2">
      <c r="A321" s="292">
        <v>22005358</v>
      </c>
      <c r="B321" s="293" t="s">
        <v>1466</v>
      </c>
      <c r="C321">
        <v>9.33</v>
      </c>
    </row>
    <row r="322" spans="1:3" x14ac:dyDescent="0.2">
      <c r="A322" s="292">
        <v>22000706</v>
      </c>
      <c r="B322" s="293" t="s">
        <v>1467</v>
      </c>
      <c r="C322">
        <v>7.11</v>
      </c>
    </row>
    <row r="323" spans="1:3" x14ac:dyDescent="0.2">
      <c r="A323" s="292">
        <v>22009081</v>
      </c>
      <c r="B323" s="293" t="s">
        <v>1468</v>
      </c>
      <c r="C323">
        <v>6.22</v>
      </c>
    </row>
    <row r="324" spans="1:3" x14ac:dyDescent="0.2">
      <c r="A324" s="292">
        <v>22003788</v>
      </c>
      <c r="B324" s="293" t="s">
        <v>1469</v>
      </c>
      <c r="C324">
        <v>4.4400000000000004</v>
      </c>
    </row>
    <row r="325" spans="1:3" x14ac:dyDescent="0.2">
      <c r="A325" s="292">
        <v>22009423</v>
      </c>
      <c r="B325" s="293" t="s">
        <v>1470</v>
      </c>
      <c r="C325">
        <v>4.8899999999999997</v>
      </c>
    </row>
    <row r="326" spans="1:3" x14ac:dyDescent="0.2">
      <c r="A326" s="292">
        <v>22012825</v>
      </c>
      <c r="B326" s="293" t="s">
        <v>1471</v>
      </c>
      <c r="C326">
        <v>9.33</v>
      </c>
    </row>
    <row r="327" spans="1:3" x14ac:dyDescent="0.2">
      <c r="A327" s="292">
        <v>22004369</v>
      </c>
      <c r="B327" s="293" t="s">
        <v>1472</v>
      </c>
      <c r="C327">
        <v>4.4400000000000004</v>
      </c>
    </row>
    <row r="328" spans="1:3" x14ac:dyDescent="0.2">
      <c r="A328" s="292">
        <v>21910758</v>
      </c>
      <c r="B328" s="293" t="s">
        <v>1473</v>
      </c>
      <c r="C328">
        <v>4.4400000000000004</v>
      </c>
    </row>
    <row r="329" spans="1:3" x14ac:dyDescent="0.2">
      <c r="A329" s="292">
        <v>22002343</v>
      </c>
      <c r="B329" s="293" t="s">
        <v>1474</v>
      </c>
      <c r="C329">
        <v>8.44</v>
      </c>
    </row>
    <row r="330" spans="1:3" x14ac:dyDescent="0.2">
      <c r="A330" s="292">
        <v>22013616</v>
      </c>
      <c r="B330" s="293" t="s">
        <v>1475</v>
      </c>
      <c r="C330">
        <v>8</v>
      </c>
    </row>
    <row r="331" spans="1:3" x14ac:dyDescent="0.2">
      <c r="A331" s="292">
        <v>22011532</v>
      </c>
      <c r="B331" s="293" t="s">
        <v>1476</v>
      </c>
      <c r="C331">
        <v>7.56</v>
      </c>
    </row>
    <row r="332" spans="1:3" x14ac:dyDescent="0.2">
      <c r="A332" s="292">
        <v>21911716</v>
      </c>
      <c r="B332" s="293" t="s">
        <v>1477</v>
      </c>
      <c r="C332">
        <v>5.33</v>
      </c>
    </row>
    <row r="333" spans="1:3" x14ac:dyDescent="0.2">
      <c r="A333" s="292">
        <v>22014354</v>
      </c>
      <c r="B333" s="293" t="s">
        <v>1478</v>
      </c>
      <c r="C333">
        <v>8</v>
      </c>
    </row>
    <row r="334" spans="1:3" x14ac:dyDescent="0.2">
      <c r="A334" s="292">
        <v>22011096</v>
      </c>
      <c r="B334" s="293" t="s">
        <v>1479</v>
      </c>
      <c r="C334">
        <v>7.56</v>
      </c>
    </row>
    <row r="335" spans="1:3" x14ac:dyDescent="0.2">
      <c r="A335" s="292">
        <v>22012585</v>
      </c>
      <c r="B335" s="293" t="s">
        <v>1480</v>
      </c>
      <c r="C335">
        <v>7.11</v>
      </c>
    </row>
    <row r="336" spans="1:3" x14ac:dyDescent="0.2">
      <c r="A336" s="292">
        <v>22009890</v>
      </c>
      <c r="B336" s="293" t="s">
        <v>1481</v>
      </c>
      <c r="C336">
        <v>6.67</v>
      </c>
    </row>
    <row r="337" spans="1:3" x14ac:dyDescent="0.2">
      <c r="A337" s="292">
        <v>22013089</v>
      </c>
      <c r="B337" s="293" t="s">
        <v>1482</v>
      </c>
      <c r="C337">
        <v>6.67</v>
      </c>
    </row>
    <row r="338" spans="1:3" x14ac:dyDescent="0.2">
      <c r="A338" s="292">
        <v>22002229</v>
      </c>
      <c r="B338" s="293" t="s">
        <v>1483</v>
      </c>
      <c r="C338">
        <v>7.11</v>
      </c>
    </row>
    <row r="339" spans="1:3" x14ac:dyDescent="0.2">
      <c r="A339" s="292">
        <v>22000750</v>
      </c>
      <c r="B339" s="293" t="s">
        <v>1484</v>
      </c>
      <c r="C339">
        <v>13.33</v>
      </c>
    </row>
    <row r="340" spans="1:3" x14ac:dyDescent="0.2">
      <c r="A340" s="292">
        <v>22018377</v>
      </c>
      <c r="B340" s="293" t="s">
        <v>1485</v>
      </c>
      <c r="C340">
        <v>9.7799999999999994</v>
      </c>
    </row>
    <row r="341" spans="1:3" x14ac:dyDescent="0.2">
      <c r="A341" s="292">
        <v>21910833</v>
      </c>
      <c r="B341" s="293" t="s">
        <v>1486</v>
      </c>
      <c r="C341">
        <v>5.33</v>
      </c>
    </row>
    <row r="342" spans="1:3" x14ac:dyDescent="0.2">
      <c r="A342" s="292">
        <v>22000752</v>
      </c>
      <c r="B342" s="293" t="s">
        <v>1487</v>
      </c>
      <c r="C342">
        <v>6.67</v>
      </c>
    </row>
    <row r="343" spans="1:3" x14ac:dyDescent="0.2">
      <c r="A343" s="292">
        <v>22007350</v>
      </c>
      <c r="B343" s="293" t="s">
        <v>1488</v>
      </c>
      <c r="C343">
        <v>7.56</v>
      </c>
    </row>
    <row r="344" spans="1:3" x14ac:dyDescent="0.2">
      <c r="A344" s="292">
        <v>22010280</v>
      </c>
      <c r="B344" s="293" t="s">
        <v>1489</v>
      </c>
      <c r="C344">
        <v>5.33</v>
      </c>
    </row>
    <row r="345" spans="1:3" x14ac:dyDescent="0.2">
      <c r="A345" s="292">
        <v>21821072</v>
      </c>
      <c r="B345" s="293" t="s">
        <v>1490</v>
      </c>
      <c r="C345">
        <v>4</v>
      </c>
    </row>
    <row r="346" spans="1:3" x14ac:dyDescent="0.2">
      <c r="A346" s="292">
        <v>22014743</v>
      </c>
      <c r="B346" s="293" t="s">
        <v>1491</v>
      </c>
      <c r="C346">
        <v>6.67</v>
      </c>
    </row>
    <row r="347" spans="1:3" x14ac:dyDescent="0.2">
      <c r="A347" s="292">
        <v>22011646</v>
      </c>
      <c r="B347" s="293" t="s">
        <v>1492</v>
      </c>
      <c r="C347">
        <v>6.22</v>
      </c>
    </row>
    <row r="348" spans="1:3" x14ac:dyDescent="0.2">
      <c r="A348" s="292">
        <v>22007046</v>
      </c>
      <c r="B348" s="293" t="s">
        <v>1493</v>
      </c>
      <c r="C348">
        <v>5.33</v>
      </c>
    </row>
    <row r="349" spans="1:3" x14ac:dyDescent="0.2">
      <c r="A349" s="292">
        <v>22013342</v>
      </c>
      <c r="B349" s="293" t="s">
        <v>1494</v>
      </c>
      <c r="C349">
        <v>7.11</v>
      </c>
    </row>
    <row r="350" spans="1:3" x14ac:dyDescent="0.2">
      <c r="A350" s="292">
        <v>22003005</v>
      </c>
      <c r="B350" s="293" t="s">
        <v>1495</v>
      </c>
      <c r="C350">
        <v>4.4400000000000004</v>
      </c>
    </row>
    <row r="351" spans="1:3" x14ac:dyDescent="0.2">
      <c r="A351" s="292">
        <v>22009735</v>
      </c>
      <c r="B351" s="293" t="s">
        <v>1496</v>
      </c>
      <c r="C351">
        <v>9.33</v>
      </c>
    </row>
    <row r="352" spans="1:3" x14ac:dyDescent="0.2">
      <c r="A352" s="292">
        <v>22002493</v>
      </c>
      <c r="B352" s="293" t="s">
        <v>1497</v>
      </c>
      <c r="C352">
        <v>6.22</v>
      </c>
    </row>
    <row r="353" spans="1:3" x14ac:dyDescent="0.2">
      <c r="A353" s="292">
        <v>21902495</v>
      </c>
      <c r="B353" s="293" t="s">
        <v>1498</v>
      </c>
      <c r="C353">
        <v>6.67</v>
      </c>
    </row>
    <row r="354" spans="1:3" x14ac:dyDescent="0.2">
      <c r="A354" s="292">
        <v>22004652</v>
      </c>
      <c r="B354" s="293" t="s">
        <v>1499</v>
      </c>
      <c r="C354">
        <v>1.78</v>
      </c>
    </row>
    <row r="355" spans="1:3" x14ac:dyDescent="0.2">
      <c r="A355" s="292">
        <v>22010550</v>
      </c>
      <c r="B355" s="293" t="s">
        <v>1500</v>
      </c>
      <c r="C355">
        <v>8</v>
      </c>
    </row>
    <row r="356" spans="1:3" x14ac:dyDescent="0.2">
      <c r="A356" s="292">
        <v>22001870</v>
      </c>
      <c r="B356" s="293" t="s">
        <v>1501</v>
      </c>
      <c r="C356">
        <v>9.33</v>
      </c>
    </row>
    <row r="357" spans="1:3" x14ac:dyDescent="0.2">
      <c r="A357" s="292">
        <v>22004503</v>
      </c>
      <c r="B357" s="293" t="s">
        <v>1502</v>
      </c>
      <c r="C357">
        <v>8.44</v>
      </c>
    </row>
    <row r="358" spans="1:3" x14ac:dyDescent="0.2">
      <c r="A358" s="292">
        <v>22009745</v>
      </c>
      <c r="B358" s="293" t="s">
        <v>1503</v>
      </c>
      <c r="C358">
        <v>6.67</v>
      </c>
    </row>
    <row r="359" spans="1:3" x14ac:dyDescent="0.2">
      <c r="A359" s="292">
        <v>22005011</v>
      </c>
      <c r="B359" s="293" t="s">
        <v>1504</v>
      </c>
      <c r="C359">
        <v>5.78</v>
      </c>
    </row>
    <row r="360" spans="1:3" x14ac:dyDescent="0.2">
      <c r="A360" s="292">
        <v>22012504</v>
      </c>
      <c r="B360" s="293" t="s">
        <v>1505</v>
      </c>
      <c r="C360">
        <v>4.4400000000000004</v>
      </c>
    </row>
    <row r="361" spans="1:3" x14ac:dyDescent="0.2">
      <c r="A361" s="292">
        <v>21914334</v>
      </c>
      <c r="B361" s="293" t="s">
        <v>1506</v>
      </c>
      <c r="C361">
        <v>8</v>
      </c>
    </row>
    <row r="362" spans="1:3" x14ac:dyDescent="0.2">
      <c r="A362" s="292">
        <v>22014343</v>
      </c>
      <c r="B362" s="293" t="s">
        <v>1507</v>
      </c>
      <c r="C362">
        <v>7.11</v>
      </c>
    </row>
    <row r="363" spans="1:3" x14ac:dyDescent="0.2">
      <c r="A363" s="292">
        <v>22000343</v>
      </c>
      <c r="B363" s="293" t="s">
        <v>1508</v>
      </c>
      <c r="C363">
        <v>8</v>
      </c>
    </row>
    <row r="364" spans="1:3" x14ac:dyDescent="0.2">
      <c r="A364" s="292">
        <v>22002876</v>
      </c>
      <c r="B364" s="293" t="s">
        <v>1509</v>
      </c>
      <c r="C364">
        <v>8</v>
      </c>
    </row>
    <row r="365" spans="1:3" x14ac:dyDescent="0.2">
      <c r="A365" s="292">
        <v>22006350</v>
      </c>
      <c r="B365" s="293" t="s">
        <v>1510</v>
      </c>
      <c r="C365">
        <v>9.7799999999999994</v>
      </c>
    </row>
    <row r="366" spans="1:3" x14ac:dyDescent="0.2">
      <c r="A366" s="292">
        <v>22010188</v>
      </c>
      <c r="B366" s="293" t="s">
        <v>1511</v>
      </c>
      <c r="C366">
        <v>5.78</v>
      </c>
    </row>
    <row r="367" spans="1:3" x14ac:dyDescent="0.2">
      <c r="A367" s="292">
        <v>22001467</v>
      </c>
      <c r="B367" s="293" t="s">
        <v>1512</v>
      </c>
      <c r="C367">
        <v>10.220000000000001</v>
      </c>
    </row>
    <row r="368" spans="1:3" x14ac:dyDescent="0.2">
      <c r="A368" s="292">
        <v>22012960</v>
      </c>
      <c r="B368" s="293" t="s">
        <v>1513</v>
      </c>
      <c r="C368">
        <v>3.11</v>
      </c>
    </row>
    <row r="369" spans="1:3" x14ac:dyDescent="0.2">
      <c r="A369" s="292">
        <v>22012369</v>
      </c>
      <c r="B369" s="293" t="s">
        <v>1514</v>
      </c>
      <c r="C369">
        <v>8.44</v>
      </c>
    </row>
    <row r="370" spans="1:3" x14ac:dyDescent="0.2">
      <c r="A370" s="292">
        <v>22005915</v>
      </c>
      <c r="B370" s="293" t="s">
        <v>1515</v>
      </c>
      <c r="C370">
        <v>6.67</v>
      </c>
    </row>
    <row r="371" spans="1:3" x14ac:dyDescent="0.2">
      <c r="A371" s="292">
        <v>21907490</v>
      </c>
      <c r="B371" s="293" t="s">
        <v>1516</v>
      </c>
      <c r="C371">
        <v>3.56</v>
      </c>
    </row>
    <row r="372" spans="1:3" x14ac:dyDescent="0.2">
      <c r="A372" s="292">
        <v>22007280</v>
      </c>
      <c r="B372" s="293" t="s">
        <v>1517</v>
      </c>
      <c r="C372">
        <v>5.78</v>
      </c>
    </row>
    <row r="373" spans="1:3" x14ac:dyDescent="0.2">
      <c r="A373" s="292">
        <v>22005705</v>
      </c>
      <c r="B373" s="293" t="s">
        <v>1518</v>
      </c>
      <c r="C373">
        <v>3.11</v>
      </c>
    </row>
    <row r="374" spans="1:3" x14ac:dyDescent="0.2">
      <c r="A374" s="292">
        <v>21907072</v>
      </c>
      <c r="B374" s="293" t="s">
        <v>1519</v>
      </c>
      <c r="C374">
        <v>7.11</v>
      </c>
    </row>
    <row r="375" spans="1:3" x14ac:dyDescent="0.2">
      <c r="A375" s="292">
        <v>22008767</v>
      </c>
      <c r="B375" s="293" t="s">
        <v>1520</v>
      </c>
      <c r="C375">
        <v>9.33</v>
      </c>
    </row>
    <row r="376" spans="1:3" x14ac:dyDescent="0.2">
      <c r="A376" s="292">
        <v>22008074</v>
      </c>
      <c r="B376" s="293" t="s">
        <v>1521</v>
      </c>
      <c r="C376">
        <v>7.11</v>
      </c>
    </row>
    <row r="377" spans="1:3" x14ac:dyDescent="0.2">
      <c r="A377" s="292">
        <v>21903908</v>
      </c>
      <c r="B377" s="293" t="s">
        <v>1522</v>
      </c>
      <c r="C377">
        <v>5.78</v>
      </c>
    </row>
    <row r="378" spans="1:3" x14ac:dyDescent="0.2">
      <c r="A378" s="292">
        <v>21906495</v>
      </c>
      <c r="B378" s="293" t="s">
        <v>1523</v>
      </c>
      <c r="C378">
        <v>9.33</v>
      </c>
    </row>
    <row r="379" spans="1:3" x14ac:dyDescent="0.2">
      <c r="A379" s="292">
        <v>21903722</v>
      </c>
      <c r="B379" s="293" t="s">
        <v>1524</v>
      </c>
      <c r="C379">
        <v>4.4400000000000004</v>
      </c>
    </row>
    <row r="380" spans="1:3" x14ac:dyDescent="0.2">
      <c r="A380" s="292">
        <v>22002567</v>
      </c>
      <c r="B380" s="293" t="s">
        <v>1525</v>
      </c>
      <c r="C380">
        <v>6.22</v>
      </c>
    </row>
    <row r="381" spans="1:3" x14ac:dyDescent="0.2">
      <c r="A381" s="292">
        <v>22012386</v>
      </c>
      <c r="B381" s="293" t="s">
        <v>1526</v>
      </c>
      <c r="C381">
        <v>4.8899999999999997</v>
      </c>
    </row>
    <row r="382" spans="1:3" x14ac:dyDescent="0.2">
      <c r="A382" s="292">
        <v>22004835</v>
      </c>
      <c r="B382" s="293" t="s">
        <v>1527</v>
      </c>
      <c r="C382">
        <v>9.33</v>
      </c>
    </row>
    <row r="383" spans="1:3" x14ac:dyDescent="0.2">
      <c r="A383" s="292">
        <v>22012004</v>
      </c>
      <c r="B383" s="293" t="s">
        <v>1528</v>
      </c>
      <c r="C383">
        <v>9.7799999999999994</v>
      </c>
    </row>
    <row r="384" spans="1:3" x14ac:dyDescent="0.2">
      <c r="A384" s="292">
        <v>22014202</v>
      </c>
      <c r="B384" s="293" t="s">
        <v>1529</v>
      </c>
      <c r="C384">
        <v>7.56</v>
      </c>
    </row>
    <row r="385" spans="1:3" x14ac:dyDescent="0.2">
      <c r="A385" s="292">
        <v>22003508</v>
      </c>
      <c r="B385" s="293" t="s">
        <v>1530</v>
      </c>
      <c r="C385">
        <v>8.89</v>
      </c>
    </row>
    <row r="386" spans="1:3" x14ac:dyDescent="0.2">
      <c r="A386" s="292">
        <v>22000845</v>
      </c>
      <c r="B386" s="293" t="s">
        <v>1531</v>
      </c>
      <c r="C386">
        <v>8</v>
      </c>
    </row>
    <row r="387" spans="1:3" x14ac:dyDescent="0.2">
      <c r="A387" s="292">
        <v>22012724</v>
      </c>
      <c r="B387" s="293" t="s">
        <v>1532</v>
      </c>
      <c r="C387">
        <v>4</v>
      </c>
    </row>
    <row r="388" spans="1:3" x14ac:dyDescent="0.2">
      <c r="A388" s="292">
        <v>22002421</v>
      </c>
      <c r="B388" s="293" t="s">
        <v>1533</v>
      </c>
      <c r="C388">
        <v>8.44</v>
      </c>
    </row>
    <row r="389" spans="1:3" x14ac:dyDescent="0.2">
      <c r="A389" s="292">
        <v>22016351</v>
      </c>
      <c r="B389" s="293" t="s">
        <v>1534</v>
      </c>
      <c r="C389">
        <v>7.11</v>
      </c>
    </row>
    <row r="390" spans="1:3" x14ac:dyDescent="0.2">
      <c r="A390" s="292">
        <v>22009683</v>
      </c>
      <c r="B390" s="293" t="s">
        <v>1535</v>
      </c>
      <c r="C390">
        <v>3.11</v>
      </c>
    </row>
    <row r="391" spans="1:3" x14ac:dyDescent="0.2">
      <c r="A391" s="292">
        <v>21907711</v>
      </c>
      <c r="B391" s="293" t="s">
        <v>1536</v>
      </c>
      <c r="C391">
        <v>5.78</v>
      </c>
    </row>
    <row r="392" spans="1:3" x14ac:dyDescent="0.2">
      <c r="A392" s="292">
        <v>21804280</v>
      </c>
      <c r="B392" s="293" t="s">
        <v>1537</v>
      </c>
      <c r="C392">
        <v>7.56</v>
      </c>
    </row>
    <row r="393" spans="1:3" x14ac:dyDescent="0.2">
      <c r="A393" s="292">
        <v>22016136</v>
      </c>
      <c r="B393" s="293" t="s">
        <v>1538</v>
      </c>
      <c r="C393">
        <v>8.89</v>
      </c>
    </row>
    <row r="394" spans="1:3" x14ac:dyDescent="0.2">
      <c r="A394" s="292">
        <v>21814546</v>
      </c>
      <c r="B394" s="293" t="s">
        <v>1539</v>
      </c>
      <c r="C394">
        <v>6.67</v>
      </c>
    </row>
    <row r="395" spans="1:3" x14ac:dyDescent="0.2">
      <c r="A395" s="292">
        <v>22013559</v>
      </c>
      <c r="B395" s="293" t="s">
        <v>1540</v>
      </c>
      <c r="C395">
        <v>8</v>
      </c>
    </row>
    <row r="396" spans="1:3" x14ac:dyDescent="0.2">
      <c r="A396" s="292">
        <v>22013341</v>
      </c>
      <c r="B396" s="293" t="s">
        <v>1541</v>
      </c>
      <c r="C396">
        <v>9.7799999999999994</v>
      </c>
    </row>
    <row r="397" spans="1:3" x14ac:dyDescent="0.2">
      <c r="A397" s="292">
        <v>22014390</v>
      </c>
      <c r="B397" s="293" t="s">
        <v>1711</v>
      </c>
      <c r="C397">
        <v>5.78</v>
      </c>
    </row>
    <row r="398" spans="1:3" x14ac:dyDescent="0.2">
      <c r="A398" s="292">
        <v>22007769</v>
      </c>
      <c r="B398" s="293" t="s">
        <v>1542</v>
      </c>
      <c r="C398">
        <v>5.78</v>
      </c>
    </row>
    <row r="399" spans="1:3" x14ac:dyDescent="0.2">
      <c r="A399" s="292">
        <v>22008665</v>
      </c>
      <c r="B399" s="293" t="s">
        <v>1543</v>
      </c>
      <c r="C399">
        <v>6.22</v>
      </c>
    </row>
    <row r="400" spans="1:3" x14ac:dyDescent="0.2">
      <c r="A400" s="292">
        <v>22006996</v>
      </c>
      <c r="B400" s="293" t="s">
        <v>1544</v>
      </c>
      <c r="C400">
        <v>9.33</v>
      </c>
    </row>
    <row r="401" spans="1:3" x14ac:dyDescent="0.2">
      <c r="A401" s="292">
        <v>22007234</v>
      </c>
      <c r="B401" s="293" t="s">
        <v>1545</v>
      </c>
      <c r="C401">
        <v>6.67</v>
      </c>
    </row>
    <row r="402" spans="1:3" x14ac:dyDescent="0.2">
      <c r="A402" s="292">
        <v>22002462</v>
      </c>
      <c r="B402" s="293" t="s">
        <v>1546</v>
      </c>
      <c r="C402">
        <v>10.67</v>
      </c>
    </row>
    <row r="403" spans="1:3" x14ac:dyDescent="0.2">
      <c r="A403" s="292">
        <v>22015397</v>
      </c>
      <c r="B403" s="293" t="s">
        <v>1547</v>
      </c>
      <c r="C403">
        <v>5.33</v>
      </c>
    </row>
    <row r="404" spans="1:3" x14ac:dyDescent="0.2">
      <c r="A404" s="292">
        <v>22022270</v>
      </c>
      <c r="B404" s="293" t="s">
        <v>1548</v>
      </c>
      <c r="C404">
        <v>7.11</v>
      </c>
    </row>
    <row r="405" spans="1:3" x14ac:dyDescent="0.2">
      <c r="A405" s="292">
        <v>22014544</v>
      </c>
      <c r="B405" s="293" t="s">
        <v>1549</v>
      </c>
      <c r="C405">
        <v>6.67</v>
      </c>
    </row>
    <row r="406" spans="1:3" x14ac:dyDescent="0.2">
      <c r="A406" s="292">
        <v>22015482</v>
      </c>
      <c r="B406" s="293" t="s">
        <v>1550</v>
      </c>
      <c r="C406">
        <v>4.4400000000000004</v>
      </c>
    </row>
    <row r="407" spans="1:3" x14ac:dyDescent="0.2">
      <c r="A407" s="292">
        <v>22004361</v>
      </c>
      <c r="B407" s="293" t="s">
        <v>1551</v>
      </c>
      <c r="C407">
        <v>13.33</v>
      </c>
    </row>
    <row r="408" spans="1:3" x14ac:dyDescent="0.2">
      <c r="A408" s="292">
        <v>22003674</v>
      </c>
      <c r="B408" s="293" t="s">
        <v>1552</v>
      </c>
      <c r="C408">
        <v>8.44</v>
      </c>
    </row>
    <row r="409" spans="1:3" x14ac:dyDescent="0.2">
      <c r="A409" s="292">
        <v>22006752</v>
      </c>
      <c r="B409" s="293" t="s">
        <v>1553</v>
      </c>
      <c r="C409">
        <v>6.22</v>
      </c>
    </row>
    <row r="410" spans="1:3" x14ac:dyDescent="0.2">
      <c r="A410" s="292">
        <v>22003168</v>
      </c>
      <c r="B410" s="293" t="s">
        <v>1554</v>
      </c>
      <c r="C410">
        <v>9.7799999999999994</v>
      </c>
    </row>
    <row r="411" spans="1:3" x14ac:dyDescent="0.2">
      <c r="A411" s="292">
        <v>21702643</v>
      </c>
      <c r="B411" s="293" t="s">
        <v>1555</v>
      </c>
      <c r="C411">
        <v>8.89</v>
      </c>
    </row>
    <row r="412" spans="1:3" x14ac:dyDescent="0.2">
      <c r="A412" s="292">
        <v>22004102</v>
      </c>
      <c r="B412" s="293" t="s">
        <v>1556</v>
      </c>
      <c r="C412">
        <v>4.4400000000000004</v>
      </c>
    </row>
    <row r="413" spans="1:3" x14ac:dyDescent="0.2">
      <c r="A413" s="292">
        <v>21905440</v>
      </c>
      <c r="B413" s="293" t="s">
        <v>1557</v>
      </c>
      <c r="C413">
        <v>5.78</v>
      </c>
    </row>
    <row r="414" spans="1:3" x14ac:dyDescent="0.2">
      <c r="A414" s="292">
        <v>22010137</v>
      </c>
      <c r="B414" s="293" t="s">
        <v>1558</v>
      </c>
      <c r="C414">
        <v>7.11</v>
      </c>
    </row>
    <row r="415" spans="1:3" x14ac:dyDescent="0.2">
      <c r="A415" s="292">
        <v>22008430</v>
      </c>
      <c r="B415" s="293" t="s">
        <v>1559</v>
      </c>
      <c r="C415">
        <v>8.89</v>
      </c>
    </row>
    <row r="416" spans="1:3" x14ac:dyDescent="0.2">
      <c r="A416" s="292">
        <v>22004758</v>
      </c>
      <c r="B416" s="293" t="s">
        <v>1560</v>
      </c>
      <c r="C416">
        <v>12</v>
      </c>
    </row>
    <row r="417" spans="1:3" x14ac:dyDescent="0.2">
      <c r="A417" s="292">
        <v>22009171</v>
      </c>
      <c r="B417" s="293" t="s">
        <v>1561</v>
      </c>
      <c r="C417">
        <v>4</v>
      </c>
    </row>
    <row r="418" spans="1:3" x14ac:dyDescent="0.2">
      <c r="A418" s="292">
        <v>21905713</v>
      </c>
      <c r="B418" s="293" t="s">
        <v>1562</v>
      </c>
      <c r="C418">
        <v>4.8899999999999997</v>
      </c>
    </row>
    <row r="419" spans="1:3" x14ac:dyDescent="0.2">
      <c r="A419" s="292">
        <v>22012962</v>
      </c>
      <c r="B419" s="293" t="s">
        <v>1563</v>
      </c>
      <c r="C419">
        <v>5.33</v>
      </c>
    </row>
    <row r="420" spans="1:3" x14ac:dyDescent="0.2">
      <c r="A420" s="292">
        <v>22010816</v>
      </c>
      <c r="B420" s="293" t="s">
        <v>1564</v>
      </c>
      <c r="C420">
        <v>7.11</v>
      </c>
    </row>
    <row r="421" spans="1:3" x14ac:dyDescent="0.2">
      <c r="A421" s="292">
        <v>22000992</v>
      </c>
      <c r="B421" s="293" t="s">
        <v>1565</v>
      </c>
      <c r="C421">
        <v>5.33</v>
      </c>
    </row>
    <row r="422" spans="1:3" x14ac:dyDescent="0.2">
      <c r="A422" s="292">
        <v>22004329</v>
      </c>
      <c r="B422" s="293" t="s">
        <v>1566</v>
      </c>
      <c r="C422">
        <v>7.56</v>
      </c>
    </row>
    <row r="423" spans="1:3" x14ac:dyDescent="0.2">
      <c r="A423" s="292">
        <v>22007307</v>
      </c>
      <c r="B423" s="293" t="s">
        <v>1567</v>
      </c>
      <c r="C423">
        <v>5.78</v>
      </c>
    </row>
    <row r="424" spans="1:3" x14ac:dyDescent="0.2">
      <c r="A424" s="292">
        <v>22003012</v>
      </c>
      <c r="B424" s="293" t="s">
        <v>1568</v>
      </c>
      <c r="C424">
        <v>4.8899999999999997</v>
      </c>
    </row>
    <row r="425" spans="1:3" x14ac:dyDescent="0.2">
      <c r="A425" s="292">
        <v>21902040</v>
      </c>
      <c r="B425" s="293" t="s">
        <v>1569</v>
      </c>
      <c r="C425">
        <v>6.22</v>
      </c>
    </row>
    <row r="426" spans="1:3" x14ac:dyDescent="0.2">
      <c r="A426" s="292">
        <v>22009681</v>
      </c>
      <c r="B426" s="293" t="s">
        <v>1570</v>
      </c>
      <c r="C426">
        <v>8.44</v>
      </c>
    </row>
    <row r="427" spans="1:3" x14ac:dyDescent="0.2">
      <c r="A427" s="292">
        <v>22006247</v>
      </c>
      <c r="B427" s="293" t="s">
        <v>1571</v>
      </c>
      <c r="C427">
        <v>8.89</v>
      </c>
    </row>
    <row r="428" spans="1:3" x14ac:dyDescent="0.2">
      <c r="A428" s="292">
        <v>21908792</v>
      </c>
      <c r="B428" s="293" t="s">
        <v>1572</v>
      </c>
      <c r="C428">
        <v>5.78</v>
      </c>
    </row>
    <row r="429" spans="1:3" x14ac:dyDescent="0.2">
      <c r="A429" s="292">
        <v>21903046</v>
      </c>
      <c r="B429" s="293" t="s">
        <v>1573</v>
      </c>
      <c r="C429">
        <v>4.4400000000000004</v>
      </c>
    </row>
    <row r="430" spans="1:3" x14ac:dyDescent="0.2">
      <c r="A430" s="292">
        <v>22009878</v>
      </c>
      <c r="B430" s="293" t="s">
        <v>1574</v>
      </c>
      <c r="C430">
        <v>8</v>
      </c>
    </row>
    <row r="431" spans="1:3" x14ac:dyDescent="0.2">
      <c r="A431" s="292">
        <v>22000976</v>
      </c>
      <c r="B431" s="293" t="s">
        <v>1575</v>
      </c>
      <c r="C431">
        <v>5.33</v>
      </c>
    </row>
    <row r="432" spans="1:3" x14ac:dyDescent="0.2">
      <c r="A432" s="292">
        <v>22002432</v>
      </c>
      <c r="B432" s="293" t="s">
        <v>1576</v>
      </c>
      <c r="C432">
        <v>7.11</v>
      </c>
    </row>
    <row r="433" spans="1:3" x14ac:dyDescent="0.2">
      <c r="A433" s="292">
        <v>22003986</v>
      </c>
      <c r="B433" s="293" t="s">
        <v>1577</v>
      </c>
      <c r="C433">
        <v>6.67</v>
      </c>
    </row>
    <row r="434" spans="1:3" x14ac:dyDescent="0.2">
      <c r="A434" s="292">
        <v>22000874</v>
      </c>
      <c r="B434" s="293" t="s">
        <v>1578</v>
      </c>
      <c r="C434">
        <v>4.8899999999999997</v>
      </c>
    </row>
    <row r="435" spans="1:3" x14ac:dyDescent="0.2">
      <c r="A435" s="292">
        <v>21919915</v>
      </c>
      <c r="B435" s="293" t="s">
        <v>1579</v>
      </c>
      <c r="C435">
        <v>4</v>
      </c>
    </row>
    <row r="436" spans="1:3" x14ac:dyDescent="0.2">
      <c r="A436" s="292">
        <v>22005734</v>
      </c>
      <c r="B436" s="293" t="s">
        <v>1580</v>
      </c>
      <c r="C436">
        <v>8</v>
      </c>
    </row>
    <row r="437" spans="1:3" x14ac:dyDescent="0.2">
      <c r="A437" s="292">
        <v>22001445</v>
      </c>
      <c r="B437" s="293" t="s">
        <v>1581</v>
      </c>
      <c r="C437">
        <v>8.89</v>
      </c>
    </row>
    <row r="438" spans="1:3" x14ac:dyDescent="0.2">
      <c r="A438" s="292">
        <v>22017462</v>
      </c>
      <c r="B438" s="293" t="s">
        <v>1582</v>
      </c>
      <c r="C438">
        <v>13.78</v>
      </c>
    </row>
    <row r="439" spans="1:3" x14ac:dyDescent="0.2">
      <c r="A439" s="292">
        <v>22007453</v>
      </c>
      <c r="B439" s="293" t="s">
        <v>1583</v>
      </c>
      <c r="C439">
        <v>9.33</v>
      </c>
    </row>
    <row r="440" spans="1:3" x14ac:dyDescent="0.2">
      <c r="A440" s="292">
        <v>22008602</v>
      </c>
      <c r="B440" s="293" t="s">
        <v>1584</v>
      </c>
      <c r="C440">
        <v>12.44</v>
      </c>
    </row>
    <row r="441" spans="1:3" x14ac:dyDescent="0.2">
      <c r="A441" s="292">
        <v>22009292</v>
      </c>
      <c r="B441" s="293" t="s">
        <v>1585</v>
      </c>
      <c r="C441">
        <v>6.22</v>
      </c>
    </row>
    <row r="442" spans="1:3" x14ac:dyDescent="0.2">
      <c r="A442" s="292">
        <v>22007538</v>
      </c>
      <c r="B442" s="293" t="s">
        <v>1586</v>
      </c>
      <c r="C442">
        <v>6.22</v>
      </c>
    </row>
    <row r="443" spans="1:3" x14ac:dyDescent="0.2">
      <c r="A443" s="292">
        <v>22005083</v>
      </c>
      <c r="B443" s="293" t="s">
        <v>1587</v>
      </c>
      <c r="C443">
        <v>8.89</v>
      </c>
    </row>
    <row r="444" spans="1:3" x14ac:dyDescent="0.2">
      <c r="A444" s="292">
        <v>22010303</v>
      </c>
      <c r="B444" s="293" t="s">
        <v>1588</v>
      </c>
      <c r="C444">
        <v>6.22</v>
      </c>
    </row>
    <row r="445" spans="1:3" x14ac:dyDescent="0.2">
      <c r="A445" s="292">
        <v>22013456</v>
      </c>
      <c r="B445" s="293" t="s">
        <v>1589</v>
      </c>
      <c r="C445">
        <v>7.11</v>
      </c>
    </row>
    <row r="446" spans="1:3" x14ac:dyDescent="0.2">
      <c r="A446" s="292">
        <v>22015109</v>
      </c>
      <c r="B446" s="293" t="s">
        <v>1590</v>
      </c>
      <c r="C446">
        <v>4</v>
      </c>
    </row>
    <row r="447" spans="1:3" x14ac:dyDescent="0.2">
      <c r="A447" s="292">
        <v>21904863</v>
      </c>
      <c r="B447" s="293" t="s">
        <v>1591</v>
      </c>
      <c r="C447">
        <v>5.78</v>
      </c>
    </row>
    <row r="448" spans="1:3" x14ac:dyDescent="0.2">
      <c r="A448" s="292">
        <v>22000279</v>
      </c>
      <c r="B448" s="293" t="s">
        <v>1592</v>
      </c>
      <c r="C448">
        <v>7.56</v>
      </c>
    </row>
    <row r="449" spans="1:3" x14ac:dyDescent="0.2">
      <c r="A449" s="292">
        <v>21905808</v>
      </c>
      <c r="B449" s="293" t="s">
        <v>1593</v>
      </c>
      <c r="C449">
        <v>6.22</v>
      </c>
    </row>
    <row r="450" spans="1:3" x14ac:dyDescent="0.2">
      <c r="A450" s="292">
        <v>22000641</v>
      </c>
      <c r="B450" s="293" t="s">
        <v>1594</v>
      </c>
      <c r="C450">
        <v>4.4400000000000004</v>
      </c>
    </row>
    <row r="451" spans="1:3" x14ac:dyDescent="0.2">
      <c r="A451" s="292">
        <v>22000255</v>
      </c>
      <c r="B451" s="293" t="s">
        <v>1595</v>
      </c>
      <c r="C451">
        <v>8.44</v>
      </c>
    </row>
    <row r="452" spans="1:3" x14ac:dyDescent="0.2">
      <c r="A452" s="292">
        <v>22002998</v>
      </c>
      <c r="B452" s="293" t="s">
        <v>1596</v>
      </c>
      <c r="C452">
        <v>7.56</v>
      </c>
    </row>
    <row r="453" spans="1:3" x14ac:dyDescent="0.2">
      <c r="A453" s="292">
        <v>22002488</v>
      </c>
      <c r="B453" s="293" t="s">
        <v>1597</v>
      </c>
      <c r="C453">
        <v>4.4400000000000004</v>
      </c>
    </row>
    <row r="454" spans="1:3" x14ac:dyDescent="0.2">
      <c r="A454" s="292">
        <v>22004590</v>
      </c>
      <c r="B454" s="293" t="s">
        <v>1598</v>
      </c>
      <c r="C454">
        <v>14.22</v>
      </c>
    </row>
    <row r="455" spans="1:3" x14ac:dyDescent="0.2">
      <c r="A455" s="292">
        <v>22010546</v>
      </c>
      <c r="B455" s="293" t="s">
        <v>1599</v>
      </c>
      <c r="C455">
        <v>3.56</v>
      </c>
    </row>
    <row r="456" spans="1:3" x14ac:dyDescent="0.2">
      <c r="A456" s="292">
        <v>21912772</v>
      </c>
      <c r="B456" s="293" t="s">
        <v>1600</v>
      </c>
      <c r="C456">
        <v>4.4400000000000004</v>
      </c>
    </row>
    <row r="457" spans="1:3" x14ac:dyDescent="0.2">
      <c r="A457" s="292">
        <v>22004929</v>
      </c>
      <c r="B457" s="293" t="s">
        <v>1601</v>
      </c>
      <c r="C457">
        <v>5.78</v>
      </c>
    </row>
    <row r="458" spans="1:3" x14ac:dyDescent="0.2">
      <c r="A458" s="292">
        <v>22012193</v>
      </c>
      <c r="B458" s="293" t="s">
        <v>1602</v>
      </c>
      <c r="C458">
        <v>9.7799999999999994</v>
      </c>
    </row>
    <row r="459" spans="1:3" x14ac:dyDescent="0.2">
      <c r="A459" s="292">
        <v>22010780</v>
      </c>
      <c r="B459" s="293" t="s">
        <v>1603</v>
      </c>
      <c r="C459">
        <v>9.7799999999999994</v>
      </c>
    </row>
    <row r="460" spans="1:3" x14ac:dyDescent="0.2">
      <c r="A460" s="292">
        <v>22011330</v>
      </c>
      <c r="B460" s="293" t="s">
        <v>1604</v>
      </c>
      <c r="C460">
        <v>6.67</v>
      </c>
    </row>
    <row r="461" spans="1:3" x14ac:dyDescent="0.2">
      <c r="A461" s="292">
        <v>21911417</v>
      </c>
      <c r="B461" s="293" t="s">
        <v>1605</v>
      </c>
      <c r="C461">
        <v>7.11</v>
      </c>
    </row>
    <row r="462" spans="1:3" x14ac:dyDescent="0.2">
      <c r="A462" s="292">
        <v>22002388</v>
      </c>
      <c r="B462" s="293" t="s">
        <v>1606</v>
      </c>
      <c r="C462">
        <v>8.44</v>
      </c>
    </row>
    <row r="463" spans="1:3" x14ac:dyDescent="0.2">
      <c r="A463" s="292">
        <v>22017400</v>
      </c>
      <c r="B463" s="293" t="s">
        <v>1607</v>
      </c>
      <c r="C463">
        <v>8.44</v>
      </c>
    </row>
    <row r="464" spans="1:3" x14ac:dyDescent="0.2">
      <c r="A464" s="292">
        <v>21902128</v>
      </c>
      <c r="B464" s="293" t="s">
        <v>1608</v>
      </c>
      <c r="C464">
        <v>8.89</v>
      </c>
    </row>
    <row r="465" spans="1:3" x14ac:dyDescent="0.2">
      <c r="A465" s="292">
        <v>22010540</v>
      </c>
      <c r="B465" s="293" t="s">
        <v>1609</v>
      </c>
      <c r="C465">
        <v>8</v>
      </c>
    </row>
    <row r="466" spans="1:3" x14ac:dyDescent="0.2">
      <c r="A466" s="292">
        <v>22005516</v>
      </c>
      <c r="B466" s="293" t="s">
        <v>1610</v>
      </c>
      <c r="C466">
        <v>8.44</v>
      </c>
    </row>
    <row r="467" spans="1:3" x14ac:dyDescent="0.2">
      <c r="A467" s="292">
        <v>22002442</v>
      </c>
      <c r="B467" s="293" t="s">
        <v>1611</v>
      </c>
      <c r="C467">
        <v>7.11</v>
      </c>
    </row>
    <row r="468" spans="1:3" x14ac:dyDescent="0.2">
      <c r="A468" s="292">
        <v>21910480</v>
      </c>
      <c r="B468" s="293" t="s">
        <v>1612</v>
      </c>
      <c r="C468">
        <v>7.56</v>
      </c>
    </row>
    <row r="469" spans="1:3" x14ac:dyDescent="0.2">
      <c r="A469" s="292">
        <v>22010980</v>
      </c>
      <c r="B469" s="293" t="s">
        <v>1613</v>
      </c>
      <c r="C469">
        <v>7.11</v>
      </c>
    </row>
    <row r="470" spans="1:3" x14ac:dyDescent="0.2">
      <c r="A470" s="292">
        <v>22002365</v>
      </c>
      <c r="B470" s="293" t="s">
        <v>1614</v>
      </c>
      <c r="C470">
        <v>4.8899999999999997</v>
      </c>
    </row>
    <row r="471" spans="1:3" x14ac:dyDescent="0.2">
      <c r="A471" s="292">
        <v>22005569</v>
      </c>
      <c r="B471" s="293" t="s">
        <v>1615</v>
      </c>
      <c r="C471">
        <v>6.22</v>
      </c>
    </row>
    <row r="472" spans="1:3" x14ac:dyDescent="0.2">
      <c r="A472" s="292">
        <v>22009302</v>
      </c>
      <c r="B472" s="293" t="s">
        <v>1616</v>
      </c>
      <c r="C472">
        <v>8.89</v>
      </c>
    </row>
    <row r="473" spans="1:3" x14ac:dyDescent="0.2">
      <c r="A473" s="292">
        <v>21906128</v>
      </c>
      <c r="B473" s="293" t="s">
        <v>1617</v>
      </c>
      <c r="C473">
        <v>8.44</v>
      </c>
    </row>
    <row r="474" spans="1:3" x14ac:dyDescent="0.2">
      <c r="A474" s="292">
        <v>22006231</v>
      </c>
      <c r="B474" s="293" t="s">
        <v>1618</v>
      </c>
      <c r="C474">
        <v>8.44</v>
      </c>
    </row>
    <row r="475" spans="1:3" x14ac:dyDescent="0.2">
      <c r="A475" s="292">
        <v>22013186</v>
      </c>
      <c r="B475" s="293" t="s">
        <v>1619</v>
      </c>
      <c r="C475">
        <v>6.67</v>
      </c>
    </row>
    <row r="476" spans="1:3" x14ac:dyDescent="0.2">
      <c r="A476" s="292">
        <v>21907614</v>
      </c>
      <c r="B476" s="293" t="s">
        <v>1620</v>
      </c>
      <c r="C476">
        <v>11.56</v>
      </c>
    </row>
    <row r="477" spans="1:3" x14ac:dyDescent="0.2">
      <c r="A477" s="292">
        <v>22003149</v>
      </c>
      <c r="B477" s="293" t="s">
        <v>1621</v>
      </c>
      <c r="C477">
        <v>9.33</v>
      </c>
    </row>
    <row r="478" spans="1:3" x14ac:dyDescent="0.2">
      <c r="A478" s="292">
        <v>22007182</v>
      </c>
      <c r="B478" s="293" t="s">
        <v>1622</v>
      </c>
      <c r="C478">
        <v>5.33</v>
      </c>
    </row>
    <row r="479" spans="1:3" x14ac:dyDescent="0.2">
      <c r="A479" s="292">
        <v>22007321</v>
      </c>
      <c r="B479" s="293" t="s">
        <v>1623</v>
      </c>
      <c r="C479">
        <v>5.78</v>
      </c>
    </row>
    <row r="480" spans="1:3" x14ac:dyDescent="0.2">
      <c r="A480" s="292">
        <v>22001342</v>
      </c>
      <c r="B480" s="293" t="s">
        <v>1624</v>
      </c>
      <c r="C480">
        <v>12</v>
      </c>
    </row>
    <row r="481" spans="1:3" x14ac:dyDescent="0.2">
      <c r="A481" s="292">
        <v>22012748</v>
      </c>
      <c r="B481" s="293" t="s">
        <v>1625</v>
      </c>
      <c r="C481">
        <v>9.33</v>
      </c>
    </row>
    <row r="482" spans="1:3" x14ac:dyDescent="0.2">
      <c r="A482" s="292">
        <v>22014833</v>
      </c>
      <c r="B482" s="293" t="s">
        <v>1626</v>
      </c>
      <c r="C482">
        <v>6.67</v>
      </c>
    </row>
    <row r="483" spans="1:3" x14ac:dyDescent="0.2">
      <c r="A483" s="292">
        <v>22010942</v>
      </c>
      <c r="B483" s="293" t="s">
        <v>1627</v>
      </c>
      <c r="C483">
        <v>5.33</v>
      </c>
    </row>
    <row r="484" spans="1:3" x14ac:dyDescent="0.2">
      <c r="A484" s="292">
        <v>22013361</v>
      </c>
      <c r="B484" s="293" t="s">
        <v>1628</v>
      </c>
      <c r="C484">
        <v>4.4400000000000004</v>
      </c>
    </row>
    <row r="485" spans="1:3" x14ac:dyDescent="0.2">
      <c r="A485" s="292">
        <v>22013396</v>
      </c>
      <c r="B485" s="293" t="s">
        <v>1629</v>
      </c>
      <c r="C485">
        <v>13.78</v>
      </c>
    </row>
    <row r="486" spans="1:3" x14ac:dyDescent="0.2">
      <c r="A486" s="292">
        <v>21906369</v>
      </c>
      <c r="B486" s="293" t="s">
        <v>1630</v>
      </c>
      <c r="C486">
        <v>4.4400000000000004</v>
      </c>
    </row>
    <row r="487" spans="1:3" x14ac:dyDescent="0.2">
      <c r="A487" s="309">
        <v>22016879</v>
      </c>
      <c r="B487" s="293" t="s">
        <v>1631</v>
      </c>
      <c r="C487">
        <v>5.33</v>
      </c>
    </row>
    <row r="488" spans="1:3" x14ac:dyDescent="0.2">
      <c r="A488" s="292">
        <v>22010291</v>
      </c>
      <c r="B488" s="293" t="s">
        <v>1632</v>
      </c>
      <c r="C488">
        <v>11.11</v>
      </c>
    </row>
    <row r="489" spans="1:3" x14ac:dyDescent="0.2">
      <c r="A489" s="292">
        <v>22005248</v>
      </c>
      <c r="B489" s="293" t="s">
        <v>1633</v>
      </c>
      <c r="C489">
        <v>5.33</v>
      </c>
    </row>
    <row r="490" spans="1:3" x14ac:dyDescent="0.2">
      <c r="A490" s="292">
        <v>22001283</v>
      </c>
      <c r="B490" s="293" t="s">
        <v>1634</v>
      </c>
      <c r="C490">
        <v>8</v>
      </c>
    </row>
    <row r="491" spans="1:3" x14ac:dyDescent="0.2">
      <c r="A491" s="292">
        <v>22004937</v>
      </c>
      <c r="B491" s="293" t="s">
        <v>1635</v>
      </c>
      <c r="C491">
        <v>11.56</v>
      </c>
    </row>
    <row r="492" spans="1:3" x14ac:dyDescent="0.2">
      <c r="A492" s="292">
        <v>22006215</v>
      </c>
      <c r="B492" s="293" t="s">
        <v>1636</v>
      </c>
      <c r="C492">
        <v>5.78</v>
      </c>
    </row>
    <row r="493" spans="1:3" x14ac:dyDescent="0.2">
      <c r="A493" s="292">
        <v>22001592</v>
      </c>
      <c r="B493" s="293" t="s">
        <v>1637</v>
      </c>
      <c r="C493">
        <v>5.33</v>
      </c>
    </row>
    <row r="494" spans="1:3" x14ac:dyDescent="0.2">
      <c r="A494" s="292">
        <v>22005139</v>
      </c>
      <c r="B494" s="293" t="s">
        <v>1638</v>
      </c>
      <c r="C494">
        <v>8.44</v>
      </c>
    </row>
    <row r="495" spans="1:3" x14ac:dyDescent="0.2">
      <c r="A495" s="292">
        <v>21903989</v>
      </c>
      <c r="B495" s="293" t="s">
        <v>1639</v>
      </c>
      <c r="C495">
        <v>10.67</v>
      </c>
    </row>
    <row r="496" spans="1:3" x14ac:dyDescent="0.2">
      <c r="A496" s="292">
        <v>22009607</v>
      </c>
      <c r="B496" s="293" t="s">
        <v>1640</v>
      </c>
      <c r="C496">
        <v>7.11</v>
      </c>
    </row>
    <row r="497" spans="1:3" x14ac:dyDescent="0.2">
      <c r="A497" s="292">
        <v>22011767</v>
      </c>
      <c r="B497" s="293" t="s">
        <v>1641</v>
      </c>
      <c r="C497">
        <v>8</v>
      </c>
    </row>
    <row r="498" spans="1:3" x14ac:dyDescent="0.2">
      <c r="A498" s="292">
        <v>21903884</v>
      </c>
      <c r="B498" s="293" t="s">
        <v>1642</v>
      </c>
      <c r="C498">
        <v>10.67</v>
      </c>
    </row>
    <row r="499" spans="1:3" x14ac:dyDescent="0.2">
      <c r="A499" s="292">
        <v>22006191</v>
      </c>
      <c r="B499" s="293" t="s">
        <v>1643</v>
      </c>
      <c r="C499">
        <v>7.11</v>
      </c>
    </row>
    <row r="500" spans="1:3" x14ac:dyDescent="0.2">
      <c r="A500" s="292">
        <v>22003782</v>
      </c>
      <c r="B500" s="293" t="s">
        <v>1644</v>
      </c>
      <c r="C500">
        <v>6.67</v>
      </c>
    </row>
    <row r="501" spans="1:3" x14ac:dyDescent="0.2">
      <c r="A501" s="292">
        <v>22014861</v>
      </c>
      <c r="B501" s="293" t="s">
        <v>1645</v>
      </c>
      <c r="C501">
        <v>6.22</v>
      </c>
    </row>
    <row r="502" spans="1:3" x14ac:dyDescent="0.2">
      <c r="A502" s="292">
        <v>22007432</v>
      </c>
      <c r="B502" s="293" t="s">
        <v>1646</v>
      </c>
      <c r="C502">
        <v>11.56</v>
      </c>
    </row>
    <row r="503" spans="1:3" x14ac:dyDescent="0.2">
      <c r="A503" s="292">
        <v>21908948</v>
      </c>
      <c r="B503" s="293" t="s">
        <v>1647</v>
      </c>
      <c r="C503">
        <v>9.7799999999999994</v>
      </c>
    </row>
    <row r="504" spans="1:3" x14ac:dyDescent="0.2">
      <c r="A504" s="292">
        <v>22001499</v>
      </c>
      <c r="B504" s="293" t="s">
        <v>1648</v>
      </c>
      <c r="C504">
        <v>9.7799999999999994</v>
      </c>
    </row>
    <row r="505" spans="1:3" x14ac:dyDescent="0.2">
      <c r="A505" s="292">
        <v>22006924</v>
      </c>
      <c r="B505" s="293" t="s">
        <v>1649</v>
      </c>
      <c r="C505">
        <v>3.11</v>
      </c>
    </row>
    <row r="506" spans="1:3" x14ac:dyDescent="0.2">
      <c r="A506" s="292">
        <v>22004988</v>
      </c>
      <c r="B506" s="293" t="s">
        <v>1650</v>
      </c>
      <c r="C506">
        <v>4</v>
      </c>
    </row>
    <row r="507" spans="1:3" x14ac:dyDescent="0.2">
      <c r="A507" s="292">
        <v>22009407</v>
      </c>
      <c r="B507" s="293" t="s">
        <v>1651</v>
      </c>
      <c r="C507">
        <v>9.7799999999999994</v>
      </c>
    </row>
    <row r="508" spans="1:3" x14ac:dyDescent="0.2">
      <c r="A508" s="292">
        <v>21604034</v>
      </c>
      <c r="B508" s="293" t="s">
        <v>1652</v>
      </c>
      <c r="C508">
        <v>9.33</v>
      </c>
    </row>
    <row r="509" spans="1:3" x14ac:dyDescent="0.2">
      <c r="A509" s="292">
        <v>22009033</v>
      </c>
      <c r="B509" s="293" t="s">
        <v>1653</v>
      </c>
      <c r="C509">
        <v>7.56</v>
      </c>
    </row>
    <row r="510" spans="1:3" x14ac:dyDescent="0.2">
      <c r="A510" s="292">
        <v>22008677</v>
      </c>
      <c r="B510" s="293" t="s">
        <v>1654</v>
      </c>
      <c r="C510">
        <v>6.67</v>
      </c>
    </row>
    <row r="511" spans="1:3" x14ac:dyDescent="0.2">
      <c r="A511" s="292">
        <v>22002949</v>
      </c>
      <c r="B511" s="293" t="s">
        <v>1655</v>
      </c>
      <c r="C511">
        <v>8.44</v>
      </c>
    </row>
    <row r="512" spans="1:3" x14ac:dyDescent="0.2">
      <c r="A512" s="292">
        <v>22011927</v>
      </c>
      <c r="B512" s="293" t="s">
        <v>1656</v>
      </c>
      <c r="C512">
        <v>8.44</v>
      </c>
    </row>
    <row r="513" spans="1:3" x14ac:dyDescent="0.2">
      <c r="A513" s="292">
        <v>22015413</v>
      </c>
      <c r="B513" s="293" t="s">
        <v>1657</v>
      </c>
      <c r="C513">
        <v>5.33</v>
      </c>
    </row>
    <row r="514" spans="1:3" x14ac:dyDescent="0.2">
      <c r="A514" s="292">
        <v>22013568</v>
      </c>
      <c r="B514" s="293" t="s">
        <v>1658</v>
      </c>
      <c r="C514">
        <v>3.56</v>
      </c>
    </row>
    <row r="515" spans="1:3" x14ac:dyDescent="0.2">
      <c r="A515" s="292">
        <v>21702513</v>
      </c>
      <c r="B515" s="293" t="s">
        <v>1659</v>
      </c>
      <c r="C515">
        <v>13.78</v>
      </c>
    </row>
    <row r="516" spans="1:3" x14ac:dyDescent="0.2">
      <c r="A516" s="292">
        <v>22004779</v>
      </c>
      <c r="B516" s="293" t="s">
        <v>1660</v>
      </c>
      <c r="C516">
        <v>9.33</v>
      </c>
    </row>
    <row r="517" spans="1:3" x14ac:dyDescent="0.2">
      <c r="A517" s="292">
        <v>22000948</v>
      </c>
      <c r="B517" s="293" t="s">
        <v>1661</v>
      </c>
      <c r="C517">
        <v>13.78</v>
      </c>
    </row>
    <row r="518" spans="1:3" x14ac:dyDescent="0.2">
      <c r="A518" s="292">
        <v>22011757</v>
      </c>
      <c r="B518" s="293" t="s">
        <v>1662</v>
      </c>
      <c r="C518">
        <v>6.67</v>
      </c>
    </row>
    <row r="519" spans="1:3" x14ac:dyDescent="0.2">
      <c r="A519" s="292">
        <v>22009294</v>
      </c>
      <c r="B519" s="293" t="s">
        <v>1663</v>
      </c>
      <c r="C519">
        <v>9.33</v>
      </c>
    </row>
    <row r="520" spans="1:3" x14ac:dyDescent="0.2">
      <c r="A520" s="292">
        <v>22000735</v>
      </c>
      <c r="B520" s="293" t="s">
        <v>1664</v>
      </c>
      <c r="C520">
        <v>8</v>
      </c>
    </row>
    <row r="521" spans="1:3" x14ac:dyDescent="0.2">
      <c r="A521" s="292">
        <v>22005305</v>
      </c>
      <c r="B521" s="293" t="s">
        <v>1665</v>
      </c>
      <c r="C521">
        <v>9.33</v>
      </c>
    </row>
    <row r="522" spans="1:3" x14ac:dyDescent="0.2">
      <c r="A522" s="292">
        <v>22012221</v>
      </c>
      <c r="B522" s="293" t="s">
        <v>1666</v>
      </c>
      <c r="C522">
        <v>7.56</v>
      </c>
    </row>
    <row r="523" spans="1:3" x14ac:dyDescent="0.2">
      <c r="A523" s="292">
        <v>21810952</v>
      </c>
      <c r="B523" s="293" t="s">
        <v>1667</v>
      </c>
      <c r="C523">
        <v>8.89</v>
      </c>
    </row>
    <row r="524" spans="1:3" x14ac:dyDescent="0.2">
      <c r="A524" s="292">
        <v>22011487</v>
      </c>
      <c r="B524" s="293" t="s">
        <v>1668</v>
      </c>
      <c r="C524">
        <v>5.33</v>
      </c>
    </row>
    <row r="525" spans="1:3" x14ac:dyDescent="0.2">
      <c r="A525" s="292">
        <v>22004913</v>
      </c>
      <c r="B525" s="293" t="s">
        <v>1669</v>
      </c>
      <c r="C525">
        <v>7.11</v>
      </c>
    </row>
    <row r="526" spans="1:3" x14ac:dyDescent="0.2">
      <c r="A526" s="292">
        <v>22018168</v>
      </c>
      <c r="B526" s="293" t="s">
        <v>1670</v>
      </c>
      <c r="C526">
        <v>7.56</v>
      </c>
    </row>
    <row r="527" spans="1:3" x14ac:dyDescent="0.2">
      <c r="A527" s="292">
        <v>22005777</v>
      </c>
      <c r="B527" s="293" t="s">
        <v>1671</v>
      </c>
      <c r="C527">
        <v>8</v>
      </c>
    </row>
    <row r="528" spans="1:3" x14ac:dyDescent="0.2">
      <c r="A528" s="292">
        <v>22005952</v>
      </c>
      <c r="B528" s="293" t="s">
        <v>1672</v>
      </c>
      <c r="C528">
        <v>8</v>
      </c>
    </row>
    <row r="529" spans="1:3" x14ac:dyDescent="0.2">
      <c r="A529" s="292">
        <v>21915733</v>
      </c>
      <c r="B529" s="293" t="s">
        <v>1673</v>
      </c>
      <c r="C529">
        <v>9.33</v>
      </c>
    </row>
    <row r="530" spans="1:3" x14ac:dyDescent="0.2">
      <c r="A530" s="292">
        <v>22002630</v>
      </c>
      <c r="B530" s="293" t="s">
        <v>1674</v>
      </c>
      <c r="C530">
        <v>8.44</v>
      </c>
    </row>
    <row r="531" spans="1:3" x14ac:dyDescent="0.2">
      <c r="A531" s="292">
        <v>22006058</v>
      </c>
      <c r="B531" s="293" t="s">
        <v>1675</v>
      </c>
      <c r="C531">
        <v>7.11</v>
      </c>
    </row>
    <row r="532" spans="1:3" x14ac:dyDescent="0.2">
      <c r="A532" s="292">
        <v>22006500</v>
      </c>
      <c r="B532" s="293" t="s">
        <v>1676</v>
      </c>
      <c r="C532">
        <v>7.11</v>
      </c>
    </row>
    <row r="533" spans="1:3" x14ac:dyDescent="0.2">
      <c r="A533" s="292">
        <v>22005974</v>
      </c>
      <c r="B533" s="293" t="s">
        <v>1677</v>
      </c>
      <c r="C533">
        <v>8.89</v>
      </c>
    </row>
    <row r="534" spans="1:3" x14ac:dyDescent="0.2">
      <c r="A534" s="292">
        <v>22010898</v>
      </c>
      <c r="B534" s="293" t="s">
        <v>1678</v>
      </c>
      <c r="C534">
        <v>7.11</v>
      </c>
    </row>
    <row r="535" spans="1:3" x14ac:dyDescent="0.2">
      <c r="A535" s="292">
        <v>22018534</v>
      </c>
      <c r="B535" s="293" t="s">
        <v>1679</v>
      </c>
      <c r="C535">
        <v>5.33</v>
      </c>
    </row>
    <row r="536" spans="1:3" x14ac:dyDescent="0.2">
      <c r="A536" s="292">
        <v>22004810</v>
      </c>
      <c r="B536" s="293" t="s">
        <v>1680</v>
      </c>
      <c r="C536">
        <v>6.22</v>
      </c>
    </row>
    <row r="537" spans="1:3" x14ac:dyDescent="0.2">
      <c r="A537" s="292">
        <v>22012823</v>
      </c>
      <c r="B537" s="293" t="s">
        <v>1681</v>
      </c>
      <c r="C537">
        <v>4.4400000000000004</v>
      </c>
    </row>
    <row r="538" spans="1:3" x14ac:dyDescent="0.2">
      <c r="A538" s="292">
        <v>22011107</v>
      </c>
      <c r="B538" s="293" t="s">
        <v>1682</v>
      </c>
      <c r="C538">
        <v>7.11</v>
      </c>
    </row>
    <row r="539" spans="1:3" x14ac:dyDescent="0.2">
      <c r="A539" s="292">
        <v>22001966</v>
      </c>
      <c r="B539" s="293" t="s">
        <v>1683</v>
      </c>
      <c r="C539">
        <v>4.8899999999999997</v>
      </c>
    </row>
    <row r="540" spans="1:3" x14ac:dyDescent="0.2">
      <c r="A540" s="292">
        <v>22018967</v>
      </c>
      <c r="B540" s="293" t="s">
        <v>1684</v>
      </c>
      <c r="C540">
        <v>8</v>
      </c>
    </row>
    <row r="541" spans="1:3" x14ac:dyDescent="0.2">
      <c r="A541" s="292">
        <v>22007180</v>
      </c>
      <c r="B541" s="293" t="s">
        <v>1685</v>
      </c>
      <c r="C541">
        <v>8.89</v>
      </c>
    </row>
    <row r="542" spans="1:3" x14ac:dyDescent="0.2">
      <c r="A542" s="292">
        <v>22003623</v>
      </c>
      <c r="B542" s="293" t="s">
        <v>1686</v>
      </c>
      <c r="C542">
        <v>5.78</v>
      </c>
    </row>
    <row r="543" spans="1:3" x14ac:dyDescent="0.2">
      <c r="A543" s="292">
        <v>22003616</v>
      </c>
      <c r="B543" s="293" t="s">
        <v>1687</v>
      </c>
      <c r="C543">
        <v>7.11</v>
      </c>
    </row>
    <row r="544" spans="1:3" x14ac:dyDescent="0.2">
      <c r="A544" s="292">
        <v>21912615</v>
      </c>
      <c r="B544" s="293" t="s">
        <v>1688</v>
      </c>
      <c r="C544">
        <v>7.11</v>
      </c>
    </row>
    <row r="545" spans="1:3" x14ac:dyDescent="0.2">
      <c r="A545" s="292">
        <v>22005137</v>
      </c>
      <c r="B545" s="293" t="s">
        <v>1689</v>
      </c>
      <c r="C545">
        <v>7.56</v>
      </c>
    </row>
    <row r="546" spans="1:3" x14ac:dyDescent="0.2">
      <c r="A546" s="292">
        <v>21919706</v>
      </c>
      <c r="B546" s="293" t="s">
        <v>1690</v>
      </c>
      <c r="C546">
        <v>6.22</v>
      </c>
    </row>
    <row r="547" spans="1:3" x14ac:dyDescent="0.2">
      <c r="A547" s="292">
        <v>22003026</v>
      </c>
      <c r="B547" s="293" t="s">
        <v>1691</v>
      </c>
      <c r="C547">
        <v>6.22</v>
      </c>
    </row>
    <row r="548" spans="1:3" x14ac:dyDescent="0.2">
      <c r="A548" s="292">
        <v>22007470</v>
      </c>
      <c r="B548" s="293" t="s">
        <v>1692</v>
      </c>
      <c r="C548">
        <v>4.4400000000000004</v>
      </c>
    </row>
    <row r="549" spans="1:3" x14ac:dyDescent="0.2">
      <c r="A549" s="292">
        <v>22003725</v>
      </c>
      <c r="B549" s="293" t="s">
        <v>1693</v>
      </c>
      <c r="C549">
        <v>8.89</v>
      </c>
    </row>
    <row r="550" spans="1:3" x14ac:dyDescent="0.2">
      <c r="A550" s="292">
        <v>22010160</v>
      </c>
      <c r="B550" s="293" t="s">
        <v>1694</v>
      </c>
      <c r="C550">
        <v>7.56</v>
      </c>
    </row>
    <row r="551" spans="1:3" x14ac:dyDescent="0.2">
      <c r="A551" s="292">
        <v>22004035</v>
      </c>
      <c r="B551" s="293" t="s">
        <v>1695</v>
      </c>
      <c r="C551">
        <v>8.89</v>
      </c>
    </row>
    <row r="552" spans="1:3" x14ac:dyDescent="0.2">
      <c r="A552" s="292">
        <v>22010246</v>
      </c>
      <c r="B552" s="293" t="s">
        <v>1696</v>
      </c>
      <c r="C552">
        <v>8.89</v>
      </c>
    </row>
    <row r="553" spans="1:3" x14ac:dyDescent="0.2">
      <c r="A553" s="292">
        <v>22003493</v>
      </c>
      <c r="B553" s="293" t="s">
        <v>1697</v>
      </c>
      <c r="C553">
        <v>7.11</v>
      </c>
    </row>
    <row r="554" spans="1:3" x14ac:dyDescent="0.2">
      <c r="A554" s="292">
        <v>22004569</v>
      </c>
      <c r="B554" s="293" t="s">
        <v>1698</v>
      </c>
      <c r="C554">
        <v>9.33</v>
      </c>
    </row>
    <row r="555" spans="1:3" x14ac:dyDescent="0.2">
      <c r="A555" s="292">
        <v>21911245</v>
      </c>
      <c r="B555" s="293" t="s">
        <v>1699</v>
      </c>
      <c r="C555">
        <v>5.78</v>
      </c>
    </row>
    <row r="556" spans="1:3" x14ac:dyDescent="0.2">
      <c r="A556" s="292">
        <v>22003883</v>
      </c>
      <c r="B556" s="293" t="s">
        <v>1700</v>
      </c>
      <c r="C556">
        <v>5.33</v>
      </c>
    </row>
    <row r="557" spans="1:3" x14ac:dyDescent="0.2">
      <c r="A557" s="292">
        <v>22002955</v>
      </c>
      <c r="B557" s="293" t="s">
        <v>1701</v>
      </c>
      <c r="C557">
        <v>4.8899999999999997</v>
      </c>
    </row>
    <row r="558" spans="1:3" x14ac:dyDescent="0.2">
      <c r="A558" s="292">
        <v>22008977</v>
      </c>
      <c r="B558" s="293" t="s">
        <v>1702</v>
      </c>
      <c r="C558">
        <v>9.7799999999999994</v>
      </c>
    </row>
    <row r="559" spans="1:3" x14ac:dyDescent="0.2">
      <c r="A559" s="292">
        <v>21903566</v>
      </c>
      <c r="B559" s="293" t="s">
        <v>1703</v>
      </c>
      <c r="C559">
        <v>7.56</v>
      </c>
    </row>
    <row r="560" spans="1:3" x14ac:dyDescent="0.2">
      <c r="A560" s="292">
        <v>22003194</v>
      </c>
      <c r="B560" s="293" t="s">
        <v>1704</v>
      </c>
      <c r="C560">
        <v>6.67</v>
      </c>
    </row>
    <row r="561" spans="1:3" x14ac:dyDescent="0.2">
      <c r="A561" s="292">
        <v>21709649</v>
      </c>
      <c r="B561" s="293" t="s">
        <v>1705</v>
      </c>
      <c r="C561">
        <v>7.56</v>
      </c>
    </row>
    <row r="562" spans="1:3" x14ac:dyDescent="0.2">
      <c r="A562" s="292">
        <v>22011420</v>
      </c>
      <c r="B562" s="293" t="s">
        <v>1706</v>
      </c>
      <c r="C562">
        <v>9.7799999999999994</v>
      </c>
    </row>
    <row r="563" spans="1:3" x14ac:dyDescent="0.2">
      <c r="A563" s="292">
        <v>22002668</v>
      </c>
      <c r="B563" s="293" t="s">
        <v>1707</v>
      </c>
      <c r="C563">
        <v>3.56</v>
      </c>
    </row>
    <row r="564" spans="1:3" x14ac:dyDescent="0.2">
      <c r="A564" s="292">
        <v>21905266</v>
      </c>
      <c r="B564" s="293" t="s">
        <v>1708</v>
      </c>
      <c r="C564">
        <v>5.33</v>
      </c>
    </row>
    <row r="565" spans="1:3" x14ac:dyDescent="0.2">
      <c r="A565" s="292">
        <v>21915786</v>
      </c>
      <c r="B565" s="293" t="s">
        <v>1709</v>
      </c>
      <c r="C565">
        <v>4.8899999999999997</v>
      </c>
    </row>
    <row r="566" spans="1:3" x14ac:dyDescent="0.2">
      <c r="A566" s="292">
        <v>22001198</v>
      </c>
      <c r="B566" s="293" t="s">
        <v>1710</v>
      </c>
      <c r="C566">
        <v>6.22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2:AB103"/>
  <sheetViews>
    <sheetView topLeftCell="M25" workbookViewId="0">
      <selection activeCell="AA44" sqref="AA44:AB44"/>
    </sheetView>
  </sheetViews>
  <sheetFormatPr baseColWidth="10" defaultRowHeight="12.75" x14ac:dyDescent="0.2"/>
  <cols>
    <col min="3" max="3" width="5.85546875" customWidth="1"/>
  </cols>
  <sheetData>
    <row r="2" spans="1:23" ht="13.5" thickBot="1" x14ac:dyDescent="0.25">
      <c r="B2" s="23"/>
      <c r="C2" s="23"/>
    </row>
    <row r="3" spans="1:23" ht="13.5" thickBot="1" x14ac:dyDescent="0.25">
      <c r="A3" s="421" t="s">
        <v>55</v>
      </c>
      <c r="B3" s="418"/>
      <c r="C3" s="418"/>
      <c r="D3" s="418"/>
      <c r="E3" s="422"/>
      <c r="G3" s="416" t="s">
        <v>20</v>
      </c>
      <c r="H3" s="417"/>
      <c r="I3" s="418"/>
      <c r="J3" s="417"/>
      <c r="K3" s="420"/>
      <c r="M3" s="416" t="s">
        <v>21</v>
      </c>
      <c r="N3" s="417"/>
      <c r="O3" s="418"/>
      <c r="P3" s="417"/>
      <c r="Q3" s="420"/>
      <c r="S3" s="416" t="s">
        <v>22</v>
      </c>
      <c r="T3" s="417"/>
      <c r="U3" s="418"/>
      <c r="V3" s="417"/>
      <c r="W3" s="420"/>
    </row>
    <row r="4" spans="1:23" ht="13.5" thickBot="1" x14ac:dyDescent="0.25">
      <c r="A4" s="37" t="s">
        <v>13</v>
      </c>
      <c r="B4" s="38" t="s">
        <v>2</v>
      </c>
      <c r="C4" s="15"/>
      <c r="D4" s="38" t="s">
        <v>14</v>
      </c>
      <c r="E4" s="38" t="s">
        <v>2</v>
      </c>
      <c r="G4" s="39" t="s">
        <v>13</v>
      </c>
      <c r="H4" s="40" t="s">
        <v>2</v>
      </c>
      <c r="I4" s="12"/>
      <c r="J4" s="39" t="s">
        <v>14</v>
      </c>
      <c r="K4" s="40" t="s">
        <v>2</v>
      </c>
      <c r="M4" s="13" t="s">
        <v>13</v>
      </c>
      <c r="N4" s="14" t="s">
        <v>2</v>
      </c>
      <c r="O4" s="12"/>
      <c r="P4" s="13" t="s">
        <v>14</v>
      </c>
      <c r="Q4" s="14" t="s">
        <v>2</v>
      </c>
      <c r="S4" s="13" t="s">
        <v>13</v>
      </c>
      <c r="T4" s="14" t="s">
        <v>2</v>
      </c>
      <c r="U4" s="12"/>
      <c r="V4" s="13" t="s">
        <v>14</v>
      </c>
      <c r="W4" s="14" t="s">
        <v>2</v>
      </c>
    </row>
    <row r="5" spans="1:23" ht="13.5" thickBot="1" x14ac:dyDescent="0.25">
      <c r="A5" s="79">
        <v>0</v>
      </c>
      <c r="B5" s="80">
        <v>0</v>
      </c>
      <c r="C5" s="15"/>
      <c r="D5" s="80">
        <v>0</v>
      </c>
      <c r="E5" s="80">
        <v>0</v>
      </c>
      <c r="G5" s="39">
        <v>0</v>
      </c>
      <c r="H5" s="40">
        <v>0</v>
      </c>
      <c r="I5" s="15"/>
      <c r="J5" s="39">
        <v>0</v>
      </c>
      <c r="K5" s="40">
        <v>0</v>
      </c>
      <c r="M5" s="39">
        <v>0</v>
      </c>
      <c r="N5" s="40">
        <v>0</v>
      </c>
      <c r="O5" s="15"/>
      <c r="P5" s="39">
        <v>0</v>
      </c>
      <c r="Q5" s="40">
        <v>0</v>
      </c>
      <c r="S5" s="39">
        <v>0</v>
      </c>
      <c r="T5" s="40">
        <v>0</v>
      </c>
      <c r="U5" s="15"/>
      <c r="V5" s="39">
        <v>0</v>
      </c>
      <c r="W5" s="40">
        <v>0</v>
      </c>
    </row>
    <row r="6" spans="1:23" ht="13.5" thickBot="1" x14ac:dyDescent="0.25">
      <c r="A6" s="79">
        <v>20</v>
      </c>
      <c r="B6" s="80">
        <v>20</v>
      </c>
      <c r="C6" s="15"/>
      <c r="D6" s="80">
        <v>20</v>
      </c>
      <c r="E6" s="80">
        <v>20</v>
      </c>
      <c r="G6" s="39">
        <v>2.5</v>
      </c>
      <c r="H6" s="40">
        <v>20</v>
      </c>
      <c r="I6" s="15"/>
      <c r="J6" s="39">
        <v>2.5</v>
      </c>
      <c r="K6" s="40">
        <v>20</v>
      </c>
      <c r="M6" s="39">
        <v>5</v>
      </c>
      <c r="N6" s="40">
        <v>20</v>
      </c>
      <c r="O6" s="15"/>
      <c r="P6" s="39">
        <v>6</v>
      </c>
      <c r="Q6" s="40">
        <v>20</v>
      </c>
      <c r="S6" s="39">
        <v>2.5</v>
      </c>
      <c r="T6" s="40">
        <v>20</v>
      </c>
      <c r="U6" s="15"/>
      <c r="V6" s="39">
        <v>3</v>
      </c>
      <c r="W6" s="40">
        <v>20</v>
      </c>
    </row>
    <row r="7" spans="1:23" ht="13.5" x14ac:dyDescent="0.2">
      <c r="A7" s="128">
        <v>25.21</v>
      </c>
      <c r="B7" s="129">
        <v>20</v>
      </c>
      <c r="C7" s="15"/>
      <c r="D7" s="134">
        <v>29.3</v>
      </c>
      <c r="E7" s="129">
        <v>20</v>
      </c>
      <c r="G7" s="137">
        <v>2.99</v>
      </c>
      <c r="H7" s="138">
        <v>20</v>
      </c>
      <c r="I7" s="15"/>
      <c r="J7" s="137">
        <v>3.26</v>
      </c>
      <c r="K7" s="138">
        <v>20</v>
      </c>
      <c r="M7" s="137">
        <v>5.5</v>
      </c>
      <c r="N7" s="138">
        <v>20</v>
      </c>
      <c r="O7" s="15"/>
      <c r="P7" s="137">
        <v>6.37</v>
      </c>
      <c r="Q7" s="138">
        <v>20</v>
      </c>
      <c r="S7" s="8">
        <v>2.95</v>
      </c>
      <c r="T7" s="4">
        <v>20</v>
      </c>
      <c r="U7" s="15"/>
      <c r="V7" s="8">
        <v>3.38</v>
      </c>
      <c r="W7" s="4">
        <v>20</v>
      </c>
    </row>
    <row r="8" spans="1:23" ht="13.5" x14ac:dyDescent="0.2">
      <c r="A8" s="130">
        <v>26.41</v>
      </c>
      <c r="B8" s="131">
        <v>19</v>
      </c>
      <c r="C8" s="15"/>
      <c r="D8" s="135">
        <v>30.61</v>
      </c>
      <c r="E8" s="131">
        <v>19</v>
      </c>
      <c r="G8" s="139">
        <v>3.05</v>
      </c>
      <c r="H8" s="140">
        <v>19</v>
      </c>
      <c r="I8" s="15"/>
      <c r="J8" s="139">
        <v>3.32</v>
      </c>
      <c r="K8" s="140">
        <v>19</v>
      </c>
      <c r="M8" s="139">
        <v>5.63</v>
      </c>
      <c r="N8" s="140">
        <v>19</v>
      </c>
      <c r="O8" s="15"/>
      <c r="P8" s="139">
        <v>6.51</v>
      </c>
      <c r="Q8" s="140">
        <v>19</v>
      </c>
      <c r="S8" s="9">
        <v>3.04</v>
      </c>
      <c r="T8" s="5">
        <v>19</v>
      </c>
      <c r="U8" s="15"/>
      <c r="V8" s="9">
        <v>3.47</v>
      </c>
      <c r="W8" s="5">
        <v>19</v>
      </c>
    </row>
    <row r="9" spans="1:23" ht="13.5" x14ac:dyDescent="0.2">
      <c r="A9" s="130">
        <v>27.61</v>
      </c>
      <c r="B9" s="131">
        <v>18</v>
      </c>
      <c r="C9" s="15"/>
      <c r="D9" s="135">
        <v>32.01</v>
      </c>
      <c r="E9" s="131">
        <v>18</v>
      </c>
      <c r="G9" s="139">
        <v>3.11</v>
      </c>
      <c r="H9" s="140">
        <v>18</v>
      </c>
      <c r="I9" s="15"/>
      <c r="J9" s="139">
        <v>3.38</v>
      </c>
      <c r="K9" s="140">
        <v>18</v>
      </c>
      <c r="M9" s="139">
        <v>5.78</v>
      </c>
      <c r="N9" s="140">
        <v>18</v>
      </c>
      <c r="O9" s="15"/>
      <c r="P9" s="139">
        <v>6.65</v>
      </c>
      <c r="Q9" s="140">
        <v>18</v>
      </c>
      <c r="S9" s="9">
        <v>3.12</v>
      </c>
      <c r="T9" s="5">
        <v>18</v>
      </c>
      <c r="U9" s="15"/>
      <c r="V9" s="9">
        <v>3.55</v>
      </c>
      <c r="W9" s="5">
        <v>18</v>
      </c>
    </row>
    <row r="10" spans="1:23" ht="13.5" x14ac:dyDescent="0.2">
      <c r="A10" s="130">
        <v>28.81</v>
      </c>
      <c r="B10" s="131">
        <v>17</v>
      </c>
      <c r="C10" s="15"/>
      <c r="D10" s="135">
        <v>33.51</v>
      </c>
      <c r="E10" s="131">
        <v>17</v>
      </c>
      <c r="G10" s="139">
        <v>3.17</v>
      </c>
      <c r="H10" s="140">
        <v>17</v>
      </c>
      <c r="I10" s="15"/>
      <c r="J10" s="139">
        <v>3.44</v>
      </c>
      <c r="K10" s="140">
        <v>17</v>
      </c>
      <c r="M10" s="139">
        <v>5.92</v>
      </c>
      <c r="N10" s="140">
        <v>17</v>
      </c>
      <c r="O10" s="15"/>
      <c r="P10" s="139">
        <v>6.79</v>
      </c>
      <c r="Q10" s="140">
        <v>17</v>
      </c>
      <c r="S10" s="9">
        <v>3.2</v>
      </c>
      <c r="T10" s="5">
        <v>17</v>
      </c>
      <c r="U10" s="15"/>
      <c r="V10" s="9">
        <v>3.63</v>
      </c>
      <c r="W10" s="5">
        <v>17</v>
      </c>
    </row>
    <row r="11" spans="1:23" ht="13.5" x14ac:dyDescent="0.2">
      <c r="A11" s="130">
        <v>30.21</v>
      </c>
      <c r="B11" s="131">
        <v>16</v>
      </c>
      <c r="C11" s="15"/>
      <c r="D11" s="135">
        <v>35.11</v>
      </c>
      <c r="E11" s="131">
        <v>16</v>
      </c>
      <c r="G11" s="139">
        <v>3.23</v>
      </c>
      <c r="H11" s="140">
        <v>16</v>
      </c>
      <c r="I11" s="15"/>
      <c r="J11" s="139">
        <v>3.5</v>
      </c>
      <c r="K11" s="140">
        <v>16</v>
      </c>
      <c r="M11" s="139">
        <v>6.06</v>
      </c>
      <c r="N11" s="140">
        <v>16</v>
      </c>
      <c r="O11" s="15"/>
      <c r="P11" s="139">
        <v>6.93</v>
      </c>
      <c r="Q11" s="140">
        <v>16</v>
      </c>
      <c r="S11" s="9">
        <v>3.28</v>
      </c>
      <c r="T11" s="5">
        <v>16</v>
      </c>
      <c r="U11" s="15"/>
      <c r="V11" s="9">
        <v>3.71</v>
      </c>
      <c r="W11" s="5">
        <v>16</v>
      </c>
    </row>
    <row r="12" spans="1:23" ht="13.5" x14ac:dyDescent="0.2">
      <c r="A12" s="130">
        <v>31.61</v>
      </c>
      <c r="B12" s="131">
        <v>15</v>
      </c>
      <c r="C12" s="15"/>
      <c r="D12" s="135">
        <v>36.71</v>
      </c>
      <c r="E12" s="131">
        <v>15</v>
      </c>
      <c r="G12" s="139">
        <v>3.29</v>
      </c>
      <c r="H12" s="140">
        <v>15</v>
      </c>
      <c r="I12" s="15"/>
      <c r="J12" s="139">
        <v>3.56</v>
      </c>
      <c r="K12" s="140">
        <v>15</v>
      </c>
      <c r="M12" s="139">
        <v>6.2</v>
      </c>
      <c r="N12" s="140">
        <v>15</v>
      </c>
      <c r="O12" s="15"/>
      <c r="P12" s="139">
        <v>7.07</v>
      </c>
      <c r="Q12" s="140">
        <v>15</v>
      </c>
      <c r="S12" s="9">
        <v>3.36</v>
      </c>
      <c r="T12" s="5">
        <v>15</v>
      </c>
      <c r="U12" s="15"/>
      <c r="V12" s="9">
        <v>3.79</v>
      </c>
      <c r="W12" s="5">
        <v>15</v>
      </c>
    </row>
    <row r="13" spans="1:23" ht="13.5" x14ac:dyDescent="0.2">
      <c r="A13" s="130">
        <v>33.01</v>
      </c>
      <c r="B13" s="131">
        <v>14</v>
      </c>
      <c r="C13" s="15"/>
      <c r="D13" s="135">
        <v>38.31</v>
      </c>
      <c r="E13" s="131">
        <v>14</v>
      </c>
      <c r="G13" s="139">
        <v>3.35</v>
      </c>
      <c r="H13" s="140">
        <v>14</v>
      </c>
      <c r="I13" s="15"/>
      <c r="J13" s="139">
        <v>3.62</v>
      </c>
      <c r="K13" s="140">
        <v>14</v>
      </c>
      <c r="M13" s="139">
        <v>6.34</v>
      </c>
      <c r="N13" s="140">
        <v>14</v>
      </c>
      <c r="O13" s="15"/>
      <c r="P13" s="139">
        <v>7.21</v>
      </c>
      <c r="Q13" s="140">
        <v>14</v>
      </c>
      <c r="S13" s="9">
        <v>3.44</v>
      </c>
      <c r="T13" s="5">
        <v>14</v>
      </c>
      <c r="U13" s="15"/>
      <c r="V13" s="9">
        <v>3.87</v>
      </c>
      <c r="W13" s="5">
        <v>14</v>
      </c>
    </row>
    <row r="14" spans="1:23" ht="13.5" x14ac:dyDescent="0.2">
      <c r="A14" s="130">
        <v>34.51</v>
      </c>
      <c r="B14" s="131">
        <v>13</v>
      </c>
      <c r="C14" s="15"/>
      <c r="D14" s="135">
        <v>40.11</v>
      </c>
      <c r="E14" s="131">
        <v>13</v>
      </c>
      <c r="G14" s="139">
        <v>3.41</v>
      </c>
      <c r="H14" s="140">
        <v>13</v>
      </c>
      <c r="I14" s="15"/>
      <c r="J14" s="139">
        <v>3.68</v>
      </c>
      <c r="K14" s="140">
        <v>13</v>
      </c>
      <c r="M14" s="139">
        <v>6.48</v>
      </c>
      <c r="N14" s="140">
        <v>13</v>
      </c>
      <c r="O14" s="15"/>
      <c r="P14" s="139">
        <v>7.35</v>
      </c>
      <c r="Q14" s="140">
        <v>13</v>
      </c>
      <c r="S14" s="9">
        <v>3.52</v>
      </c>
      <c r="T14" s="5">
        <v>13</v>
      </c>
      <c r="U14" s="15"/>
      <c r="V14" s="9">
        <v>3.95</v>
      </c>
      <c r="W14" s="5">
        <v>13</v>
      </c>
    </row>
    <row r="15" spans="1:23" ht="13.5" x14ac:dyDescent="0.2">
      <c r="A15" s="130">
        <v>36.11</v>
      </c>
      <c r="B15" s="131">
        <v>12</v>
      </c>
      <c r="C15" s="15"/>
      <c r="D15" s="135">
        <v>41.91</v>
      </c>
      <c r="E15" s="131">
        <v>12</v>
      </c>
      <c r="G15" s="139">
        <v>3.47</v>
      </c>
      <c r="H15" s="140">
        <v>12</v>
      </c>
      <c r="I15" s="15"/>
      <c r="J15" s="139">
        <v>3.74</v>
      </c>
      <c r="K15" s="140">
        <v>12</v>
      </c>
      <c r="M15" s="139">
        <v>6.62</v>
      </c>
      <c r="N15" s="140">
        <v>12</v>
      </c>
      <c r="O15" s="15"/>
      <c r="P15" s="139">
        <v>7.49</v>
      </c>
      <c r="Q15" s="140">
        <v>12</v>
      </c>
      <c r="S15" s="9">
        <v>3.6</v>
      </c>
      <c r="T15" s="5">
        <v>12</v>
      </c>
      <c r="U15" s="15"/>
      <c r="V15" s="9">
        <v>4.03</v>
      </c>
      <c r="W15" s="5">
        <v>12</v>
      </c>
    </row>
    <row r="16" spans="1:23" ht="13.5" x14ac:dyDescent="0.2">
      <c r="A16" s="130">
        <v>37.81</v>
      </c>
      <c r="B16" s="131">
        <v>11</v>
      </c>
      <c r="C16" s="15"/>
      <c r="D16" s="135">
        <v>43.91</v>
      </c>
      <c r="E16" s="131">
        <v>11</v>
      </c>
      <c r="G16" s="139">
        <v>3.52</v>
      </c>
      <c r="H16" s="140">
        <v>11</v>
      </c>
      <c r="I16" s="15"/>
      <c r="J16" s="139">
        <v>3.8</v>
      </c>
      <c r="K16" s="140">
        <v>11</v>
      </c>
      <c r="M16" s="139">
        <v>6.76</v>
      </c>
      <c r="N16" s="140">
        <v>11</v>
      </c>
      <c r="O16" s="15"/>
      <c r="P16" s="139">
        <v>7.63</v>
      </c>
      <c r="Q16" s="140">
        <v>11</v>
      </c>
      <c r="S16" s="9">
        <v>3.68</v>
      </c>
      <c r="T16" s="5">
        <v>11</v>
      </c>
      <c r="U16" s="15"/>
      <c r="V16" s="9">
        <v>4.1100000000000003</v>
      </c>
      <c r="W16" s="5">
        <v>11</v>
      </c>
    </row>
    <row r="17" spans="1:28" ht="13.5" x14ac:dyDescent="0.2">
      <c r="A17" s="130">
        <v>39.51</v>
      </c>
      <c r="B17" s="131">
        <v>10</v>
      </c>
      <c r="C17" s="15"/>
      <c r="D17" s="135">
        <v>45.91</v>
      </c>
      <c r="E17" s="131">
        <v>10</v>
      </c>
      <c r="G17" s="139">
        <v>3.59</v>
      </c>
      <c r="H17" s="140">
        <v>10</v>
      </c>
      <c r="I17" s="15"/>
      <c r="J17" s="139">
        <v>3.86</v>
      </c>
      <c r="K17" s="140">
        <v>10</v>
      </c>
      <c r="M17" s="139">
        <v>6.9</v>
      </c>
      <c r="N17" s="140">
        <v>10</v>
      </c>
      <c r="O17" s="15"/>
      <c r="P17" s="139">
        <v>7.7700000000000102</v>
      </c>
      <c r="Q17" s="140">
        <v>10</v>
      </c>
      <c r="S17" s="9">
        <v>3.76</v>
      </c>
      <c r="T17" s="5">
        <v>10</v>
      </c>
      <c r="U17" s="15"/>
      <c r="V17" s="9">
        <v>4.1900000000000004</v>
      </c>
      <c r="W17" s="5">
        <v>10</v>
      </c>
    </row>
    <row r="18" spans="1:28" ht="13.5" x14ac:dyDescent="0.2">
      <c r="A18" s="130">
        <v>41.31</v>
      </c>
      <c r="B18" s="131">
        <v>9</v>
      </c>
      <c r="C18" s="15"/>
      <c r="D18" s="135">
        <v>48.01</v>
      </c>
      <c r="E18" s="131">
        <v>9</v>
      </c>
      <c r="G18" s="139">
        <v>3.65</v>
      </c>
      <c r="H18" s="140">
        <v>9</v>
      </c>
      <c r="I18" s="15"/>
      <c r="J18" s="139">
        <v>3.92</v>
      </c>
      <c r="K18" s="140">
        <v>9</v>
      </c>
      <c r="M18" s="139">
        <v>7.04</v>
      </c>
      <c r="N18" s="140">
        <v>9</v>
      </c>
      <c r="O18" s="15"/>
      <c r="P18" s="139">
        <v>7.9100000000000099</v>
      </c>
      <c r="Q18" s="140">
        <v>9</v>
      </c>
      <c r="S18" s="9">
        <v>3.84</v>
      </c>
      <c r="T18" s="5">
        <v>9</v>
      </c>
      <c r="U18" s="15"/>
      <c r="V18" s="9">
        <v>4.2699999999999996</v>
      </c>
      <c r="W18" s="5">
        <v>9</v>
      </c>
    </row>
    <row r="19" spans="1:28" ht="13.5" x14ac:dyDescent="0.2">
      <c r="A19" s="130">
        <v>43.21</v>
      </c>
      <c r="B19" s="131">
        <v>8</v>
      </c>
      <c r="C19" s="15"/>
      <c r="D19" s="135">
        <v>50.21</v>
      </c>
      <c r="E19" s="131">
        <v>8</v>
      </c>
      <c r="G19" s="139">
        <v>3.71</v>
      </c>
      <c r="H19" s="140">
        <v>8</v>
      </c>
      <c r="I19" s="15"/>
      <c r="J19" s="139">
        <v>3.98</v>
      </c>
      <c r="K19" s="140">
        <v>8</v>
      </c>
      <c r="M19" s="139">
        <v>7.18</v>
      </c>
      <c r="N19" s="140">
        <v>8</v>
      </c>
      <c r="O19" s="15"/>
      <c r="P19" s="139">
        <v>8.0500000000000096</v>
      </c>
      <c r="Q19" s="140">
        <v>8</v>
      </c>
      <c r="S19" s="9">
        <v>3.92</v>
      </c>
      <c r="T19" s="5">
        <v>8</v>
      </c>
      <c r="U19" s="15"/>
      <c r="V19" s="9">
        <v>4.3499999999999996</v>
      </c>
      <c r="W19" s="5">
        <v>8</v>
      </c>
    </row>
    <row r="20" spans="1:28" ht="13.5" x14ac:dyDescent="0.2">
      <c r="A20" s="130">
        <v>45.21</v>
      </c>
      <c r="B20" s="131">
        <v>7</v>
      </c>
      <c r="C20" s="15"/>
      <c r="D20" s="135">
        <v>52.51</v>
      </c>
      <c r="E20" s="131">
        <v>7</v>
      </c>
      <c r="G20" s="139">
        <v>3.77</v>
      </c>
      <c r="H20" s="140">
        <v>7</v>
      </c>
      <c r="I20" s="15"/>
      <c r="J20" s="139">
        <v>4.04</v>
      </c>
      <c r="K20" s="140">
        <v>7</v>
      </c>
      <c r="M20" s="139">
        <v>7.32</v>
      </c>
      <c r="N20" s="140">
        <v>7</v>
      </c>
      <c r="O20" s="15"/>
      <c r="P20" s="139">
        <v>8.1900000000000102</v>
      </c>
      <c r="Q20" s="140">
        <v>7</v>
      </c>
      <c r="S20" s="9">
        <v>4</v>
      </c>
      <c r="T20" s="5">
        <v>7</v>
      </c>
      <c r="U20" s="15"/>
      <c r="V20" s="9">
        <v>4.43</v>
      </c>
      <c r="W20" s="5">
        <v>7</v>
      </c>
    </row>
    <row r="21" spans="1:28" ht="13.5" x14ac:dyDescent="0.2">
      <c r="A21" s="130">
        <v>47.31</v>
      </c>
      <c r="B21" s="131">
        <v>6</v>
      </c>
      <c r="C21" s="15"/>
      <c r="D21" s="135">
        <v>54.91</v>
      </c>
      <c r="E21" s="131">
        <v>6</v>
      </c>
      <c r="G21" s="139">
        <v>3.83</v>
      </c>
      <c r="H21" s="140">
        <v>6</v>
      </c>
      <c r="I21" s="15"/>
      <c r="J21" s="139">
        <v>4.0999999999999996</v>
      </c>
      <c r="K21" s="140">
        <v>6</v>
      </c>
      <c r="M21" s="139">
        <v>7.46</v>
      </c>
      <c r="N21" s="140">
        <v>6</v>
      </c>
      <c r="O21" s="15"/>
      <c r="P21" s="139">
        <v>8.3300000000000107</v>
      </c>
      <c r="Q21" s="140">
        <v>6</v>
      </c>
      <c r="S21" s="9">
        <v>4.08</v>
      </c>
      <c r="T21" s="5">
        <v>6</v>
      </c>
      <c r="U21" s="15"/>
      <c r="V21" s="9">
        <v>4.51</v>
      </c>
      <c r="W21" s="5">
        <v>6</v>
      </c>
    </row>
    <row r="22" spans="1:28" ht="13.5" x14ac:dyDescent="0.2">
      <c r="A22" s="130">
        <v>49.51</v>
      </c>
      <c r="B22" s="131">
        <v>5</v>
      </c>
      <c r="C22" s="15"/>
      <c r="D22" s="135">
        <v>57.41</v>
      </c>
      <c r="E22" s="131">
        <v>5</v>
      </c>
      <c r="G22" s="139">
        <v>3.89</v>
      </c>
      <c r="H22" s="140">
        <v>5</v>
      </c>
      <c r="I22" s="15"/>
      <c r="J22" s="139">
        <v>4.16</v>
      </c>
      <c r="K22" s="140">
        <v>5</v>
      </c>
      <c r="M22" s="139">
        <v>7.6</v>
      </c>
      <c r="N22" s="140">
        <v>5</v>
      </c>
      <c r="O22" s="15"/>
      <c r="P22" s="139">
        <v>8.4700000000000095</v>
      </c>
      <c r="Q22" s="140">
        <v>5</v>
      </c>
      <c r="S22" s="9">
        <v>4.16</v>
      </c>
      <c r="T22" s="5">
        <v>5</v>
      </c>
      <c r="U22" s="15"/>
      <c r="V22" s="9">
        <v>4.5899999999999901</v>
      </c>
      <c r="W22" s="5">
        <v>5</v>
      </c>
    </row>
    <row r="23" spans="1:28" ht="13.5" x14ac:dyDescent="0.2">
      <c r="A23" s="130">
        <v>51.71</v>
      </c>
      <c r="B23" s="131">
        <v>4</v>
      </c>
      <c r="C23" s="15"/>
      <c r="D23" s="135">
        <v>60.11</v>
      </c>
      <c r="E23" s="131">
        <v>4</v>
      </c>
      <c r="G23" s="139">
        <v>3.95</v>
      </c>
      <c r="H23" s="140">
        <v>4</v>
      </c>
      <c r="I23" s="15"/>
      <c r="J23" s="139">
        <v>4.22</v>
      </c>
      <c r="K23" s="140">
        <v>4</v>
      </c>
      <c r="M23" s="139">
        <v>7.74</v>
      </c>
      <c r="N23" s="140">
        <v>4</v>
      </c>
      <c r="O23" s="15"/>
      <c r="P23" s="139">
        <v>8.6100000000000101</v>
      </c>
      <c r="Q23" s="140">
        <v>4</v>
      </c>
      <c r="S23" s="9">
        <v>4.24</v>
      </c>
      <c r="T23" s="5">
        <v>4</v>
      </c>
      <c r="U23" s="15"/>
      <c r="V23" s="9">
        <v>4.6699999999999902</v>
      </c>
      <c r="W23" s="5">
        <v>4</v>
      </c>
    </row>
    <row r="24" spans="1:28" ht="13.5" x14ac:dyDescent="0.2">
      <c r="A24" s="130">
        <v>54.11</v>
      </c>
      <c r="B24" s="131">
        <v>3</v>
      </c>
      <c r="C24" s="15"/>
      <c r="D24" s="135">
        <v>62.81</v>
      </c>
      <c r="E24" s="131">
        <v>3</v>
      </c>
      <c r="G24" s="139">
        <v>4.01</v>
      </c>
      <c r="H24" s="140">
        <v>3</v>
      </c>
      <c r="I24" s="15"/>
      <c r="J24" s="139">
        <v>4.28</v>
      </c>
      <c r="K24" s="140">
        <v>3</v>
      </c>
      <c r="M24" s="139">
        <v>7.88</v>
      </c>
      <c r="N24" s="140">
        <v>3</v>
      </c>
      <c r="O24" s="15"/>
      <c r="P24" s="139">
        <v>8.7500000000000107</v>
      </c>
      <c r="Q24" s="140">
        <v>3</v>
      </c>
      <c r="S24" s="9">
        <v>4.32</v>
      </c>
      <c r="T24" s="5">
        <v>3</v>
      </c>
      <c r="U24" s="15"/>
      <c r="V24" s="9">
        <v>4.7499999999999902</v>
      </c>
      <c r="W24" s="5">
        <v>3</v>
      </c>
    </row>
    <row r="25" spans="1:28" ht="13.5" x14ac:dyDescent="0.2">
      <c r="A25" s="130">
        <v>56.61</v>
      </c>
      <c r="B25" s="131">
        <v>2</v>
      </c>
      <c r="C25" s="15"/>
      <c r="D25" s="135">
        <v>65.709999999999994</v>
      </c>
      <c r="E25" s="131">
        <v>2</v>
      </c>
      <c r="G25" s="139">
        <v>4.07</v>
      </c>
      <c r="H25" s="140">
        <v>2</v>
      </c>
      <c r="I25" s="15"/>
      <c r="J25" s="139">
        <v>4.34</v>
      </c>
      <c r="K25" s="140">
        <v>2</v>
      </c>
      <c r="M25" s="139">
        <v>8.0199999999999907</v>
      </c>
      <c r="N25" s="140">
        <v>2</v>
      </c>
      <c r="O25" s="15"/>
      <c r="P25" s="139">
        <v>8.8900000000000095</v>
      </c>
      <c r="Q25" s="140">
        <v>2</v>
      </c>
      <c r="S25" s="9">
        <v>4.4000000000000004</v>
      </c>
      <c r="T25" s="5">
        <v>2</v>
      </c>
      <c r="U25" s="15"/>
      <c r="V25" s="9">
        <v>4.8299999999999903</v>
      </c>
      <c r="W25" s="5">
        <v>2</v>
      </c>
    </row>
    <row r="26" spans="1:28" ht="13.5" x14ac:dyDescent="0.2">
      <c r="A26" s="130">
        <v>59.21</v>
      </c>
      <c r="B26" s="131">
        <v>1</v>
      </c>
      <c r="C26" s="15"/>
      <c r="D26" s="135">
        <v>68.709999999999994</v>
      </c>
      <c r="E26" s="131">
        <v>1</v>
      </c>
      <c r="G26" s="139">
        <v>4.12</v>
      </c>
      <c r="H26" s="140">
        <v>1</v>
      </c>
      <c r="I26" s="15"/>
      <c r="J26" s="139">
        <v>4.3899999999999997</v>
      </c>
      <c r="K26" s="140">
        <v>1</v>
      </c>
      <c r="M26" s="139">
        <v>8.1599999999999895</v>
      </c>
      <c r="N26" s="140">
        <v>1</v>
      </c>
      <c r="O26" s="15"/>
      <c r="P26" s="139">
        <v>9.02</v>
      </c>
      <c r="Q26" s="140">
        <v>1</v>
      </c>
      <c r="S26" s="9">
        <v>4.4800000000000004</v>
      </c>
      <c r="T26" s="5">
        <v>1</v>
      </c>
      <c r="U26" s="15"/>
      <c r="V26" s="9">
        <v>4.9099999999999904</v>
      </c>
      <c r="W26" s="5">
        <v>1</v>
      </c>
    </row>
    <row r="27" spans="1:28" ht="14.25" thickBot="1" x14ac:dyDescent="0.25">
      <c r="A27" s="132">
        <v>100</v>
      </c>
      <c r="B27" s="133">
        <v>0.5</v>
      </c>
      <c r="C27" s="15"/>
      <c r="D27" s="136">
        <v>100</v>
      </c>
      <c r="E27" s="133">
        <v>0.5</v>
      </c>
      <c r="G27" s="141">
        <v>10</v>
      </c>
      <c r="H27" s="142">
        <v>0</v>
      </c>
      <c r="I27" s="15"/>
      <c r="J27" s="141">
        <v>10</v>
      </c>
      <c r="K27" s="142">
        <v>0</v>
      </c>
      <c r="M27" s="143">
        <v>20</v>
      </c>
      <c r="N27" s="142">
        <v>0</v>
      </c>
      <c r="O27" s="15"/>
      <c r="P27" s="141">
        <v>20</v>
      </c>
      <c r="Q27" s="142">
        <v>0</v>
      </c>
      <c r="S27" s="7">
        <v>10</v>
      </c>
      <c r="T27" s="6">
        <v>0</v>
      </c>
      <c r="U27" s="15"/>
      <c r="V27" s="7">
        <v>10</v>
      </c>
      <c r="W27" s="6">
        <v>0</v>
      </c>
    </row>
    <row r="28" spans="1:28" x14ac:dyDescent="0.2">
      <c r="C28" s="3"/>
    </row>
    <row r="29" spans="1:28" x14ac:dyDescent="0.2">
      <c r="C29" s="3"/>
    </row>
    <row r="30" spans="1:28" ht="13.5" thickBot="1" x14ac:dyDescent="0.25"/>
    <row r="31" spans="1:28" ht="13.5" thickBot="1" x14ac:dyDescent="0.25">
      <c r="A31" s="416" t="s">
        <v>19</v>
      </c>
      <c r="B31" s="417"/>
      <c r="C31" s="418"/>
      <c r="D31" s="417"/>
      <c r="E31" s="420"/>
      <c r="G31" s="423" t="s">
        <v>23</v>
      </c>
      <c r="H31" s="424"/>
      <c r="I31" s="424"/>
      <c r="J31" s="424"/>
      <c r="K31" s="425"/>
      <c r="O31" s="426" t="s">
        <v>24</v>
      </c>
      <c r="P31" s="427"/>
      <c r="Q31" s="427"/>
      <c r="R31" s="427"/>
      <c r="S31" s="428"/>
      <c r="U31" s="417" t="s">
        <v>16</v>
      </c>
      <c r="V31" s="417"/>
      <c r="W31" s="418"/>
      <c r="X31" s="417"/>
      <c r="Y31" s="420"/>
      <c r="AA31" s="33" t="s">
        <v>17</v>
      </c>
      <c r="AB31" s="14" t="s">
        <v>18</v>
      </c>
    </row>
    <row r="32" spans="1:28" ht="13.5" thickBot="1" x14ac:dyDescent="0.25">
      <c r="A32" s="39" t="s">
        <v>13</v>
      </c>
      <c r="B32" s="40" t="s">
        <v>2</v>
      </c>
      <c r="C32" s="12"/>
      <c r="D32" s="39" t="s">
        <v>14</v>
      </c>
      <c r="E32" s="40" t="s">
        <v>2</v>
      </c>
      <c r="G32" s="39" t="s">
        <v>13</v>
      </c>
      <c r="H32" s="40" t="s">
        <v>54</v>
      </c>
      <c r="I32" s="15"/>
      <c r="J32" s="13" t="s">
        <v>14</v>
      </c>
      <c r="K32" s="14" t="s">
        <v>54</v>
      </c>
      <c r="O32" s="22" t="s">
        <v>13</v>
      </c>
      <c r="P32" s="21" t="s">
        <v>54</v>
      </c>
      <c r="R32" s="22" t="s">
        <v>14</v>
      </c>
      <c r="S32" s="21" t="s">
        <v>54</v>
      </c>
      <c r="U32" s="13" t="s">
        <v>13</v>
      </c>
      <c r="V32" s="14" t="s">
        <v>2</v>
      </c>
      <c r="W32" s="12"/>
      <c r="X32" s="13" t="s">
        <v>14</v>
      </c>
      <c r="Y32" s="14" t="s">
        <v>2</v>
      </c>
      <c r="AA32" s="8">
        <v>0</v>
      </c>
      <c r="AB32" s="10">
        <v>0</v>
      </c>
    </row>
    <row r="33" spans="1:28" ht="13.5" thickBot="1" x14ac:dyDescent="0.25">
      <c r="A33" s="39">
        <v>0</v>
      </c>
      <c r="B33" s="40">
        <v>0</v>
      </c>
      <c r="C33" s="15"/>
      <c r="D33" s="39">
        <v>0</v>
      </c>
      <c r="E33" s="40">
        <v>0</v>
      </c>
      <c r="G33" s="39">
        <v>-50</v>
      </c>
      <c r="H33" s="40">
        <v>0</v>
      </c>
      <c r="I33" s="15"/>
      <c r="J33" s="39">
        <v>-50</v>
      </c>
      <c r="K33" s="40">
        <v>0</v>
      </c>
      <c r="O33" s="16">
        <v>0</v>
      </c>
      <c r="P33" s="19">
        <v>5</v>
      </c>
      <c r="R33" s="16">
        <v>0</v>
      </c>
      <c r="S33" s="19">
        <v>5</v>
      </c>
      <c r="U33" s="8">
        <v>0</v>
      </c>
      <c r="V33" s="4">
        <v>0</v>
      </c>
      <c r="W33" s="15"/>
      <c r="X33" s="8">
        <v>0</v>
      </c>
      <c r="Y33" s="4">
        <v>0</v>
      </c>
      <c r="AA33" s="9">
        <v>1</v>
      </c>
      <c r="AB33" s="11">
        <v>10</v>
      </c>
    </row>
    <row r="34" spans="1:28" ht="13.5" x14ac:dyDescent="0.2">
      <c r="A34" s="137"/>
      <c r="B34" s="144">
        <v>10</v>
      </c>
      <c r="C34" s="41"/>
      <c r="D34" s="137"/>
      <c r="E34" s="144">
        <v>10</v>
      </c>
      <c r="G34" s="8">
        <v>-23</v>
      </c>
      <c r="H34" s="4">
        <v>0</v>
      </c>
      <c r="J34" s="8">
        <v>-23</v>
      </c>
      <c r="K34" s="4">
        <v>0</v>
      </c>
      <c r="O34" s="16">
        <v>1</v>
      </c>
      <c r="P34" s="20">
        <v>4.5</v>
      </c>
      <c r="R34" s="16">
        <v>1</v>
      </c>
      <c r="S34" s="20">
        <v>4.5</v>
      </c>
      <c r="U34" s="9">
        <v>12</v>
      </c>
      <c r="V34" s="5">
        <v>1</v>
      </c>
      <c r="W34" s="15"/>
      <c r="X34" s="9">
        <v>10</v>
      </c>
      <c r="Y34" s="5">
        <v>1</v>
      </c>
      <c r="AA34" s="9">
        <v>2</v>
      </c>
      <c r="AB34" s="11">
        <v>10.5</v>
      </c>
    </row>
    <row r="35" spans="1:28" ht="15.75" x14ac:dyDescent="0.2">
      <c r="A35" s="145">
        <v>18.25</v>
      </c>
      <c r="B35" s="146">
        <v>10</v>
      </c>
      <c r="C35" s="41"/>
      <c r="D35" s="139">
        <v>19.25</v>
      </c>
      <c r="E35" s="146">
        <v>10</v>
      </c>
      <c r="G35" s="149">
        <v>-15</v>
      </c>
      <c r="H35" s="150">
        <v>0.25</v>
      </c>
      <c r="J35" s="149">
        <v>-15</v>
      </c>
      <c r="K35" s="150">
        <v>0.25</v>
      </c>
      <c r="O35" s="16">
        <v>2</v>
      </c>
      <c r="P35" s="20">
        <v>4</v>
      </c>
      <c r="R35" s="16">
        <v>2</v>
      </c>
      <c r="S35" s="20">
        <v>4</v>
      </c>
      <c r="U35" s="9">
        <v>12.5</v>
      </c>
      <c r="V35" s="5">
        <v>2</v>
      </c>
      <c r="W35" s="15"/>
      <c r="X35" s="9">
        <v>10.5</v>
      </c>
      <c r="Y35" s="5">
        <v>2</v>
      </c>
      <c r="AA35" s="9">
        <v>3</v>
      </c>
      <c r="AB35" s="11">
        <v>11</v>
      </c>
    </row>
    <row r="36" spans="1:28" ht="15.75" x14ac:dyDescent="0.2">
      <c r="A36" s="145">
        <v>18.5</v>
      </c>
      <c r="B36" s="146">
        <v>9.75</v>
      </c>
      <c r="C36" s="41"/>
      <c r="D36" s="139">
        <v>19.5</v>
      </c>
      <c r="E36" s="146">
        <v>9.75</v>
      </c>
      <c r="G36" s="149">
        <v>-13</v>
      </c>
      <c r="H36" s="150">
        <v>0.5</v>
      </c>
      <c r="J36" s="149">
        <v>-13</v>
      </c>
      <c r="K36" s="150">
        <v>0.5</v>
      </c>
      <c r="O36" s="16">
        <v>3</v>
      </c>
      <c r="P36" s="20">
        <v>3.5</v>
      </c>
      <c r="R36" s="16">
        <v>3</v>
      </c>
      <c r="S36" s="20">
        <v>3.5</v>
      </c>
      <c r="U36" s="9">
        <v>13</v>
      </c>
      <c r="V36" s="5">
        <v>3</v>
      </c>
      <c r="W36" s="15"/>
      <c r="X36" s="9">
        <v>11</v>
      </c>
      <c r="Y36" s="5">
        <v>3</v>
      </c>
      <c r="AA36" s="9">
        <v>4</v>
      </c>
      <c r="AB36" s="11">
        <v>11.5</v>
      </c>
    </row>
    <row r="37" spans="1:28" ht="15.75" x14ac:dyDescent="0.2">
      <c r="A37" s="145">
        <v>18.75</v>
      </c>
      <c r="B37" s="146">
        <v>9.25</v>
      </c>
      <c r="C37" s="41"/>
      <c r="D37" s="139">
        <v>19.75</v>
      </c>
      <c r="E37" s="146">
        <v>9.25</v>
      </c>
      <c r="G37" s="149">
        <v>-11</v>
      </c>
      <c r="H37" s="150">
        <v>0.75</v>
      </c>
      <c r="J37" s="149">
        <v>-11</v>
      </c>
      <c r="K37" s="150">
        <v>0.75</v>
      </c>
      <c r="O37" s="16">
        <v>4</v>
      </c>
      <c r="P37" s="20">
        <v>3</v>
      </c>
      <c r="R37" s="16">
        <v>4</v>
      </c>
      <c r="S37" s="20">
        <v>3</v>
      </c>
      <c r="U37" s="9">
        <v>13</v>
      </c>
      <c r="V37" s="5">
        <v>4</v>
      </c>
      <c r="W37" s="15"/>
      <c r="X37" s="9">
        <v>11.5</v>
      </c>
      <c r="Y37" s="5">
        <v>4</v>
      </c>
      <c r="AA37" s="9">
        <v>5</v>
      </c>
      <c r="AB37" s="11">
        <v>12</v>
      </c>
    </row>
    <row r="38" spans="1:28" ht="15.75" x14ac:dyDescent="0.2">
      <c r="A38" s="145">
        <v>19</v>
      </c>
      <c r="B38" s="146">
        <v>9</v>
      </c>
      <c r="C38" s="41"/>
      <c r="D38" s="139">
        <v>20</v>
      </c>
      <c r="E38" s="146">
        <v>9</v>
      </c>
      <c r="G38" s="149">
        <v>-9</v>
      </c>
      <c r="H38" s="150">
        <v>1</v>
      </c>
      <c r="J38" s="149">
        <v>-9</v>
      </c>
      <c r="K38" s="150">
        <v>1</v>
      </c>
      <c r="O38" s="16">
        <v>5</v>
      </c>
      <c r="P38" s="20">
        <v>2.5</v>
      </c>
      <c r="R38" s="16">
        <v>5</v>
      </c>
      <c r="S38" s="20">
        <v>2.5</v>
      </c>
      <c r="U38" s="9">
        <v>13.5</v>
      </c>
      <c r="V38" s="5">
        <v>5</v>
      </c>
      <c r="W38" s="15"/>
      <c r="X38" s="9">
        <v>12</v>
      </c>
      <c r="Y38" s="5">
        <v>5</v>
      </c>
      <c r="AA38" s="9">
        <v>6</v>
      </c>
      <c r="AB38" s="11">
        <v>12.5</v>
      </c>
    </row>
    <row r="39" spans="1:28" ht="15.75" x14ac:dyDescent="0.2">
      <c r="A39" s="145">
        <v>19.25</v>
      </c>
      <c r="B39" s="146">
        <v>8.75</v>
      </c>
      <c r="C39" s="41"/>
      <c r="D39" s="139">
        <v>20.25</v>
      </c>
      <c r="E39" s="146">
        <v>8.75</v>
      </c>
      <c r="G39" s="149">
        <v>-7</v>
      </c>
      <c r="H39" s="150">
        <v>1.25</v>
      </c>
      <c r="J39" s="149">
        <v>-7</v>
      </c>
      <c r="K39" s="150">
        <v>1.25</v>
      </c>
      <c r="O39" s="16">
        <v>6</v>
      </c>
      <c r="P39" s="20">
        <v>2</v>
      </c>
      <c r="R39" s="16">
        <v>6</v>
      </c>
      <c r="S39" s="20">
        <v>2</v>
      </c>
      <c r="U39" s="9">
        <v>14</v>
      </c>
      <c r="V39" s="5">
        <v>6</v>
      </c>
      <c r="W39" s="15"/>
      <c r="X39" s="9">
        <v>12.5</v>
      </c>
      <c r="Y39" s="5">
        <v>6</v>
      </c>
      <c r="AA39" s="9">
        <v>7</v>
      </c>
      <c r="AB39" s="11">
        <v>13</v>
      </c>
    </row>
    <row r="40" spans="1:28" ht="15.75" x14ac:dyDescent="0.2">
      <c r="A40" s="145">
        <v>19.5</v>
      </c>
      <c r="B40" s="146">
        <v>8.5</v>
      </c>
      <c r="C40" s="41"/>
      <c r="D40" s="145">
        <v>20.5</v>
      </c>
      <c r="E40" s="146">
        <v>8.5</v>
      </c>
      <c r="G40" s="149">
        <v>-5</v>
      </c>
      <c r="H40" s="150">
        <v>1.5</v>
      </c>
      <c r="J40" s="149">
        <v>-5</v>
      </c>
      <c r="K40" s="150">
        <v>1.5</v>
      </c>
      <c r="O40" s="16">
        <v>7</v>
      </c>
      <c r="P40" s="20">
        <v>1.5</v>
      </c>
      <c r="R40" s="16">
        <v>7</v>
      </c>
      <c r="S40" s="20">
        <v>1.5</v>
      </c>
      <c r="U40" s="9">
        <v>14.5</v>
      </c>
      <c r="V40" s="5">
        <v>7</v>
      </c>
      <c r="W40" s="15"/>
      <c r="X40" s="9">
        <v>13</v>
      </c>
      <c r="Y40" s="5">
        <v>7</v>
      </c>
      <c r="AA40" s="9">
        <v>8</v>
      </c>
      <c r="AB40" s="11">
        <v>13.5</v>
      </c>
    </row>
    <row r="41" spans="1:28" ht="15.75" x14ac:dyDescent="0.2">
      <c r="A41" s="145">
        <v>19.75</v>
      </c>
      <c r="B41" s="146">
        <v>8.25</v>
      </c>
      <c r="C41" s="41"/>
      <c r="D41" s="145">
        <v>20.75</v>
      </c>
      <c r="E41" s="146">
        <v>8.25</v>
      </c>
      <c r="G41" s="149">
        <v>-3</v>
      </c>
      <c r="H41" s="150">
        <v>1.75</v>
      </c>
      <c r="J41" s="149">
        <v>-3</v>
      </c>
      <c r="K41" s="150">
        <v>1.75</v>
      </c>
      <c r="O41" s="16">
        <v>8</v>
      </c>
      <c r="P41" s="20">
        <v>1</v>
      </c>
      <c r="R41" s="16">
        <v>8</v>
      </c>
      <c r="S41" s="20">
        <v>1</v>
      </c>
      <c r="U41" s="9">
        <v>15</v>
      </c>
      <c r="V41" s="5">
        <v>8</v>
      </c>
      <c r="W41" s="15"/>
      <c r="X41" s="9">
        <v>13.5</v>
      </c>
      <c r="Y41" s="5">
        <v>8</v>
      </c>
      <c r="AA41" s="9">
        <v>9</v>
      </c>
      <c r="AB41" s="11">
        <v>14</v>
      </c>
    </row>
    <row r="42" spans="1:28" ht="15.75" x14ac:dyDescent="0.2">
      <c r="A42" s="145">
        <v>20</v>
      </c>
      <c r="B42" s="146">
        <v>8</v>
      </c>
      <c r="C42" s="41"/>
      <c r="D42" s="145">
        <v>21.5</v>
      </c>
      <c r="E42" s="146">
        <v>8</v>
      </c>
      <c r="G42" s="149">
        <v>-2</v>
      </c>
      <c r="H42" s="150">
        <v>2</v>
      </c>
      <c r="J42" s="149">
        <v>-2</v>
      </c>
      <c r="K42" s="150">
        <v>2</v>
      </c>
      <c r="O42" s="17">
        <v>9</v>
      </c>
      <c r="P42" s="20">
        <v>0.5</v>
      </c>
      <c r="R42" s="17">
        <v>9</v>
      </c>
      <c r="S42" s="20">
        <v>0.5</v>
      </c>
      <c r="U42" s="9">
        <v>15.5</v>
      </c>
      <c r="V42" s="5">
        <v>9</v>
      </c>
      <c r="W42" s="15"/>
      <c r="X42" s="9">
        <v>14</v>
      </c>
      <c r="Y42" s="5">
        <v>9</v>
      </c>
      <c r="AA42" s="9">
        <v>10</v>
      </c>
      <c r="AB42" s="11">
        <v>14.5</v>
      </c>
    </row>
    <row r="43" spans="1:28" ht="16.5" thickBot="1" x14ac:dyDescent="0.25">
      <c r="A43" s="147">
        <v>20.25</v>
      </c>
      <c r="B43" s="146">
        <v>7.75</v>
      </c>
      <c r="C43" s="41"/>
      <c r="D43" s="145">
        <v>22</v>
      </c>
      <c r="E43" s="146">
        <v>7.75</v>
      </c>
      <c r="G43" s="149">
        <v>-1</v>
      </c>
      <c r="H43" s="150">
        <v>2.25</v>
      </c>
      <c r="J43" s="149">
        <v>-1</v>
      </c>
      <c r="K43" s="150">
        <v>2.25</v>
      </c>
      <c r="O43" s="18">
        <v>10</v>
      </c>
      <c r="P43" s="21">
        <v>0</v>
      </c>
      <c r="R43" s="18">
        <v>10</v>
      </c>
      <c r="S43" s="21">
        <v>0</v>
      </c>
      <c r="U43" s="9">
        <v>16</v>
      </c>
      <c r="V43" s="5">
        <v>10</v>
      </c>
      <c r="W43" s="15"/>
      <c r="X43" s="9">
        <v>14.5</v>
      </c>
      <c r="Y43" s="5">
        <v>10</v>
      </c>
      <c r="AA43" s="9">
        <v>11</v>
      </c>
      <c r="AB43" s="11">
        <v>15</v>
      </c>
    </row>
    <row r="44" spans="1:28" ht="15.75" x14ac:dyDescent="0.2">
      <c r="A44" s="145">
        <v>20.5</v>
      </c>
      <c r="B44" s="146">
        <v>7.5</v>
      </c>
      <c r="C44" s="41"/>
      <c r="D44" s="145">
        <v>22.5</v>
      </c>
      <c r="E44" s="146">
        <v>7.5</v>
      </c>
      <c r="G44" s="149">
        <v>0</v>
      </c>
      <c r="H44" s="150">
        <v>2.5</v>
      </c>
      <c r="J44" s="149">
        <v>0</v>
      </c>
      <c r="K44" s="150">
        <v>2.5</v>
      </c>
      <c r="U44" s="9">
        <v>16.5</v>
      </c>
      <c r="V44" s="5">
        <v>11</v>
      </c>
      <c r="W44" s="15"/>
      <c r="X44" s="9">
        <v>15</v>
      </c>
      <c r="Y44" s="5">
        <v>11</v>
      </c>
      <c r="AA44" s="9">
        <v>12</v>
      </c>
      <c r="AB44" s="11">
        <v>15.5</v>
      </c>
    </row>
    <row r="45" spans="1:28" ht="15.75" x14ac:dyDescent="0.2">
      <c r="A45" s="145">
        <v>21</v>
      </c>
      <c r="B45" s="146">
        <v>7.25</v>
      </c>
      <c r="C45" s="41"/>
      <c r="D45" s="145">
        <v>23</v>
      </c>
      <c r="E45" s="146">
        <v>7.25</v>
      </c>
      <c r="G45" s="149">
        <v>1</v>
      </c>
      <c r="H45" s="150">
        <v>2.75</v>
      </c>
      <c r="J45" s="149">
        <v>1</v>
      </c>
      <c r="K45" s="150">
        <v>2.75</v>
      </c>
      <c r="U45" s="9">
        <v>17</v>
      </c>
      <c r="V45" s="5">
        <v>12</v>
      </c>
      <c r="W45" s="15"/>
      <c r="X45" s="9">
        <v>15.5</v>
      </c>
      <c r="Y45" s="5">
        <v>12</v>
      </c>
      <c r="AA45" s="9">
        <v>13</v>
      </c>
      <c r="AB45" s="11">
        <v>16</v>
      </c>
    </row>
    <row r="46" spans="1:28" ht="15.75" x14ac:dyDescent="0.2">
      <c r="A46" s="145">
        <v>21.5</v>
      </c>
      <c r="B46" s="146">
        <v>7</v>
      </c>
      <c r="C46" s="41"/>
      <c r="D46" s="145">
        <v>23.5</v>
      </c>
      <c r="E46" s="146">
        <v>7</v>
      </c>
      <c r="G46" s="149">
        <v>2</v>
      </c>
      <c r="H46" s="150">
        <v>3</v>
      </c>
      <c r="J46" s="149">
        <v>2</v>
      </c>
      <c r="K46" s="150">
        <v>3</v>
      </c>
      <c r="U46" s="9">
        <v>17.5</v>
      </c>
      <c r="V46" s="5">
        <v>13</v>
      </c>
      <c r="W46" s="15"/>
      <c r="X46" s="9">
        <v>16</v>
      </c>
      <c r="Y46" s="5">
        <v>13</v>
      </c>
      <c r="AA46" s="9">
        <v>14</v>
      </c>
      <c r="AB46" s="11">
        <v>16.5</v>
      </c>
    </row>
    <row r="47" spans="1:28" ht="15.75" x14ac:dyDescent="0.2">
      <c r="A47" s="145">
        <v>22</v>
      </c>
      <c r="B47" s="146">
        <v>6.75</v>
      </c>
      <c r="C47" s="41"/>
      <c r="D47" s="145">
        <v>24</v>
      </c>
      <c r="E47" s="146">
        <v>6.75</v>
      </c>
      <c r="G47" s="149">
        <v>3</v>
      </c>
      <c r="H47" s="150">
        <v>3.25</v>
      </c>
      <c r="J47" s="149">
        <v>3</v>
      </c>
      <c r="K47" s="150">
        <v>3.25</v>
      </c>
      <c r="U47" s="9">
        <v>18</v>
      </c>
      <c r="V47" s="5">
        <v>14</v>
      </c>
      <c r="W47" s="15"/>
      <c r="X47" s="9">
        <v>16.5</v>
      </c>
      <c r="Y47" s="5">
        <v>14</v>
      </c>
      <c r="AA47" s="9">
        <v>15</v>
      </c>
      <c r="AB47" s="11">
        <v>17</v>
      </c>
    </row>
    <row r="48" spans="1:28" ht="15.75" x14ac:dyDescent="0.2">
      <c r="A48" s="145">
        <v>22.5</v>
      </c>
      <c r="B48" s="146">
        <v>6.5</v>
      </c>
      <c r="C48" s="41"/>
      <c r="D48" s="145">
        <v>24.5</v>
      </c>
      <c r="E48" s="146">
        <v>6.5</v>
      </c>
      <c r="G48" s="149">
        <v>5</v>
      </c>
      <c r="H48" s="150">
        <v>3.5</v>
      </c>
      <c r="J48" s="149">
        <v>5</v>
      </c>
      <c r="K48" s="150">
        <v>3.5</v>
      </c>
      <c r="N48" t="s">
        <v>194</v>
      </c>
      <c r="U48" s="9">
        <v>18.5</v>
      </c>
      <c r="V48" s="5">
        <v>15</v>
      </c>
      <c r="W48" s="15"/>
      <c r="X48" s="9">
        <v>17</v>
      </c>
      <c r="Y48" s="5">
        <v>15</v>
      </c>
      <c r="AA48" s="9">
        <v>16</v>
      </c>
      <c r="AB48" s="11">
        <v>17.5</v>
      </c>
    </row>
    <row r="49" spans="1:28" ht="15.75" x14ac:dyDescent="0.2">
      <c r="A49" s="145">
        <v>23</v>
      </c>
      <c r="B49" s="146">
        <v>6.25</v>
      </c>
      <c r="C49" s="41"/>
      <c r="D49" s="145">
        <v>25</v>
      </c>
      <c r="E49" s="146">
        <v>6.25</v>
      </c>
      <c r="G49" s="149">
        <v>7</v>
      </c>
      <c r="H49" s="150">
        <v>3.75</v>
      </c>
      <c r="J49" s="149">
        <v>7</v>
      </c>
      <c r="K49" s="150">
        <v>3.75</v>
      </c>
      <c r="U49" s="9">
        <v>19</v>
      </c>
      <c r="V49" s="5">
        <v>16</v>
      </c>
      <c r="W49" s="15"/>
      <c r="X49" s="9">
        <v>17.5</v>
      </c>
      <c r="Y49" s="5">
        <v>16</v>
      </c>
      <c r="AA49" s="9">
        <v>17</v>
      </c>
      <c r="AB49" s="11">
        <v>18</v>
      </c>
    </row>
    <row r="50" spans="1:28" ht="15.75" x14ac:dyDescent="0.2">
      <c r="A50" s="145">
        <v>23.5</v>
      </c>
      <c r="B50" s="146">
        <v>6</v>
      </c>
      <c r="C50" s="41"/>
      <c r="D50" s="139">
        <v>25.5</v>
      </c>
      <c r="E50" s="146">
        <v>6</v>
      </c>
      <c r="G50" s="149">
        <v>9</v>
      </c>
      <c r="H50" s="150">
        <v>4</v>
      </c>
      <c r="J50" s="149">
        <v>9</v>
      </c>
      <c r="K50" s="150">
        <v>4</v>
      </c>
      <c r="U50" s="9">
        <v>19.5</v>
      </c>
      <c r="V50" s="5">
        <v>17</v>
      </c>
      <c r="W50" s="15"/>
      <c r="X50" s="9">
        <v>18</v>
      </c>
      <c r="Y50" s="5">
        <v>17</v>
      </c>
      <c r="AA50" s="9">
        <v>18</v>
      </c>
      <c r="AB50" s="11">
        <v>18.5</v>
      </c>
    </row>
    <row r="51" spans="1:28" ht="15.75" x14ac:dyDescent="0.2">
      <c r="A51" s="145">
        <v>24</v>
      </c>
      <c r="B51" s="146">
        <v>5.75</v>
      </c>
      <c r="C51" s="41"/>
      <c r="D51" s="139">
        <v>26</v>
      </c>
      <c r="E51" s="146">
        <v>5.75</v>
      </c>
      <c r="G51" s="149">
        <v>11</v>
      </c>
      <c r="H51" s="150">
        <v>4.25</v>
      </c>
      <c r="J51" s="149">
        <v>11</v>
      </c>
      <c r="K51" s="150">
        <v>4.25</v>
      </c>
      <c r="U51" s="9">
        <v>20</v>
      </c>
      <c r="V51" s="5">
        <v>18</v>
      </c>
      <c r="W51" s="15"/>
      <c r="X51" s="9">
        <v>18.5</v>
      </c>
      <c r="Y51" s="5">
        <v>18</v>
      </c>
      <c r="AA51" s="9">
        <v>19</v>
      </c>
      <c r="AB51" s="11">
        <v>19</v>
      </c>
    </row>
    <row r="52" spans="1:28" ht="15.75" x14ac:dyDescent="0.2">
      <c r="A52" s="145">
        <v>24.5</v>
      </c>
      <c r="B52" s="146">
        <v>5.5</v>
      </c>
      <c r="C52" s="41"/>
      <c r="D52" s="139">
        <v>26.5</v>
      </c>
      <c r="E52" s="146">
        <v>5.5</v>
      </c>
      <c r="G52" s="149">
        <v>13</v>
      </c>
      <c r="H52" s="150">
        <v>4.5</v>
      </c>
      <c r="J52" s="149">
        <v>13</v>
      </c>
      <c r="K52" s="150">
        <v>4.5</v>
      </c>
      <c r="N52" t="s">
        <v>193</v>
      </c>
      <c r="U52" s="9">
        <v>20.5</v>
      </c>
      <c r="V52" s="5">
        <v>19</v>
      </c>
      <c r="W52" s="15"/>
      <c r="X52" s="9">
        <v>19</v>
      </c>
      <c r="Y52" s="5">
        <v>19</v>
      </c>
      <c r="AA52" s="9">
        <v>20</v>
      </c>
      <c r="AB52" s="11">
        <v>19.5</v>
      </c>
    </row>
    <row r="53" spans="1:28" ht="16.5" thickBot="1" x14ac:dyDescent="0.25">
      <c r="A53" s="145">
        <v>25</v>
      </c>
      <c r="B53" s="146">
        <v>5.25</v>
      </c>
      <c r="C53" s="41"/>
      <c r="D53" s="139">
        <v>27</v>
      </c>
      <c r="E53" s="146">
        <v>5.25</v>
      </c>
      <c r="G53" s="149">
        <v>15</v>
      </c>
      <c r="H53" s="150">
        <v>4.75</v>
      </c>
      <c r="J53" s="149">
        <v>15</v>
      </c>
      <c r="K53" s="150">
        <v>4.75</v>
      </c>
      <c r="U53" s="7">
        <v>21</v>
      </c>
      <c r="V53" s="6">
        <v>20</v>
      </c>
      <c r="W53" s="15"/>
      <c r="X53" s="36">
        <v>19.5</v>
      </c>
      <c r="Y53" s="6">
        <v>20</v>
      </c>
      <c r="AA53" s="9">
        <v>21</v>
      </c>
      <c r="AB53" s="11">
        <v>20</v>
      </c>
    </row>
    <row r="54" spans="1:28" ht="16.5" thickBot="1" x14ac:dyDescent="0.25">
      <c r="A54" s="139">
        <v>25.5</v>
      </c>
      <c r="B54" s="146">
        <v>5</v>
      </c>
      <c r="C54" s="41"/>
      <c r="D54" s="139">
        <v>27.5</v>
      </c>
      <c r="E54" s="146">
        <v>5</v>
      </c>
      <c r="G54" s="151">
        <v>17</v>
      </c>
      <c r="H54" s="152">
        <v>5</v>
      </c>
      <c r="J54" s="151">
        <v>17</v>
      </c>
      <c r="K54" s="152">
        <v>5</v>
      </c>
      <c r="AA54" s="9">
        <v>22</v>
      </c>
      <c r="AB54" s="11">
        <v>20.5</v>
      </c>
    </row>
    <row r="55" spans="1:28" ht="13.5" x14ac:dyDescent="0.2">
      <c r="A55" s="139">
        <v>26</v>
      </c>
      <c r="B55" s="146">
        <v>4.75</v>
      </c>
      <c r="C55" s="42"/>
      <c r="D55" s="139">
        <v>28</v>
      </c>
      <c r="E55" s="146">
        <v>4.75</v>
      </c>
      <c r="AA55" s="9">
        <v>23</v>
      </c>
      <c r="AB55" s="11">
        <v>21</v>
      </c>
    </row>
    <row r="56" spans="1:28" ht="13.5" x14ac:dyDescent="0.2">
      <c r="A56" s="139">
        <v>26.5</v>
      </c>
      <c r="B56" s="146">
        <v>4.5</v>
      </c>
      <c r="C56" s="42"/>
      <c r="D56" s="139">
        <v>28.5</v>
      </c>
      <c r="E56" s="146">
        <v>4.5</v>
      </c>
      <c r="AA56" s="286">
        <v>24</v>
      </c>
      <c r="AB56" s="287">
        <v>21.5</v>
      </c>
    </row>
    <row r="57" spans="1:28" ht="13.5" x14ac:dyDescent="0.2">
      <c r="A57" s="139">
        <v>27</v>
      </c>
      <c r="B57" s="146">
        <v>4.25</v>
      </c>
      <c r="C57" s="42"/>
      <c r="D57" s="139">
        <v>29</v>
      </c>
      <c r="E57" s="146">
        <v>4.25</v>
      </c>
      <c r="AA57" s="286">
        <v>25</v>
      </c>
      <c r="AB57" s="287">
        <v>22</v>
      </c>
    </row>
    <row r="58" spans="1:28" ht="14.25" thickBot="1" x14ac:dyDescent="0.25">
      <c r="A58" s="139">
        <v>27.5</v>
      </c>
      <c r="B58" s="146">
        <v>4</v>
      </c>
      <c r="C58" s="42"/>
      <c r="D58" s="139">
        <v>29.5</v>
      </c>
      <c r="E58" s="146">
        <v>4</v>
      </c>
      <c r="AA58" s="7">
        <v>26</v>
      </c>
      <c r="AB58" s="34">
        <v>22.5</v>
      </c>
    </row>
    <row r="59" spans="1:28" ht="13.5" x14ac:dyDescent="0.2">
      <c r="A59" s="139">
        <v>28</v>
      </c>
      <c r="B59" s="146">
        <v>3.75</v>
      </c>
      <c r="C59" s="42"/>
      <c r="D59" s="139">
        <v>30</v>
      </c>
      <c r="E59" s="146">
        <v>3.75</v>
      </c>
    </row>
    <row r="60" spans="1:28" ht="13.5" x14ac:dyDescent="0.2">
      <c r="A60" s="139">
        <v>28.5</v>
      </c>
      <c r="B60" s="146">
        <v>3.5</v>
      </c>
      <c r="C60" s="42"/>
      <c r="D60" s="139">
        <v>30.5</v>
      </c>
      <c r="E60" s="146">
        <v>3.5</v>
      </c>
    </row>
    <row r="61" spans="1:28" ht="13.5" x14ac:dyDescent="0.2">
      <c r="A61" s="139">
        <v>29</v>
      </c>
      <c r="B61" s="146">
        <v>3.25</v>
      </c>
      <c r="C61" s="42"/>
      <c r="D61" s="139">
        <v>31</v>
      </c>
      <c r="E61" s="146">
        <v>3.25</v>
      </c>
    </row>
    <row r="62" spans="1:28" ht="13.5" x14ac:dyDescent="0.2">
      <c r="A62" s="139">
        <v>29.5</v>
      </c>
      <c r="B62" s="146">
        <v>3</v>
      </c>
      <c r="C62" s="42"/>
      <c r="D62" s="139">
        <v>31.5</v>
      </c>
      <c r="E62" s="146">
        <v>3</v>
      </c>
    </row>
    <row r="63" spans="1:28" ht="13.5" x14ac:dyDescent="0.2">
      <c r="A63" s="139">
        <v>30</v>
      </c>
      <c r="B63" s="146">
        <v>2.75</v>
      </c>
      <c r="C63" s="42"/>
      <c r="D63" s="139">
        <v>32</v>
      </c>
      <c r="E63" s="146">
        <v>2.75</v>
      </c>
    </row>
    <row r="64" spans="1:28" ht="13.5" x14ac:dyDescent="0.2">
      <c r="A64" s="139">
        <v>30.5</v>
      </c>
      <c r="B64" s="146">
        <v>2.5</v>
      </c>
      <c r="C64" s="42"/>
      <c r="D64" s="139">
        <v>32.5</v>
      </c>
      <c r="E64" s="146">
        <v>2.5</v>
      </c>
    </row>
    <row r="65" spans="1:11" ht="13.5" x14ac:dyDescent="0.2">
      <c r="A65" s="139">
        <v>31</v>
      </c>
      <c r="B65" s="146">
        <v>2.25</v>
      </c>
      <c r="C65" s="42"/>
      <c r="D65" s="139">
        <v>33</v>
      </c>
      <c r="E65" s="146">
        <v>2.25</v>
      </c>
    </row>
    <row r="66" spans="1:11" ht="13.5" x14ac:dyDescent="0.2">
      <c r="A66" s="139">
        <v>31.5</v>
      </c>
      <c r="B66" s="146">
        <v>2</v>
      </c>
      <c r="C66" s="42"/>
      <c r="D66" s="139">
        <v>33.5</v>
      </c>
      <c r="E66" s="146">
        <v>2</v>
      </c>
    </row>
    <row r="67" spans="1:11" ht="13.5" x14ac:dyDescent="0.2">
      <c r="A67" s="139">
        <v>32</v>
      </c>
      <c r="B67" s="146">
        <v>1.75</v>
      </c>
      <c r="C67" s="42"/>
      <c r="D67" s="139">
        <v>34</v>
      </c>
      <c r="E67" s="146">
        <v>1.75</v>
      </c>
    </row>
    <row r="68" spans="1:11" ht="13.5" x14ac:dyDescent="0.2">
      <c r="A68" s="139">
        <v>32.5</v>
      </c>
      <c r="B68" s="146">
        <v>1.5</v>
      </c>
      <c r="C68" s="42"/>
      <c r="D68" s="139">
        <v>34.5</v>
      </c>
      <c r="E68" s="146">
        <v>1.5</v>
      </c>
    </row>
    <row r="69" spans="1:11" ht="13.5" x14ac:dyDescent="0.2">
      <c r="A69" s="139">
        <v>33</v>
      </c>
      <c r="B69" s="146">
        <v>1.25</v>
      </c>
      <c r="C69" s="42"/>
      <c r="D69" s="139">
        <v>35</v>
      </c>
      <c r="E69" s="146">
        <v>1.25</v>
      </c>
    </row>
    <row r="70" spans="1:11" ht="13.5" x14ac:dyDescent="0.2">
      <c r="A70" s="139">
        <v>33.5</v>
      </c>
      <c r="B70" s="146">
        <v>1</v>
      </c>
      <c r="C70" s="42"/>
      <c r="D70" s="139">
        <v>35.5</v>
      </c>
      <c r="E70" s="146">
        <v>1</v>
      </c>
    </row>
    <row r="71" spans="1:11" ht="13.5" x14ac:dyDescent="0.2">
      <c r="A71" s="139">
        <v>34</v>
      </c>
      <c r="B71" s="146">
        <v>0.75</v>
      </c>
      <c r="C71" s="42"/>
      <c r="D71" s="139">
        <v>36</v>
      </c>
      <c r="E71" s="146">
        <v>0.75</v>
      </c>
    </row>
    <row r="72" spans="1:11" ht="13.5" x14ac:dyDescent="0.2">
      <c r="A72" s="139">
        <v>34.5</v>
      </c>
      <c r="B72" s="146">
        <v>0.5</v>
      </c>
      <c r="C72" s="42"/>
      <c r="D72" s="139">
        <v>36.5</v>
      </c>
      <c r="E72" s="146">
        <v>0.5</v>
      </c>
    </row>
    <row r="73" spans="1:11" ht="13.5" x14ac:dyDescent="0.2">
      <c r="A73" s="139">
        <v>35</v>
      </c>
      <c r="B73" s="146">
        <v>0.25</v>
      </c>
      <c r="C73" s="42"/>
      <c r="D73" s="139">
        <v>37</v>
      </c>
      <c r="E73" s="146">
        <v>0.25</v>
      </c>
    </row>
    <row r="74" spans="1:11" ht="14.25" thickBot="1" x14ac:dyDescent="0.25">
      <c r="A74" s="141">
        <v>45</v>
      </c>
      <c r="B74" s="148">
        <v>0</v>
      </c>
      <c r="C74" s="42"/>
      <c r="D74" s="141">
        <v>45</v>
      </c>
      <c r="E74" s="148">
        <v>0</v>
      </c>
    </row>
    <row r="78" spans="1:11" ht="13.5" thickBot="1" x14ac:dyDescent="0.25"/>
    <row r="79" spans="1:11" ht="13.5" thickBot="1" x14ac:dyDescent="0.25">
      <c r="A79" s="416" t="s">
        <v>12</v>
      </c>
      <c r="B79" s="417"/>
      <c r="C79" s="418"/>
      <c r="D79" s="417"/>
      <c r="E79" s="419"/>
      <c r="G79" s="416" t="s">
        <v>15</v>
      </c>
      <c r="H79" s="417"/>
      <c r="I79" s="418"/>
      <c r="J79" s="417"/>
      <c r="K79" s="420"/>
    </row>
    <row r="80" spans="1:11" ht="13.5" thickBot="1" x14ac:dyDescent="0.25">
      <c r="A80" s="13" t="s">
        <v>13</v>
      </c>
      <c r="B80" s="14" t="s">
        <v>53</v>
      </c>
      <c r="C80" s="15"/>
      <c r="D80" s="13" t="s">
        <v>14</v>
      </c>
      <c r="E80" s="14" t="s">
        <v>53</v>
      </c>
      <c r="G80" s="13" t="s">
        <v>13</v>
      </c>
      <c r="H80" s="14" t="s">
        <v>53</v>
      </c>
      <c r="I80" s="15"/>
      <c r="J80" s="13" t="s">
        <v>14</v>
      </c>
      <c r="K80" s="14" t="s">
        <v>53</v>
      </c>
    </row>
    <row r="81" spans="1:17" ht="13.5" x14ac:dyDescent="0.2">
      <c r="A81" s="137">
        <v>0</v>
      </c>
      <c r="B81" s="138">
        <v>0</v>
      </c>
      <c r="C81" s="15"/>
      <c r="D81" s="137">
        <v>0</v>
      </c>
      <c r="E81" s="138">
        <v>0</v>
      </c>
      <c r="G81" s="137">
        <v>0</v>
      </c>
      <c r="H81" s="138">
        <v>0</v>
      </c>
      <c r="I81" s="15"/>
      <c r="J81" s="137">
        <v>0</v>
      </c>
      <c r="K81" s="138">
        <v>0</v>
      </c>
    </row>
    <row r="82" spans="1:17" ht="13.5" x14ac:dyDescent="0.25">
      <c r="A82" s="139">
        <v>29</v>
      </c>
      <c r="B82" s="140">
        <v>0.5</v>
      </c>
      <c r="C82" s="15"/>
      <c r="D82" s="139">
        <v>13</v>
      </c>
      <c r="E82" s="140">
        <v>0.5</v>
      </c>
      <c r="G82" s="139"/>
      <c r="H82" s="140">
        <v>0.5</v>
      </c>
      <c r="I82" s="15"/>
      <c r="J82" s="139">
        <v>0.05</v>
      </c>
      <c r="K82" s="140">
        <v>0.5</v>
      </c>
      <c r="O82" s="46" t="s">
        <v>9</v>
      </c>
      <c r="P82" s="46" t="s">
        <v>60</v>
      </c>
      <c r="Q82" s="59" t="s">
        <v>61</v>
      </c>
    </row>
    <row r="83" spans="1:17" ht="13.5" x14ac:dyDescent="0.25">
      <c r="A83" s="139">
        <v>31</v>
      </c>
      <c r="B83" s="140">
        <v>1</v>
      </c>
      <c r="C83" s="15"/>
      <c r="D83" s="139">
        <v>14</v>
      </c>
      <c r="E83" s="140">
        <v>1</v>
      </c>
      <c r="G83" s="139">
        <v>0.1</v>
      </c>
      <c r="H83" s="140">
        <v>1</v>
      </c>
      <c r="I83" s="15"/>
      <c r="J83" s="139">
        <v>0.1</v>
      </c>
      <c r="K83" s="140">
        <v>1</v>
      </c>
      <c r="O83" s="30">
        <v>20</v>
      </c>
      <c r="P83" s="43">
        <v>1.5</v>
      </c>
      <c r="Q83" s="30">
        <v>2</v>
      </c>
    </row>
    <row r="84" spans="1:17" ht="13.5" x14ac:dyDescent="0.25">
      <c r="A84" s="139">
        <v>33</v>
      </c>
      <c r="B84" s="140">
        <v>1.5</v>
      </c>
      <c r="C84" s="15"/>
      <c r="D84" s="139">
        <v>16</v>
      </c>
      <c r="E84" s="140">
        <v>1.5</v>
      </c>
      <c r="G84" s="139">
        <v>0.2</v>
      </c>
      <c r="H84" s="140">
        <v>1.5</v>
      </c>
      <c r="I84" s="15"/>
      <c r="J84" s="139">
        <v>0.15</v>
      </c>
      <c r="K84" s="140">
        <v>1.5</v>
      </c>
      <c r="O84" s="30">
        <v>19</v>
      </c>
      <c r="P84" s="43">
        <v>1.4</v>
      </c>
      <c r="Q84" s="30">
        <v>1.9</v>
      </c>
    </row>
    <row r="85" spans="1:17" ht="13.5" x14ac:dyDescent="0.25">
      <c r="A85" s="139">
        <v>35</v>
      </c>
      <c r="B85" s="140">
        <v>2</v>
      </c>
      <c r="C85" s="15"/>
      <c r="D85" s="139">
        <v>18</v>
      </c>
      <c r="E85" s="140">
        <v>2</v>
      </c>
      <c r="G85" s="139">
        <v>0.3</v>
      </c>
      <c r="H85" s="140">
        <v>2</v>
      </c>
      <c r="I85" s="15"/>
      <c r="J85" s="139">
        <v>0.2</v>
      </c>
      <c r="K85" s="140">
        <v>2</v>
      </c>
      <c r="O85" s="30">
        <v>18</v>
      </c>
      <c r="P85" s="44">
        <v>1.3</v>
      </c>
      <c r="Q85" s="30">
        <v>1.8</v>
      </c>
    </row>
    <row r="86" spans="1:17" ht="13.5" x14ac:dyDescent="0.25">
      <c r="A86" s="139">
        <v>37</v>
      </c>
      <c r="B86" s="140">
        <v>2.5</v>
      </c>
      <c r="C86" s="15"/>
      <c r="D86" s="139">
        <v>20</v>
      </c>
      <c r="E86" s="140">
        <v>2.5</v>
      </c>
      <c r="G86" s="139">
        <v>0.4</v>
      </c>
      <c r="H86" s="140">
        <v>2.5</v>
      </c>
      <c r="I86" s="15"/>
      <c r="J86" s="139">
        <v>0.25</v>
      </c>
      <c r="K86" s="140">
        <v>2.5</v>
      </c>
      <c r="O86" s="30">
        <v>17</v>
      </c>
      <c r="P86" s="43">
        <v>1.2</v>
      </c>
      <c r="Q86" s="55">
        <v>1.7</v>
      </c>
    </row>
    <row r="87" spans="1:17" ht="13.5" x14ac:dyDescent="0.25">
      <c r="A87" s="139">
        <v>39</v>
      </c>
      <c r="B87" s="140">
        <v>3</v>
      </c>
      <c r="C87" s="15"/>
      <c r="D87" s="139">
        <v>22</v>
      </c>
      <c r="E87" s="140">
        <v>3</v>
      </c>
      <c r="G87" s="139">
        <v>0.5</v>
      </c>
      <c r="H87" s="140">
        <v>3</v>
      </c>
      <c r="I87" s="15"/>
      <c r="J87" s="139">
        <v>0.3</v>
      </c>
      <c r="K87" s="140">
        <v>3</v>
      </c>
      <c r="O87" s="30">
        <v>16</v>
      </c>
      <c r="P87" s="43">
        <v>1.1000000000000001</v>
      </c>
      <c r="Q87" s="30">
        <v>1.6</v>
      </c>
    </row>
    <row r="88" spans="1:17" ht="13.5" x14ac:dyDescent="0.25">
      <c r="A88" s="139">
        <v>41</v>
      </c>
      <c r="B88" s="140">
        <v>3.5</v>
      </c>
      <c r="C88" s="15"/>
      <c r="D88" s="139">
        <v>24</v>
      </c>
      <c r="E88" s="140">
        <v>3.5</v>
      </c>
      <c r="G88" s="139">
        <v>0.6</v>
      </c>
      <c r="H88" s="140">
        <v>3.5</v>
      </c>
      <c r="I88" s="15"/>
      <c r="J88" s="139">
        <v>0.35</v>
      </c>
      <c r="K88" s="140">
        <v>3.5</v>
      </c>
      <c r="O88" s="30">
        <v>15</v>
      </c>
      <c r="P88" s="45">
        <v>1</v>
      </c>
      <c r="Q88" s="30">
        <v>1.5</v>
      </c>
    </row>
    <row r="89" spans="1:17" ht="13.5" x14ac:dyDescent="0.25">
      <c r="A89" s="139">
        <v>43</v>
      </c>
      <c r="B89" s="140">
        <v>4</v>
      </c>
      <c r="C89" s="15"/>
      <c r="D89" s="139">
        <v>26</v>
      </c>
      <c r="E89" s="140">
        <v>4</v>
      </c>
      <c r="G89" s="139">
        <v>0.7</v>
      </c>
      <c r="H89" s="140">
        <v>4</v>
      </c>
      <c r="I89" s="15"/>
      <c r="J89" s="139">
        <v>0.4</v>
      </c>
      <c r="K89" s="140">
        <v>4</v>
      </c>
      <c r="O89" s="30">
        <v>14</v>
      </c>
      <c r="P89" s="43">
        <v>0.9</v>
      </c>
      <c r="Q89" s="30">
        <v>1.4</v>
      </c>
    </row>
    <row r="90" spans="1:17" ht="13.5" x14ac:dyDescent="0.25">
      <c r="A90" s="139">
        <v>45</v>
      </c>
      <c r="B90" s="140">
        <v>4.5</v>
      </c>
      <c r="C90" s="15"/>
      <c r="D90" s="139">
        <v>28</v>
      </c>
      <c r="E90" s="140">
        <v>4.5</v>
      </c>
      <c r="G90" s="139">
        <v>0.8</v>
      </c>
      <c r="H90" s="140">
        <v>4.5</v>
      </c>
      <c r="I90" s="15"/>
      <c r="J90" s="139">
        <v>0.45</v>
      </c>
      <c r="K90" s="140">
        <v>4.5</v>
      </c>
      <c r="O90" s="30">
        <v>13</v>
      </c>
      <c r="P90" s="43">
        <v>0.8</v>
      </c>
      <c r="Q90" s="30">
        <v>1.3</v>
      </c>
    </row>
    <row r="91" spans="1:17" ht="13.5" x14ac:dyDescent="0.25">
      <c r="A91" s="139">
        <v>47</v>
      </c>
      <c r="B91" s="140">
        <v>5</v>
      </c>
      <c r="C91" s="15"/>
      <c r="D91" s="139">
        <v>30</v>
      </c>
      <c r="E91" s="140">
        <v>5</v>
      </c>
      <c r="G91" s="139">
        <v>0.9</v>
      </c>
      <c r="H91" s="140">
        <v>5</v>
      </c>
      <c r="I91" s="15"/>
      <c r="J91" s="139">
        <v>0.5</v>
      </c>
      <c r="K91" s="140">
        <v>5</v>
      </c>
      <c r="O91" s="30">
        <v>12</v>
      </c>
      <c r="P91" s="45">
        <v>0.7</v>
      </c>
      <c r="Q91" s="30">
        <v>1.2</v>
      </c>
    </row>
    <row r="92" spans="1:17" ht="13.5" x14ac:dyDescent="0.25">
      <c r="A92" s="139">
        <v>49</v>
      </c>
      <c r="B92" s="140">
        <v>5.5</v>
      </c>
      <c r="C92" s="15"/>
      <c r="D92" s="139">
        <v>32</v>
      </c>
      <c r="E92" s="140">
        <v>5.5</v>
      </c>
      <c r="G92" s="139">
        <v>1</v>
      </c>
      <c r="H92" s="140">
        <v>5.5</v>
      </c>
      <c r="I92" s="15"/>
      <c r="J92" s="139">
        <v>0.55000000000000004</v>
      </c>
      <c r="K92" s="140">
        <v>5.5</v>
      </c>
      <c r="O92" s="46">
        <v>11</v>
      </c>
      <c r="P92" s="43">
        <v>0.6</v>
      </c>
      <c r="Q92" s="56">
        <v>1.1000000000000001</v>
      </c>
    </row>
    <row r="93" spans="1:17" ht="13.5" x14ac:dyDescent="0.25">
      <c r="A93" s="139">
        <v>51</v>
      </c>
      <c r="B93" s="140">
        <v>6</v>
      </c>
      <c r="C93" s="15"/>
      <c r="D93" s="139">
        <v>34</v>
      </c>
      <c r="E93" s="140">
        <v>6</v>
      </c>
      <c r="G93" s="139">
        <v>1.1000000000000001</v>
      </c>
      <c r="H93" s="140">
        <v>6</v>
      </c>
      <c r="I93" s="15"/>
      <c r="J93" s="139">
        <v>0.6</v>
      </c>
      <c r="K93" s="140">
        <v>6</v>
      </c>
      <c r="O93" s="47">
        <v>10</v>
      </c>
      <c r="P93" s="43">
        <v>0.5</v>
      </c>
      <c r="Q93" s="56">
        <v>1</v>
      </c>
    </row>
    <row r="94" spans="1:17" ht="13.5" x14ac:dyDescent="0.25">
      <c r="A94" s="139">
        <v>53</v>
      </c>
      <c r="B94" s="140">
        <v>6.5</v>
      </c>
      <c r="C94" s="15"/>
      <c r="D94" s="139">
        <v>36</v>
      </c>
      <c r="E94" s="140">
        <v>6.5</v>
      </c>
      <c r="G94" s="139">
        <v>1.2</v>
      </c>
      <c r="H94" s="140">
        <v>6.5</v>
      </c>
      <c r="I94" s="15"/>
      <c r="J94" s="139">
        <v>0.7</v>
      </c>
      <c r="K94" s="140">
        <v>6.5</v>
      </c>
      <c r="O94" s="48">
        <v>9</v>
      </c>
      <c r="P94" s="49">
        <v>0.45</v>
      </c>
      <c r="Q94" s="48">
        <v>0.9</v>
      </c>
    </row>
    <row r="95" spans="1:17" ht="13.5" x14ac:dyDescent="0.25">
      <c r="A95" s="139">
        <v>55</v>
      </c>
      <c r="B95" s="140">
        <v>7</v>
      </c>
      <c r="C95" s="15"/>
      <c r="D95" s="139">
        <v>38</v>
      </c>
      <c r="E95" s="140">
        <v>7</v>
      </c>
      <c r="G95" s="139">
        <v>1.3</v>
      </c>
      <c r="H95" s="140">
        <v>7</v>
      </c>
      <c r="I95" s="15"/>
      <c r="J95" s="139">
        <v>0.8</v>
      </c>
      <c r="K95" s="140">
        <v>7</v>
      </c>
      <c r="O95" s="50">
        <v>8</v>
      </c>
      <c r="P95" s="51">
        <v>0.4</v>
      </c>
      <c r="Q95" s="57">
        <v>0.8</v>
      </c>
    </row>
    <row r="96" spans="1:17" ht="13.5" x14ac:dyDescent="0.25">
      <c r="A96" s="139">
        <v>57</v>
      </c>
      <c r="B96" s="140">
        <v>7.5</v>
      </c>
      <c r="C96" s="15"/>
      <c r="D96" s="139">
        <v>40</v>
      </c>
      <c r="E96" s="140">
        <v>7.5</v>
      </c>
      <c r="G96" s="139">
        <v>1.4</v>
      </c>
      <c r="H96" s="140">
        <v>7.5</v>
      </c>
      <c r="I96" s="15"/>
      <c r="J96" s="139">
        <v>0.9</v>
      </c>
      <c r="K96" s="140">
        <v>7.5</v>
      </c>
      <c r="O96" s="52">
        <v>7</v>
      </c>
      <c r="P96" s="53">
        <v>0.35</v>
      </c>
      <c r="Q96" s="48">
        <v>0.7</v>
      </c>
    </row>
    <row r="97" spans="1:17" ht="13.5" x14ac:dyDescent="0.25">
      <c r="A97" s="139">
        <v>59</v>
      </c>
      <c r="B97" s="140">
        <v>8</v>
      </c>
      <c r="C97" s="15"/>
      <c r="D97" s="139">
        <v>42</v>
      </c>
      <c r="E97" s="140">
        <v>8</v>
      </c>
      <c r="G97" s="139">
        <v>1.5</v>
      </c>
      <c r="H97" s="140">
        <v>8</v>
      </c>
      <c r="I97" s="15"/>
      <c r="J97" s="139">
        <v>1</v>
      </c>
      <c r="K97" s="140">
        <v>8</v>
      </c>
      <c r="O97" s="52">
        <v>6</v>
      </c>
      <c r="P97" s="54">
        <v>0.3</v>
      </c>
      <c r="Q97" s="57">
        <v>0.6</v>
      </c>
    </row>
    <row r="98" spans="1:17" ht="13.5" x14ac:dyDescent="0.25">
      <c r="A98" s="139">
        <v>61</v>
      </c>
      <c r="B98" s="140">
        <v>8.8000000000000007</v>
      </c>
      <c r="C98" s="15"/>
      <c r="D98" s="139">
        <v>44</v>
      </c>
      <c r="E98" s="140">
        <v>8.5</v>
      </c>
      <c r="G98" s="139">
        <v>1.6</v>
      </c>
      <c r="H98" s="140">
        <v>8.5</v>
      </c>
      <c r="I98" s="15"/>
      <c r="J98" s="139">
        <v>1.1000000000000001</v>
      </c>
      <c r="K98" s="140">
        <v>5.8</v>
      </c>
      <c r="O98" s="48">
        <v>5</v>
      </c>
      <c r="P98" s="51">
        <v>0.25</v>
      </c>
      <c r="Q98" s="48">
        <v>0.5</v>
      </c>
    </row>
    <row r="99" spans="1:17" ht="13.5" x14ac:dyDescent="0.25">
      <c r="A99" s="139">
        <v>63</v>
      </c>
      <c r="B99" s="140">
        <v>9</v>
      </c>
      <c r="C99" s="15"/>
      <c r="D99" s="139">
        <v>46</v>
      </c>
      <c r="E99" s="140">
        <v>9</v>
      </c>
      <c r="G99" s="139">
        <v>1.7</v>
      </c>
      <c r="H99" s="140">
        <v>9</v>
      </c>
      <c r="I99" s="15"/>
      <c r="J99" s="139">
        <v>1.2</v>
      </c>
      <c r="K99" s="140">
        <v>9</v>
      </c>
      <c r="O99" s="48">
        <v>4</v>
      </c>
      <c r="P99" s="51">
        <v>0.2</v>
      </c>
      <c r="Q99" s="58">
        <v>0.4</v>
      </c>
    </row>
    <row r="100" spans="1:17" ht="13.5" x14ac:dyDescent="0.25">
      <c r="A100" s="139">
        <v>65</v>
      </c>
      <c r="B100" s="140">
        <v>9.5</v>
      </c>
      <c r="C100" s="15"/>
      <c r="D100" s="139">
        <v>48</v>
      </c>
      <c r="E100" s="140">
        <v>9.5</v>
      </c>
      <c r="G100" s="139">
        <v>1.8</v>
      </c>
      <c r="H100" s="140">
        <v>9.5</v>
      </c>
      <c r="I100" s="15"/>
      <c r="J100" s="139">
        <v>1.3</v>
      </c>
      <c r="K100" s="140">
        <v>9.5</v>
      </c>
      <c r="O100" s="52">
        <v>3</v>
      </c>
      <c r="P100" s="49">
        <v>0.15</v>
      </c>
      <c r="Q100" s="48">
        <v>0.3</v>
      </c>
    </row>
    <row r="101" spans="1:17" ht="14.25" thickBot="1" x14ac:dyDescent="0.3">
      <c r="A101" s="141">
        <v>67</v>
      </c>
      <c r="B101" s="142">
        <v>10</v>
      </c>
      <c r="C101" s="15"/>
      <c r="D101" s="141">
        <v>50</v>
      </c>
      <c r="E101" s="142">
        <v>10</v>
      </c>
      <c r="G101" s="141">
        <v>1.9</v>
      </c>
      <c r="H101" s="142">
        <v>10</v>
      </c>
      <c r="I101" s="15"/>
      <c r="J101" s="141">
        <v>1.4</v>
      </c>
      <c r="K101" s="142">
        <v>10</v>
      </c>
      <c r="O101" s="52">
        <v>2</v>
      </c>
      <c r="P101" s="51">
        <v>0.1</v>
      </c>
      <c r="Q101" s="48">
        <v>0.2</v>
      </c>
    </row>
    <row r="102" spans="1:17" ht="13.5" x14ac:dyDescent="0.25">
      <c r="O102" s="48">
        <v>1</v>
      </c>
      <c r="P102" s="51">
        <v>0.5</v>
      </c>
      <c r="Q102" s="48">
        <v>0.1</v>
      </c>
    </row>
    <row r="103" spans="1:17" ht="13.5" x14ac:dyDescent="0.25">
      <c r="B103" s="1"/>
      <c r="C103" s="1"/>
      <c r="E103" s="1"/>
      <c r="H103" s="1"/>
      <c r="I103" s="1"/>
      <c r="K103" s="1"/>
      <c r="O103" s="52">
        <v>0</v>
      </c>
      <c r="P103" s="51">
        <v>0</v>
      </c>
      <c r="Q103" s="48">
        <v>0</v>
      </c>
    </row>
  </sheetData>
  <mergeCells count="10">
    <mergeCell ref="A79:E79"/>
    <mergeCell ref="G79:K79"/>
    <mergeCell ref="U31:Y31"/>
    <mergeCell ref="A3:E3"/>
    <mergeCell ref="G3:K3"/>
    <mergeCell ref="M3:Q3"/>
    <mergeCell ref="S3:W3"/>
    <mergeCell ref="A31:E31"/>
    <mergeCell ref="G31:K31"/>
    <mergeCell ref="O31:S31"/>
  </mergeCells>
  <phoneticPr fontId="3" type="noConversion"/>
  <pageMargins left="0.78740157499999996" right="0.78740157499999996" top="0.984251969" bottom="0.984251969" header="0.4921259845" footer="0.4921259845"/>
  <pageSetup paperSize="9" orientation="portrait" horizont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53</vt:i4>
      </vt:variant>
    </vt:vector>
  </HeadingPairs>
  <TitlesOfParts>
    <vt:vector size="61" baseType="lpstr">
      <vt:lpstr>Affichage</vt:lpstr>
      <vt:lpstr>Feuil2</vt:lpstr>
      <vt:lpstr>résultats RV</vt:lpstr>
      <vt:lpstr>Feuil1</vt:lpstr>
      <vt:lpstr>Covid</vt:lpstr>
      <vt:lpstr>Podiums</vt:lpstr>
      <vt:lpstr>Notes écrit</vt:lpstr>
      <vt:lpstr>Barèmes</vt:lpstr>
      <vt:lpstr>'résultats RV'!Allure</vt:lpstr>
      <vt:lpstr>'résultats RV'!BCPE</vt:lpstr>
      <vt:lpstr>'résultats RV'!BCPEPratique</vt:lpstr>
      <vt:lpstr>'résultats RV'!BCPEThéorie</vt:lpstr>
      <vt:lpstr>'résultats RV'!CinquanteMètres</vt:lpstr>
      <vt:lpstr>'résultats RV'!CinquantMètres</vt:lpstr>
      <vt:lpstr>coordfille</vt:lpstr>
      <vt:lpstr>coordgarçon</vt:lpstr>
      <vt:lpstr>'résultats RV'!Coordination</vt:lpstr>
      <vt:lpstr>'résultats RV'!CoordinationNote</vt:lpstr>
      <vt:lpstr>coorfille</vt:lpstr>
      <vt:lpstr>coorfilles</vt:lpstr>
      <vt:lpstr>coorgarçon</vt:lpstr>
      <vt:lpstr>'résultats RV'!Détente</vt:lpstr>
      <vt:lpstr>'résultats RV'!DétenteVerticale</vt:lpstr>
      <vt:lpstr>détfille</vt:lpstr>
      <vt:lpstr>détgarçon</vt:lpstr>
      <vt:lpstr>'résultats RV'!DVC</vt:lpstr>
      <vt:lpstr>'résultats RV'!DVCNote</vt:lpstr>
      <vt:lpstr>'résultats RV'!Endurance</vt:lpstr>
      <vt:lpstr>endurfille</vt:lpstr>
      <vt:lpstr>endurgarçon</vt:lpstr>
      <vt:lpstr>eqfille</vt:lpstr>
      <vt:lpstr>eqgarçon</vt:lpstr>
      <vt:lpstr>'résultats RV'!Equilibre</vt:lpstr>
      <vt:lpstr>'résultats RV'!EquilibreNote</vt:lpstr>
      <vt:lpstr>'résultats RV'!Force</vt:lpstr>
      <vt:lpstr>forcefille</vt:lpstr>
      <vt:lpstr>forcegarçon</vt:lpstr>
      <vt:lpstr>'résultats RV'!Motricité</vt:lpstr>
      <vt:lpstr>nagefille</vt:lpstr>
      <vt:lpstr>nagegarçon</vt:lpstr>
      <vt:lpstr>'résultats RV'!Nat</vt:lpstr>
      <vt:lpstr>'résultats RV'!Natation</vt:lpstr>
      <vt:lpstr>'résultats RV'!Poids</vt:lpstr>
      <vt:lpstr>'résultats RV'!Souplesse</vt:lpstr>
      <vt:lpstr>SouplesseFille</vt:lpstr>
      <vt:lpstr>SouplesseGarçon</vt:lpstr>
      <vt:lpstr>'résultats RV'!SouplesseNote</vt:lpstr>
      <vt:lpstr>souplfille</vt:lpstr>
      <vt:lpstr>souplgarçon</vt:lpstr>
      <vt:lpstr>SS</vt:lpstr>
      <vt:lpstr>'résultats RV'!Temps</vt:lpstr>
      <vt:lpstr>tpstest</vt:lpstr>
      <vt:lpstr>VIT20MF</vt:lpstr>
      <vt:lpstr>Vit20MG</vt:lpstr>
      <vt:lpstr>vit30mf</vt:lpstr>
      <vt:lpstr>vit30mg</vt:lpstr>
      <vt:lpstr>vit50mf</vt:lpstr>
      <vt:lpstr>vit50mg</vt:lpstr>
      <vt:lpstr>'résultats RV'!Vitesse</vt:lpstr>
      <vt:lpstr>Affichage!Zone_d_impression</vt:lpstr>
      <vt:lpstr>'résultats RV'!Zone_d_impression</vt:lpstr>
    </vt:vector>
  </TitlesOfParts>
  <Company>Jean-Claude DOILLON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Jean-Claude DOILLON -STAPS</dc:creator>
  <cp:lastModifiedBy>ALLOUI - LANGE Allan</cp:lastModifiedBy>
  <cp:lastPrinted>2021-01-25T09:55:33Z</cp:lastPrinted>
  <dcterms:created xsi:type="dcterms:W3CDTF">2003-10-16T18:15:04Z</dcterms:created>
  <dcterms:modified xsi:type="dcterms:W3CDTF">2021-01-29T08:13:48Z</dcterms:modified>
</cp:coreProperties>
</file>